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sheetId="1" r:id="rId5"/>
    <sheet state="visible" name="How to Read" sheetId="2" r:id="rId6"/>
    <sheet state="visible" name="Summary" sheetId="3" r:id="rId7"/>
    <sheet state="visible" name="Results" sheetId="4" r:id="rId8"/>
    <sheet state="visible" name="F01 Trend v2" sheetId="5" r:id="rId9"/>
    <sheet state="visible" name="F02 Beta v2" sheetId="6" r:id="rId10"/>
    <sheet state="visible" name="F03 Regression v2" sheetId="7" r:id="rId11"/>
    <sheet state="visible" name="F04 Trend v3" sheetId="8" r:id="rId12"/>
    <sheet state="visible" name="F05 Beta v3" sheetId="9" r:id="rId13"/>
    <sheet state="visible" name="F06 Regression v3" sheetId="10" r:id="rId14"/>
    <sheet state="visible" name="F07 Precinct Trend" sheetId="11" r:id="rId15"/>
    <sheet state="visible" name="F08 Precinct Beta" sheetId="12" r:id="rId16"/>
    <sheet state="visible" name="F09 Precinct Regression" sheetId="13" r:id="rId17"/>
    <sheet state="visible" name="F10 Muni Template Trend" sheetId="14" r:id="rId18"/>
    <sheet state="visible" name="F11 Muni Template Beta" sheetId="15" r:id="rId19"/>
    <sheet state="visible" name="F12 Muni Template Reg" sheetId="16" r:id="rId20"/>
    <sheet state="visible" name="F13 Pct Template Trend" sheetId="17" r:id="rId21"/>
    <sheet state="visible" name="F14 Pct Template Beta" sheetId="18" r:id="rId22"/>
    <sheet state="visible" name="F15 Pct Template Reg" sheetId="19" r:id="rId23"/>
    <sheet state="visible" name="F16 Bellwether (v0.1)" sheetId="20" r:id="rId24"/>
    <sheet state="visible" name="F17 Bellwether Crain 6" sheetId="21" r:id="rId25"/>
    <sheet state="visible" name="F18 Bellwether (v11)" sheetId="22" r:id="rId26"/>
    <sheet state="visible" name="F19 Baseline+Bellwether" sheetId="23" r:id="rId27"/>
    <sheet state="visible" name="Bellwether Tests" sheetId="24" r:id="rId28"/>
    <sheet state="visible" name="Backtest-Only Tests" sheetId="25" r:id="rId29"/>
    <sheet state="visible" name="Final Assessment" sheetId="26" r:id="rId30"/>
    <sheet state="visible" name="Data &amp; Caveats" sheetId="27" r:id="rId31"/>
    <sheet state="visible" name="Sources" sheetId="28" r:id="rId32"/>
  </sheets>
  <definedNames/>
  <calcPr/>
</workbook>
</file>

<file path=xl/sharedStrings.xml><?xml version="1.0" encoding="utf-8"?>
<sst xmlns="http://schemas.openxmlformats.org/spreadsheetml/2006/main" count="16370" uniqueCount="1231">
  <si>
    <t>PA-07 2026 House Forecasts: Every Forecast, Compiled</t>
  </si>
  <si>
    <t>Kiley Meringer · PSTD 400: Senior Seminar Congressional Forecasting Project · Compiled Oct. 26, 2026</t>
  </si>
  <si>
    <t>Bottom line</t>
  </si>
  <si>
    <t>Of 19 forecasts, 14 predict that Rep. Ryan Mackenzie (R) wins, including every forecast that came within half a point of the real 2024 result. The margin is narrow: the best-tested forecasts put Bob Brooks (D) between 49.5% and 50.0% of the two-party vote. Best description: Lean Republican.</t>
  </si>
  <si>
    <t>What is in this workbook</t>
  </si>
  <si>
    <t>How to Read</t>
  </si>
  <si>
    <t>Definitions, how strict each backtest is, and what the ratings mean. Start here if any term is unfamiliar.</t>
  </si>
  <si>
    <t>Summary</t>
  </si>
  <si>
    <t>Headline numbers, a chart of every forecast, and how the project developed.</t>
  </si>
  <si>
    <t>Results</t>
  </si>
  <si>
    <t>One row per forecast: predicted winner, margin, 2024 backtest accuracy, rating and a one-sentence verdict.</t>
  </si>
  <si>
    <t>F01 Trend v2</t>
  </si>
  <si>
    <t>F01–F19: one tab per forecast with its methodology, 2026 forecast, 2024 backtest and a plain-language summary on one page, followed by the town- or precinct-level detail.</t>
  </si>
  <si>
    <t>Bellwether Tests</t>
  </si>
  <si>
    <t>Every bellwether test: selection rule, stability, registration, demographics, comparison with Professor Crain’s precincts, and whether bellwethers improve the baseline.</t>
  </si>
  <si>
    <t>Backtest-Only Tests</t>
  </si>
  <si>
    <t>Twelve methods tested on 2024 but never used for a 2026 forecast.</t>
  </si>
  <si>
    <t>Final Assessment</t>
  </si>
  <si>
    <t>Ranking by backtest accuracy, how often each candidate is predicted, an accuracy-weighted forecast, and the conclusion.</t>
  </si>
  <si>
    <t>Data &amp; Caveats</t>
  </si>
  <si>
    <t>How the data improved over the project and the main limitations.</t>
  </si>
  <si>
    <t>Sources</t>
  </si>
  <si>
    <t>Where every number comes from.</t>
  </si>
  <si>
    <t>Suggested reading order</t>
  </si>
  <si>
    <t>Summary → Results → Final Assessment, then open any forecast tab from Results for detail. Use How to Read for definitions.</t>
  </si>
  <si>
    <t>Conventions</t>
  </si>
  <si>
    <t>• All shares are Brooks’s (D) share of the two-party vote; above 50% means Brooks wins.</t>
  </si>
  <si>
    <t>• A “miss” is forecast minus actual, in percentage points: negative = too Republican, positive = too Democratic.</t>
  </si>
  <si>
    <t>• Blue numbers are typed in from source files; black numbers are formulas.</t>
  </si>
  <si>
    <t>How to read this workbook</t>
  </si>
  <si>
    <t>The question</t>
  </si>
  <si>
    <t>Every forecast here answers the same question: what share of the two-party vote will Bob Brooks (D) win against Rep. Ryan Mackenzie (R) in Pennsylvania’s 7th District on Nov. 3, 2026? Above 50% means Brooks wins; below 50% means Mackenzie wins.</t>
  </si>
  <si>
    <t>Key terms</t>
  </si>
  <si>
    <t>Term</t>
  </si>
  <si>
    <t>Meaning</t>
  </si>
  <si>
    <t>Two-party share</t>
  </si>
  <si>
    <t>Votes for one major-party candidate divided by votes for both major-party candidates. Third-party and write-in votes are left out.</t>
  </si>
  <si>
    <t>Margin</t>
  </si>
  <si>
    <t>Brooks’s share minus Mackenzie’s share, in percentage points. A margin of −2.0 means Mackenzie leads by 2 points.</t>
  </si>
  <si>
    <t>Backtest</t>
  </si>
  <si>
    <t>A test of the method on an election that already happened. The method is run using only data from before that election, and its prediction is compared with the real result.</t>
  </si>
  <si>
    <t>Out of sample</t>
  </si>
  <si>
    <t>The election being predicted was not used to build or tune the method. This is what makes a backtest fair.</t>
  </si>
  <si>
    <t>In sample</t>
  </si>
  <si>
    <t>The method was fitted and scored on the same data. In-sample results look better than the method would do on a new election.</t>
  </si>
  <si>
    <t>Miss</t>
  </si>
  <si>
    <t>Forecast minus actual result, in percentage points. Negative = the forecast was too Republican; positive = too Democratic.</t>
  </si>
  <si>
    <t>Average miss per town or precinct</t>
  </si>
  <si>
    <t>The typical size of the error for individual towns or precincts. Good for judging the map, but towns of very different sizes count equally, so it is not comparable across levels.</t>
  </si>
  <si>
    <t>District result miss</t>
  </si>
  <si>
    <t>How far the forecast’s district-wide total was from the real district result. This is the fairest single comparison across all forecasts, and the one used to rank them.</t>
  </si>
  <si>
    <t>Municipal / precinct</t>
  </si>
  <si>
    <t>Municipal forecasts predict each of the 89 towns; precinct forecasts predict each of roughly 370 voting precincts. District totals add up those rows.</t>
  </si>
  <si>
    <t>Beta</t>
  </si>
  <si>
    <t>How strongly a town moves when the whole district moves. A beta of 1.5 means a town shifts 1.5 points for every 1 point the district shifts.</t>
  </si>
  <si>
    <t>Bellwether precinct</t>
  </si>
  <si>
    <t>A precinct whose vote has closely matched the district’s. Reading a set of bellwethers gives an estimate of the district result.</t>
  </si>
  <si>
    <t>Lean (offset)</t>
  </si>
  <si>
    <t>How far a bellwether set usually runs from the district. It is subtracted so the set’s reading is not biased toward one party.</t>
  </si>
  <si>
    <t>Group baseline (v0.1, v11)</t>
  </si>
  <si>
    <t>The group’s precinct-level random-forest models. They are not Kiley’s forecasts but are used as inputs to F16–F19 and shown for reference on the Results tab.</t>
  </si>
  <si>
    <t>Random forest</t>
  </si>
  <si>
    <t>A machine-learning model that averages the predictions of hundreds of decision trees.</t>
  </si>
  <si>
    <t>How strict each backtest is</t>
  </si>
  <si>
    <t>Level</t>
  </si>
  <si>
    <t>Forecasts</t>
  </si>
  <si>
    <t>What it means</t>
  </si>
  <si>
    <t>Strongest</t>
  </si>
  <si>
    <t>F18, F19, group baseline v11</t>
  </si>
  <si>
    <t>Tested on two elections (2022 and 2024). Only earlier elections were used, and turnout was projected rather than taken from the real result.</t>
  </si>
  <si>
    <t>Standard</t>
  </si>
  <si>
    <t>F04–F15</t>
  </si>
  <si>
    <t>Tested on 2024 only. Trained on 2018–2022; nothing from 2024 was used.</t>
  </si>
  <si>
    <t>Limited</t>
  </si>
  <si>
    <t>F01, F16, F17, group baseline v0.1</t>
  </si>
  <si>
    <t>F01 covers only Lehigh and Northampton. F16 and F17 rest on v0.1, whose 2024 backtest used actual 2024 turnout; F17’s precinct selection data are not available.</t>
  </si>
  <si>
    <t>Not available</t>
  </si>
  <si>
    <t>F02, F03</t>
  </si>
  <si>
    <t>Only town-by-town accuracy was saved; the district-level check cannot be computed.</t>
  </si>
  <si>
    <t>What the ratings mean</t>
  </si>
  <si>
    <t>Rating</t>
  </si>
  <si>
    <t>Passed the strictest backtests. Most reliable evidence, though only two elections.</t>
  </si>
  <si>
    <t>Good</t>
  </si>
  <si>
    <t>District result miss under half a point in a standard backtest.</t>
  </si>
  <si>
    <t>Fair</t>
  </si>
  <si>
    <t>Miss between half a point and 1.5 points, or a caveat about the test.</t>
  </si>
  <si>
    <t>Weak</t>
  </si>
  <si>
    <t>Miss larger than 1.5 points. Kept for completeness; should carry little weight.</t>
  </si>
  <si>
    <t>Superseded</t>
  </si>
  <si>
    <t>Built on early data that was later corrected. Replaced by a newer version.</t>
  </si>
  <si>
    <t>Cell colors and formulas</t>
  </si>
  <si>
    <t>Blue numbers are values typed in from source files; black numbers are formulas. The Results, Final Assessment and Summary tabs recalculate automatically if a forecast tab changes.</t>
  </si>
  <si>
    <t>Forecasts compiled</t>
  </si>
  <si>
    <t>Predict Mackenzie</t>
  </si>
  <si>
    <t>Predict Brooks</t>
  </si>
  <si>
    <t>Average Brooks share across forecasts</t>
  </si>
  <si>
    <t>Range of Brooks share</t>
  </si>
  <si>
    <t>Accuracy-weighted Brooks share</t>
  </si>
  <si>
    <t>Accuracy-weighted winner</t>
  </si>
  <si>
    <t>Best 2024 district-level backtest</t>
  </si>
  <si>
    <t>Methods tested on 2024 only (no 2026 forecast)</t>
  </si>
  <si>
    <t>8 new methods, plus a calibration check</t>
  </si>
  <si>
    <t>Story of the project</t>
  </si>
  <si>
    <t>• Sept. 14: three municipal methods (Trend, Beta-Adjusted, Regression) on early data with Carbon estimated and Monroe missing. Two of three favored Mackenzie.</t>
  </si>
  <si>
    <t>• Sept. 16–17: rebuilt on certified returns for all 89 towns, then repeated at the precinct level. Correcting the 2020 result reversed the method ranking: Beta-Adjusted became the best backtest and Regression the worst.</t>
  </si>
  <si>
    <t>• Sept. 24: the same methods entered in the class template; four new adjustments tested (Cycle-Type Beta adopted).</t>
  </si>
  <si>
    <t>• Sept. 27: five more methods backtested (Stacking and Uniform Swing best on average miss per town); no 2026 forecasts were run for these.</t>
  </si>
  <si>
    <t>• Oct. 21–26: bellwether precincts selected by a fixed rule, compared with Professor Crain’s set, and combined with the group baseline. Adding bellwethers did not improve the honest v11 backtests.</t>
  </si>
  <si>
    <t>Most forecasts, and all of the best-backtested ones, predict a narrow Mackenzie win. The race is best described as Lean Republican with a small margin; the newest and most rigorously tested forecasts put Brooks between 49.5% and 50.0%.</t>
  </si>
  <si>
    <t>Brooks share by forecast (50% line = tie)</t>
  </si>
  <si>
    <t>Reading the chart: bars to the right of 50% predict Brooks. Most bars sit between 46% and 50%; the bars above 50% are mostly regression versions (F03, F06, F09, F15) and the v11 bellwether reading (F18).</t>
  </si>
  <si>
    <t>Results: every forecast at a glance</t>
  </si>
  <si>
    <t>Each row is one 2026 forecast. “Brooks share” is Bob Brooks’s (D) share of the two-party House vote; above 50% means Brooks wins. A “miss” is the forecast minus the actual result, in percentage points: negative means the forecast was too Republican, positive too Democratic. Click a forecast name to open its full tab.</t>
  </si>
  <si>
    <t>ID</t>
  </si>
  <si>
    <t>Forecast (click to open)</t>
  </si>
  <si>
    <t>Date run</t>
  </si>
  <si>
    <t>Level of detail</t>
  </si>
  <si>
    <t>Brooks (D) share</t>
  </si>
  <si>
    <t>Mackenzie (R) share</t>
  </si>
  <si>
    <t>Margin, Brooks − Mackenzie (pts)</t>
  </si>
  <si>
    <t>Predicted winner</t>
  </si>
  <si>
    <t>2024 backtest: average miss per town or precinct (pts)</t>
  </si>
  <si>
    <t>2024 backtest: winners called correctly</t>
  </si>
  <si>
    <t>2024 backtest: district result miss (pts)</t>
  </si>
  <si>
    <t>2022 backtest: district result miss (pts)</t>
  </si>
  <si>
    <t>How strict the backtest was</t>
  </si>
  <si>
    <t>Built on superseded data?</t>
  </si>
  <si>
    <t>Verdict in brief</t>
  </si>
  <si>
    <t>F01</t>
  </si>
  <si>
    <t>Sept. 14</t>
  </si>
  <si>
    <t>Municipality (86)</t>
  </si>
  <si>
    <t>Out of sample (unit-level); district miss is for Lehigh + Northampton only</t>
  </si>
  <si>
    <t>Yes</t>
  </si>
  <si>
    <t>The first forecast of the project. It predicted a narrow Mackenzie win (49.4% Brooks).</t>
  </si>
  <si>
    <t>F02</t>
  </si>
  <si>
    <t>Out of sample (unit-level); town-by-town backtest predictions not saved in the source file</t>
  </si>
  <si>
    <t>Predicted Mackenzie (48.8% Brooks). Replaced by F05, which uses the same method on corrected data.</t>
  </si>
  <si>
    <t>F03</t>
  </si>
  <si>
    <t>Predicted a Brooks win (51.2%). Its strong-looking backtest did not survive the switch to complete, corrected data.</t>
  </si>
  <si>
    <t>F04</t>
  </si>
  <si>
    <t>Sept. 16</t>
  </si>
  <si>
    <t>Municipality (89)</t>
  </si>
  <si>
    <t>No</t>
  </si>
  <si>
    <t>Predicts Mackenzie (47.7% Brooks). In 2024 it came within about a quarter point of the district result, one of the best simple-method backtests.</t>
  </si>
  <si>
    <t>F05</t>
  </si>
  <si>
    <t>Predicts a clear Mackenzie win (46.8% Brooks). It placed individual towns well, but the town-level errors leaned in the same direction, so the district total missed by 1.3 points.</t>
  </si>
  <si>
    <t>F06</t>
  </si>
  <si>
    <t>Predicts a Brooks win (50.6%), but it had the worst backtest of the municipal methods: it missed the 2024 district result by about 2.3 points, predicting it too Republican. Treat with caution.</t>
  </si>
  <si>
    <t>F07</t>
  </si>
  <si>
    <t>Sept. 17</t>
  </si>
  <si>
    <t>Precinct (408)</t>
  </si>
  <si>
    <t>Predicts Mackenzie (48.3% Brooks). Its 2024 backtest came within about 0.4 points of the district result.</t>
  </si>
  <si>
    <t>F08</t>
  </si>
  <si>
    <t>Predicts Mackenzie (47.3% Brooks). Best district-level backtest of any town- or precinct-level method: it missed 2024 by only 0.21 points.</t>
  </si>
  <si>
    <t>F09</t>
  </si>
  <si>
    <t>Predicts a narrow Brooks win (50.9%), but like F06 it had the weakest backtest at its level, missing 2024 by about 1.8 points. Treat with caution.</t>
  </si>
  <si>
    <t>F10</t>
  </si>
  <si>
    <t>Sept. 24</t>
  </si>
  <si>
    <t>Out of sample (same backtest as F04)</t>
  </si>
  <si>
    <t>Predicts Mackenzie (46.9% Brooks). The template version of F04; same strong backtest.</t>
  </si>
  <si>
    <t>F11</t>
  </si>
  <si>
    <t>Out of sample (same backtest as F05)</t>
  </si>
  <si>
    <t>Predicts Mackenzie (46.0% Brooks), the lowest Brooks share of any forecast. The template version of F05.</t>
  </si>
  <si>
    <t>F12</t>
  </si>
  <si>
    <t>Out of sample (same backtest as F06)</t>
  </si>
  <si>
    <t>Essentially a tie (49.9% Brooks), tipping to Mackenzie. The template version of F06, which had the worst municipal backtest.</t>
  </si>
  <si>
    <t>F13</t>
  </si>
  <si>
    <t>Precinct (370)</t>
  </si>
  <si>
    <t>Out of sample (same backtest as F07)</t>
  </si>
  <si>
    <t>Predicts Mackenzie (47.6% Brooks). The template version of F07.</t>
  </si>
  <si>
    <t>F14</t>
  </si>
  <si>
    <t>Out of sample (same backtest as F08)</t>
  </si>
  <si>
    <t>Predicts Mackenzie (46.6% Brooks). The template version of F08, which had the best unit-level backtest.</t>
  </si>
  <si>
    <t>F15</t>
  </si>
  <si>
    <t>Out of sample (same backtest as F09)</t>
  </si>
  <si>
    <t>Predicts a narrow Brooks win (50.5%). The template version of F09, which had a weak backtest.</t>
  </si>
  <si>
    <t>F16</t>
  </si>
  <si>
    <t>Oct. 21–22</t>
  </si>
  <si>
    <t>10 precincts</t>
  </si>
  <si>
    <t>Out of sample selection; baseline backtest used actual turnout</t>
  </si>
  <si>
    <t>Good (with caveat)</t>
  </si>
  <si>
    <t>Essentially a tie (49.97% Brooks), tipping to Mackenzie. Best 2024 backtest in the workbook (0.15 pts), though that test is less strict than F18’s.</t>
  </si>
  <si>
    <t>F17</t>
  </si>
  <si>
    <t>Oct. 22</t>
  </si>
  <si>
    <t>6 precincts</t>
  </si>
  <si>
    <t>Selection data unknown; baseline backtest used actual turnout</t>
  </si>
  <si>
    <t>Fair (with caveat)</t>
  </si>
  <si>
    <t>Predicts Mackenzie (49.2% Brooks). Its backtest missed by about 0.6 points.</t>
  </si>
  <si>
    <t>F18</t>
  </si>
  <si>
    <t>Oct. 26</t>
  </si>
  <si>
    <t>Fully out of sample (2022 and 2024)</t>
  </si>
  <si>
    <t>A dead heat (50.01% Brooks). The most rigorous bellwether test, but it missed both backtests by more than the v11 baseline alone (0.27 pts in 2022, 0.51 in 2024), because bellwethers chosen from earlier elections drifted away from the district.</t>
  </si>
  <si>
    <t>F19</t>
  </si>
  <si>
    <t>District</t>
  </si>
  <si>
    <t>Predicts a narrow Mackenzie win (49.75% Brooks). In both backtests the blend was further from the result than the v11 baseline alone (0.14 vs 0.02 pts in 2022; 0.34 vs 0.18 in 2024).</t>
  </si>
  <si>
    <t>Group baselines (for reference; these are the group’s models, not Kiley’s forecasts, and are not counted in any tally)</t>
  </si>
  <si>
    <t>G1</t>
  </si>
  <si>
    <t>Group baseline v0.1 (precinct random forest, Oct. 4)</t>
  </si>
  <si>
    <t>2024 backtest used actual 2024 turnout</t>
  </si>
  <si>
    <t>G2</t>
  </si>
  <si>
    <t>Group baseline v11, Forecast A (Oct. 6)</t>
  </si>
  <si>
    <t>Fully out of sample (2022 and 2024), projected turnout</t>
  </si>
  <si>
    <t>Note on F10–F15: these repeat the methods of F04–F09 in the class template and share their backtests. They differ only in projected turnout, which changes how much each town or precinct counts.</t>
  </si>
  <si>
    <t>F01 · Simple Trend (municipal, v2)</t>
  </si>
  <si>
    <t>Run Sept. 14, 2026 · Level: Municipality (86) · Source: PA07_Analysis.xlsx (tracker: "Analysis Workbook," Sept. 14)</t>
  </si>
  <si>
    <t>← Back to Results</t>
  </si>
  <si>
    <t>Methodology</t>
  </si>
  <si>
    <t>What it does: extends each town’s Democratic share along a straight line drawn through its 2018–2024 House results.</t>
  </si>
  <si>
    <t>Data: the first municipal file. Carbon County votes were not reported, so they were estimated from voter registration; Monroe was missing.</t>
  </si>
  <si>
    <t>Votes: turnout projected from the two most recent midterms (2018 and 2022).</t>
  </si>
  <si>
    <t>Backtest: the same straight line drawn through 2018–2022 only, used to predict 2024.</t>
  </si>
  <si>
    <t>Why it is superseded: this source also reported the 2020 race wrongly (as a Democratic win). F04 repeats this method on corrected data.</t>
  </si>
  <si>
    <t>2026 forecast</t>
  </si>
  <si>
    <t>In plain terms</t>
  </si>
  <si>
    <t>Brooks (D) share of the two-party vote</t>
  </si>
  <si>
    <t>The first forecast of the project. It predicted a narrow Mackenzie win (49.4% Brooks). Its backtest was the weakest of the trend forecasts and it rests on incomplete data, so it is kept only to show where the project started. Read F04 instead.</t>
  </si>
  <si>
    <t>Mackenzie (R) share of the two-party vote</t>
  </si>
  <si>
    <t>Margin: Brooks minus Mackenzie (points)</t>
  </si>
  <si>
    <t>Brooks votes</t>
  </si>
  <si>
    <t>Mackenzie votes</t>
  </si>
  <si>
    <t>2024 backtest</t>
  </si>
  <si>
    <t>Average miss per town or precinct (points)</t>
  </si>
  <si>
    <t>See “How to Read” for what the ratings mean.</t>
  </si>
  <si>
    <t>Towns or precincts where the winner was called correctly</t>
  </si>
  <si>
    <t>57 of 63 towns</t>
  </si>
  <si>
    <t>District result miss, 2024 (points; negative = too Republican)</t>
  </si>
  <si>
    <t>District result miss, 2022 (points)</t>
  </si>
  <si>
    <t>not available</t>
  </si>
  <si>
    <t>2026 forecast detail</t>
  </si>
  <si>
    <t>2024 backtest detail</t>
  </si>
  <si>
    <t>Municipality</t>
  </si>
  <si>
    <t>County</t>
  </si>
  <si>
    <t>Source</t>
  </si>
  <si>
    <t>Projected Total Votes 2026</t>
  </si>
  <si>
    <t>Projected Dem Share 2026</t>
  </si>
  <si>
    <t>Projected Dem Votes 2026</t>
  </si>
  <si>
    <t>Projected Rep Votes 2026</t>
  </si>
  <si>
    <t>Projected Winner</t>
  </si>
  <si>
    <t>Predicted Dem Share</t>
  </si>
  <si>
    <t>Actual Dem Share</t>
  </si>
  <si>
    <t>Error (pts)</t>
  </si>
  <si>
    <t>Winner Correct? (Trend)</t>
  </si>
  <si>
    <t>Alburtis</t>
  </si>
  <si>
    <t>Lehigh</t>
  </si>
  <si>
    <t>Actual-based</t>
  </si>
  <si>
    <t>Republican</t>
  </si>
  <si>
    <t>Allentown</t>
  </si>
  <si>
    <t>Democrat</t>
  </si>
  <si>
    <t>Bethlehem</t>
  </si>
  <si>
    <t>Catasauqua</t>
  </si>
  <si>
    <t>Coopersburg</t>
  </si>
  <si>
    <t>Coplay</t>
  </si>
  <si>
    <t>Emmaus</t>
  </si>
  <si>
    <t>Fountain Hill</t>
  </si>
  <si>
    <t>Hanover</t>
  </si>
  <si>
    <t>Heidelberg</t>
  </si>
  <si>
    <t>Lower Macungie</t>
  </si>
  <si>
    <t>Lower Milford</t>
  </si>
  <si>
    <t>Lowhill</t>
  </si>
  <si>
    <t>Lynn</t>
  </si>
  <si>
    <t>Macungie</t>
  </si>
  <si>
    <t>North Whitehall</t>
  </si>
  <si>
    <t>Salisbury</t>
  </si>
  <si>
    <t>Slatington</t>
  </si>
  <si>
    <t>South Whitehall</t>
  </si>
  <si>
    <t>Upper Macungie</t>
  </si>
  <si>
    <t>Upper Milford</t>
  </si>
  <si>
    <t>Upper Saucon</t>
  </si>
  <si>
    <t>Washington</t>
  </si>
  <si>
    <t>Weisenberg</t>
  </si>
  <si>
    <t>Whitehall</t>
  </si>
  <si>
    <t>Allen</t>
  </si>
  <si>
    <t>Northampton</t>
  </si>
  <si>
    <t>Bangor</t>
  </si>
  <si>
    <t>Bath</t>
  </si>
  <si>
    <t>Bethlehem Township</t>
  </si>
  <si>
    <t>Bushkill</t>
  </si>
  <si>
    <t>Chapman</t>
  </si>
  <si>
    <t>East Allen</t>
  </si>
  <si>
    <t>East Bangor</t>
  </si>
  <si>
    <t>Easton</t>
  </si>
  <si>
    <t>Forks</t>
  </si>
  <si>
    <t>Freemansburg</t>
  </si>
  <si>
    <t>Glendon</t>
  </si>
  <si>
    <t>Hellertown</t>
  </si>
  <si>
    <t>Lower Mount Bethel</t>
  </si>
  <si>
    <t>Nazareth</t>
  </si>
  <si>
    <t>Lower Saucon</t>
  </si>
  <si>
    <t>Moore</t>
  </si>
  <si>
    <t>Lower Nazareth</t>
  </si>
  <si>
    <t>North Catasauqua</t>
  </si>
  <si>
    <t>Palmer</t>
  </si>
  <si>
    <t>Pen Argyl</t>
  </si>
  <si>
    <t>Plainfield</t>
  </si>
  <si>
    <t>Portland</t>
  </si>
  <si>
    <t>Roseto</t>
  </si>
  <si>
    <t>Stockertown</t>
  </si>
  <si>
    <t>Tatamy</t>
  </si>
  <si>
    <t>Upper Mount Bethel</t>
  </si>
  <si>
    <t>Upper Nazereth</t>
  </si>
  <si>
    <t>Walnutport</t>
  </si>
  <si>
    <t>West Easton</t>
  </si>
  <si>
    <t>Williams Township</t>
  </si>
  <si>
    <t>Wilson</t>
  </si>
  <si>
    <t>Wind Gap</t>
  </si>
  <si>
    <t>Banks Township</t>
  </si>
  <si>
    <t>Carbon</t>
  </si>
  <si>
    <t>Estimated</t>
  </si>
  <si>
    <t>Trend model MAE (pts)</t>
  </si>
  <si>
    <t>Beaver Meadows Borough</t>
  </si>
  <si>
    <t>Naive model MAE (pts)</t>
  </si>
  <si>
    <t>Bowmanstown Borough</t>
  </si>
  <si>
    <t>East Penn Township</t>
  </si>
  <si>
    <t>East Side Borough</t>
  </si>
  <si>
    <t>Franklin Township</t>
  </si>
  <si>
    <t>Jim Thorpe Borough</t>
  </si>
  <si>
    <t>Kidder Township</t>
  </si>
  <si>
    <t>Lansford Borough</t>
  </si>
  <si>
    <t>Lausanne Township</t>
  </si>
  <si>
    <t>Lehigh Township</t>
  </si>
  <si>
    <t>Lehighton Borough</t>
  </si>
  <si>
    <t>Lower Towamensing Twp.</t>
  </si>
  <si>
    <t>Mahoning Township</t>
  </si>
  <si>
    <t>Nesquehoning Borough</t>
  </si>
  <si>
    <t>Packer Township</t>
  </si>
  <si>
    <t>Palmerton Borough</t>
  </si>
  <si>
    <t>Parryville Borough</t>
  </si>
  <si>
    <t>Penn Forest Township</t>
  </si>
  <si>
    <t>Summit Hill Borough</t>
  </si>
  <si>
    <t>Towamensing Township</t>
  </si>
  <si>
    <t>Weatherly Borough</t>
  </si>
  <si>
    <t>Weissport Borough</t>
  </si>
  <si>
    <t>F02 · Beta-Adjusted (municipal, v2)</t>
  </si>
  <si>
    <t>What it does: measures each town’s “beta,” how strongly it moves when the district as a whole moves (an idea borrowed from finance).</t>
  </si>
  <si>
    <t>Forecast: each town’s 2024 result plus its beta times the district’s projected shift from 2024 to 2026.</t>
  </si>
  <si>
    <t>Data: the same early file as F01 (Carbon estimated, Monroe missing, 2020 misreported).</t>
  </si>
  <si>
    <t>Backtest: town-level accuracy only. The town-by-town backtest predictions were not saved, so a district-level check is not possible.</t>
  </si>
  <si>
    <t>59 of 63 towns</t>
  </si>
  <si>
    <t>Method</t>
  </si>
  <si>
    <t>Projected Total Votes</t>
  </si>
  <si>
    <t>Projected Dem Share</t>
  </si>
  <si>
    <t>Projected Dem Votes</t>
  </si>
  <si>
    <t>Projected Rep Votes</t>
  </si>
  <si>
    <t>Town-by-town backtest predictions for this method were not saved in the source file; the summary metrics above come from its Model Comparison sheet.</t>
  </si>
  <si>
    <t>Beta-Adjusted</t>
  </si>
  <si>
    <t>Registration Calibration</t>
  </si>
  <si>
    <t>F03 · Multi-Variable Regression (municipal, v2)</t>
  </si>
  <si>
    <t>What it does: a regression that predicts each town’s Democratic share from four things: party registration, share of adults with a bachelor’s degree, whether it is a presidential year, and the town’s previous result.</t>
  </si>
  <si>
    <t>Equation: Dem share = 16.63 + 18.07 × (registration D−R) + 7.62 × (% bachelor’s) − 3.67 × (presidential year) + 0.656 × (previous Dem share).</t>
  </si>
  <si>
    <t>Data: the same early file as F01. On this incomplete data the regression looked like the best method; on corrected data (F06) it became the worst.</t>
  </si>
  <si>
    <t>Backtest: town-level accuracy only; a district-level check is not possible.</t>
  </si>
  <si>
    <t>Predicted a Brooks win (51.2%). Its strong-looking backtest did not survive the switch to complete, corrected data. Read F06 instead.</t>
  </si>
  <si>
    <t>61 of 63 towns</t>
  </si>
  <si>
    <t>Regression</t>
  </si>
  <si>
    <t>F04 · Simple Trend (municipal, v3)</t>
  </si>
  <si>
    <t>Run Sept. 16, 2026 · Level: Municipality (89) · Source: PA07_Analysis (2).xlsx (tracker: "Backtest &amp; Forecast Analysis Update," Sept. 16)</t>
  </si>
  <si>
    <t>Data: certified returns for all 89 towns in the current district (Carbon and Monroe now real data). The 2020 result was corrected: Republicans won it, so the district has alternated D-R-D-R.</t>
  </si>
  <si>
    <t>Backtest: the line drawn through 2018–2022 only, used to predict 2024. Nothing from 2024 was used.</t>
  </si>
  <si>
    <t>Predicts Mackenzie (47.7% Brooks). In 2024 it came within about a quarter point of the district result, one of the best simple-method backtests. A reliable, easy-to-explain reference forecast.</t>
  </si>
  <si>
    <t>86 of 89 towns</t>
  </si>
  <si>
    <t>Predicted Dem Share (Trend)</t>
  </si>
  <si>
    <t>Trend Error (pts)</t>
  </si>
  <si>
    <t>Trend Winner Correct?</t>
  </si>
  <si>
    <t>Lower Towamensing Township</t>
  </si>
  <si>
    <t>Eldred Township</t>
  </si>
  <si>
    <t>Monroe</t>
  </si>
  <si>
    <t>Polk Township</t>
  </si>
  <si>
    <t>Ross Township</t>
  </si>
  <si>
    <t>Upper Nazareth</t>
  </si>
  <si>
    <t>F05 · Beta-Adjusted (municipal, v3)</t>
  </si>
  <si>
    <t>What it does: each town’s 2024 result plus its beta (how strongly it swings with the district) times the district’s projected 2024→2026 shift.</t>
  </si>
  <si>
    <t>Data: certified returns for all 89 towns. Betas are measured over 2018–2024; the backtest betas use 2018–2022 only.</t>
  </si>
  <si>
    <t>Backtest: best town-by-town accuracy of the Sept. 16 methods (1.81 pts), but the town errors added up to a district miss of about 1.3 points.</t>
  </si>
  <si>
    <t>Predicts a clear Mackenzie win (46.8% Brooks). It placed individual towns well, but the town-level errors leaned in the same direction, so the district total missed by 1.3 points. Its Brooks share is among the lowest of all forecasts.</t>
  </si>
  <si>
    <t>Beta-Adj Predicted Share</t>
  </si>
  <si>
    <t>Beta-Adj Error (pts)</t>
  </si>
  <si>
    <t>Beta-Adj Winner Correct?</t>
  </si>
  <si>
    <t>F06 · Multi-Variable Regression (municipal, v3)</t>
  </si>
  <si>
    <t>What it does: a regression on party registration, % bachelor’s degree, presidential year and the previous result.</t>
  </si>
  <si>
    <t>Equation: Dem share = 9.61 + 0.0975 × (registration D−R, pts) + 10.539 × (% bachelor’s) − 4.688 × (presidential year) + 0.767 × (previous Dem share).</t>
  </si>
  <si>
    <t>Backtest: trained on 2020–2022 only, used to predict 2024. It had the worst backtest of the three methods, likely because it relies on “last result plus a change,” which fails in a district that alternates parties.</t>
  </si>
  <si>
    <t>82 of 89 towns</t>
  </si>
  <si>
    <t>Reg. Predicted Share</t>
  </si>
  <si>
    <t>Reg. Error (pts)</t>
  </si>
  <si>
    <t>Reg. Winner Correct?</t>
  </si>
  <si>
    <t>F07 · Simple Trend (precinct)</t>
  </si>
  <si>
    <t>Run Sept. 17, 2026 · Level: Precinct (408) · Source: Precinct Backtest &amp; Forecast Analysis.xlsx (tracker, Sept. 17)</t>
  </si>
  <si>
    <t>What it does: the straight-line trend method from F04, applied to each precinct instead of each town.</t>
  </si>
  <si>
    <t>Data: certified precinct House results for 2018–2024 from the Department of State precinct summary, which keeps precinct codes stable across years.</t>
  </si>
  <si>
    <t>Backtest: line drawn through 2018–2022, used to predict 2024. District-level miss is measured over in-district precincts only.</t>
  </si>
  <si>
    <t>Predicts Mackenzie (48.3% Brooks). Its 2024 backtest came within about 0.4 points of the district result. Confirms F04 at a finer level of detail.</t>
  </si>
  <si>
    <t>387 of 408 precincts</t>
  </si>
  <si>
    <t>Precinct</t>
  </si>
  <si>
    <t>Trend Predicted</t>
  </si>
  <si>
    <t>Trend Error</t>
  </si>
  <si>
    <t>Trend Correct?</t>
  </si>
  <si>
    <t>BANKS</t>
  </si>
  <si>
    <t>BEAVER MEADOWS</t>
  </si>
  <si>
    <t>BOWMANSTOWN</t>
  </si>
  <si>
    <t>EAST PENN</t>
  </si>
  <si>
    <t>EAST SIDE</t>
  </si>
  <si>
    <t>FRANKLIN</t>
  </si>
  <si>
    <t>JIM THORPE</t>
  </si>
  <si>
    <t>KIDDER</t>
  </si>
  <si>
    <t>LANSFORD</t>
  </si>
  <si>
    <t>LAUSANNE</t>
  </si>
  <si>
    <t>LEHIGH</t>
  </si>
  <si>
    <t>LEHIGHTON</t>
  </si>
  <si>
    <t>LOWER TOWAMENSING</t>
  </si>
  <si>
    <t>MAHONING</t>
  </si>
  <si>
    <t>NESQUEHONING</t>
  </si>
  <si>
    <t>PACKER</t>
  </si>
  <si>
    <t>PALMERTON</t>
  </si>
  <si>
    <t>PARRYVILLE</t>
  </si>
  <si>
    <t>PENN FOREST</t>
  </si>
  <si>
    <t>SUMMIT HILL</t>
  </si>
  <si>
    <t>TOWAMENSING</t>
  </si>
  <si>
    <t>WEATHERLY</t>
  </si>
  <si>
    <t>WEISSPORT</t>
  </si>
  <si>
    <t>ALBURTIS</t>
  </si>
  <si>
    <t>ALLENTOWN</t>
  </si>
  <si>
    <t>BETHLEHEM</t>
  </si>
  <si>
    <t>CATASAUQUA</t>
  </si>
  <si>
    <t>COOPERSBURG</t>
  </si>
  <si>
    <t>COPLAY</t>
  </si>
  <si>
    <t>EMMAUS</t>
  </si>
  <si>
    <t>FOUNTAIN HILL</t>
  </si>
  <si>
    <t>HANOVER</t>
  </si>
  <si>
    <t>HEIDELBERG</t>
  </si>
  <si>
    <t>LOWER MACUNGIE</t>
  </si>
  <si>
    <t>LOWER MILFORD</t>
  </si>
  <si>
    <t>LOWHILL</t>
  </si>
  <si>
    <t>LYNN</t>
  </si>
  <si>
    <t>MACUNGIE</t>
  </si>
  <si>
    <t>NORTH WHITEHALL</t>
  </si>
  <si>
    <t>SALISBURY</t>
  </si>
  <si>
    <t>SLATINGTON</t>
  </si>
  <si>
    <t>SOUTH WHITEHALL</t>
  </si>
  <si>
    <t>UPPER MACUNGIE</t>
  </si>
  <si>
    <t>UPPER MILFORD</t>
  </si>
  <si>
    <t>UPPER SAUCON</t>
  </si>
  <si>
    <t>WASHINGTON</t>
  </si>
  <si>
    <t>WEISENBERG</t>
  </si>
  <si>
    <t>WHITEHALL</t>
  </si>
  <si>
    <t>BARRETT</t>
  </si>
  <si>
    <t>CHESTNUTHILL</t>
  </si>
  <si>
    <t>COOLBAUGH</t>
  </si>
  <si>
    <t>DELAWARE WATER GAP</t>
  </si>
  <si>
    <t>EAST STROUDSBURG</t>
  </si>
  <si>
    <t>ELDRED</t>
  </si>
  <si>
    <t>HAMILTON</t>
  </si>
  <si>
    <t>JACKSON</t>
  </si>
  <si>
    <t>MIDDLE SMITHFIELD</t>
  </si>
  <si>
    <t>MT POCONO</t>
  </si>
  <si>
    <t>PARADISE</t>
  </si>
  <si>
    <t>POCONO</t>
  </si>
  <si>
    <t>POLK</t>
  </si>
  <si>
    <t>PRICE</t>
  </si>
  <si>
    <t>SMITHFIELD</t>
  </si>
  <si>
    <t>STROUD</t>
  </si>
  <si>
    <t>STROUDSBURG</t>
  </si>
  <si>
    <t>TOBYHANNA</t>
  </si>
  <si>
    <t>TUNKHANNOCK</t>
  </si>
  <si>
    <t>ALLEN</t>
  </si>
  <si>
    <t>BANGOR</t>
  </si>
  <si>
    <t>BATH</t>
  </si>
  <si>
    <t>BUSHKILL</t>
  </si>
  <si>
    <t>CHAPMAN</t>
  </si>
  <si>
    <t>EAST ALLEN</t>
  </si>
  <si>
    <t>EAST BANGOR</t>
  </si>
  <si>
    <t>EASTON</t>
  </si>
  <si>
    <t>FORKS</t>
  </si>
  <si>
    <t>FREEMANSBURG</t>
  </si>
  <si>
    <t>GLENDON</t>
  </si>
  <si>
    <t>HELLERTOWN</t>
  </si>
  <si>
    <t>LOWER MT BETHEL</t>
  </si>
  <si>
    <t>LOWER NAZARETH</t>
  </si>
  <si>
    <t>LOWER SAUCON</t>
  </si>
  <si>
    <t>MOORE</t>
  </si>
  <si>
    <t>NAZARETH</t>
  </si>
  <si>
    <t>NORTH CATASAUQUA</t>
  </si>
  <si>
    <t>NORTHAMPTON</t>
  </si>
  <si>
    <t>PALMER</t>
  </si>
  <si>
    <t>PEN ARGYL</t>
  </si>
  <si>
    <t>PLAINFIELD</t>
  </si>
  <si>
    <t>PORTLAND</t>
  </si>
  <si>
    <t>ROSETO</t>
  </si>
  <si>
    <t>STOCKERTOWN</t>
  </si>
  <si>
    <t>TATAMY</t>
  </si>
  <si>
    <t>UPPER MT BETHEL</t>
  </si>
  <si>
    <t>UPPER NAZARETH</t>
  </si>
  <si>
    <t>WALNUTPORT</t>
  </si>
  <si>
    <t>WEST EASTON</t>
  </si>
  <si>
    <t>WILLIAMS</t>
  </si>
  <si>
    <t>WILSON</t>
  </si>
  <si>
    <t>WIND GAP</t>
  </si>
  <si>
    <t>F08 · Beta-Adjusted (precinct)</t>
  </si>
  <si>
    <t>What it does: the beta method from F05, applied to each precinct.</t>
  </si>
  <si>
    <t>Data: the same precinct file as F07.</t>
  </si>
  <si>
    <t>Backtest: betas measured on 2018–2022 only, used to predict 2024.</t>
  </si>
  <si>
    <t>Predicts Mackenzie (47.3% Brooks). Best district-level backtest of any town- or precinct-level method: it missed 2024 by only 0.21 points. One of the most credible forecasts in this workbook.</t>
  </si>
  <si>
    <t>390 of 408 precincts</t>
  </si>
  <si>
    <t>Beta-Adj Predicted</t>
  </si>
  <si>
    <t>Beta-Adj Error</t>
  </si>
  <si>
    <t>Beta-Adj Correct?</t>
  </si>
  <si>
    <t>F09 · Multi-Variable Regression (precinct)</t>
  </si>
  <si>
    <t>What it does: a regression on registration margin, presidential year and the previous result, applied to each precinct.</t>
  </si>
  <si>
    <t>Equation: Dem share = 5.39 + 0.0211 × (registration margin, pts) − 5.726 × (presidential year) + 0.927 × (previous Dem share). No education variable, because Census areas do not line up with precincts.</t>
  </si>
  <si>
    <t>Backtest: trained on 2020–2022 only, used to predict 2024.</t>
  </si>
  <si>
    <t>366 of 408 precincts</t>
  </si>
  <si>
    <t>Reg. Predicted</t>
  </si>
  <si>
    <t>Reg. Error</t>
  </si>
  <si>
    <t>Reg. Correct?</t>
  </si>
  <si>
    <t>F10 · Simple Trend (municipal template)</t>
  </si>
  <si>
    <t>Run Sept. 24, 2026 · Level: Municipality (89) · Source: Meringer Municipal Forecast.xlsx (tracker, Sept. 24)</t>
  </si>
  <si>
    <t>Same method and same backtest as F04, entered in the class forecast template, where district totals are formulas that add up the rows. The Brooks share differs from F04 because the template uses a different projected turnout for each town or precinct, which changes how much each one counts.</t>
  </si>
  <si>
    <t>For the full method description, see F04.</t>
  </si>
  <si>
    <t>Total votes</t>
  </si>
  <si>
    <t>Brooks share</t>
  </si>
  <si>
    <t>Mackenzie share</t>
  </si>
  <si>
    <t>BANKS TOWNSHIP</t>
  </si>
  <si>
    <t>BEAVER MEADOWS BOROUGH</t>
  </si>
  <si>
    <t>BOWMANSTOWN BOROUGH</t>
  </si>
  <si>
    <t>EAST PENN TOWNSHIP</t>
  </si>
  <si>
    <t>EAST SIDE BOROUGH</t>
  </si>
  <si>
    <t>FRANKLIN TOWNSHIP</t>
  </si>
  <si>
    <t>JIM THORPE BOROUGH</t>
  </si>
  <si>
    <t>KIDDER TOWNSHIP</t>
  </si>
  <si>
    <t>LANSFORD BOROUGH</t>
  </si>
  <si>
    <t>LAUSANNE TOWNSHIP</t>
  </si>
  <si>
    <t>LEHIGH TOWNSHIP</t>
  </si>
  <si>
    <t>LEHIGHTON BOROUGH</t>
  </si>
  <si>
    <t>LOWER TOWAMENSING TWP.</t>
  </si>
  <si>
    <t>MAHONING TOWNSHIP</t>
  </si>
  <si>
    <t>NESQUEHONING BOROUGH</t>
  </si>
  <si>
    <t>PACKER TOWNSHIP</t>
  </si>
  <si>
    <t>PALMERTON BOROUGH</t>
  </si>
  <si>
    <t>PARRYVILLE BOROUGH</t>
  </si>
  <si>
    <t>PENN FOREST TOWNSHIP</t>
  </si>
  <si>
    <t>SUMMIT HILL BOROUGH</t>
  </si>
  <si>
    <t>TOWAMENSING TOWNSHIP</t>
  </si>
  <si>
    <t>WEATHERLY BOROUGH</t>
  </si>
  <si>
    <t>WEISSPORT BOROUGH</t>
  </si>
  <si>
    <t>POLK TOWNSHIP</t>
  </si>
  <si>
    <t>ELDRED TOWNSHIP</t>
  </si>
  <si>
    <t>ROSS TOWNSHIP</t>
  </si>
  <si>
    <t>ALLEN TWSP</t>
  </si>
  <si>
    <t>BANGOR BORO</t>
  </si>
  <si>
    <t>BATH BORO</t>
  </si>
  <si>
    <t>BETHLEHEM TWSP</t>
  </si>
  <si>
    <t>BUSHKILL TWSP</t>
  </si>
  <si>
    <t>EAST ALLEN TWSP</t>
  </si>
  <si>
    <t>HELLERTOWN BORO</t>
  </si>
  <si>
    <t>LEHIGH TWSP</t>
  </si>
  <si>
    <t>LOWER SAUCON TWSP</t>
  </si>
  <si>
    <t>MOORE TWSP</t>
  </si>
  <si>
    <t>NAZARETH BORO</t>
  </si>
  <si>
    <t>NORTHAMPTON BORO</t>
  </si>
  <si>
    <t>PEN ARGYL BORO</t>
  </si>
  <si>
    <t>PLAINFIELD TWSP</t>
  </si>
  <si>
    <t>PORTLAND BORO</t>
  </si>
  <si>
    <t>ROSETO BORO</t>
  </si>
  <si>
    <t>STOCKERTOWN BORO</t>
  </si>
  <si>
    <t>TATAMY BORO</t>
  </si>
  <si>
    <t>UPPER MT BETHEL TWSP</t>
  </si>
  <si>
    <t>WALNUTPORT BORO</t>
  </si>
  <si>
    <t>WASHINGTON TWSP</t>
  </si>
  <si>
    <t>WILLIAMS TWSP</t>
  </si>
  <si>
    <t>WILSON BORO</t>
  </si>
  <si>
    <t>WIND GAP BORO</t>
  </si>
  <si>
    <t>F11 · Beta-Adjusted (municipal template)</t>
  </si>
  <si>
    <t>Same method and same backtest as F05, entered in the class forecast template, where district totals are formulas that add up the rows. The Brooks share differs from F05 because the template uses a different projected turnout for each town or precinct, which changes how much each one counts.</t>
  </si>
  <si>
    <t>For the full method description, see F05.</t>
  </si>
  <si>
    <t>F12 · Regression (municipal template)</t>
  </si>
  <si>
    <t>Same method and same backtest as F06, entered in the class forecast template, where district totals are formulas that add up the rows. The Brooks share differs from F06 because the template uses a different projected turnout for each town or precinct, which changes how much each one counts.</t>
  </si>
  <si>
    <t>For the full method description, see F06.</t>
  </si>
  <si>
    <t>F13 · Simple Trend (precinct template)</t>
  </si>
  <si>
    <t>Run Sept. 24, 2026 · Level: Precinct (370) · Source: Meringer Precinct Forecast.xlsx (tracker, Sept. 24)</t>
  </si>
  <si>
    <t>Same method and same backtest as F07, entered in the class forecast template, where district totals are formulas that add up the rows. The Brooks share differs from F07 because the template uses a different projected turnout for each town or precinct, which changes how much each one counts.</t>
  </si>
  <si>
    <t>For the full method description, see F07.</t>
  </si>
  <si>
    <t>EAST PENN TOWNSHIP-NORTH</t>
  </si>
  <si>
    <t>EAST PENN TOWNSHIP-SOUTH</t>
  </si>
  <si>
    <t>FRANKLIN TOWNSHIP-HARRITY</t>
  </si>
  <si>
    <t>FRANKLIN TOWNSHIP-IND DIST</t>
  </si>
  <si>
    <t>FRANKLIN TOWNSHIP-LONG RUN</t>
  </si>
  <si>
    <t>JIM THORPE BOROUGH-1ST</t>
  </si>
  <si>
    <t>JIM THORPE BOROUGH-2ND</t>
  </si>
  <si>
    <t>JIM THORPE BOROUGH-3RD</t>
  </si>
  <si>
    <t>JIM THORPE BOROUGH-4TH</t>
  </si>
  <si>
    <t>JIM THORPE BOROUGH-5TH</t>
  </si>
  <si>
    <t>KIDDER TOWNSHIP-NORTH</t>
  </si>
  <si>
    <t>KIDDER TOWNSHIP-SOUTH</t>
  </si>
  <si>
    <t>LANSFORD BOROUGH - EAST WARD</t>
  </si>
  <si>
    <t>LANSFORD BOROUGH-MIDDLE WARD</t>
  </si>
  <si>
    <t>LANSFORD BOROUGH-WEST WARD</t>
  </si>
  <si>
    <t>LEHIGHTON BOROUGH-1ST</t>
  </si>
  <si>
    <t>LEHIGHTON BOROUGH-2ND</t>
  </si>
  <si>
    <t>LEHIGHTON BOROUGH-3RD</t>
  </si>
  <si>
    <t>LOWER TOWAMENSING TWP.-NORTH</t>
  </si>
  <si>
    <t>LOWER TOWAMENSING TWP.-SOUTH</t>
  </si>
  <si>
    <t>MAHONING TOWNSHIP - NEW MAHONING</t>
  </si>
  <si>
    <t>MAHONING TOWNSHIP - PACKERTON/JAMESTOWN</t>
  </si>
  <si>
    <t>MAHONING TOWNSHIP-MAHONING</t>
  </si>
  <si>
    <t>NESQUEHONING BOROUGH-EAST</t>
  </si>
  <si>
    <t>NESQUEHONING BOROUGH-WEST</t>
  </si>
  <si>
    <t>PALMERTON BOROUGH-EASTERN</t>
  </si>
  <si>
    <t>PALMERTON BOROUGH-MIDDLE</t>
  </si>
  <si>
    <t>PALMERTON BOROUGH-WESTERN</t>
  </si>
  <si>
    <t>PENN FOREST TOWNSHIP-EAST</t>
  </si>
  <si>
    <t>PENN FOREST TOWNSHIP-MIDDLE</t>
  </si>
  <si>
    <t>PENN FOREST TOWNSHIP-NORTH EAST</t>
  </si>
  <si>
    <t>PENN FOREST TOWNSHIP-NORTH WEST</t>
  </si>
  <si>
    <t>PENN FOREST TOWNSHIP-SOUTH WEST</t>
  </si>
  <si>
    <t>SUMMIT HILL BOROUGH-1ST</t>
  </si>
  <si>
    <t>SUMMIT HILL BOROUGH-2ND</t>
  </si>
  <si>
    <t>SUMMIT HILL BOROUGH-3RD/2ND</t>
  </si>
  <si>
    <t>SUMMIT HILL-3RD/1ST DIST</t>
  </si>
  <si>
    <t>TOWAMENSING TOWNSHIP-NORTH</t>
  </si>
  <si>
    <t>TOWAMENSING TOWNSHIP-SOUTH-1</t>
  </si>
  <si>
    <t>TOWAMENSING TOWNSHIP-SOUTH-2</t>
  </si>
  <si>
    <t>WEATHERLY BOROUGH-EAST</t>
  </si>
  <si>
    <t>WEATHERLY BOROUGH-WEST</t>
  </si>
  <si>
    <t>ALLENTOWN 10TH WARD 1ST DIST</t>
  </si>
  <si>
    <t>ALLENTOWN 10TH WARD 3RD DIST</t>
  </si>
  <si>
    <t>ALLENTOWN 10TH WARD 4TH DIST</t>
  </si>
  <si>
    <t>ALLENTOWN 11TH WARD 1ST DIST</t>
  </si>
  <si>
    <t>ALLENTOWN 11TH WARD 2ND DIST</t>
  </si>
  <si>
    <t>ALLENTOWN 11TH WARD 3RD DIST</t>
  </si>
  <si>
    <t>ALLENTOWN 11TH WARD 4TH DIST</t>
  </si>
  <si>
    <t>ALLENTOWN 11TH WARD 5TH DIST</t>
  </si>
  <si>
    <t>ALLENTOWN 11TH WARD 6TH DIST</t>
  </si>
  <si>
    <t>ALLENTOWN 11TH WARD 7TH DIST</t>
  </si>
  <si>
    <t>ALLENTOWN 12TH WARD 1ST DIST</t>
  </si>
  <si>
    <t>ALLENTOWN 12TH WARD 2ND DIST</t>
  </si>
  <si>
    <t>ALLENTOWN 12TH WARD 3RD DIST</t>
  </si>
  <si>
    <t>ALLENTOWN 12TH WARD 4TH DIST</t>
  </si>
  <si>
    <t>ALLENTOWN 12TH WARD 5TH DIST</t>
  </si>
  <si>
    <t>ALLENTOWN 13TH WARD 1ST DIST</t>
  </si>
  <si>
    <t>ALLENTOWN 13TH WARD 2ND DIST</t>
  </si>
  <si>
    <t>ALLENTOWN 13TH WARD 3RD DIST</t>
  </si>
  <si>
    <t>ALLENTOWN 13TH WARD 4TH DIST</t>
  </si>
  <si>
    <t>ALLENTOWN 14TH WARD 1ST DIST</t>
  </si>
  <si>
    <t>ALLENTOWN 14TH WARD 2ND DIST</t>
  </si>
  <si>
    <t>ALLENTOWN 15TH WARD 1ST DIST</t>
  </si>
  <si>
    <t>ALLENTOWN 15TH WARD 2ND DIST</t>
  </si>
  <si>
    <t>ALLENTOWN 15TH WARD 3RD DIST</t>
  </si>
  <si>
    <t>ALLENTOWN 15TH WARD 4TH DIST</t>
  </si>
  <si>
    <t>ALLENTOWN 16TH WARD 1ST DIST</t>
  </si>
  <si>
    <t>ALLENTOWN 16TH WARD 2ND DIST</t>
  </si>
  <si>
    <t>ALLENTOWN 17TH WARD 1ST DIST</t>
  </si>
  <si>
    <t>ALLENTOWN 17TH WARD 2ND DIST</t>
  </si>
  <si>
    <t>ALLENTOWN 17TH WARD 3RD DIST</t>
  </si>
  <si>
    <t>ALLENTOWN 17TH WARD 4TH DIST</t>
  </si>
  <si>
    <t>ALLENTOWN 17TH WD 4TH DT PARK</t>
  </si>
  <si>
    <t>ALLENTOWN 18TH WARD 1ST DIST</t>
  </si>
  <si>
    <t>ALLENTOWN 18TH WARD 2ND DIST</t>
  </si>
  <si>
    <t>ALLENTOWN 18TH WD 2ND DT PARK</t>
  </si>
  <si>
    <t>ALLENTOWN 19TH WARD 1ST DIST</t>
  </si>
  <si>
    <t>ALLENTOWN 19TH WARD 2ND DIST</t>
  </si>
  <si>
    <t>ALLENTOWN 19TH WARD 3RD DIST</t>
  </si>
  <si>
    <t>ALLENTOWN 19TH WARD 4TH DIST</t>
  </si>
  <si>
    <t>ALLENTOWN 19TH WARD 5TH DIST</t>
  </si>
  <si>
    <t>ALLENTOWN 19TH WARD 5TH DT SAL</t>
  </si>
  <si>
    <t>ALLENTOWN 19TH WARD 6TH DIST</t>
  </si>
  <si>
    <t>ALLENTOWN 1ST WARD</t>
  </si>
  <si>
    <t>ALLENTOWN 2ND WARD</t>
  </si>
  <si>
    <t>ALLENTOWN 3RD WARD</t>
  </si>
  <si>
    <t>ALLENTOWN 4TH WARD</t>
  </si>
  <si>
    <t>ALLENTOWN 5TH WARD</t>
  </si>
  <si>
    <t>ALLENTOWN 6TH WARD 1ST DIST</t>
  </si>
  <si>
    <t>ALLENTOWN 6TH WARD 2ND DIST</t>
  </si>
  <si>
    <t>ALLENTOWN 7TH WARD</t>
  </si>
  <si>
    <t>ALLENTOWN 8TH WARD 1ST DIST</t>
  </si>
  <si>
    <t>ALLENTOWN 8TH WARD 2ND DIST</t>
  </si>
  <si>
    <t>ALLENTOWN 8TH WARD 3RD DIST</t>
  </si>
  <si>
    <t>ALLENTOWN 8TH WARD 4TH DIST</t>
  </si>
  <si>
    <t>ALLENTOWN 8TH WARD 5TH DIST</t>
  </si>
  <si>
    <t>ALLENTOWN 8TH WARD 6TH DIST</t>
  </si>
  <si>
    <t>ALLENTOWN 8TH WARD 7TH DIST</t>
  </si>
  <si>
    <t>ALLENTOWN 9TH WARD</t>
  </si>
  <si>
    <t>BETHLEHEM 10TH WARD</t>
  </si>
  <si>
    <t>BETHLEHEM 11TH WARD</t>
  </si>
  <si>
    <t>BETHLEHEM 12TH WARD 1ST DIST</t>
  </si>
  <si>
    <t>BETHLEHEM 12TH WARD 2ND DIST</t>
  </si>
  <si>
    <t>BETHLEHEM 13TH WARD 1ST DIST</t>
  </si>
  <si>
    <t>BETHLEHEM 13TH WARD 2ND DIST</t>
  </si>
  <si>
    <t>BETHLEHEM 13TH WARD 3RD DIST</t>
  </si>
  <si>
    <t>BETHLEHEM 13TH WARD 4TH DIST</t>
  </si>
  <si>
    <t>BETHLEHEM 13TH WARD 5TH DIST</t>
  </si>
  <si>
    <t>BETHLEHEM 13TH WARD 6TH DIST</t>
  </si>
  <si>
    <t>BETHLEHEM 13TH WARD 7TH DIST</t>
  </si>
  <si>
    <t>BETHLEHEM 13TH WARD 8TH DIST</t>
  </si>
  <si>
    <t>CATASAUQUA 1ST DIST</t>
  </si>
  <si>
    <t>CATASAUQUA 2ND DIST</t>
  </si>
  <si>
    <t>CATASAUQUA 3RD DIST</t>
  </si>
  <si>
    <t>COPLAY 1ST DISTRICT</t>
  </si>
  <si>
    <t>COPLAY 2ND DISTRICT</t>
  </si>
  <si>
    <t>EMMAUS 1ST DISTRICT</t>
  </si>
  <si>
    <t>EMMAUS 2ND DISTRICT</t>
  </si>
  <si>
    <t>EMMAUS 3RD DISTRICT</t>
  </si>
  <si>
    <t>EMMAUS 4TH DISTRICT</t>
  </si>
  <si>
    <t>EMMAUS 5TH DISTRICT</t>
  </si>
  <si>
    <t>EMMAUS 6TH DISTRICT</t>
  </si>
  <si>
    <t>FOUNTAIN HILL 1ST DIST</t>
  </si>
  <si>
    <t>FOUNTAIN HILL 2ND DIST</t>
  </si>
  <si>
    <t>FOUNTAIN HILL 3RD DIST</t>
  </si>
  <si>
    <t>LOWER MACUNGIE 10TH DISTRICT</t>
  </si>
  <si>
    <t>LOWER MACUNGIE 1ST DISTRICT</t>
  </si>
  <si>
    <t>LOWER MACUNGIE 2ND DISTRICT</t>
  </si>
  <si>
    <t>LOWER MACUNGIE 3RD DISTRICT</t>
  </si>
  <si>
    <t>LOWER MACUNGIE 4TH DISTRICT</t>
  </si>
  <si>
    <t>LOWER MACUNGIE 5TH DISTRICT</t>
  </si>
  <si>
    <t>LOWER MACUNGIE 6TH DISTRICT</t>
  </si>
  <si>
    <t>LOWER MACUNGIE 7TH DISTRICT</t>
  </si>
  <si>
    <t>LOWER MACUNGIE 8TH DISTRICT</t>
  </si>
  <si>
    <t>LOWER MACUNGIE 9TH DISTRICT</t>
  </si>
  <si>
    <t>LYNN JACKSONVILLE DISTRICT</t>
  </si>
  <si>
    <t>LYNN LYNNVILLE DISTRICT</t>
  </si>
  <si>
    <t>LYNN NEW TRIPOLI DISTRICT</t>
  </si>
  <si>
    <t>NORTH WHITEHALL 1ST DISTRICT</t>
  </si>
  <si>
    <t>NORTH WHITEHALL 2ND DISTRICT</t>
  </si>
  <si>
    <t>NORTH WHITEHALL 3RD DISTRICT</t>
  </si>
  <si>
    <t>NORTH WHITEHALL 4TH DISTRICT</t>
  </si>
  <si>
    <t>NORTH WHITEHALL 5TH DISTRICT</t>
  </si>
  <si>
    <t>NORTH WHITEHALL 6TH DISTRICT</t>
  </si>
  <si>
    <t>SALISBURY 1ST WARD</t>
  </si>
  <si>
    <t>SALISBURY 2ND WARD</t>
  </si>
  <si>
    <t>SALISBURY 3RD WARD 1ST DIST</t>
  </si>
  <si>
    <t>SALISBURY 3RD WARD 2ND DIST</t>
  </si>
  <si>
    <t>SALISBURY 4TH WARD 1ST DIST</t>
  </si>
  <si>
    <t>SALISBURY 4TH WARD 2ND DIST</t>
  </si>
  <si>
    <t>SALISBURY 5TH WARD 1ST DIST</t>
  </si>
  <si>
    <t>SALISBURY 5TH WARD 2ND DIST</t>
  </si>
  <si>
    <t>SLATINGTON 1ST DIST</t>
  </si>
  <si>
    <t>SLATINGTON 2ND DIST</t>
  </si>
  <si>
    <t>SLATINGTON 3RD DIST</t>
  </si>
  <si>
    <t>SOUTH WHITEHALL 1ST DISTRICT</t>
  </si>
  <si>
    <t>SOUTH WHITEHALL 2ND DISTRICT</t>
  </si>
  <si>
    <t>SOUTH WHITEHALL 3RD DISTRICT</t>
  </si>
  <si>
    <t>SOUTH WHITEHALL 4TH DISTRICT</t>
  </si>
  <si>
    <t>SOUTH WHITEHALL 5TH DISTRICT</t>
  </si>
  <si>
    <t>SOUTH WHITEHALL 6TH DISTRICT</t>
  </si>
  <si>
    <t>SOUTH WHITEHALL 7TH DISTRICT</t>
  </si>
  <si>
    <t>SOUTH WHITEHALL 8TH DISTRICT</t>
  </si>
  <si>
    <t>UPPER MACUNGIE 1ST DISTRICT</t>
  </si>
  <si>
    <t>UPPER MACUNGIE 2ND DISTRICT</t>
  </si>
  <si>
    <t>UPPER MACUNGIE 3RD DISTRICT</t>
  </si>
  <si>
    <t>UPPER MACUNGIE 4TH DISTRICT</t>
  </si>
  <si>
    <t>UPPER MACUNGIE 5TH DISTRICT</t>
  </si>
  <si>
    <t>UPPER MACUNGIE 6TH DISTRICT</t>
  </si>
  <si>
    <t>UPPER MACUNGIE 7TH DISTRICT</t>
  </si>
  <si>
    <t>UPPER MACUNGIE 8TH DISTRICT</t>
  </si>
  <si>
    <t>UPPER MILFORD EASTERN DISTRICT</t>
  </si>
  <si>
    <t>UPPER MILFORD WESTERN DISTRICT</t>
  </si>
  <si>
    <t>UPPER SAUCON 1ST DISTRICT</t>
  </si>
  <si>
    <t>UPPER SAUCON 2ND DISTRICT</t>
  </si>
  <si>
    <t>UPPER SAUCON 3RD DISTRICT</t>
  </si>
  <si>
    <t>UPPER SAUCON 4TH DISTRICT</t>
  </si>
  <si>
    <t>UPPER SAUCON 5TH DISTRICT</t>
  </si>
  <si>
    <t>UPPER SAUCON 6TH DISTRICT</t>
  </si>
  <si>
    <t>WASHINGTON EASTERN DISTRICT</t>
  </si>
  <si>
    <t>WASHINGTON SOUTHERN DISTRICT</t>
  </si>
  <si>
    <t>WASHINGTON WESTERN DISTRICT</t>
  </si>
  <si>
    <t>WHITEHALL 10TH DISTRICT</t>
  </si>
  <si>
    <t>WHITEHALL 11TH DISTRICT</t>
  </si>
  <si>
    <t>WHITEHALL 12TH DISTRICT</t>
  </si>
  <si>
    <t>WHITEHALL 1ST DISTRICT</t>
  </si>
  <si>
    <t>WHITEHALL 2ND DISTRICT</t>
  </si>
  <si>
    <t>WHITEHALL 3RD DISTRICT</t>
  </si>
  <si>
    <t>WHITEHALL 4TH DISTRICT</t>
  </si>
  <si>
    <t>WHITEHALL 5TH DISTRICT</t>
  </si>
  <si>
    <t>WHITEHALL 6TH DISTRICT</t>
  </si>
  <si>
    <t>WHITEHALL 7TH DISTRICT</t>
  </si>
  <si>
    <t>WHITEHALL 8TH DISTRICT</t>
  </si>
  <si>
    <t>WHITEHALL 9TH DISTRICT</t>
  </si>
  <si>
    <t>ROSS ONE</t>
  </si>
  <si>
    <t>ALLEN TWSP - NORTH</t>
  </si>
  <si>
    <t>ALLEN TWSP - SOUTH</t>
  </si>
  <si>
    <t>BANGOR BORO NORTH</t>
  </si>
  <si>
    <t>BANGOR BORO SOUTH</t>
  </si>
  <si>
    <t>BETHLEHEM 14TH WARD 1ST DISTRICT</t>
  </si>
  <si>
    <t>BETHLEHEM 14TH WARD 2ND DISTRICT</t>
  </si>
  <si>
    <t>BETHLEHEM 14TH WARD 3RD DISTRICT</t>
  </si>
  <si>
    <t>BETHLEHEM 14TH WARD 4TH DISTRICT</t>
  </si>
  <si>
    <t>BETHLEHEM 14TH WARD 5TH DISTRICT</t>
  </si>
  <si>
    <t>BETHLEHEM 14TH WARD 6TH DISTRICT</t>
  </si>
  <si>
    <t>BETHLEHEM 14TH WARD 7TH DISTRICT</t>
  </si>
  <si>
    <t>BETHLEHEM 14TH WARD 8TH DISTRICT</t>
  </si>
  <si>
    <t>BETHLEHEM 15TH WARD 1ST DISTRICT</t>
  </si>
  <si>
    <t>BETHLEHEM 15TH WARD 2ND DISTRICT</t>
  </si>
  <si>
    <t>BETHLEHEM 15TH WARD 3RD DISTRICT</t>
  </si>
  <si>
    <t>BETHLEHEM 16TH WARD</t>
  </si>
  <si>
    <t>BETHLEHEM 17TH WARD</t>
  </si>
  <si>
    <t>BETHLEHEM 1ST WARD - NORTHERN</t>
  </si>
  <si>
    <t>BETHLEHEM 1ST WARD - SOUTHERN</t>
  </si>
  <si>
    <t>BETHLEHEM 2ND WARD</t>
  </si>
  <si>
    <t>BETHLEHEM 3RD WARD</t>
  </si>
  <si>
    <t>BETHLEHEM 4TH WARD</t>
  </si>
  <si>
    <t>BETHLEHEM 5TH WARD</t>
  </si>
  <si>
    <t>BETHLEHEM 6TH WARD</t>
  </si>
  <si>
    <t>BETHLEHEM 7TH WARD</t>
  </si>
  <si>
    <t>BETHLEHEM 8TH WARD</t>
  </si>
  <si>
    <t>BETHLEHEM 9TH WARD EAST</t>
  </si>
  <si>
    <t>BETHLEHEM 9TH WARD WEST</t>
  </si>
  <si>
    <t>BETHLEHEM TWSP 1ST WARD 1ST DISTRICT</t>
  </si>
  <si>
    <t>BETHLEHEM TWSP 1ST WARD 2ND DISTRICT</t>
  </si>
  <si>
    <t>BETHLEHEM TWSP 1ST WARD 3RD DISTRICT</t>
  </si>
  <si>
    <t>BETHLEHEM TWSP 1ST WARD 4TH DISTRICT</t>
  </si>
  <si>
    <t>BETHLEHEM TWSP 2ND WARD 1ST DISTRICT</t>
  </si>
  <si>
    <t>BETHLEHEM TWSP 2ND WARD 2ND DISTRICT</t>
  </si>
  <si>
    <t>BETHLEHEM TWSP 2ND WARD 3RD DISTRICT</t>
  </si>
  <si>
    <t>BETHLEHEM TWSP 2ND WARD 4TH DISTRICT</t>
  </si>
  <si>
    <t>BETHLEHEM TWSP 3RD WARD 1ST DISTRICT</t>
  </si>
  <si>
    <t>BETHLEHEM TWSP 3RD WARD 2ND DISTRICT</t>
  </si>
  <si>
    <t>BETHLEHEM TWSP 3RD WARD 3RD DISTRICT</t>
  </si>
  <si>
    <t>BETHLEHEM TWSP 3RD WARD 4TH DISTRICT</t>
  </si>
  <si>
    <t>BETHLEHEM TWSP 3RD WARD 5TH DISTRICT</t>
  </si>
  <si>
    <t>BETHLEHEM TWSP 4TH WARD 1ST DISTRICT</t>
  </si>
  <si>
    <t>BETHLEHEM TWSP 4TH WARD 2ND DISTRICT</t>
  </si>
  <si>
    <t>BETHLEHEM TWSP 4TH WARD 3RD DISTRICT</t>
  </si>
  <si>
    <t>BETHLEHEM TWSP 4TH WARD 4TH DISTRICT</t>
  </si>
  <si>
    <t>BUSHKILL TWSP - BUSHKILL CENTER</t>
  </si>
  <si>
    <t>BUSHKILL TWSP - CHERRY HILL</t>
  </si>
  <si>
    <t>BUSHKILL TWSP - CLEARFIELD</t>
  </si>
  <si>
    <t>EAST ALLEN TWSP - EASTERN</t>
  </si>
  <si>
    <t>EAST ALLEN TWSP - WESTERN</t>
  </si>
  <si>
    <t>EASTON 10TH WARD</t>
  </si>
  <si>
    <t>EASTON 11TH WARD</t>
  </si>
  <si>
    <t>EASTON 2ND WARD</t>
  </si>
  <si>
    <t>EASTON 3RD WARD 2ND DISTRICT</t>
  </si>
  <si>
    <t>EASTON 3RD WARD 3RD DISTRICT</t>
  </si>
  <si>
    <t>EASTON 3RD WARD 4TH DISTRICT</t>
  </si>
  <si>
    <t>EASTON 4TH WARD</t>
  </si>
  <si>
    <t>EASTON 5TH WARD</t>
  </si>
  <si>
    <t>EASTON 6TH WARD</t>
  </si>
  <si>
    <t>EASTON 7TH WARD</t>
  </si>
  <si>
    <t>EASTON 8TH WARD</t>
  </si>
  <si>
    <t>EASTON 9TH WARD</t>
  </si>
  <si>
    <t>FORKS TWSP EAST</t>
  </si>
  <si>
    <t>FORKS TWSP NORTH</t>
  </si>
  <si>
    <t>FORKS TWSP NORTHWEST</t>
  </si>
  <si>
    <t>FORKS TWSP SOUTH</t>
  </si>
  <si>
    <t>FORKS TWSP SOUTHEAST</t>
  </si>
  <si>
    <t>FORKS TWSP SOUTHWEST</t>
  </si>
  <si>
    <t>FORKS TWSP WEST</t>
  </si>
  <si>
    <t>HANOVER #1</t>
  </si>
  <si>
    <t>HANOVER #2</t>
  </si>
  <si>
    <t>HANOVER #3</t>
  </si>
  <si>
    <t>HANOVER #4</t>
  </si>
  <si>
    <t>HANOVER #5</t>
  </si>
  <si>
    <t>HANOVER #6</t>
  </si>
  <si>
    <t>HELLERTOWN BORO 1ST WARD</t>
  </si>
  <si>
    <t>HELLERTOWN BORO 2ND WARD</t>
  </si>
  <si>
    <t>HELLERTOWN BORO 3RD WARD</t>
  </si>
  <si>
    <t>LEHIGH TWSP - CENTRAL</t>
  </si>
  <si>
    <t>LEHIGH TWSP - DANIELSVILLE</t>
  </si>
  <si>
    <t>LEHIGH TWSP - NORTHWESTERN</t>
  </si>
  <si>
    <t>LEHIGH TWSP - PENNSVILLE</t>
  </si>
  <si>
    <t>LEHIGH TWSP - TREICHLERS</t>
  </si>
  <si>
    <t>LOWER MT BETHEL - LOWER</t>
  </si>
  <si>
    <t>LOWER MT BETHEL - UPPER</t>
  </si>
  <si>
    <t>LOWER NAZARETH EAST</t>
  </si>
  <si>
    <t>LOWER NAZARETH NORTH</t>
  </si>
  <si>
    <t>LOWER NAZARETH SOUTH</t>
  </si>
  <si>
    <t>LOWER NAZARETH WEST</t>
  </si>
  <si>
    <t>LOWER SAUCON TWSP - 1</t>
  </si>
  <si>
    <t>LOWER SAUCON TWSP - 2</t>
  </si>
  <si>
    <t>LOWER SAUCON TWSP - 3</t>
  </si>
  <si>
    <t>LOWER SAUCON TWSP - 4</t>
  </si>
  <si>
    <t>LOWER SAUCON TWSP - 6</t>
  </si>
  <si>
    <t>LOWER SAUCON TWSP - 7</t>
  </si>
  <si>
    <t>MOORE TWSP - BEERSVILLE</t>
  </si>
  <si>
    <t>MOORE TWSP - EASTERN</t>
  </si>
  <si>
    <t>MOORE TWSP - KLECKNERSVILLE</t>
  </si>
  <si>
    <t>MOORE TWSP - POINT PHILLIPS</t>
  </si>
  <si>
    <t>NAZARETH BORO 1ST WARD</t>
  </si>
  <si>
    <t>NAZARETH BORO 2ND WARD</t>
  </si>
  <si>
    <t>NAZARETH BORO 3RD WARD</t>
  </si>
  <si>
    <t>NORTH CATASAUQUA 1ST WARD</t>
  </si>
  <si>
    <t>NORTH CATASAUQUA 2ND WARD</t>
  </si>
  <si>
    <t>NORTHAMPTON BORO 1ST WARD</t>
  </si>
  <si>
    <t>NORTHAMPTON BORO 2ND WARD</t>
  </si>
  <si>
    <t>NORTHAMPTON BORO 3RD WARD</t>
  </si>
  <si>
    <t>NORTHAMPTON BORO 4TH WARD</t>
  </si>
  <si>
    <t>PALMER - CENTRAL</t>
  </si>
  <si>
    <t>PALMER - EAST</t>
  </si>
  <si>
    <t>PALMER - NORTH</t>
  </si>
  <si>
    <t>PALMER - NORTHEAST</t>
  </si>
  <si>
    <t>PALMER - NORTHWEST</t>
  </si>
  <si>
    <t>PALMER - SOUTH</t>
  </si>
  <si>
    <t>PALMER - SOUTHEAST</t>
  </si>
  <si>
    <t>PALMER - SOUTHWEST</t>
  </si>
  <si>
    <t>PALMER - WEST</t>
  </si>
  <si>
    <t>PEN ARGYL BORO 1ST WARD</t>
  </si>
  <si>
    <t>PEN ARGYL BORO 2ND WARD</t>
  </si>
  <si>
    <t>PEN ARGYL BORO 3RD WARD</t>
  </si>
  <si>
    <t>PEN ARGYL BORO 4TH WARD</t>
  </si>
  <si>
    <t>PLAINFIELD TWSP - BELFAST</t>
  </si>
  <si>
    <t>PLAINFIELD TWSP - DELABOLE</t>
  </si>
  <si>
    <t>PLAINFIELD TWSP - KESSLERSVILLE</t>
  </si>
  <si>
    <t>PLAINFIELD TWSP - PLAINFIELD CHURCH</t>
  </si>
  <si>
    <t>UPPER MT BETHEL TWSP - CENTERVILLE</t>
  </si>
  <si>
    <t>UPPER MT BETHEL TWSP - JOHNSONVILLE</t>
  </si>
  <si>
    <t>UPPER MT BETHEL TWSP - NORTH BANGOR</t>
  </si>
  <si>
    <t>UPPER MT BETHEL TWSP - SLATEFORD</t>
  </si>
  <si>
    <t>UPPER MT BETHEL TWSP - WILLIAMSBURG</t>
  </si>
  <si>
    <t>UPPER NAZARETH - EAST 1</t>
  </si>
  <si>
    <t>UPPER NAZARETH - EAST 2</t>
  </si>
  <si>
    <t>UPPER NAZARETH - WEST 1</t>
  </si>
  <si>
    <t>UPPER NAZARETH - WEST 2</t>
  </si>
  <si>
    <t>WASHINGTON TWSP - LOWER</t>
  </si>
  <si>
    <t>WASHINGTON TWSP - UPPER</t>
  </si>
  <si>
    <t>WILLAMS TWSP - EASTERN</t>
  </si>
  <si>
    <t>WILLIAMS TWSP - MIDDLE</t>
  </si>
  <si>
    <t>WILLIAMS TWSP - UPPER</t>
  </si>
  <si>
    <t>WILLIAMS TWSP - WESTERN</t>
  </si>
  <si>
    <t>WILSON BORO 1ST WARD</t>
  </si>
  <si>
    <t>WILSON BORO 2ND WARD</t>
  </si>
  <si>
    <t>WILSON BORO 3RD WARD</t>
  </si>
  <si>
    <t>F14 · Beta-Adjusted (precinct template)</t>
  </si>
  <si>
    <t>Same method and same backtest as F08, entered in the class forecast template, where district totals are formulas that add up the rows. The Brooks share differs from F08 because the template uses a different projected turnout for each town or precinct, which changes how much each one counts.</t>
  </si>
  <si>
    <t>For the full method description, see F08.</t>
  </si>
  <si>
    <t>F15 · Regression (precinct template)</t>
  </si>
  <si>
    <t>Same method and same backtest as F09, entered in the class forecast template, where district totals are formulas that add up the rows. The Brooks share differs from F09 because the template uses a different projected turnout for each town or precinct, which changes how much each one counts.</t>
  </si>
  <si>
    <t>For the full method description, see F09.</t>
  </si>
  <si>
    <t>F16 · Bellwether reading, 10-precinct set, on the v0.1 baseline</t>
  </si>
  <si>
    <t>Run Oct. 21–22, 2026 · Level: 10 precincts · Source: Bellwether analysis (tracker, Oct. 26); group baseline PA07_2026_Forecast_Precinct.xlsx (v0.1)</t>
  </si>
  <si>
    <t>What it does: reads the district result from 10 “bellwether” precincts, places whose combined vote has closely matched the district.</t>
  </si>
  <si>
    <t>Selection rule (fixed in advance, no hand-picking): at least 300 two-party votes in 2022 and 2024; the precinct still exists on the 2026 lines; the 10 with the smallest gap from the district in both years.</t>
  </si>
  <si>
    <t>Forecast: the group’s v0.1 baseline prediction for these 10 precincts combined, minus the set’s usual lean (its average gap from the district).</t>
  </si>
  <si>
    <t>Backtest: the set chosen from 2022 results alone, scored against 2024.</t>
  </si>
  <si>
    <t>Caveat: v0.1’s 2024 backtest counted votes using actual 2024 turnout, so the backtest tests vote share only.</t>
  </si>
  <si>
    <t>Essentially a tie (49.97% Brooks), tipping to Mackenzie. Best 2024 backtest in the workbook (0.15 pts), though that test is less strict than F18’s. It shows that the v0.1 baseline’s own precinct forecasts imply a closer race than its district total of 48.7%.</t>
  </si>
  <si>
    <t>—</t>
  </si>
  <si>
    <t>2026 forecast detail (bellwether precincts)</t>
  </si>
  <si>
    <t>2024 backtest detail (set chosen from 2022 only)</t>
  </si>
  <si>
    <t>Gap 2022 (pts)</t>
  </si>
  <si>
    <t>Gap 2024 (pts)</t>
  </si>
  <si>
    <t>v0.1 2026 Brooks share</t>
  </si>
  <si>
    <t>v0.1 predicted 2024 share</t>
  </si>
  <si>
    <t>Actual 2024 share</t>
  </si>
  <si>
    <t>Set prediction 2026 (v0.1)</t>
  </si>
  <si>
    <t>Set lean used (avg 2022/2024 gap, pts)</t>
  </si>
  <si>
    <t>Bellwether forecast 2026</t>
  </si>
  <si>
    <t>Set prediction 2024 (v0.1 backtest)</t>
  </si>
  <si>
    <t>Set lean used for 2024 (2022 gap, pts)</t>
  </si>
  <si>
    <t>Bellwether estimate 2024</t>
  </si>
  <si>
    <t>Actual 2024 district</t>
  </si>
  <si>
    <t>F17 · Bellwether reading, Professor Crain’s 6 precincts, on the v0.1 baseline</t>
  </si>
  <si>
    <t>Run Oct. 22, 2026 · Level: 6 precincts · Source: Professor Crain’s bellwether list; group baseline v0.1</t>
  </si>
  <si>
    <t>What it does: the same bellwether reading as F16, using Professor Crain’s six precincts, chosen for how closely they move with a 200-precinct benchmark.</t>
  </si>
  <si>
    <t>Because these precincts lean Democratic (about 2 points more than the district), their usual lean is subtracted before reading the district result.</t>
  </si>
  <si>
    <t>Backtest: v0.1’s 2024 predictions for the six, minus their 2022 lean, compared with the actual 2024 result.</t>
  </si>
  <si>
    <t>Caveat: the data used to choose the six are not available, so the backtest may not be fully out of sample; v0.1 also used actual 2024 turnout.</t>
  </si>
  <si>
    <t>Predicts Mackenzie (49.2% Brooks). Its backtest missed by about 0.6 points. It needs the lean adjustment: read directly, it would have called 2024 for the wrong candidate.</t>
  </si>
  <si>
    <t>F18 · Bellwether reading on the v11 baseline (honest rule)</t>
  </si>
  <si>
    <t>Run Oct. 26, 2026 · Level: 10 precincts · Source: Bellwether + Baseline PA07 Forecast Meringer.xlsx (tracker, Oct. 26); v11 baseline</t>
  </si>
  <si>
    <t>What it does: the bellwether reading, rebuilt on the group’s v11 baseline, which has fully honest backtests for both 2022 and 2024.</t>
  </si>
  <si>
    <t>For each election, the 10 bellwethers are chosen from the two elections before it only: 2018–2020 for the 2022 test, 2020–2022 for 2024, 2022–2024 for 2026.</t>
  </si>
  <si>
    <t>Forecast: v11’s prediction for the 10 precincts, minus their average lean over the two selection elections.</t>
  </si>
  <si>
    <t>Backtests: v11 was trained only on earlier elections and projected its own turnout, so nothing from the target year leaks in.</t>
  </si>
  <si>
    <t>Forecast and backtests</t>
  </si>
  <si>
    <t>Election</t>
  </si>
  <si>
    <t>Bellwethers chosen from</t>
  </si>
  <si>
    <t>Set lean (pts)</t>
  </si>
  <si>
    <t>Baseline prediction for set</t>
  </si>
  <si>
    <t>Bellwether reading</t>
  </si>
  <si>
    <t>Baseline (all precincts)</t>
  </si>
  <si>
    <t>Baseline + bellwether</t>
  </si>
  <si>
    <t>Actual</t>
  </si>
  <si>
    <t>2022 backtest</t>
  </si>
  <si>
    <t>2018 + 2020</t>
  </si>
  <si>
    <t>2020 + 2022</t>
  </si>
  <si>
    <t>2022 + 2024</t>
  </si>
  <si>
    <t>2022 set</t>
  </si>
  <si>
    <t>2024 set</t>
  </si>
  <si>
    <t>2026 set</t>
  </si>
  <si>
    <t>2022 bellwethers</t>
  </si>
  <si>
    <t>2024 bellwethers</t>
  </si>
  <si>
    <t>2026 bellwethers</t>
  </si>
  <si>
    <t>F19 · Baseline + bellwether blend (50/50, v11)</t>
  </si>
  <si>
    <t>Run Oct. 26, 2026 · Level: District · Source: Bellwether + Baseline PA07 Forecast Meringer.xlsx (tracker, Oct. 26)</t>
  </si>
  <si>
    <t>What it does: averages the v11 baseline (all precincts) and the bellwether reading (F18), 50/50.</t>
  </si>
  <si>
    <t>Equal weights were used because only two backtests exist; tuning the weight to fit them would overstate accuracy.</t>
  </si>
  <si>
    <t>Backtests: the same strict 2022 and 2024 tests as F18.</t>
  </si>
  <si>
    <t>Predicts a narrow Mackenzie win (49.75% Brooks). In both backtests the blend was further from the result than the v11 baseline alone (0.14 vs 0.02 pts in 2022; 0.34 vs 0.18 in 2024). Conclusion: adding bellwethers does not improve the forecast, so they are best used as an election-night check.</t>
  </si>
  <si>
    <t>Bellwether precinct tests: full results</t>
  </si>
  <si>
    <t>What a bellwether is, and how they were chosen</t>
  </si>
  <si>
    <t>A bellwether precinct is one whose vote has closely matched the district’s. The rule below was fixed before looking at which precincts it would pick, and it was applied by formula, so no precinct was chosen by hand.</t>
  </si>
  <si>
    <t>1. Universe: every precinct in today’s PA-07.</t>
  </si>
  <si>
    <t>2. Size: at least 300 two-party House votes in both 2022 and 2024 (in smaller precincts a few voters move the share by a point or more).</t>
  </si>
  <si>
    <t>3. Must still exist on the 2026 precinct lines (precincts in seven redrawn Northampton towns are excluded). 296 precincts qualify.</t>
  </si>
  <si>
    <t>4. Score: the larger of the precinct’s 2022 and 2024 gaps from the district. A bellwether must be close in both years, not just on average.</t>
  </si>
  <si>
    <t>5. The 10 precincts with the lowest scores form the set.</t>
  </si>
  <si>
    <t>The 10-precinct set</t>
  </si>
  <si>
    <t>Gap from district, 2022 (pts)</t>
  </si>
  <si>
    <t>Gap from district, 2024 (pts)</t>
  </si>
  <si>
    <t>Net registration D−R, 2026</t>
  </si>
  <si>
    <t>v0.1 baseline forecast 2026 (Brooks)</t>
  </si>
  <si>
    <t>Salisbury Ward 2</t>
  </si>
  <si>
    <t>Salisbury Ward 5, District 2</t>
  </si>
  <si>
    <t>Lower Macungie District 2</t>
  </si>
  <si>
    <t>Salisbury Ward 1</t>
  </si>
  <si>
    <t>Upper Saucon District 1</t>
  </si>
  <si>
    <t>Nazareth Borough Ward 1</t>
  </si>
  <si>
    <t>North Catasauqua Ward 2</t>
  </si>
  <si>
    <t>Lower Macungie District 10</t>
  </si>
  <si>
    <t>Lower Macungie District 1</t>
  </si>
  <si>
    <t>Northampton Borough Ward 2</t>
  </si>
  <si>
    <t>Combined</t>
  </si>
  <si>
    <t>The district was 50.98% Democratic in 2022 and 49.50% in 2024. Together the 10 precincts cast about 17,500 two-party votes in 2024, about 4% of the district.</t>
  </si>
  <si>
    <t>Stability tests</t>
  </si>
  <si>
    <t>Test</t>
  </si>
  <si>
    <t>What was checked</t>
  </si>
  <si>
    <t>Result</t>
  </si>
  <si>
    <t>The rule applied to 2022 alone; its picks scored on 2024.</t>
  </si>
  <si>
    <t>9 of 10 stayed within 2 pts; the combined vote missed 2024 by 0.57 pts.</t>
  </si>
  <si>
    <t>Carryover</t>
  </si>
  <si>
    <t>How many of the 2022-only picks remain once 2024 is added.</t>
  </si>
  <si>
    <t>5 of 10. Individual precincts drift; the set as a whole is the signal.</t>
  </si>
  <si>
    <t>Drop any one precinct</t>
  </si>
  <si>
    <t>Recompute the 2024 gap with each precinct removed.</t>
  </si>
  <si>
    <t>Gap stays between −0.25 and −0.01 pts. No single precinct drives the result.</t>
  </si>
  <si>
    <t>Drop the worst fit</t>
  </si>
  <si>
    <t>Remove Northampton Borough Ward 2 (largest score).</t>
  </si>
  <si>
    <t>2024 gap moves from −0.13 to −0.05 pts.</t>
  </si>
  <si>
    <t>Old district lines</t>
  </si>
  <si>
    <t>Compare with the old PA-07 in 2018 and 2020.</t>
  </si>
  <si>
    <t>The set ran 3–4 pts more Republican. It is a bellwether for today’s lines only.</t>
  </si>
  <si>
    <t>Geography</t>
  </si>
  <si>
    <t>Where the precincts are.</t>
  </si>
  <si>
    <t>All suburban Lehigh and Northampton; none in Carbon, Allentown, Bethlehem or Easton.</t>
  </si>
  <si>
    <t>Registration trend (net registered Democrats minus Republicans, as a share of all registered)</t>
  </si>
  <si>
    <t>Group</t>
  </si>
  <si>
    <t>2022</t>
  </si>
  <si>
    <t>2024</t>
  </si>
  <si>
    <t>May 2026 primary</t>
  </si>
  <si>
    <t>Change since 2024</t>
  </si>
  <si>
    <t>10-precinct set</t>
  </si>
  <si>
    <t>+0.4 pts toward D</t>
  </si>
  <si>
    <t>Professor Crain’s 6</t>
  </si>
  <si>
    <t>+0.1 pts toward D</t>
  </si>
  <si>
    <t>−1.2 pts toward R</t>
  </si>
  <si>
    <t>Both bellwether sets vote like the district while being registered several points less Democratic, and since 2024 they have edged toward Democrats while the district moved toward Republicans. To be updated with the Oct. 5 registration snapshot.</t>
  </si>
  <si>
    <t>Demographics (county voter files, Aug. 31, 2026)</t>
  </si>
  <si>
    <t>Measure</t>
  </si>
  <si>
    <t>Crain’s 6</t>
  </si>
  <si>
    <t>Registered voters, 2026</t>
  </si>
  <si>
    <t>Registered Democrats</t>
  </si>
  <si>
    <t>Registered Republicans</t>
  </si>
  <si>
    <t>Unaffiliated / other</t>
  </si>
  <si>
    <t>Gen Z</t>
  </si>
  <si>
    <t>Millennials</t>
  </si>
  <si>
    <t>Gen X</t>
  </si>
  <si>
    <t>Baby Boomers</t>
  </si>
  <si>
    <t>Silent / Greatest</t>
  </si>
  <si>
    <t>Turnout, 2024 general</t>
  </si>
  <si>
    <t>Turnout, 2022 midterm</t>
  </si>
  <si>
    <t>Midterm turnout as % of presidential</t>
  </si>
  <si>
    <t>2024 voters registered Republican</t>
  </si>
  <si>
    <t>2024 voters who voted by mail</t>
  </si>
  <si>
    <t>Both sets are older, more Republican by registration and higher-turnout than the district, yet vote like it, so unaffiliated voters and some Republicans there vote Democratic for House more often than elsewhere. Their turnout falls less in midterms, so the 2026 electorate may look more like these sets than 2024’s did.</t>
  </si>
  <si>
    <t>Comparison with Professor Crain’s 6 bellwether precincts</t>
  </si>
  <si>
    <t>The two sets share no precincts. The 10-precinct set is chosen to vote at the same level as the district; Crain’s 6 are chosen to move with a 200-precinct benchmark, even if they sit above or below it.</t>
  </si>
  <si>
    <t>Combined gap from district, 2022</t>
  </si>
  <si>
    <t>+0.16 pts</t>
  </si>
  <si>
    <t>+2.22 pts</t>
  </si>
  <si>
    <t>Combined gap from district, 2024</t>
  </si>
  <si>
    <t>−0.13 pts</t>
  </si>
  <si>
    <t>+1.36 pts</t>
  </si>
  <si>
    <t>Swing 2022→2024 (district −1.49)</t>
  </si>
  <si>
    <t>−1.78 pts</t>
  </si>
  <si>
    <t>−2.34 pts</t>
  </si>
  <si>
    <t>Average swing miss per precinct</t>
  </si>
  <si>
    <t>0.54 pts</t>
  </si>
  <si>
    <t>1.26 pts</t>
  </si>
  <si>
    <t>Swing 2018→2020, old lines (district −3.30)</t>
  </si>
  <si>
    <t>−2.14 pts</t>
  </si>
  <si>
    <t>−3.58 pts</t>
  </si>
  <si>
    <t>Change in lean, 2022→2024</t>
  </si>
  <si>
    <t>−0.29 pts</t>
  </si>
  <si>
    <t>−0.86 pts</t>
  </si>
  <si>
    <t>v0.1 baseline 2024 estimate, read directly (actual 49.50%)</t>
  </si>
  <si>
    <t>49.73%</t>
  </si>
  <si>
    <t>51.09% (wrong winner)</t>
  </si>
  <si>
    <t>v0.1 baseline 2024 estimate, lean-adjusted</t>
  </si>
  <si>
    <t>49.57%</t>
  </si>
  <si>
    <t>48.88%</t>
  </si>
  <si>
    <t>2026 forecast, lean-adjusted (Brooks)</t>
  </si>
  <si>
    <t>50.0%</t>
  </si>
  <si>
    <t>49.2%</t>
  </si>
  <si>
    <t>The 10-precinct set fits today’s district better; Crain’s 6 hold up better under the old district lines, as a correlation-based set should. Both point to a closer race than the v0.1 baseline (48.7%).</t>
  </si>
  <si>
    <t>Does adding bellwethers improve the baseline? (v11 baseline, strict backtests)</t>
  </si>
  <si>
    <t>v11 baseline</t>
  </si>
  <si>
    <t>Bellwether reading (F18)</t>
  </si>
  <si>
    <t>50/50 blend (F19)</t>
  </si>
  <si>
    <t>2022 backtest miss</t>
  </si>
  <si>
    <t>+0.02</t>
  </si>
  <si>
    <t>+0.27</t>
  </si>
  <si>
    <t>+0.14</t>
  </si>
  <si>
    <t>2024 backtest miss</t>
  </si>
  <si>
    <t>−0.18</t>
  </si>
  <si>
    <t>−0.51</t>
  </si>
  <si>
    <t>−0.34</t>
  </si>
  <si>
    <t>Average size of miss</t>
  </si>
  <si>
    <t>0.10</t>
  </si>
  <si>
    <t>0.39</t>
  </si>
  <si>
    <t>0.24</t>
  </si>
  <si>
    <t>2026 forecast (Brooks)</t>
  </si>
  <si>
    <t>49.5%</t>
  </si>
  <si>
    <t>49.7%</t>
  </si>
  <si>
    <t>No. In both strict backtests the baseline alone was closest, and every bit of weight shifted to the bellwethers made the miss larger. Bellwethers chosen from earlier elections drifted 0.9–1.7 points from the district in the year being predicted. Best use: an election-night check, comparing the 10 precincts’ returns with their forecast.</t>
  </si>
  <si>
    <t>Methods tested on 2024 only (no 2026 forecast was made with them)</t>
  </si>
  <si>
    <t>These methods were run as experiments: each was trained on earlier elections and checked against the 2024 results, town by town (89 towns). None was used to produce a 2026 forecast, so they are not counted in the winner tally. “In-sample” tests were fitted and scored on the same 2024 data, which makes them look better than they would on new data; they are not fair comparisons.</t>
  </si>
  <si>
    <t>Rank (by average miss)</t>
  </si>
  <si>
    <t>What it does</t>
  </si>
  <si>
    <t>Average miss per town (pts)</t>
  </si>
  <si>
    <t>Towns called correctly</t>
  </si>
  <si>
    <t>Test type</t>
  </si>
  <si>
    <t>Stacking (learned-weight ensemble)</t>
  </si>
  <si>
    <t>Combines Trend, Beta-Adjusted and Regression with weights learned by 5-fold cross-validation.</t>
  </si>
  <si>
    <t>86 / 89</t>
  </si>
  <si>
    <t>Out-of-sample (5-fold CV)</t>
  </si>
  <si>
    <t>Uniform Swing</t>
  </si>
  <si>
    <t>Applies the same district-wide swing to every town, with no town-specific adjustment.</t>
  </si>
  <si>
    <t>87 / 89</t>
  </si>
  <si>
    <t>Out-of-sample holdout</t>
  </si>
  <si>
    <t>County Fixed Effect</t>
  </si>
  <si>
    <t>Replaces each town’s residual with its county’s average residual (fit and tested on 2024).</t>
  </si>
  <si>
    <t>IN-SAMPLE (not a fair test)</t>
  </si>
  <si>
    <t>Empirical Bayes Hierarchical</t>
  </si>
  <si>
    <t>Blends each town’s beta with the overall average beta, using a shrinkage factor estimated from the data.</t>
  </si>
  <si>
    <t>Female Dem Reg Correction</t>
  </si>
  <si>
    <t>Adjusts for Democratic registration share among women (only a current snapshot exists, so fit on 2024).</t>
  </si>
  <si>
    <t>Cycle-Type Beta</t>
  </si>
  <si>
    <t>Beta computed only from the 2018→2020 transition, the same midterm-to-presidential type as 2022→2024.</t>
  </si>
  <si>
    <t>Random Forest</t>
  </si>
  <si>
    <t>500 trees, depth 4, trained on 2020 and 2022 (registration margin, % bachelor’s, presidential year, lagged share).</t>
  </si>
  <si>
    <t>Beta-Adjusted (pooled) -- original best</t>
  </si>
  <si>
    <t>The original Beta-Adjusted method (F05), for reference.</t>
  </si>
  <si>
    <t>Mail D-Share Correction</t>
  </si>
  <si>
    <t>Adds a correction from the 2022 mail-ballot Democratic share (coefficient fit on 2024).</t>
  </si>
  <si>
    <t>Trend</t>
  </si>
  <si>
    <t>The original Simple Trend method (F04), for reference.</t>
  </si>
  <si>
    <t>Naive (=2022)</t>
  </si>
  <si>
    <t>Assumes every town repeats its 2022 result.</t>
  </si>
  <si>
    <t>83 / 89</t>
  </si>
  <si>
    <t>Multi-Variable Regression</t>
  </si>
  <si>
    <t>The original Regression method (F06), for reference.</t>
  </si>
  <si>
    <t>82 / 89</t>
  </si>
  <si>
    <t>Out-of-sample holdout -- worst</t>
  </si>
  <si>
    <t>Beta-Adjusted, Trend, Naive and Multi-Variable Regression appear for reference; their 2026 forecasts are F04–F06.</t>
  </si>
  <si>
    <t>Probabilistic calibration (Sept. 27) converted Beta-Adjusted predictions into win probabilities; Brier score 0.037, well calibrated and slightly underconfident.</t>
  </si>
  <si>
    <t>Takeaway</t>
  </si>
  <si>
    <t>Among the fair (out-of-sample) tests, Stacking (1.28 pts) and Uniform Swing (1.41 pts) placed individual towns best, ahead of every method used for a 2026 forecast. The more complex Random Forest (1.80 pts) did no better than the simple Beta-Adjusted method (1.81 pts). Running 2026 forecasts with Stacking and Uniform Swing is a natural next step.</t>
  </si>
  <si>
    <t>Final assessment: which forecasts did best, and who is expected to win</t>
  </si>
  <si>
    <t>1. Ranking by 2024 district-level backtest miss</t>
  </si>
  <si>
    <t>Forecasts are ranked by how close they came to the actual 2024 district result in their backtest. This is the one test that almost every forecast has, and it is the one that matters for calling the race. F02 and F03 have no district-level backtest and are not ranked (the two blank rows at the bottom).</t>
  </si>
  <si>
    <t>Rank</t>
  </si>
  <si>
    <t>Forecast</t>
  </si>
  <si>
    <t>|2024 district miss| (pts)</t>
  </si>
  <si>
    <t>2024 district miss (pts)</t>
  </si>
  <si>
    <t>Brooks share 2026</t>
  </si>
  <si>
    <t>Uses superseded data?</t>
  </si>
  <si>
    <t>Backtest type</t>
  </si>
  <si>
    <t>(helper) abs miss + row tiebreak</t>
  </si>
  <si>
    <t>(helper) weight</t>
  </si>
  <si>
    <t>F02 and F03 are not ranked because their town-by-town backtest predictions were not saved.</t>
  </si>
  <si>
    <t>2. Who is predicted to win, and how often</t>
  </si>
  <si>
    <t>Group of forecasts</t>
  </si>
  <si>
    <t>Number of forecasts</t>
  </si>
  <si>
    <t>Share predicting Mackenzie</t>
  </si>
  <si>
    <t>Average Brooks share</t>
  </si>
  <si>
    <t>Median Brooks share</t>
  </si>
  <si>
    <t>All of Kiley’s forecasts (F01–F19)</t>
  </si>
  <si>
    <t>Current data only (excludes F01–F03)</t>
  </si>
  <si>
    <t>Best backtests: 2024 district miss within ±0.5 pts</t>
  </si>
  <si>
    <t>3. Accuracy-weighted forecast</t>
  </si>
  <si>
    <t>Each forecast with a 2024 district miss gets a weight of 1 ÷ (0.25 + the size of its miss), so the forecasts that came closest to the 2024 result count most. The 0.25-point floor stops any one forecast from dominating. Note: template repeats (F10–F15) count alongside their originals, which gives those methods extra weight.</t>
  </si>
  <si>
    <t>Implied margin, Brooks minus Mackenzie (pts)</t>
  </si>
  <si>
    <t>Implied winner</t>
  </si>
  <si>
    <t>4. Conclusion</t>
  </si>
  <si>
    <t>1. Most forecasts predict Mackenzie: 14 of 19 overall, and all 8 forecasts that came within half a point of the 2024 district result.</t>
  </si>
  <si>
    <t>2. Four of the five forecasts predicting Brooks are regression versions (F03, F06, F09, F15), which had the worst district-level backtests. The fifth (F18) is a dead heat at 50.0%.</t>
  </si>
  <si>
    <t>3. The best-backtested forecasts are the v0.1 bellwether reading (F16, off by 0.15 pts) and precinct Beta-Adjusted (F08, off by 0.21 pts). The most rigorously tested forecasts (the v11 baseline, F18 and F19) all put Brooks between 49.5% and 50.0%.</t>
  </si>
  <si>
    <t>4. Overall expectation: Mackenzie is the more likely winner, but narrowly. The accuracy-weighted forecast puts Brooks at about 48.4% (Mackenzie by about 3 points); the strictest tests suggest a margin under 1 point. The race is best called Lean Republican, not safe.</t>
  </si>
  <si>
    <t>5. Caveats: backtests differ in strictness, most methods were tested on 2024 only, and F01–F03 used incomplete data. No forecast here produces a win probability.</t>
  </si>
  <si>
    <t>Data used, and known limitations</t>
  </si>
  <si>
    <t>How the data improved over the project</t>
  </si>
  <si>
    <t>Date</t>
  </si>
  <si>
    <t>Data change</t>
  </si>
  <si>
    <t>F01–F03</t>
  </si>
  <si>
    <t>First municipal file. Carbon votes were missing (estimated from registration, R² 0.93–0.94); Monroe was missing; the 2020 race was misreported as a Democratic win.</t>
  </si>
  <si>
    <t>F04–F06</t>
  </si>
  <si>
    <t>Certified returns for all 89 towns, including Carbon and Monroe. 2020 corrected: Republicans won by about 2,600 votes, so the district alternates D-R-D-R.</t>
  </si>
  <si>
    <t>F07–F09</t>
  </si>
  <si>
    <t>Precinct-level certified results, 2018–2024, keyed by stable Department of State precinct codes.</t>
  </si>
  <si>
    <t>F10–F15</t>
  </si>
  <si>
    <t>The same methods entered in the class template, with district totals built from the rows.</t>
  </si>
  <si>
    <t>Oct. 21–26</t>
  </si>
  <si>
    <t>F16–F19</t>
  </si>
  <si>
    <t>Bellwether analysis on the group baselines, plus 2026 voter-file registration and demographics (Aug. 31, 2026 snapshot).</t>
  </si>
  <si>
    <t>Known limitations</t>
  </si>
  <si>
    <t>• Only one or two test elections. Most methods were tested on 2024 alone, and only 2022 and 2024 were held under today’s district lines.</t>
  </si>
  <si>
    <t>• 2026 is a midterm with a Republican president. National swing is not modeled by any forecast here; polls and prediction markets that price it point toward Brooks (Polymarket about 85% Brooks in early October).</t>
  </si>
  <si>
    <t>• Turnout. Several forecasts convert shares into votes using 2022 midterm turnout. The bellwether work found this assumption moves the v0.1 forecast about 0.8 points toward Mackenzie.</t>
  </si>
  <si>
    <t>• The v0.1 baseline’s 2024 backtest used actual 2024 turnout, so F16 and F17 test vote share only.</t>
  </si>
  <si>
    <t>• District lines changed. Carbon was not in PA-07 before 2022 and most of Monroe left after 2022; earlier years use each place’s own history as a guide to today’s district.</t>
  </si>
  <si>
    <t>• Redrawn precincts. Seven Northampton towns redrew precinct lines for 2026, so their precincts cannot be compared one-to-one with past results.</t>
  </si>
  <si>
    <t>• No win probabilities. Every forecast gives a vote share; none gives a probability of winning.</t>
  </si>
  <si>
    <t>• Ethnicity, income and education are not in the voter file, so demographic comparisons cover party, age, sex, turnout and mail voting only.</t>
  </si>
  <si>
    <t>See the Sources tab for file-level citations. Election results and registration come from Pennsylvania Department of State certified returns and registration statistics.</t>
  </si>
  <si>
    <t>PA07_Analysis.xlsx (tracker: "Analysis Workbook," Sept. 14)</t>
  </si>
  <si>
    <t>PA07_Analysis (2).xlsx (tracker: "Backtest &amp; Forecast Analysis Update," Sept. 16)</t>
  </si>
  <si>
    <t>Precinct Backtest &amp; Forecast Analysis.xlsx (tracker, Sept. 17)</t>
  </si>
  <si>
    <t>F10–F12</t>
  </si>
  <si>
    <t>Meringer Municipal Forecast.xlsx (tracker, Sept. 24)</t>
  </si>
  <si>
    <t>F13–F15</t>
  </si>
  <si>
    <t>Meringer Precinct Forecast.xlsx (tracker, Sept. 24)</t>
  </si>
  <si>
    <t>Backtest-only tests</t>
  </si>
  <si>
    <t>Meringer Municiaplity NEW TESTS.xlsx (Sept. 24) and New Combined Methods Meringer.xlsx (Sept. 27), PA-07 Project Tracker</t>
  </si>
  <si>
    <t>F16–F17</t>
  </si>
  <si>
    <t>Bellwether analysis (Oct. 21–26); group baseline PA07_2026_Forecast_Precinct.xlsx (random forest v0.1); Professor Crain’s bellwether list</t>
  </si>
  <si>
    <t>F18–F19</t>
  </si>
  <si>
    <t>Bellwether + Baseline PA07 Forecast Meringer.xlsx (tracker, Oct. 26); group baseline PA07_Precinct_Results_Forecasts_ABC_v11_MostAccurate.xlsx (Oct. 6)</t>
  </si>
  <si>
    <t>Election and registration data</t>
  </si>
  <si>
    <t>Pennsylvania Department of State certified returns and registration statistics, as compiled in PA_07_Precinct_Data.xlsx (Max Muller, Sept. 17) and the municipal data files</t>
  </si>
  <si>
    <t>District-level 2024 misses for F01–F15</t>
  </si>
  <si>
    <t>Computed for this workbook: each method’s town or precinct predictions weighted by actual 2024 two-party votes, compared with the certified district result (49.50%). F01 covers Lehigh and Northampton only.</t>
  </si>
  <si>
    <t>Tracker</t>
  </si>
  <si>
    <t>https://github.com/weinsteincharles27-del/PA-07-Project-Tracker</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</si>
</sst>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00"/>
    <numFmt numFmtId="165" formatCode="0.0%"/>
    <numFmt numFmtId="166" formatCode="\+0.0%;\-0.0%"/>
  </numFmts>
  <fonts count="13">
    <font>
      <sz val="11.0"/>
      <color theme="1"/>
      <name val="Calibri"/>
      <scheme val="minor"/>
    </font>
    <font>
      <b/>
      <sz val="14.0"/>
      <color theme="1"/>
      <name val="Arial"/>
    </font>
    <font>
      <sz val="10.0"/>
      <color theme="1"/>
      <name val="Arial"/>
    </font>
    <font>
      <b/>
      <sz val="11.0"/>
      <color theme="1"/>
      <name val="Arial"/>
    </font>
    <font>
      <b/>
      <sz val="10.0"/>
      <color theme="1"/>
      <name val="Arial"/>
    </font>
    <font>
      <u/>
      <sz val="10.0"/>
      <color rgb="FF0563C1"/>
      <name val="Arial"/>
    </font>
    <font>
      <sz val="11.0"/>
      <color theme="1"/>
      <name val="Calibri"/>
    </font>
    <font/>
    <font>
      <u/>
      <sz val="10.0"/>
      <color rgb="FF0563C1"/>
      <name val="Arial"/>
    </font>
    <font>
      <u/>
      <sz val="10.0"/>
      <color rgb="FF0563C1"/>
      <name val="Arial"/>
    </font>
    <font>
      <sz val="10.0"/>
      <color rgb="FF0000FF"/>
      <name val="Arial"/>
    </font>
    <font>
      <u/>
      <sz val="10.0"/>
      <color rgb="FF0000FF"/>
      <name val="Arial"/>
    </font>
    <font>
      <u/>
      <sz val="10.0"/>
      <color rgb="FF0563C1"/>
      <name val="Arial"/>
    </font>
  </fonts>
  <fills count="11">
    <fill>
      <patternFill patternType="none"/>
    </fill>
    <fill>
      <patternFill patternType="lightGray"/>
    </fill>
    <fill>
      <patternFill patternType="solid">
        <fgColor rgb="FFDDE4EC"/>
        <bgColor rgb="FFDDE4EC"/>
      </patternFill>
    </fill>
    <fill>
      <patternFill patternType="solid">
        <fgColor rgb="FFD9EAD3"/>
        <bgColor rgb="FFD9EAD3"/>
      </patternFill>
    </fill>
    <fill>
      <patternFill patternType="solid">
        <fgColor rgb="FFE2EFD9"/>
        <bgColor rgb="FFE2EFD9"/>
      </patternFill>
    </fill>
    <fill>
      <patternFill patternType="solid">
        <fgColor rgb="FFFFF2CC"/>
        <bgColor rgb="FFFFF2CC"/>
      </patternFill>
    </fill>
    <fill>
      <patternFill patternType="solid">
        <fgColor rgb="FFFBE4D5"/>
        <bgColor rgb="FFFBE4D5"/>
      </patternFill>
    </fill>
    <fill>
      <patternFill patternType="solid">
        <fgColor rgb="FFE7E6E6"/>
        <bgColor rgb="FFE7E6E6"/>
      </patternFill>
    </fill>
    <fill>
      <patternFill patternType="solid">
        <fgColor rgb="FFF3F3F3"/>
        <bgColor rgb="FFF3F3F3"/>
      </patternFill>
    </fill>
    <fill>
      <patternFill patternType="solid">
        <fgColor rgb="FFFFF7D6"/>
        <bgColor rgb="FFFFF7D6"/>
      </patternFill>
    </fill>
    <fill>
      <patternFill patternType="solid">
        <fgColor rgb="FFEEF4EA"/>
        <bgColor rgb="FFEEF4EA"/>
      </patternFill>
    </fill>
  </fills>
  <borders count="14">
    <border/>
    <border>
      <left style="thin">
        <color rgb="FFB7C4D1"/>
      </left>
      <right style="thin">
        <color rgb="FFB7C4D1"/>
      </right>
      <top style="thin">
        <color rgb="FFB7C4D1"/>
      </top>
      <bottom style="thin">
        <color rgb="FFB7C4D1"/>
      </bottom>
    </border>
    <border>
      <left style="thin">
        <color rgb="FFB7C4D1"/>
      </left>
      <top style="thin">
        <color rgb="FFB7C4D1"/>
      </top>
      <bottom style="thin">
        <color rgb="FFB7C4D1"/>
      </bottom>
    </border>
    <border>
      <top style="thin">
        <color rgb="FFB7C4D1"/>
      </top>
      <bottom style="thin">
        <color rgb="FFB7C4D1"/>
      </bottom>
    </border>
    <border>
      <right style="thin">
        <color rgb="FFB7C4D1"/>
      </right>
      <top style="thin">
        <color rgb="FFB7C4D1"/>
      </top>
      <bottom style="thin">
        <color rgb="FFB7C4D1"/>
      </bottom>
    </border>
    <border>
      <left/>
      <right/>
      <top/>
      <bottom/>
    </border>
    <border>
      <left/>
      <top/>
    </border>
    <border>
      <top/>
    </border>
    <border>
      <right/>
      <top/>
    </border>
    <border>
      <left/>
    </border>
    <border>
      <right/>
    </border>
    <border>
      <left/>
      <bottom/>
    </border>
    <border>
      <bottom/>
    </border>
    <border>
      <right/>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Alignment="1" applyFont="1">
      <alignment shrinkToFit="0" vertical="top" wrapText="0"/>
    </xf>
    <xf borderId="0" fillId="0" fontId="2" numFmtId="0" xfId="0" applyAlignment="1" applyFont="1">
      <alignment shrinkToFit="0" vertical="top" wrapText="0"/>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0" fillId="0" fontId="5" numFmtId="0" xfId="0" applyAlignment="1" applyFont="1">
      <alignment shrinkToFit="0" vertical="top" wrapText="1"/>
    </xf>
    <xf borderId="0" fillId="0" fontId="6" numFmtId="0" xfId="0" applyAlignment="1" applyFont="1">
      <alignment shrinkToFit="0" vertical="bottom" wrapText="0"/>
    </xf>
    <xf borderId="0" fillId="0" fontId="3" numFmtId="0" xfId="0" applyAlignment="1" applyFont="1">
      <alignment shrinkToFit="0" vertical="bottom" wrapText="0"/>
    </xf>
    <xf borderId="1" fillId="2" fontId="4" numFmtId="0" xfId="0" applyAlignment="1" applyBorder="1" applyFill="1" applyFont="1">
      <alignment shrinkToFit="0" vertical="bottom" wrapText="1"/>
    </xf>
    <xf borderId="2" fillId="2" fontId="4" numFmtId="0" xfId="0" applyAlignment="1" applyBorder="1" applyFill="1" applyFont="1">
      <alignment shrinkToFit="0" vertical="bottom" wrapText="1"/>
    </xf>
    <xf borderId="3" fillId="0" fontId="7" numFmtId="0" xfId="0" applyBorder="1" applyFont="1"/>
    <xf borderId="4" fillId="0" fontId="7" numFmtId="0" xfId="0" applyBorder="1" applyFont="1"/>
    <xf borderId="1" fillId="0" fontId="2" numFmtId="0" xfId="0" applyAlignment="1" applyBorder="1" applyFont="1">
      <alignment shrinkToFit="0" vertical="top" wrapText="1"/>
    </xf>
    <xf borderId="2" fillId="0" fontId="2" numFmtId="0" xfId="0" applyAlignment="1" applyBorder="1" applyFont="1">
      <alignment shrinkToFit="0" vertical="top" wrapText="1"/>
    </xf>
    <xf borderId="1" fillId="3" fontId="2" numFmtId="0" xfId="0" applyAlignment="1" applyBorder="1" applyFill="1" applyFont="1">
      <alignment shrinkToFit="0" vertical="top" wrapText="1"/>
    </xf>
    <xf borderId="1" fillId="4" fontId="2" numFmtId="0" xfId="0" applyAlignment="1" applyBorder="1" applyFill="1" applyFont="1">
      <alignment shrinkToFit="0" vertical="top" wrapText="1"/>
    </xf>
    <xf borderId="1" fillId="5" fontId="2" numFmtId="0" xfId="0" applyAlignment="1" applyBorder="1" applyFill="1" applyFont="1">
      <alignment shrinkToFit="0" vertical="top" wrapText="1"/>
    </xf>
    <xf borderId="1" fillId="6" fontId="2" numFmtId="0" xfId="0" applyAlignment="1" applyBorder="1" applyFill="1" applyFont="1">
      <alignment shrinkToFit="0" vertical="top" wrapText="1"/>
    </xf>
    <xf borderId="1" fillId="7" fontId="2" numFmtId="0" xfId="0" applyAlignment="1" applyBorder="1" applyFill="1" applyFont="1">
      <alignment shrinkToFit="0" vertical="top" wrapText="1"/>
    </xf>
    <xf borderId="0" fillId="0" fontId="2" numFmtId="0" xfId="0" applyAlignment="1" applyFont="1">
      <alignment shrinkToFit="0" vertical="bottom" wrapText="0"/>
    </xf>
    <xf borderId="0" fillId="0" fontId="4" numFmtId="1" xfId="0" applyAlignment="1" applyFont="1" applyNumberFormat="1">
      <alignment shrinkToFit="0" vertical="bottom" wrapText="0"/>
    </xf>
    <xf borderId="0" fillId="0" fontId="4" numFmtId="10" xfId="0" applyAlignment="1" applyFont="1" applyNumberFormat="1">
      <alignment shrinkToFit="0" vertical="bottom" wrapText="0"/>
    </xf>
    <xf borderId="0" fillId="0" fontId="4" numFmtId="0" xfId="0" applyAlignment="1" applyFont="1">
      <alignment shrinkToFit="0" vertical="bottom" wrapText="0"/>
    </xf>
    <xf borderId="5" fillId="2" fontId="4" numFmtId="0" xfId="0" applyAlignment="1" applyBorder="1" applyFill="1" applyFont="1">
      <alignment shrinkToFit="0" vertical="bottom" wrapText="1"/>
    </xf>
    <xf borderId="0" fillId="0" fontId="8" numFmtId="0" xfId="0" applyAlignment="1" applyFont="1">
      <alignment shrinkToFit="0" vertical="bottom" wrapText="0"/>
    </xf>
    <xf borderId="0" fillId="0" fontId="2" numFmtId="10" xfId="0" applyAlignment="1" applyFont="1" applyNumberFormat="1">
      <alignment shrinkToFit="0" vertical="bottom" wrapText="0"/>
    </xf>
    <xf borderId="0" fillId="0" fontId="2" numFmtId="164" xfId="0" applyAlignment="1" applyFont="1" applyNumberFormat="1">
      <alignment shrinkToFit="0" vertical="bottom" wrapText="0"/>
    </xf>
    <xf borderId="0" fillId="0" fontId="2" numFmtId="2" xfId="0" applyAlignment="1" applyFont="1" applyNumberFormat="1">
      <alignment shrinkToFit="0" vertical="bottom" wrapText="0"/>
    </xf>
    <xf borderId="5" fillId="7" fontId="4" numFmtId="0" xfId="0" applyAlignment="1" applyBorder="1" applyFill="1" applyFont="1">
      <alignment shrinkToFit="0" vertical="bottom" wrapText="0"/>
    </xf>
    <xf borderId="5" fillId="8" fontId="2" numFmtId="0" xfId="0" applyAlignment="1" applyBorder="1" applyFill="1" applyFont="1">
      <alignment shrinkToFit="0" vertical="bottom" wrapText="0"/>
    </xf>
    <xf borderId="5" fillId="8" fontId="9" numFmtId="0" xfId="0" applyAlignment="1" applyBorder="1" applyFill="1" applyFont="1">
      <alignment shrinkToFit="0" vertical="bottom" wrapText="0"/>
    </xf>
    <xf borderId="5" fillId="8" fontId="2" numFmtId="10" xfId="0" applyAlignment="1" applyBorder="1" applyFill="1" applyFont="1" applyNumberFormat="1">
      <alignment shrinkToFit="0" vertical="bottom" wrapText="0"/>
    </xf>
    <xf borderId="5" fillId="8" fontId="2" numFmtId="164" xfId="0" applyAlignment="1" applyBorder="1" applyFill="1" applyFont="1" applyNumberFormat="1">
      <alignment shrinkToFit="0" vertical="bottom" wrapText="0"/>
    </xf>
    <xf borderId="5" fillId="8" fontId="2" numFmtId="2" xfId="0" applyAlignment="1" applyBorder="1" applyFill="1" applyFont="1" applyNumberFormat="1">
      <alignment shrinkToFit="0" vertical="bottom" wrapText="0"/>
    </xf>
    <xf borderId="5" fillId="8" fontId="2" numFmtId="0" xfId="0" applyAlignment="1" applyBorder="1" applyFill="1" applyFont="1">
      <alignment shrinkToFit="0" vertical="top" wrapText="1"/>
    </xf>
    <xf borderId="5" fillId="4" fontId="4" numFmtId="0" xfId="0" applyAlignment="1" applyBorder="1" applyFill="1" applyFont="1">
      <alignment shrinkToFit="0" vertical="bottom" wrapText="0"/>
    </xf>
    <xf borderId="5" fillId="5" fontId="4" numFmtId="0" xfId="0" applyAlignment="1" applyBorder="1" applyFill="1" applyFont="1">
      <alignment shrinkToFit="0" vertical="bottom" wrapText="0"/>
    </xf>
    <xf borderId="5" fillId="6" fontId="4" numFmtId="0" xfId="0" applyAlignment="1" applyBorder="1" applyFill="1" applyFont="1">
      <alignment shrinkToFit="0" vertical="bottom" wrapText="0"/>
    </xf>
    <xf borderId="5" fillId="3" fontId="4" numFmtId="0" xfId="0" applyAlignment="1" applyBorder="1" applyFill="1" applyFont="1">
      <alignment shrinkToFit="0" vertical="bottom" wrapText="0"/>
    </xf>
    <xf borderId="0" fillId="0" fontId="10" numFmtId="10" xfId="0" applyAlignment="1" applyFont="1" applyNumberFormat="1">
      <alignment shrinkToFit="0" vertical="bottom" wrapText="0"/>
    </xf>
    <xf borderId="0" fillId="0" fontId="10" numFmtId="164" xfId="0" applyAlignment="1" applyFont="1" applyNumberFormat="1">
      <alignment shrinkToFit="0" vertical="bottom" wrapText="0"/>
    </xf>
    <xf borderId="5" fillId="9" fontId="4" numFmtId="10" xfId="0" applyAlignment="1" applyBorder="1" applyFill="1" applyFont="1" applyNumberFormat="1">
      <alignment shrinkToFit="0" vertical="bottom" wrapText="0"/>
    </xf>
    <xf borderId="6" fillId="10" fontId="2" numFmtId="0" xfId="0" applyAlignment="1" applyBorder="1" applyFill="1" applyFont="1">
      <alignment shrinkToFit="0" vertical="top" wrapText="1"/>
    </xf>
    <xf borderId="7" fillId="0" fontId="7" numFmtId="0" xfId="0" applyBorder="1" applyFont="1"/>
    <xf borderId="8" fillId="0" fontId="7" numFmtId="0" xfId="0" applyBorder="1" applyFont="1"/>
    <xf borderId="9" fillId="0" fontId="7" numFmtId="0" xfId="0" applyBorder="1" applyFont="1"/>
    <xf borderId="10" fillId="0" fontId="7" numFmtId="0" xfId="0" applyBorder="1" applyFont="1"/>
    <xf borderId="5" fillId="9" fontId="4" numFmtId="164" xfId="0" applyAlignment="1" applyBorder="1" applyFill="1" applyFont="1" applyNumberFormat="1">
      <alignment shrinkToFit="0" vertical="bottom" wrapText="0"/>
    </xf>
    <xf borderId="5" fillId="9" fontId="4" numFmtId="0" xfId="0" applyAlignment="1" applyBorder="1" applyFill="1" applyFont="1">
      <alignment shrinkToFit="0" vertical="bottom" wrapText="0"/>
    </xf>
    <xf borderId="0" fillId="0" fontId="2" numFmtId="3" xfId="0" applyAlignment="1" applyFont="1" applyNumberFormat="1">
      <alignment shrinkToFit="0" vertical="bottom" wrapText="0"/>
    </xf>
    <xf borderId="11" fillId="0" fontId="7" numFmtId="0" xfId="0" applyBorder="1" applyFont="1"/>
    <xf borderId="12" fillId="0" fontId="7" numFmtId="0" xfId="0" applyBorder="1" applyFont="1"/>
    <xf borderId="13" fillId="0" fontId="7" numFmtId="0" xfId="0" applyBorder="1" applyFont="1"/>
    <xf borderId="0" fillId="0" fontId="4" numFmtId="2" xfId="0" applyAlignment="1" applyFont="1" applyNumberFormat="1">
      <alignment shrinkToFit="0" vertical="bottom" wrapText="0"/>
    </xf>
    <xf borderId="0" fillId="0" fontId="11" numFmtId="0" xfId="0" applyAlignment="1" applyFont="1">
      <alignment shrinkToFit="0" vertical="bottom" wrapText="0"/>
    </xf>
    <xf borderId="0" fillId="0" fontId="4" numFmtId="164" xfId="0" applyAlignment="1" applyFont="1" applyNumberFormat="1">
      <alignment shrinkToFit="0" vertical="bottom" wrapText="0"/>
    </xf>
    <xf borderId="0" fillId="0" fontId="2" numFmtId="165" xfId="0" applyAlignment="1" applyFont="1" applyNumberFormat="1">
      <alignment shrinkToFit="0" vertical="bottom" wrapText="0"/>
    </xf>
    <xf borderId="0" fillId="0" fontId="12" numFmtId="0" xfId="0" applyAlignment="1" applyFont="1">
      <alignment shrinkToFit="0" vertical="top" wrapText="0"/>
    </xf>
    <xf borderId="1" fillId="0" fontId="2" numFmtId="164" xfId="0" applyAlignment="1" applyBorder="1" applyFont="1" applyNumberFormat="1">
      <alignment shrinkToFit="0" vertical="top" wrapText="1"/>
    </xf>
    <xf borderId="1" fillId="0" fontId="2" numFmtId="166" xfId="0" applyAlignment="1" applyBorder="1" applyFont="1" applyNumberFormat="1">
      <alignment shrinkToFit="0" vertical="top" wrapText="1"/>
    </xf>
    <xf borderId="1" fillId="0" fontId="2" numFmtId="165" xfId="0" applyAlignment="1" applyBorder="1" applyFont="1" applyNumberFormat="1">
      <alignment shrinkToFit="0" vertical="top" wrapText="1"/>
    </xf>
    <xf borderId="1" fillId="0" fontId="2" numFmtId="3" xfId="0" applyAlignment="1" applyBorder="1" applyFont="1" applyNumberFormat="1">
      <alignment shrinkToFit="0" vertical="top" wrapText="1"/>
    </xf>
    <xf borderId="0" fillId="0" fontId="2" numFmtId="2" xfId="0" applyAlignment="1" applyFont="1" applyNumberFormat="1">
      <alignment shrinkToFit="0" vertical="top" wrapText="1"/>
    </xf>
    <xf borderId="0" fillId="0" fontId="2" numFmtId="9" xfId="0" applyAlignment="1" applyFont="1" applyNumberFormat="1">
      <alignment shrinkToFit="0" vertical="bottom" wrapText="0"/>
    </xf>
    <xf borderId="0" fillId="0" fontId="6" numFmtId="10" xfId="0" applyAlignment="1" applyFont="1" applyNumberFormat="1">
      <alignment shrinkToFit="0" vertical="bottom" wrapText="0"/>
    </xf>
    <xf borderId="0" fillId="0" fontId="6" numFmtId="164"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Brooks (D) share of the two-party vote, by forecast</a:t>
            </a:r>
          </a:p>
        </c:rich>
      </c:tx>
      <c:overlay val="0"/>
    </c:title>
    <c:plotArea>
      <c:layout/>
      <c:barChart>
        <c:barDir val="bar"/>
        <c:varyColors val="0"/>
        <c:ser>
          <c:idx val="0"/>
          <c:order val="0"/>
          <c:tx>
            <c:v>Brooks (D) share</c:v>
          </c:tx>
          <c:spPr>
            <a:solidFill>
              <a:srgbClr val="4F81BD"/>
            </a:solidFill>
            <a:ln cmpd="sng">
              <a:noFill/>
            </a:ln>
          </c:spPr>
          <c:invertIfNegative val="0"/>
          <c:cat>
            <c:strRef>
              <c:f>Results!$A$5:$A$23</c:f>
            </c:strRef>
          </c:cat>
          <c:val>
            <c:numRef>
              <c:f>Results!$E$5:$E$23</c:f>
              <c:numCache/>
            </c:numRef>
          </c:val>
        </c:ser>
        <c:axId val="14174456"/>
        <c:axId val="1965562561"/>
      </c:barChart>
      <c:catAx>
        <c:axId val="1417445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1965562561"/>
      </c:catAx>
      <c:valAx>
        <c:axId val="1965562561"/>
        <c:scaling>
          <c:orientation val="minMax"/>
          <c:max val="0.53"/>
          <c:min val="0.44"/>
        </c:scaling>
        <c:delete val="0"/>
        <c:axPos val="b"/>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Brooks share</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4174456"/>
        <c:crosses val="max"/>
      </c:valAx>
    </c:plotArea>
    <c:plotVisOnly val="1"/>
  </c:chart>
  <c:spPr>
    <a:solidFill>
      <a:srgbClr val="FFFFFF"/>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23</xdr:row>
      <xdr:rowOff>0</xdr:rowOff>
    </xdr:from>
    <xdr:ext cx="6153150" cy="41433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pa07_all_forecasts_meringer.xlsx" TargetMode="External"/><Relationship Id="rId2" Type="http://schemas.openxmlformats.org/officeDocument/2006/relationships/hyperlink" Target="http://pa07_all_forecasts_meringer.xlsx" TargetMode="External"/><Relationship Id="rId3" Type="http://schemas.openxmlformats.org/officeDocument/2006/relationships/hyperlink" Target="http://pa07_all_forecasts_meringer.xlsx" TargetMode="External"/><Relationship Id="rId4" Type="http://schemas.openxmlformats.org/officeDocument/2006/relationships/hyperlink" Target="http://pa07_all_forecasts_meringer.xlsx" TargetMode="External"/><Relationship Id="rId10" Type="http://schemas.openxmlformats.org/officeDocument/2006/relationships/drawing" Target="../drawings/drawing1.xml"/><Relationship Id="rId9" Type="http://schemas.openxmlformats.org/officeDocument/2006/relationships/hyperlink" Target="http://pa07_all_forecasts_meringer.xlsx" TargetMode="External"/><Relationship Id="rId5" Type="http://schemas.openxmlformats.org/officeDocument/2006/relationships/hyperlink" Target="http://pa07_all_forecasts_meringer.xlsx" TargetMode="External"/><Relationship Id="rId6" Type="http://schemas.openxmlformats.org/officeDocument/2006/relationships/hyperlink" Target="http://pa07_all_forecasts_meringer.xlsx" TargetMode="External"/><Relationship Id="rId7" Type="http://schemas.openxmlformats.org/officeDocument/2006/relationships/hyperlink" Target="http://pa07_all_forecasts_meringer.xlsx" TargetMode="External"/><Relationship Id="rId8" Type="http://schemas.openxmlformats.org/officeDocument/2006/relationships/hyperlink" Target="http://pa07_all_forecasts_meringer.xlsx"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pa07_all_forecasts_meringer.xlsx" TargetMode="External"/><Relationship Id="rId2" Type="http://schemas.openxmlformats.org/officeDocument/2006/relationships/hyperlink" Target="http://pa07_all_forecasts_meringer.xlsx"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pa07_all_forecasts_meringer.xlsx" TargetMode="External"/><Relationship Id="rId2" Type="http://schemas.openxmlformats.org/officeDocument/2006/relationships/hyperlink" Target="http://pa07_all_forecasts_meringer.xlsx"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pa07_all_forecasts_meringer.xlsx" TargetMode="External"/><Relationship Id="rId2" Type="http://schemas.openxmlformats.org/officeDocument/2006/relationships/hyperlink" Target="http://pa07_all_forecasts_meringer.xlsx"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pa07_all_forecasts_meringer.xlsx" TargetMode="External"/><Relationship Id="rId2" Type="http://schemas.openxmlformats.org/officeDocument/2006/relationships/hyperlink" Target="http://pa07_all_forecasts_meringer.xlsx"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pa07_all_forecasts_meringer.xlsx" TargetMode="External"/><Relationship Id="rId2" Type="http://schemas.openxmlformats.org/officeDocument/2006/relationships/hyperlink" Target="http://pa07_all_forecasts_meringer.xlsx"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pa07_all_forecasts_meringer.xlsx" TargetMode="External"/><Relationship Id="rId2" Type="http://schemas.openxmlformats.org/officeDocument/2006/relationships/hyperlink" Target="http://pa07_all_forecasts_meringer.xlsx"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pa07_all_forecasts_meringer.xlsx" TargetMode="External"/><Relationship Id="rId2" Type="http://schemas.openxmlformats.org/officeDocument/2006/relationships/hyperlink" Target="http://pa07_all_forecasts_meringer.xlsx"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pa07_all_forecasts_meringer.xlsx" TargetMode="External"/><Relationship Id="rId2" Type="http://schemas.openxmlformats.org/officeDocument/2006/relationships/hyperlink" Target="http://pa07_all_forecasts_meringer.xlsx"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pa07_all_forecasts_meringer.xlsx" TargetMode="External"/><Relationship Id="rId2" Type="http://schemas.openxmlformats.org/officeDocument/2006/relationships/hyperlink" Target="http://pa07_all_forecasts_meringer.xlsx"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pa07_all_forecasts_meringer.xlsx" TargetMode="External"/><Relationship Id="rId2" Type="http://schemas.openxmlformats.org/officeDocument/2006/relationships/hyperlink" Target="http://pa07_all_forecasts_meringer.xlsx" TargetMode="External"/><Relationship Id="rId3"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pa07_all_forecasts_meringer.xlsx" TargetMode="External"/><Relationship Id="rId2" Type="http://schemas.openxmlformats.org/officeDocument/2006/relationships/hyperlink" Target="http://pa07_all_forecasts_meringer.xlsx" TargetMode="External"/><Relationship Id="rId3"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pa07_all_forecasts_meringer.xlsx" TargetMode="External"/><Relationship Id="rId2" Type="http://schemas.openxmlformats.org/officeDocument/2006/relationships/hyperlink" Target="http://pa07_all_forecasts_meringer.xlsx" TargetMode="External"/><Relationship Id="rId3"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pa07_all_forecasts_meringer.xlsx" TargetMode="External"/><Relationship Id="rId2" Type="http://schemas.openxmlformats.org/officeDocument/2006/relationships/hyperlink" Target="http://pa07_all_forecasts_meringer.xlsx" TargetMode="External"/><Relationship Id="rId3"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pa07_all_forecasts_meringer.xlsx" TargetMode="External"/><Relationship Id="rId2" Type="http://schemas.openxmlformats.org/officeDocument/2006/relationships/hyperlink" Target="http://pa07_all_forecasts_meringer.xlsx" TargetMode="Externa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pa07_all_forecasts_meringer.xlsx" TargetMode="External"/><Relationship Id="rId2" Type="http://schemas.openxmlformats.org/officeDocument/2006/relationships/hyperlink" Target="http://pa07_all_forecasts_meringer.xlsx" TargetMode="External"/><Relationship Id="rId3"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pa07_all_forecasts_meringer.xlsx" TargetMode="External"/><Relationship Id="rId2" Type="http://schemas.openxmlformats.org/officeDocument/2006/relationships/hyperlink" Target="http://pa07_all_forecasts_meringer.xlsx" TargetMode="External"/><Relationship Id="rId3"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pa07_all_forecasts_meringer.xlsx" TargetMode="External"/><Relationship Id="rId2" Type="http://schemas.openxmlformats.org/officeDocument/2006/relationships/hyperlink" Target="http://pa07_all_forecasts_meringer.xlsx" TargetMode="External"/><Relationship Id="rId3"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pa07_all_forecasts_meringer.xlsx" TargetMode="External"/><Relationship Id="rId2" Type="http://schemas.openxmlformats.org/officeDocument/2006/relationships/hyperlink" Target="http://pa07_all_forecasts_meringer.xlsx" TargetMode="External"/><Relationship Id="rId3"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pa07_all_forecasts_meringer.xlsx" TargetMode="External"/><Relationship Id="rId2" Type="http://schemas.openxmlformats.org/officeDocument/2006/relationships/hyperlink" Target="http://pa07_all_forecasts_meringer.xlsx" TargetMode="External"/><Relationship Id="rId3"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pa07_all_forecasts_meringer.xlsx" TargetMode="Externa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pa07_all_forecasts_meringer.xlsx"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4.0"/>
    <col customWidth="1" min="2" max="2" width="100.0"/>
    <col customWidth="1" min="3" max="26" width="8.71"/>
  </cols>
  <sheetData>
    <row r="1" ht="17.25" customHeight="1">
      <c r="A1" s="1" t="s">
        <v>0</v>
      </c>
    </row>
    <row r="2" ht="15.0" customHeight="1">
      <c r="A2" s="2" t="s">
        <v>1</v>
      </c>
    </row>
    <row r="3" ht="15.0" customHeight="1">
      <c r="A3" s="3"/>
    </row>
    <row r="4" ht="15.0" customHeight="1">
      <c r="A4" s="4" t="s">
        <v>2</v>
      </c>
    </row>
    <row r="5" ht="43.5" customHeight="1">
      <c r="A5" s="5" t="s">
        <v>3</v>
      </c>
    </row>
    <row r="6" ht="15.0" customHeight="1">
      <c r="A6" s="3"/>
    </row>
    <row r="7" ht="15.0" customHeight="1">
      <c r="A7" s="4" t="s">
        <v>4</v>
      </c>
    </row>
    <row r="8" ht="30.0" customHeight="1">
      <c r="A8" s="6" t="s">
        <v>5</v>
      </c>
      <c r="B8" s="3" t="s">
        <v>6</v>
      </c>
    </row>
    <row r="9" ht="30.0" customHeight="1">
      <c r="A9" s="6" t="s">
        <v>7</v>
      </c>
      <c r="B9" s="3" t="s">
        <v>8</v>
      </c>
    </row>
    <row r="10" ht="30.0" customHeight="1">
      <c r="A10" s="6" t="s">
        <v>9</v>
      </c>
      <c r="B10" s="3" t="s">
        <v>10</v>
      </c>
    </row>
    <row r="11" ht="30.0" customHeight="1">
      <c r="A11" s="6" t="s">
        <v>11</v>
      </c>
      <c r="B11" s="3" t="s">
        <v>12</v>
      </c>
    </row>
    <row r="12" ht="30.0" customHeight="1">
      <c r="A12" s="6" t="s">
        <v>13</v>
      </c>
      <c r="B12" s="3" t="s">
        <v>14</v>
      </c>
    </row>
    <row r="13" ht="30.0" customHeight="1">
      <c r="A13" s="6" t="s">
        <v>15</v>
      </c>
      <c r="B13" s="3" t="s">
        <v>16</v>
      </c>
    </row>
    <row r="14" ht="30.0" customHeight="1">
      <c r="A14" s="6" t="s">
        <v>17</v>
      </c>
      <c r="B14" s="3" t="s">
        <v>18</v>
      </c>
    </row>
    <row r="15" ht="30.0" customHeight="1">
      <c r="A15" s="6" t="s">
        <v>19</v>
      </c>
      <c r="B15" s="3" t="s">
        <v>20</v>
      </c>
    </row>
    <row r="16" ht="30.0" customHeight="1">
      <c r="A16" s="6" t="s">
        <v>21</v>
      </c>
      <c r="B16" s="3" t="s">
        <v>22</v>
      </c>
    </row>
    <row r="17" ht="15.0" customHeight="1">
      <c r="A17" s="3"/>
    </row>
    <row r="18" ht="15.0" customHeight="1">
      <c r="A18" s="4" t="s">
        <v>23</v>
      </c>
    </row>
    <row r="19" ht="15.0" customHeight="1">
      <c r="A19" s="3" t="s">
        <v>24</v>
      </c>
    </row>
    <row r="20" ht="15.0" customHeight="1">
      <c r="A20" s="3"/>
    </row>
    <row r="21" ht="15.0" customHeight="1">
      <c r="A21" s="4" t="s">
        <v>25</v>
      </c>
    </row>
    <row r="22" ht="15.0" customHeight="1">
      <c r="A22" s="3" t="s">
        <v>26</v>
      </c>
    </row>
    <row r="23" ht="15.0" customHeight="1">
      <c r="A23" s="3" t="s">
        <v>27</v>
      </c>
    </row>
    <row r="24" ht="15.0" customHeight="1">
      <c r="A24" s="3" t="s">
        <v>28</v>
      </c>
    </row>
    <row r="25" ht="15.0" customHeight="1">
      <c r="A25" s="3"/>
    </row>
    <row r="26" ht="15.75" customHeight="1">
      <c r="A26" s="7"/>
    </row>
    <row r="27" ht="15.75" customHeight="1">
      <c r="A27" s="7"/>
    </row>
    <row r="28" ht="15.75" customHeight="1">
      <c r="A28" s="7"/>
    </row>
    <row r="29" ht="15.75" customHeight="1">
      <c r="A29" s="7"/>
    </row>
    <row r="30" ht="15.75" customHeight="1">
      <c r="A30" s="7"/>
    </row>
    <row r="31" ht="15.75" customHeight="1">
      <c r="A31" s="7"/>
    </row>
    <row r="32" ht="15.75" customHeight="1">
      <c r="A32" s="7"/>
    </row>
    <row r="33" ht="15.75" customHeight="1">
      <c r="A33" s="7"/>
    </row>
    <row r="34" ht="15.75" customHeight="1">
      <c r="A34" s="7"/>
    </row>
    <row r="35" ht="15.75" customHeight="1">
      <c r="A35" s="7"/>
    </row>
    <row r="36" ht="15.75" customHeight="1">
      <c r="A36" s="7"/>
    </row>
    <row r="37" ht="15.75" customHeight="1">
      <c r="A37" s="7"/>
    </row>
    <row r="38" ht="15.75" customHeight="1">
      <c r="A38" s="7"/>
    </row>
    <row r="39" ht="15.75" customHeight="1">
      <c r="A39" s="7"/>
    </row>
    <row r="40" ht="15.75" customHeight="1">
      <c r="A40" s="7"/>
    </row>
    <row r="41" ht="15.75" customHeight="1">
      <c r="A41" s="7"/>
    </row>
    <row r="42" ht="15.75" customHeight="1">
      <c r="A42" s="7"/>
    </row>
    <row r="43" ht="15.75" customHeight="1">
      <c r="A43" s="7"/>
    </row>
    <row r="44" ht="15.75" customHeight="1">
      <c r="A44" s="7"/>
    </row>
    <row r="45" ht="15.75" customHeight="1">
      <c r="A45" s="7"/>
    </row>
    <row r="46" ht="15.75" customHeight="1">
      <c r="A46" s="7"/>
    </row>
    <row r="47" ht="15.75" customHeight="1">
      <c r="A47" s="7"/>
    </row>
    <row r="48" ht="15.75" customHeight="1">
      <c r="A48" s="7"/>
    </row>
    <row r="49" ht="15.75" customHeight="1">
      <c r="A49" s="7"/>
    </row>
    <row r="50" ht="15.75" customHeight="1">
      <c r="A50" s="7"/>
    </row>
    <row r="51" ht="15.75" customHeight="1">
      <c r="A51" s="7"/>
    </row>
    <row r="52" ht="15.75" customHeight="1">
      <c r="A52" s="7"/>
    </row>
    <row r="53" ht="15.75" customHeight="1">
      <c r="A53" s="7"/>
    </row>
    <row r="54" ht="15.75" customHeight="1">
      <c r="A54" s="7"/>
    </row>
    <row r="55" ht="15.75" customHeight="1">
      <c r="A55" s="7"/>
    </row>
    <row r="56" ht="15.75" customHeight="1">
      <c r="A56" s="7"/>
    </row>
    <row r="57" ht="15.75" customHeight="1">
      <c r="A57" s="7"/>
    </row>
    <row r="58" ht="15.75" customHeight="1">
      <c r="A58" s="7"/>
    </row>
    <row r="59" ht="15.75" customHeight="1">
      <c r="A59" s="7"/>
    </row>
    <row r="60" ht="15.75" customHeight="1">
      <c r="A60" s="7"/>
    </row>
    <row r="61" ht="15.75" customHeight="1">
      <c r="A61" s="7"/>
    </row>
    <row r="62" ht="15.75" customHeight="1">
      <c r="A62" s="7"/>
    </row>
    <row r="63" ht="15.75" customHeight="1">
      <c r="A63" s="7"/>
    </row>
    <row r="64" ht="15.75" customHeight="1">
      <c r="A64" s="7"/>
    </row>
    <row r="65" ht="15.75" customHeight="1">
      <c r="A65" s="7"/>
    </row>
    <row r="66" ht="15.75" customHeight="1">
      <c r="A66" s="7"/>
    </row>
    <row r="67" ht="15.75" customHeight="1">
      <c r="A67" s="7"/>
    </row>
    <row r="68" ht="15.75" customHeight="1">
      <c r="A68" s="7"/>
    </row>
    <row r="69" ht="15.75" customHeight="1">
      <c r="A69" s="7"/>
    </row>
    <row r="70" ht="15.75" customHeight="1">
      <c r="A70" s="7"/>
    </row>
    <row r="71" ht="15.75" customHeight="1">
      <c r="A71" s="7"/>
    </row>
    <row r="72" ht="15.75" customHeight="1">
      <c r="A72" s="7"/>
    </row>
    <row r="73" ht="15.75" customHeight="1">
      <c r="A73" s="7"/>
    </row>
    <row r="74" ht="15.75" customHeight="1">
      <c r="A74" s="7"/>
    </row>
    <row r="75" ht="15.75" customHeight="1">
      <c r="A75" s="7"/>
    </row>
    <row r="76" ht="15.75" customHeight="1">
      <c r="A76" s="7"/>
    </row>
    <row r="77" ht="15.75" customHeight="1">
      <c r="A77" s="7"/>
    </row>
    <row r="78" ht="15.75" customHeight="1">
      <c r="A78" s="7"/>
    </row>
    <row r="79" ht="15.75" customHeight="1">
      <c r="A79" s="7"/>
    </row>
    <row r="80" ht="15.75" customHeight="1">
      <c r="A80" s="7"/>
    </row>
    <row r="81" ht="15.75" customHeight="1">
      <c r="A81" s="7"/>
    </row>
    <row r="82" ht="15.75" customHeight="1">
      <c r="A82" s="7"/>
    </row>
    <row r="83" ht="15.75" customHeight="1">
      <c r="A83" s="7"/>
    </row>
    <row r="84" ht="15.75" customHeight="1">
      <c r="A84" s="7"/>
    </row>
    <row r="85" ht="15.75" customHeight="1">
      <c r="A85" s="7"/>
    </row>
    <row r="86" ht="15.75" customHeight="1">
      <c r="A86" s="7"/>
    </row>
    <row r="87" ht="15.75" customHeight="1">
      <c r="A87" s="7"/>
    </row>
    <row r="88" ht="15.75" customHeight="1">
      <c r="A88" s="7"/>
    </row>
    <row r="89" ht="15.75" customHeight="1">
      <c r="A89" s="7"/>
    </row>
    <row r="90" ht="15.75" customHeight="1">
      <c r="A90" s="7"/>
    </row>
    <row r="91" ht="15.75" customHeight="1">
      <c r="A91" s="7"/>
    </row>
    <row r="92" ht="15.75" customHeight="1">
      <c r="A92" s="7"/>
    </row>
    <row r="93" ht="15.75" customHeight="1">
      <c r="A93" s="7"/>
    </row>
    <row r="94" ht="15.75" customHeight="1">
      <c r="A94" s="7"/>
    </row>
    <row r="95" ht="15.75" customHeight="1">
      <c r="A95" s="7"/>
    </row>
    <row r="96" ht="15.75" customHeight="1">
      <c r="A96" s="7"/>
    </row>
    <row r="97" ht="15.75" customHeight="1">
      <c r="A97" s="7"/>
    </row>
    <row r="98" ht="15.75" customHeight="1">
      <c r="A98" s="7"/>
    </row>
    <row r="99" ht="15.75" customHeight="1">
      <c r="A99" s="7"/>
    </row>
    <row r="100" ht="15.75" customHeight="1">
      <c r="A100" s="7"/>
    </row>
    <row r="101" ht="15.75" customHeight="1">
      <c r="A101" s="7"/>
    </row>
    <row r="102" ht="15.75" customHeight="1">
      <c r="A102" s="7"/>
    </row>
    <row r="103" ht="15.75" customHeight="1">
      <c r="A103" s="7"/>
    </row>
    <row r="104" ht="15.75" customHeight="1">
      <c r="A104" s="7"/>
    </row>
    <row r="105" ht="15.75" customHeight="1">
      <c r="A105" s="7"/>
    </row>
    <row r="106" ht="15.75" customHeight="1">
      <c r="A106" s="7"/>
    </row>
    <row r="107" ht="15.75" customHeight="1">
      <c r="A107" s="7"/>
    </row>
    <row r="108" ht="15.75" customHeight="1">
      <c r="A108" s="7"/>
    </row>
    <row r="109" ht="15.75" customHeight="1">
      <c r="A109" s="7"/>
    </row>
    <row r="110" ht="15.75" customHeight="1">
      <c r="A110" s="7"/>
    </row>
    <row r="111" ht="15.75" customHeight="1">
      <c r="A111" s="7"/>
    </row>
    <row r="112" ht="15.75" customHeight="1">
      <c r="A112" s="7"/>
    </row>
    <row r="113" ht="15.75" customHeight="1">
      <c r="A113" s="7"/>
    </row>
    <row r="114" ht="15.75" customHeight="1">
      <c r="A114" s="7"/>
    </row>
    <row r="115" ht="15.75" customHeight="1">
      <c r="A115" s="7"/>
    </row>
    <row r="116" ht="15.75" customHeight="1">
      <c r="A116" s="7"/>
    </row>
    <row r="117" ht="15.75" customHeight="1">
      <c r="A117" s="7"/>
    </row>
    <row r="118" ht="15.75" customHeight="1">
      <c r="A118" s="7"/>
    </row>
    <row r="119" ht="15.75" customHeight="1">
      <c r="A119" s="7"/>
    </row>
    <row r="120" ht="15.75" customHeight="1">
      <c r="A120" s="7"/>
    </row>
    <row r="121" ht="15.75" customHeight="1">
      <c r="A121" s="7"/>
    </row>
    <row r="122" ht="15.75" customHeight="1">
      <c r="A122" s="7"/>
    </row>
    <row r="123" ht="15.75" customHeight="1">
      <c r="A123" s="7"/>
    </row>
    <row r="124" ht="15.75" customHeight="1">
      <c r="A124" s="7"/>
    </row>
    <row r="125" ht="15.75" customHeight="1">
      <c r="A125" s="7"/>
    </row>
    <row r="126" ht="15.75" customHeight="1">
      <c r="A126" s="7"/>
    </row>
    <row r="127" ht="15.75" customHeight="1">
      <c r="A127" s="7"/>
    </row>
    <row r="128" ht="15.75" customHeight="1">
      <c r="A128" s="7"/>
    </row>
    <row r="129" ht="15.75" customHeight="1">
      <c r="A129" s="7"/>
    </row>
    <row r="130" ht="15.75" customHeight="1">
      <c r="A130" s="7"/>
    </row>
    <row r="131" ht="15.75" customHeight="1">
      <c r="A131" s="7"/>
    </row>
    <row r="132" ht="15.75" customHeight="1">
      <c r="A132" s="7"/>
    </row>
    <row r="133" ht="15.75" customHeight="1">
      <c r="A133" s="7"/>
    </row>
    <row r="134" ht="15.75" customHeight="1">
      <c r="A134" s="7"/>
    </row>
    <row r="135" ht="15.75" customHeight="1">
      <c r="A135" s="7"/>
    </row>
    <row r="136" ht="15.75" customHeight="1">
      <c r="A136" s="7"/>
    </row>
    <row r="137" ht="15.75" customHeight="1">
      <c r="A137" s="7"/>
    </row>
    <row r="138" ht="15.75" customHeight="1">
      <c r="A138" s="7"/>
    </row>
    <row r="139" ht="15.75" customHeight="1">
      <c r="A139" s="7"/>
    </row>
    <row r="140" ht="15.75" customHeight="1">
      <c r="A140" s="7"/>
    </row>
    <row r="141" ht="15.75" customHeight="1">
      <c r="A141" s="7"/>
    </row>
    <row r="142" ht="15.75" customHeight="1">
      <c r="A142" s="7"/>
    </row>
    <row r="143" ht="15.75" customHeight="1">
      <c r="A143" s="7"/>
    </row>
    <row r="144" ht="15.75" customHeight="1">
      <c r="A144" s="7"/>
    </row>
    <row r="145" ht="15.75" customHeight="1">
      <c r="A145" s="7"/>
    </row>
    <row r="146" ht="15.75" customHeight="1">
      <c r="A146" s="7"/>
    </row>
    <row r="147" ht="15.75" customHeight="1">
      <c r="A147" s="7"/>
    </row>
    <row r="148" ht="15.75" customHeight="1">
      <c r="A148" s="7"/>
    </row>
    <row r="149" ht="15.75" customHeight="1">
      <c r="A149" s="7"/>
    </row>
    <row r="150" ht="15.75" customHeight="1">
      <c r="A150" s="7"/>
    </row>
    <row r="151" ht="15.75" customHeight="1">
      <c r="A151" s="7"/>
    </row>
    <row r="152" ht="15.75" customHeight="1">
      <c r="A152" s="7"/>
    </row>
    <row r="153" ht="15.75" customHeight="1">
      <c r="A153" s="7"/>
    </row>
    <row r="154" ht="15.75" customHeight="1">
      <c r="A154" s="7"/>
    </row>
    <row r="155" ht="15.75" customHeight="1">
      <c r="A155" s="7"/>
    </row>
    <row r="156" ht="15.75" customHeight="1">
      <c r="A156" s="7"/>
    </row>
    <row r="157" ht="15.75" customHeight="1">
      <c r="A157" s="7"/>
    </row>
    <row r="158" ht="15.75" customHeight="1">
      <c r="A158" s="7"/>
    </row>
    <row r="159" ht="15.75" customHeight="1">
      <c r="A159" s="7"/>
    </row>
    <row r="160" ht="15.75" customHeight="1">
      <c r="A160" s="7"/>
    </row>
    <row r="161" ht="15.75" customHeight="1">
      <c r="A161" s="7"/>
    </row>
    <row r="162" ht="15.75" customHeight="1">
      <c r="A162" s="7"/>
    </row>
    <row r="163" ht="15.75" customHeight="1">
      <c r="A163" s="7"/>
    </row>
    <row r="164" ht="15.75" customHeight="1">
      <c r="A164" s="7"/>
    </row>
    <row r="165" ht="15.75" customHeight="1">
      <c r="A165" s="7"/>
    </row>
    <row r="166" ht="15.75" customHeight="1">
      <c r="A166" s="7"/>
    </row>
    <row r="167" ht="15.75" customHeight="1">
      <c r="A167" s="7"/>
    </row>
    <row r="168" ht="15.75" customHeight="1">
      <c r="A168" s="7"/>
    </row>
    <row r="169" ht="15.75" customHeight="1">
      <c r="A169" s="7"/>
    </row>
    <row r="170" ht="15.75" customHeight="1">
      <c r="A170" s="7"/>
    </row>
    <row r="171" ht="15.75" customHeight="1">
      <c r="A171" s="7"/>
    </row>
    <row r="172" ht="15.75" customHeight="1">
      <c r="A172" s="7"/>
    </row>
    <row r="173" ht="15.75" customHeight="1">
      <c r="A173" s="7"/>
    </row>
    <row r="174" ht="15.75" customHeight="1">
      <c r="A174" s="7"/>
    </row>
    <row r="175" ht="15.75" customHeight="1">
      <c r="A175" s="7"/>
    </row>
    <row r="176" ht="15.75" customHeight="1">
      <c r="A176" s="7"/>
    </row>
    <row r="177" ht="15.75" customHeight="1">
      <c r="A177" s="7"/>
    </row>
    <row r="178" ht="15.75" customHeight="1">
      <c r="A178" s="7"/>
    </row>
    <row r="179" ht="15.75" customHeight="1">
      <c r="A179" s="7"/>
    </row>
    <row r="180" ht="15.75" customHeight="1">
      <c r="A180" s="7"/>
    </row>
    <row r="181" ht="15.75" customHeight="1">
      <c r="A181" s="7"/>
    </row>
    <row r="182" ht="15.75" customHeight="1">
      <c r="A182" s="7"/>
    </row>
    <row r="183" ht="15.75" customHeight="1">
      <c r="A183" s="7"/>
    </row>
    <row r="184" ht="15.75" customHeight="1">
      <c r="A184" s="7"/>
    </row>
    <row r="185" ht="15.75" customHeight="1">
      <c r="A185" s="7"/>
    </row>
    <row r="186" ht="15.75" customHeight="1">
      <c r="A186" s="7"/>
    </row>
    <row r="187" ht="15.75" customHeight="1">
      <c r="A187" s="7"/>
    </row>
    <row r="188" ht="15.75" customHeight="1">
      <c r="A188" s="7"/>
    </row>
    <row r="189" ht="15.75" customHeight="1">
      <c r="A189" s="7"/>
    </row>
    <row r="190" ht="15.75" customHeight="1">
      <c r="A190" s="7"/>
    </row>
    <row r="191" ht="15.75" customHeight="1">
      <c r="A191" s="7"/>
    </row>
    <row r="192" ht="15.75" customHeight="1">
      <c r="A192" s="7"/>
    </row>
    <row r="193" ht="15.75" customHeight="1">
      <c r="A193" s="7"/>
    </row>
    <row r="194" ht="15.75" customHeight="1">
      <c r="A194" s="7"/>
    </row>
    <row r="195" ht="15.75" customHeight="1">
      <c r="A195" s="7"/>
    </row>
    <row r="196" ht="15.75" customHeight="1">
      <c r="A196" s="7"/>
    </row>
    <row r="197" ht="15.75" customHeight="1">
      <c r="A197" s="7"/>
    </row>
    <row r="198" ht="15.75" customHeight="1">
      <c r="A198" s="7"/>
    </row>
    <row r="199" ht="15.75" customHeight="1">
      <c r="A199" s="7"/>
    </row>
    <row r="200" ht="15.75" customHeight="1">
      <c r="A200" s="7"/>
    </row>
    <row r="201" ht="15.75" customHeight="1">
      <c r="A201" s="7"/>
    </row>
    <row r="202" ht="15.75" customHeight="1">
      <c r="A202" s="7"/>
    </row>
    <row r="203" ht="15.75" customHeight="1">
      <c r="A203" s="7"/>
    </row>
    <row r="204" ht="15.75" customHeight="1">
      <c r="A204" s="7"/>
    </row>
    <row r="205" ht="15.75" customHeight="1">
      <c r="A205" s="7"/>
    </row>
    <row r="206" ht="15.75" customHeight="1">
      <c r="A206" s="7"/>
    </row>
    <row r="207" ht="15.75" customHeight="1">
      <c r="A207" s="7"/>
    </row>
    <row r="208" ht="15.75" customHeight="1">
      <c r="A208" s="7"/>
    </row>
    <row r="209" ht="15.75" customHeight="1">
      <c r="A209" s="7"/>
    </row>
    <row r="210" ht="15.75" customHeight="1">
      <c r="A210" s="7"/>
    </row>
    <row r="211" ht="15.75" customHeight="1">
      <c r="A211" s="7"/>
    </row>
    <row r="212" ht="15.75" customHeight="1">
      <c r="A212" s="7"/>
    </row>
    <row r="213" ht="15.75" customHeight="1">
      <c r="A213" s="7"/>
    </row>
    <row r="214" ht="15.75" customHeight="1">
      <c r="A214" s="7"/>
    </row>
    <row r="215" ht="15.75" customHeight="1">
      <c r="A215" s="7"/>
    </row>
    <row r="216" ht="15.75" customHeight="1">
      <c r="A216" s="7"/>
    </row>
    <row r="217" ht="15.75" customHeight="1">
      <c r="A217" s="7"/>
    </row>
    <row r="218" ht="15.75" customHeight="1">
      <c r="A218" s="7"/>
    </row>
    <row r="219" ht="15.75" customHeight="1">
      <c r="A219" s="7"/>
    </row>
    <row r="220" ht="15.75" customHeight="1">
      <c r="A220" s="7"/>
    </row>
    <row r="221" ht="15.75" customHeight="1">
      <c r="A221" s="7"/>
    </row>
    <row r="222" ht="15.75" customHeight="1">
      <c r="A222" s="7"/>
    </row>
    <row r="223" ht="15.75" customHeight="1">
      <c r="A223" s="7"/>
    </row>
    <row r="224" ht="15.75" customHeight="1">
      <c r="A224" s="7"/>
    </row>
    <row r="225" ht="15.75" customHeight="1">
      <c r="A225" s="7"/>
    </row>
    <row r="226" ht="15.75" customHeight="1">
      <c r="A226" s="7"/>
    </row>
    <row r="227" ht="15.75" customHeight="1">
      <c r="A227" s="7"/>
    </row>
    <row r="228" ht="15.75" customHeight="1">
      <c r="A228" s="7"/>
    </row>
    <row r="229" ht="15.75" customHeight="1">
      <c r="A229" s="7"/>
    </row>
    <row r="230" ht="15.75" customHeight="1">
      <c r="A230" s="7"/>
    </row>
    <row r="231" ht="15.75" customHeight="1">
      <c r="A231" s="7"/>
    </row>
    <row r="232" ht="15.75" customHeight="1">
      <c r="A232" s="7"/>
    </row>
    <row r="233" ht="15.75" customHeight="1">
      <c r="A233" s="7"/>
    </row>
    <row r="234" ht="15.75" customHeight="1">
      <c r="A234" s="7"/>
    </row>
    <row r="235" ht="15.75" customHeight="1">
      <c r="A235" s="7"/>
    </row>
    <row r="236" ht="15.75" customHeight="1">
      <c r="A236" s="7"/>
    </row>
    <row r="237" ht="15.75" customHeight="1">
      <c r="A237" s="7"/>
    </row>
    <row r="238" ht="15.75" customHeight="1">
      <c r="A238" s="7"/>
    </row>
    <row r="239" ht="15.75" customHeight="1">
      <c r="A239" s="7"/>
    </row>
    <row r="240" ht="15.75" customHeight="1">
      <c r="A240" s="7"/>
    </row>
    <row r="241" ht="15.75" customHeight="1">
      <c r="A241" s="7"/>
    </row>
    <row r="242" ht="15.75" customHeight="1">
      <c r="A242" s="7"/>
    </row>
    <row r="243" ht="15.75" customHeight="1">
      <c r="A243" s="7"/>
    </row>
    <row r="244" ht="15.75" customHeight="1">
      <c r="A244" s="7"/>
    </row>
    <row r="245" ht="15.75" customHeight="1">
      <c r="A245" s="7"/>
    </row>
    <row r="246" ht="15.75" customHeight="1">
      <c r="A246" s="7"/>
    </row>
    <row r="247" ht="15.75" customHeight="1">
      <c r="A247" s="7"/>
    </row>
    <row r="248" ht="15.75" customHeight="1">
      <c r="A248" s="7"/>
    </row>
    <row r="249" ht="15.75" customHeight="1">
      <c r="A249" s="7"/>
    </row>
    <row r="250" ht="15.75" customHeight="1">
      <c r="A250" s="7"/>
    </row>
    <row r="251" ht="15.75" customHeight="1">
      <c r="A251" s="7"/>
    </row>
    <row r="252" ht="15.75" customHeight="1">
      <c r="A252" s="7"/>
    </row>
    <row r="253" ht="15.75" customHeight="1">
      <c r="A253" s="7"/>
    </row>
    <row r="254" ht="15.75" customHeight="1">
      <c r="A254" s="7"/>
    </row>
    <row r="255" ht="15.75" customHeight="1">
      <c r="A255" s="7"/>
    </row>
    <row r="256" ht="15.75" customHeight="1">
      <c r="A256" s="7"/>
    </row>
    <row r="257" ht="15.75" customHeight="1">
      <c r="A257" s="7"/>
    </row>
    <row r="258" ht="15.75" customHeight="1">
      <c r="A258" s="7"/>
    </row>
    <row r="259" ht="15.75" customHeight="1">
      <c r="A259" s="7"/>
    </row>
    <row r="260" ht="15.75" customHeight="1">
      <c r="A260" s="7"/>
    </row>
    <row r="261" ht="15.75" customHeight="1">
      <c r="A261" s="7"/>
    </row>
    <row r="262" ht="15.75" customHeight="1">
      <c r="A262" s="7"/>
    </row>
    <row r="263" ht="15.75" customHeight="1">
      <c r="A263" s="7"/>
    </row>
    <row r="264" ht="15.75" customHeight="1">
      <c r="A264" s="7"/>
    </row>
    <row r="265" ht="15.75" customHeight="1">
      <c r="A265" s="7"/>
    </row>
    <row r="266" ht="15.75" customHeight="1">
      <c r="A266" s="7"/>
    </row>
    <row r="267" ht="15.75" customHeight="1">
      <c r="A267" s="7"/>
    </row>
    <row r="268" ht="15.75" customHeight="1">
      <c r="A268" s="7"/>
    </row>
    <row r="269" ht="15.75" customHeight="1">
      <c r="A269" s="7"/>
    </row>
    <row r="270" ht="15.75" customHeight="1">
      <c r="A270" s="7"/>
    </row>
    <row r="271" ht="15.75" customHeight="1">
      <c r="A271" s="7"/>
    </row>
    <row r="272" ht="15.75" customHeight="1">
      <c r="A272" s="7"/>
    </row>
    <row r="273" ht="15.75" customHeight="1">
      <c r="A273" s="7"/>
    </row>
    <row r="274" ht="15.75" customHeight="1">
      <c r="A274" s="7"/>
    </row>
    <row r="275" ht="15.75" customHeight="1">
      <c r="A275" s="7"/>
    </row>
    <row r="276" ht="15.75" customHeight="1">
      <c r="A276" s="7"/>
    </row>
    <row r="277" ht="15.75" customHeight="1">
      <c r="A277" s="7"/>
    </row>
    <row r="278" ht="15.75" customHeight="1">
      <c r="A278" s="7"/>
    </row>
    <row r="279" ht="15.75" customHeight="1">
      <c r="A279" s="7"/>
    </row>
    <row r="280" ht="15.75" customHeight="1">
      <c r="A280" s="7"/>
    </row>
    <row r="281" ht="15.75" customHeight="1">
      <c r="A281" s="7"/>
    </row>
    <row r="282" ht="15.75" customHeight="1">
      <c r="A282" s="7"/>
    </row>
    <row r="283" ht="15.75" customHeight="1">
      <c r="A283" s="7"/>
    </row>
    <row r="284" ht="15.75" customHeight="1">
      <c r="A284" s="7"/>
    </row>
    <row r="285" ht="15.75" customHeight="1">
      <c r="A285" s="7"/>
    </row>
    <row r="286" ht="15.75" customHeight="1">
      <c r="A286" s="7"/>
    </row>
    <row r="287" ht="15.75" customHeight="1">
      <c r="A287" s="7"/>
    </row>
    <row r="288" ht="15.75" customHeight="1">
      <c r="A288" s="7"/>
    </row>
    <row r="289" ht="15.75" customHeight="1">
      <c r="A289" s="7"/>
    </row>
    <row r="290" ht="15.75" customHeight="1">
      <c r="A290" s="7"/>
    </row>
    <row r="291" ht="15.75" customHeight="1">
      <c r="A291" s="7"/>
    </row>
    <row r="292" ht="15.75" customHeight="1">
      <c r="A292" s="7"/>
    </row>
    <row r="293" ht="15.75" customHeight="1">
      <c r="A293" s="7"/>
    </row>
    <row r="294" ht="15.75" customHeight="1">
      <c r="A294" s="7"/>
    </row>
    <row r="295" ht="15.75" customHeight="1">
      <c r="A295" s="7"/>
    </row>
    <row r="296" ht="15.75" customHeight="1">
      <c r="A296" s="7"/>
    </row>
    <row r="297" ht="15.75" customHeight="1">
      <c r="A297" s="7"/>
    </row>
    <row r="298" ht="15.75" customHeight="1">
      <c r="A298" s="7"/>
    </row>
    <row r="299" ht="15.75" customHeight="1">
      <c r="A299" s="7"/>
    </row>
    <row r="300" ht="15.75" customHeight="1">
      <c r="A300" s="7"/>
    </row>
    <row r="301" ht="15.75" customHeight="1">
      <c r="A301" s="7"/>
    </row>
    <row r="302" ht="15.75" customHeight="1">
      <c r="A302" s="7"/>
    </row>
    <row r="303" ht="15.75" customHeight="1">
      <c r="A303" s="7"/>
    </row>
    <row r="304" ht="15.75" customHeight="1">
      <c r="A304" s="7"/>
    </row>
    <row r="305" ht="15.75" customHeight="1">
      <c r="A305" s="7"/>
    </row>
    <row r="306" ht="15.75" customHeight="1">
      <c r="A306" s="7"/>
    </row>
    <row r="307" ht="15.75" customHeight="1">
      <c r="A307" s="7"/>
    </row>
    <row r="308" ht="15.75" customHeight="1">
      <c r="A308" s="7"/>
    </row>
    <row r="309" ht="15.75" customHeight="1">
      <c r="A309" s="7"/>
    </row>
    <row r="310" ht="15.75" customHeight="1">
      <c r="A310" s="7"/>
    </row>
    <row r="311" ht="15.75" customHeight="1">
      <c r="A311" s="7"/>
    </row>
    <row r="312" ht="15.75" customHeight="1">
      <c r="A312" s="7"/>
    </row>
    <row r="313" ht="15.75" customHeight="1">
      <c r="A313" s="7"/>
    </row>
    <row r="314" ht="15.75" customHeight="1">
      <c r="A314" s="7"/>
    </row>
    <row r="315" ht="15.75" customHeight="1">
      <c r="A315" s="7"/>
    </row>
    <row r="316" ht="15.75" customHeight="1">
      <c r="A316" s="7"/>
    </row>
    <row r="317" ht="15.75" customHeight="1">
      <c r="A317" s="7"/>
    </row>
    <row r="318" ht="15.75" customHeight="1">
      <c r="A318" s="7"/>
    </row>
    <row r="319" ht="15.75" customHeight="1">
      <c r="A319" s="7"/>
    </row>
    <row r="320" ht="15.75" customHeight="1">
      <c r="A320" s="7"/>
    </row>
    <row r="321" ht="15.75" customHeight="1">
      <c r="A321" s="7"/>
    </row>
    <row r="322" ht="15.75" customHeight="1">
      <c r="A322" s="7"/>
    </row>
    <row r="323" ht="15.75" customHeight="1">
      <c r="A323" s="7"/>
    </row>
    <row r="324" ht="15.75" customHeight="1">
      <c r="A324" s="7"/>
    </row>
    <row r="325" ht="15.75" customHeight="1">
      <c r="A325" s="7"/>
    </row>
    <row r="326" ht="15.75" customHeight="1">
      <c r="A326" s="7"/>
    </row>
    <row r="327" ht="15.75" customHeight="1">
      <c r="A327" s="7"/>
    </row>
    <row r="328" ht="15.75" customHeight="1">
      <c r="A328" s="7"/>
    </row>
    <row r="329" ht="15.75" customHeight="1">
      <c r="A329" s="7"/>
    </row>
    <row r="330" ht="15.75" customHeight="1">
      <c r="A330" s="7"/>
    </row>
    <row r="331" ht="15.75" customHeight="1">
      <c r="A331" s="7"/>
    </row>
    <row r="332" ht="15.75" customHeight="1">
      <c r="A332" s="7"/>
    </row>
    <row r="333" ht="15.75" customHeight="1">
      <c r="A333" s="7"/>
    </row>
    <row r="334" ht="15.75" customHeight="1">
      <c r="A334" s="7"/>
    </row>
    <row r="335" ht="15.75" customHeight="1">
      <c r="A335" s="7"/>
    </row>
    <row r="336" ht="15.75" customHeight="1">
      <c r="A336" s="7"/>
    </row>
    <row r="337" ht="15.75" customHeight="1">
      <c r="A337" s="7"/>
    </row>
    <row r="338" ht="15.75" customHeight="1">
      <c r="A338" s="7"/>
    </row>
    <row r="339" ht="15.75" customHeight="1">
      <c r="A339" s="7"/>
    </row>
    <row r="340" ht="15.75" customHeight="1">
      <c r="A340" s="7"/>
    </row>
    <row r="341" ht="15.75" customHeight="1">
      <c r="A341" s="7"/>
    </row>
    <row r="342" ht="15.75" customHeight="1">
      <c r="A342" s="7"/>
    </row>
    <row r="343" ht="15.75" customHeight="1">
      <c r="A343" s="7"/>
    </row>
    <row r="344" ht="15.75" customHeight="1">
      <c r="A344" s="7"/>
    </row>
    <row r="345" ht="15.75" customHeight="1">
      <c r="A345" s="7"/>
    </row>
    <row r="346" ht="15.75" customHeight="1">
      <c r="A346" s="7"/>
    </row>
    <row r="347" ht="15.75" customHeight="1">
      <c r="A347" s="7"/>
    </row>
    <row r="348" ht="15.75" customHeight="1">
      <c r="A348" s="7"/>
    </row>
    <row r="349" ht="15.75" customHeight="1">
      <c r="A349" s="7"/>
    </row>
    <row r="350" ht="15.75" customHeight="1">
      <c r="A350" s="7"/>
    </row>
    <row r="351" ht="15.75" customHeight="1">
      <c r="A351" s="7"/>
    </row>
    <row r="352" ht="15.75" customHeight="1">
      <c r="A352" s="7"/>
    </row>
    <row r="353" ht="15.75" customHeight="1">
      <c r="A353" s="7"/>
    </row>
    <row r="354" ht="15.75" customHeight="1">
      <c r="A354" s="7"/>
    </row>
    <row r="355" ht="15.75" customHeight="1">
      <c r="A355" s="7"/>
    </row>
    <row r="356" ht="15.75" customHeight="1">
      <c r="A356" s="7"/>
    </row>
    <row r="357" ht="15.75" customHeight="1">
      <c r="A357" s="7"/>
    </row>
    <row r="358" ht="15.75" customHeight="1">
      <c r="A358" s="7"/>
    </row>
    <row r="359" ht="15.75" customHeight="1">
      <c r="A359" s="7"/>
    </row>
    <row r="360" ht="15.75" customHeight="1">
      <c r="A360" s="7"/>
    </row>
    <row r="361" ht="15.75" customHeight="1">
      <c r="A361" s="7"/>
    </row>
    <row r="362" ht="15.75" customHeight="1">
      <c r="A362" s="7"/>
    </row>
    <row r="363" ht="15.75" customHeight="1">
      <c r="A363" s="7"/>
    </row>
    <row r="364" ht="15.75" customHeight="1">
      <c r="A364" s="7"/>
    </row>
    <row r="365" ht="15.75" customHeight="1">
      <c r="A365" s="7"/>
    </row>
    <row r="366" ht="15.75" customHeight="1">
      <c r="A366" s="7"/>
    </row>
    <row r="367" ht="15.75" customHeight="1">
      <c r="A367" s="7"/>
    </row>
    <row r="368" ht="15.75" customHeight="1">
      <c r="A368" s="7"/>
    </row>
    <row r="369" ht="15.75" customHeight="1">
      <c r="A369" s="7"/>
    </row>
    <row r="370" ht="15.75" customHeight="1">
      <c r="A370" s="7"/>
    </row>
    <row r="371" ht="15.75" customHeight="1">
      <c r="A371" s="7"/>
    </row>
    <row r="372" ht="15.75" customHeight="1">
      <c r="A372" s="7"/>
    </row>
    <row r="373" ht="15.75" customHeight="1">
      <c r="A373" s="7"/>
    </row>
    <row r="374" ht="15.75" customHeight="1">
      <c r="A374" s="7"/>
    </row>
    <row r="375" ht="15.75" customHeight="1">
      <c r="A375" s="7"/>
    </row>
    <row r="376" ht="15.75" customHeight="1">
      <c r="A376" s="7"/>
    </row>
    <row r="377" ht="15.75" customHeight="1">
      <c r="A377" s="7"/>
    </row>
    <row r="378" ht="15.75" customHeight="1">
      <c r="A378" s="7"/>
    </row>
    <row r="379" ht="15.75" customHeight="1">
      <c r="A379" s="7"/>
    </row>
    <row r="380" ht="15.75" customHeight="1">
      <c r="A380" s="7"/>
    </row>
    <row r="381" ht="15.75" customHeight="1">
      <c r="A381" s="7"/>
    </row>
    <row r="382" ht="15.75" customHeight="1">
      <c r="A382" s="7"/>
    </row>
    <row r="383" ht="15.75" customHeight="1">
      <c r="A383" s="7"/>
    </row>
    <row r="384" ht="15.75" customHeight="1">
      <c r="A384" s="7"/>
    </row>
    <row r="385" ht="15.75" customHeight="1">
      <c r="A385" s="7"/>
    </row>
    <row r="386" ht="15.75" customHeight="1">
      <c r="A386" s="7"/>
    </row>
    <row r="387" ht="15.75" customHeight="1">
      <c r="A387" s="7"/>
    </row>
    <row r="388" ht="15.75" customHeight="1">
      <c r="A388" s="7"/>
    </row>
    <row r="389" ht="15.75" customHeight="1">
      <c r="A389" s="7"/>
    </row>
    <row r="390" ht="15.75" customHeight="1">
      <c r="A390" s="7"/>
    </row>
    <row r="391" ht="15.75" customHeight="1">
      <c r="A391" s="7"/>
    </row>
    <row r="392" ht="15.75" customHeight="1">
      <c r="A392" s="7"/>
    </row>
    <row r="393" ht="15.75" customHeight="1">
      <c r="A393" s="7"/>
    </row>
    <row r="394" ht="15.75" customHeight="1">
      <c r="A394" s="7"/>
    </row>
    <row r="395" ht="15.75" customHeight="1">
      <c r="A395" s="7"/>
    </row>
    <row r="396" ht="15.75" customHeight="1">
      <c r="A396" s="7"/>
    </row>
    <row r="397" ht="15.75" customHeight="1">
      <c r="A397" s="7"/>
    </row>
    <row r="398" ht="15.75" customHeight="1">
      <c r="A398" s="7"/>
    </row>
    <row r="399" ht="15.75" customHeight="1">
      <c r="A399" s="7"/>
    </row>
    <row r="400" ht="15.75" customHeight="1">
      <c r="A400" s="7"/>
    </row>
    <row r="401" ht="15.75" customHeight="1">
      <c r="A401" s="7"/>
    </row>
    <row r="402" ht="15.75" customHeight="1">
      <c r="A402" s="7"/>
    </row>
    <row r="403" ht="15.75" customHeight="1">
      <c r="A403" s="7"/>
    </row>
    <row r="404" ht="15.75" customHeight="1">
      <c r="A404" s="7"/>
    </row>
    <row r="405" ht="15.75" customHeight="1">
      <c r="A405" s="7"/>
    </row>
    <row r="406" ht="15.75" customHeight="1">
      <c r="A406" s="7"/>
    </row>
    <row r="407" ht="15.75" customHeight="1">
      <c r="A407" s="7"/>
    </row>
    <row r="408" ht="15.75" customHeight="1">
      <c r="A408" s="7"/>
    </row>
    <row r="409" ht="15.75" customHeight="1">
      <c r="A409" s="7"/>
    </row>
    <row r="410" ht="15.75" customHeight="1">
      <c r="A410" s="7"/>
    </row>
    <row r="411" ht="15.75" customHeight="1">
      <c r="A411" s="7"/>
    </row>
    <row r="412" ht="15.75" customHeight="1">
      <c r="A412" s="7"/>
    </row>
    <row r="413" ht="15.75" customHeight="1">
      <c r="A413" s="7"/>
    </row>
    <row r="414" ht="15.75" customHeight="1">
      <c r="A414" s="7"/>
    </row>
    <row r="415" ht="15.75" customHeight="1">
      <c r="A415" s="7"/>
    </row>
    <row r="416" ht="15.75" customHeight="1">
      <c r="A416" s="7"/>
    </row>
    <row r="417" ht="15.75" customHeight="1">
      <c r="A417" s="7"/>
    </row>
    <row r="418" ht="15.75" customHeight="1">
      <c r="A418" s="7"/>
    </row>
    <row r="419" ht="15.75" customHeight="1">
      <c r="A419" s="7"/>
    </row>
    <row r="420" ht="15.75" customHeight="1">
      <c r="A420" s="7"/>
    </row>
    <row r="421" ht="15.75" customHeight="1">
      <c r="A421" s="7"/>
    </row>
    <row r="422" ht="15.75" customHeight="1">
      <c r="A422" s="7"/>
    </row>
    <row r="423" ht="15.75" customHeight="1">
      <c r="A423" s="7"/>
    </row>
    <row r="424" ht="15.75" customHeight="1">
      <c r="A424" s="7"/>
    </row>
    <row r="425" ht="15.75" customHeight="1">
      <c r="A425" s="7"/>
    </row>
    <row r="426" ht="15.75" customHeight="1">
      <c r="A426" s="7"/>
    </row>
    <row r="427" ht="15.75" customHeight="1">
      <c r="A427" s="7"/>
    </row>
    <row r="428" ht="15.75" customHeight="1">
      <c r="A428" s="7"/>
    </row>
    <row r="429" ht="15.75" customHeight="1">
      <c r="A429" s="7"/>
    </row>
    <row r="430" ht="15.75" customHeight="1">
      <c r="A430" s="7"/>
    </row>
    <row r="431" ht="15.75" customHeight="1">
      <c r="A431" s="7"/>
    </row>
    <row r="432" ht="15.75" customHeight="1">
      <c r="A432" s="7"/>
    </row>
    <row r="433" ht="15.75" customHeight="1">
      <c r="A433" s="7"/>
    </row>
    <row r="434" ht="15.75" customHeight="1">
      <c r="A434" s="7"/>
    </row>
    <row r="435" ht="15.75" customHeight="1">
      <c r="A435" s="7"/>
    </row>
    <row r="436" ht="15.75" customHeight="1">
      <c r="A436" s="7"/>
    </row>
    <row r="437" ht="15.75" customHeight="1">
      <c r="A437" s="7"/>
    </row>
    <row r="438" ht="15.75" customHeight="1">
      <c r="A438" s="7"/>
    </row>
    <row r="439" ht="15.75" customHeight="1">
      <c r="A439" s="7"/>
    </row>
    <row r="440" ht="15.75" customHeight="1">
      <c r="A440" s="7"/>
    </row>
    <row r="441" ht="15.75" customHeight="1">
      <c r="A441" s="7"/>
    </row>
    <row r="442" ht="15.75" customHeight="1">
      <c r="A442" s="7"/>
    </row>
    <row r="443" ht="15.75" customHeight="1">
      <c r="A443" s="7"/>
    </row>
    <row r="444" ht="15.75" customHeight="1">
      <c r="A444" s="7"/>
    </row>
    <row r="445" ht="15.75" customHeight="1">
      <c r="A445" s="7"/>
    </row>
    <row r="446" ht="15.75" customHeight="1">
      <c r="A446" s="7"/>
    </row>
    <row r="447" ht="15.75" customHeight="1">
      <c r="A447" s="7"/>
    </row>
    <row r="448" ht="15.75" customHeight="1">
      <c r="A448" s="7"/>
    </row>
    <row r="449" ht="15.75" customHeight="1">
      <c r="A449" s="7"/>
    </row>
    <row r="450" ht="15.75" customHeight="1">
      <c r="A450" s="7"/>
    </row>
    <row r="451" ht="15.75" customHeight="1">
      <c r="A451" s="7"/>
    </row>
    <row r="452" ht="15.75" customHeight="1">
      <c r="A452" s="7"/>
    </row>
    <row r="453" ht="15.75" customHeight="1">
      <c r="A453" s="7"/>
    </row>
    <row r="454" ht="15.75" customHeight="1">
      <c r="A454" s="7"/>
    </row>
    <row r="455" ht="15.75" customHeight="1">
      <c r="A455" s="7"/>
    </row>
    <row r="456" ht="15.75" customHeight="1">
      <c r="A456" s="7"/>
    </row>
    <row r="457" ht="15.75" customHeight="1">
      <c r="A457" s="7"/>
    </row>
    <row r="458" ht="15.75" customHeight="1">
      <c r="A458" s="7"/>
    </row>
    <row r="459" ht="15.75" customHeight="1">
      <c r="A459" s="7"/>
    </row>
    <row r="460" ht="15.75" customHeight="1">
      <c r="A460" s="7"/>
    </row>
    <row r="461" ht="15.75" customHeight="1">
      <c r="A461" s="7"/>
    </row>
    <row r="462" ht="15.75" customHeight="1">
      <c r="A462" s="7"/>
    </row>
    <row r="463" ht="15.75" customHeight="1">
      <c r="A463" s="7"/>
    </row>
    <row r="464" ht="15.75" customHeight="1">
      <c r="A464" s="7"/>
    </row>
    <row r="465" ht="15.75" customHeight="1">
      <c r="A465" s="7"/>
    </row>
    <row r="466" ht="15.75" customHeight="1">
      <c r="A466" s="7"/>
    </row>
    <row r="467" ht="15.75" customHeight="1">
      <c r="A467" s="7"/>
    </row>
    <row r="468" ht="15.75" customHeight="1">
      <c r="A468" s="7"/>
    </row>
    <row r="469" ht="15.75" customHeight="1">
      <c r="A469" s="7"/>
    </row>
    <row r="470" ht="15.75" customHeight="1">
      <c r="A470" s="7"/>
    </row>
    <row r="471" ht="15.75" customHeight="1">
      <c r="A471" s="7"/>
    </row>
    <row r="472" ht="15.75" customHeight="1">
      <c r="A472" s="7"/>
    </row>
    <row r="473" ht="15.75" customHeight="1">
      <c r="A473" s="7"/>
    </row>
    <row r="474" ht="15.75" customHeight="1">
      <c r="A474" s="7"/>
    </row>
    <row r="475" ht="15.75" customHeight="1">
      <c r="A475" s="7"/>
    </row>
    <row r="476" ht="15.75" customHeight="1">
      <c r="A476" s="7"/>
    </row>
    <row r="477" ht="15.75" customHeight="1">
      <c r="A477" s="7"/>
    </row>
    <row r="478" ht="15.75" customHeight="1">
      <c r="A478" s="7"/>
    </row>
    <row r="479" ht="15.75" customHeight="1">
      <c r="A479" s="7"/>
    </row>
    <row r="480" ht="15.75" customHeight="1">
      <c r="A480" s="7"/>
    </row>
    <row r="481" ht="15.75" customHeight="1">
      <c r="A481" s="7"/>
    </row>
    <row r="482" ht="15.75" customHeight="1">
      <c r="A482" s="7"/>
    </row>
    <row r="483" ht="15.75" customHeight="1">
      <c r="A483" s="7"/>
    </row>
    <row r="484" ht="15.75" customHeight="1">
      <c r="A484" s="7"/>
    </row>
    <row r="485" ht="15.75" customHeight="1">
      <c r="A485" s="7"/>
    </row>
    <row r="486" ht="15.75" customHeight="1">
      <c r="A486" s="7"/>
    </row>
    <row r="487" ht="15.75" customHeight="1">
      <c r="A487" s="7"/>
    </row>
    <row r="488" ht="15.75" customHeight="1">
      <c r="A488" s="7"/>
    </row>
    <row r="489" ht="15.75" customHeight="1">
      <c r="A489" s="7"/>
    </row>
    <row r="490" ht="15.75" customHeight="1">
      <c r="A490" s="7"/>
    </row>
    <row r="491" ht="15.75" customHeight="1">
      <c r="A491" s="7"/>
    </row>
    <row r="492" ht="15.75" customHeight="1">
      <c r="A492" s="7"/>
    </row>
    <row r="493" ht="15.75" customHeight="1">
      <c r="A493" s="7"/>
    </row>
    <row r="494" ht="15.75" customHeight="1">
      <c r="A494" s="7"/>
    </row>
    <row r="495" ht="15.75" customHeight="1">
      <c r="A495" s="7"/>
    </row>
    <row r="496" ht="15.75" customHeight="1">
      <c r="A496" s="7"/>
    </row>
    <row r="497" ht="15.75" customHeight="1">
      <c r="A497" s="7"/>
    </row>
    <row r="498" ht="15.75" customHeight="1">
      <c r="A498" s="7"/>
    </row>
    <row r="499" ht="15.75" customHeight="1">
      <c r="A499" s="7"/>
    </row>
    <row r="500" ht="15.75" customHeight="1">
      <c r="A500" s="7"/>
    </row>
    <row r="501" ht="15.75" customHeight="1">
      <c r="A501" s="7"/>
    </row>
    <row r="502" ht="15.75" customHeight="1">
      <c r="A502" s="7"/>
    </row>
    <row r="503" ht="15.75" customHeight="1">
      <c r="A503" s="7"/>
    </row>
    <row r="504" ht="15.75" customHeight="1">
      <c r="A504" s="7"/>
    </row>
    <row r="505" ht="15.75" customHeight="1">
      <c r="A505" s="7"/>
    </row>
    <row r="506" ht="15.75" customHeight="1">
      <c r="A506" s="7"/>
    </row>
    <row r="507" ht="15.75" customHeight="1">
      <c r="A507" s="7"/>
    </row>
    <row r="508" ht="15.75" customHeight="1">
      <c r="A508" s="7"/>
    </row>
    <row r="509" ht="15.75" customHeight="1">
      <c r="A509" s="7"/>
    </row>
    <row r="510" ht="15.75" customHeight="1">
      <c r="A510" s="7"/>
    </row>
    <row r="511" ht="15.75" customHeight="1">
      <c r="A511" s="7"/>
    </row>
    <row r="512" ht="15.75" customHeight="1">
      <c r="A512" s="7"/>
    </row>
    <row r="513" ht="15.75" customHeight="1">
      <c r="A513" s="7"/>
    </row>
    <row r="514" ht="15.75" customHeight="1">
      <c r="A514" s="7"/>
    </row>
    <row r="515" ht="15.75" customHeight="1">
      <c r="A515" s="7"/>
    </row>
    <row r="516" ht="15.75" customHeight="1">
      <c r="A516" s="7"/>
    </row>
    <row r="517" ht="15.75" customHeight="1">
      <c r="A517" s="7"/>
    </row>
    <row r="518" ht="15.75" customHeight="1">
      <c r="A518" s="7"/>
    </row>
    <row r="519" ht="15.75" customHeight="1">
      <c r="A519" s="7"/>
    </row>
    <row r="520" ht="15.75" customHeight="1">
      <c r="A520" s="7"/>
    </row>
    <row r="521" ht="15.75" customHeight="1">
      <c r="A521" s="7"/>
    </row>
    <row r="522" ht="15.75" customHeight="1">
      <c r="A522" s="7"/>
    </row>
    <row r="523" ht="15.75" customHeight="1">
      <c r="A523" s="7"/>
    </row>
    <row r="524" ht="15.75" customHeight="1">
      <c r="A524" s="7"/>
    </row>
    <row r="525" ht="15.75" customHeight="1">
      <c r="A525" s="7"/>
    </row>
    <row r="526" ht="15.75" customHeight="1">
      <c r="A526" s="7"/>
    </row>
    <row r="527" ht="15.75" customHeight="1">
      <c r="A527" s="7"/>
    </row>
    <row r="528" ht="15.75" customHeight="1">
      <c r="A528" s="7"/>
    </row>
    <row r="529" ht="15.75" customHeight="1">
      <c r="A529" s="7"/>
    </row>
    <row r="530" ht="15.75" customHeight="1">
      <c r="A530" s="7"/>
    </row>
    <row r="531" ht="15.75" customHeight="1">
      <c r="A531" s="7"/>
    </row>
    <row r="532" ht="15.75" customHeight="1">
      <c r="A532" s="7"/>
    </row>
    <row r="533" ht="15.75" customHeight="1">
      <c r="A533" s="7"/>
    </row>
    <row r="534" ht="15.75" customHeight="1">
      <c r="A534" s="7"/>
    </row>
    <row r="535" ht="15.75" customHeight="1">
      <c r="A535" s="7"/>
    </row>
    <row r="536" ht="15.75" customHeight="1">
      <c r="A536" s="7"/>
    </row>
    <row r="537" ht="15.75" customHeight="1">
      <c r="A537" s="7"/>
    </row>
    <row r="538" ht="15.75" customHeight="1">
      <c r="A538" s="7"/>
    </row>
    <row r="539" ht="15.75" customHeight="1">
      <c r="A539" s="7"/>
    </row>
    <row r="540" ht="15.75" customHeight="1">
      <c r="A540" s="7"/>
    </row>
    <row r="541" ht="15.75" customHeight="1">
      <c r="A541" s="7"/>
    </row>
    <row r="542" ht="15.75" customHeight="1">
      <c r="A542" s="7"/>
    </row>
    <row r="543" ht="15.75" customHeight="1">
      <c r="A543" s="7"/>
    </row>
    <row r="544" ht="15.75" customHeight="1">
      <c r="A544" s="7"/>
    </row>
    <row r="545" ht="15.75" customHeight="1">
      <c r="A545" s="7"/>
    </row>
    <row r="546" ht="15.75" customHeight="1">
      <c r="A546" s="7"/>
    </row>
    <row r="547" ht="15.75" customHeight="1">
      <c r="A547" s="7"/>
    </row>
    <row r="548" ht="15.75" customHeight="1">
      <c r="A548" s="7"/>
    </row>
    <row r="549" ht="15.75" customHeight="1">
      <c r="A549" s="7"/>
    </row>
    <row r="550" ht="15.75" customHeight="1">
      <c r="A550" s="7"/>
    </row>
    <row r="551" ht="15.75" customHeight="1">
      <c r="A551" s="7"/>
    </row>
    <row r="552" ht="15.75" customHeight="1">
      <c r="A552" s="7"/>
    </row>
    <row r="553" ht="15.75" customHeight="1">
      <c r="A553" s="7"/>
    </row>
    <row r="554" ht="15.75" customHeight="1">
      <c r="A554" s="7"/>
    </row>
    <row r="555" ht="15.75" customHeight="1">
      <c r="A555" s="7"/>
    </row>
    <row r="556" ht="15.75" customHeight="1">
      <c r="A556" s="7"/>
    </row>
    <row r="557" ht="15.75" customHeight="1">
      <c r="A557" s="7"/>
    </row>
    <row r="558" ht="15.75" customHeight="1">
      <c r="A558" s="7"/>
    </row>
    <row r="559" ht="15.75" customHeight="1">
      <c r="A559" s="7"/>
    </row>
    <row r="560" ht="15.75" customHeight="1">
      <c r="A560" s="7"/>
    </row>
    <row r="561" ht="15.75" customHeight="1">
      <c r="A561" s="7"/>
    </row>
    <row r="562" ht="15.75" customHeight="1">
      <c r="A562" s="7"/>
    </row>
    <row r="563" ht="15.75" customHeight="1">
      <c r="A563" s="7"/>
    </row>
    <row r="564" ht="15.75" customHeight="1">
      <c r="A564" s="7"/>
    </row>
    <row r="565" ht="15.75" customHeight="1">
      <c r="A565" s="7"/>
    </row>
    <row r="566" ht="15.75" customHeight="1">
      <c r="A566" s="7"/>
    </row>
    <row r="567" ht="15.75" customHeight="1">
      <c r="A567" s="7"/>
    </row>
    <row r="568" ht="15.75" customHeight="1">
      <c r="A568" s="7"/>
    </row>
    <row r="569" ht="15.75" customHeight="1">
      <c r="A569" s="7"/>
    </row>
    <row r="570" ht="15.75" customHeight="1">
      <c r="A570" s="7"/>
    </row>
    <row r="571" ht="15.75" customHeight="1">
      <c r="A571" s="7"/>
    </row>
    <row r="572" ht="15.75" customHeight="1">
      <c r="A572" s="7"/>
    </row>
    <row r="573" ht="15.75" customHeight="1">
      <c r="A573" s="7"/>
    </row>
    <row r="574" ht="15.75" customHeight="1">
      <c r="A574" s="7"/>
    </row>
    <row r="575" ht="15.75" customHeight="1">
      <c r="A575" s="7"/>
    </row>
    <row r="576" ht="15.75" customHeight="1">
      <c r="A576" s="7"/>
    </row>
    <row r="577" ht="15.75" customHeight="1">
      <c r="A577" s="7"/>
    </row>
    <row r="578" ht="15.75" customHeight="1">
      <c r="A578" s="7"/>
    </row>
    <row r="579" ht="15.75" customHeight="1">
      <c r="A579" s="7"/>
    </row>
    <row r="580" ht="15.75" customHeight="1">
      <c r="A580" s="7"/>
    </row>
    <row r="581" ht="15.75" customHeight="1">
      <c r="A581" s="7"/>
    </row>
    <row r="582" ht="15.75" customHeight="1">
      <c r="A582" s="7"/>
    </row>
    <row r="583" ht="15.75" customHeight="1">
      <c r="A583" s="7"/>
    </row>
    <row r="584" ht="15.75" customHeight="1">
      <c r="A584" s="7"/>
    </row>
    <row r="585" ht="15.75" customHeight="1">
      <c r="A585" s="7"/>
    </row>
    <row r="586" ht="15.75" customHeight="1">
      <c r="A586" s="7"/>
    </row>
    <row r="587" ht="15.75" customHeight="1">
      <c r="A587" s="7"/>
    </row>
    <row r="588" ht="15.75" customHeight="1">
      <c r="A588" s="7"/>
    </row>
    <row r="589" ht="15.75" customHeight="1">
      <c r="A589" s="7"/>
    </row>
    <row r="590" ht="15.75" customHeight="1">
      <c r="A590" s="7"/>
    </row>
    <row r="591" ht="15.75" customHeight="1">
      <c r="A591" s="7"/>
    </row>
    <row r="592" ht="15.75" customHeight="1">
      <c r="A592" s="7"/>
    </row>
    <row r="593" ht="15.75" customHeight="1">
      <c r="A593" s="7"/>
    </row>
    <row r="594" ht="15.75" customHeight="1">
      <c r="A594" s="7"/>
    </row>
    <row r="595" ht="15.75" customHeight="1">
      <c r="A595" s="7"/>
    </row>
    <row r="596" ht="15.75" customHeight="1">
      <c r="A596" s="7"/>
    </row>
    <row r="597" ht="15.75" customHeight="1">
      <c r="A597" s="7"/>
    </row>
    <row r="598" ht="15.75" customHeight="1">
      <c r="A598" s="7"/>
    </row>
    <row r="599" ht="15.75" customHeight="1">
      <c r="A599" s="7"/>
    </row>
    <row r="600" ht="15.75" customHeight="1">
      <c r="A600" s="7"/>
    </row>
    <row r="601" ht="15.75" customHeight="1">
      <c r="A601" s="7"/>
    </row>
    <row r="602" ht="15.75" customHeight="1">
      <c r="A602" s="7"/>
    </row>
    <row r="603" ht="15.75" customHeight="1">
      <c r="A603" s="7"/>
    </row>
    <row r="604" ht="15.75" customHeight="1">
      <c r="A604" s="7"/>
    </row>
    <row r="605" ht="15.75" customHeight="1">
      <c r="A605" s="7"/>
    </row>
    <row r="606" ht="15.75" customHeight="1">
      <c r="A606" s="7"/>
    </row>
    <row r="607" ht="15.75" customHeight="1">
      <c r="A607" s="7"/>
    </row>
    <row r="608" ht="15.75" customHeight="1">
      <c r="A608" s="7"/>
    </row>
    <row r="609" ht="15.75" customHeight="1">
      <c r="A609" s="7"/>
    </row>
    <row r="610" ht="15.75" customHeight="1">
      <c r="A610" s="7"/>
    </row>
    <row r="611" ht="15.75" customHeight="1">
      <c r="A611" s="7"/>
    </row>
    <row r="612" ht="15.75" customHeight="1">
      <c r="A612" s="7"/>
    </row>
    <row r="613" ht="15.75" customHeight="1">
      <c r="A613" s="7"/>
    </row>
    <row r="614" ht="15.75" customHeight="1">
      <c r="A614" s="7"/>
    </row>
    <row r="615" ht="15.75" customHeight="1">
      <c r="A615" s="7"/>
    </row>
    <row r="616" ht="15.75" customHeight="1">
      <c r="A616" s="7"/>
    </row>
    <row r="617" ht="15.75" customHeight="1">
      <c r="A617" s="7"/>
    </row>
    <row r="618" ht="15.75" customHeight="1">
      <c r="A618" s="7"/>
    </row>
    <row r="619" ht="15.75" customHeight="1">
      <c r="A619" s="7"/>
    </row>
    <row r="620" ht="15.75" customHeight="1">
      <c r="A620" s="7"/>
    </row>
    <row r="621" ht="15.75" customHeight="1">
      <c r="A621" s="7"/>
    </row>
    <row r="622" ht="15.75" customHeight="1">
      <c r="A622" s="7"/>
    </row>
    <row r="623" ht="15.75" customHeight="1">
      <c r="A623" s="7"/>
    </row>
    <row r="624" ht="15.75" customHeight="1">
      <c r="A624" s="7"/>
    </row>
    <row r="625" ht="15.75" customHeight="1">
      <c r="A625" s="7"/>
    </row>
    <row r="626" ht="15.75" customHeight="1">
      <c r="A626" s="7"/>
    </row>
    <row r="627" ht="15.75" customHeight="1">
      <c r="A627" s="7"/>
    </row>
    <row r="628" ht="15.75" customHeight="1">
      <c r="A628" s="7"/>
    </row>
    <row r="629" ht="15.75" customHeight="1">
      <c r="A629" s="7"/>
    </row>
    <row r="630" ht="15.75" customHeight="1">
      <c r="A630" s="7"/>
    </row>
    <row r="631" ht="15.75" customHeight="1">
      <c r="A631" s="7"/>
    </row>
    <row r="632" ht="15.75" customHeight="1">
      <c r="A632" s="7"/>
    </row>
    <row r="633" ht="15.75" customHeight="1">
      <c r="A633" s="7"/>
    </row>
    <row r="634" ht="15.75" customHeight="1">
      <c r="A634" s="7"/>
    </row>
    <row r="635" ht="15.75" customHeight="1">
      <c r="A635" s="7"/>
    </row>
    <row r="636" ht="15.75" customHeight="1">
      <c r="A636" s="7"/>
    </row>
    <row r="637" ht="15.75" customHeight="1">
      <c r="A637" s="7"/>
    </row>
    <row r="638" ht="15.75" customHeight="1">
      <c r="A638" s="7"/>
    </row>
    <row r="639" ht="15.75" customHeight="1">
      <c r="A639" s="7"/>
    </row>
    <row r="640" ht="15.75" customHeight="1">
      <c r="A640" s="7"/>
    </row>
    <row r="641" ht="15.75" customHeight="1">
      <c r="A641" s="7"/>
    </row>
    <row r="642" ht="15.75" customHeight="1">
      <c r="A642" s="7"/>
    </row>
    <row r="643" ht="15.75" customHeight="1">
      <c r="A643" s="7"/>
    </row>
    <row r="644" ht="15.75" customHeight="1">
      <c r="A644" s="7"/>
    </row>
    <row r="645" ht="15.75" customHeight="1">
      <c r="A645" s="7"/>
    </row>
    <row r="646" ht="15.75" customHeight="1">
      <c r="A646" s="7"/>
    </row>
    <row r="647" ht="15.75" customHeight="1">
      <c r="A647" s="7"/>
    </row>
    <row r="648" ht="15.75" customHeight="1">
      <c r="A648" s="7"/>
    </row>
    <row r="649" ht="15.75" customHeight="1">
      <c r="A649" s="7"/>
    </row>
    <row r="650" ht="15.75" customHeight="1">
      <c r="A650" s="7"/>
    </row>
    <row r="651" ht="15.75" customHeight="1">
      <c r="A651" s="7"/>
    </row>
    <row r="652" ht="15.75" customHeight="1">
      <c r="A652" s="7"/>
    </row>
    <row r="653" ht="15.75" customHeight="1">
      <c r="A653" s="7"/>
    </row>
    <row r="654" ht="15.75" customHeight="1">
      <c r="A654" s="7"/>
    </row>
    <row r="655" ht="15.75" customHeight="1">
      <c r="A655" s="7"/>
    </row>
    <row r="656" ht="15.75" customHeight="1">
      <c r="A656" s="7"/>
    </row>
    <row r="657" ht="15.75" customHeight="1">
      <c r="A657" s="7"/>
    </row>
    <row r="658" ht="15.75" customHeight="1">
      <c r="A658" s="7"/>
    </row>
    <row r="659" ht="15.75" customHeight="1">
      <c r="A659" s="7"/>
    </row>
    <row r="660" ht="15.75" customHeight="1">
      <c r="A660" s="7"/>
    </row>
    <row r="661" ht="15.75" customHeight="1">
      <c r="A661" s="7"/>
    </row>
    <row r="662" ht="15.75" customHeight="1">
      <c r="A662" s="7"/>
    </row>
    <row r="663" ht="15.75" customHeight="1">
      <c r="A663" s="7"/>
    </row>
    <row r="664" ht="15.75" customHeight="1">
      <c r="A664" s="7"/>
    </row>
    <row r="665" ht="15.75" customHeight="1">
      <c r="A665" s="7"/>
    </row>
    <row r="666" ht="15.75" customHeight="1">
      <c r="A666" s="7"/>
    </row>
    <row r="667" ht="15.75" customHeight="1">
      <c r="A667" s="7"/>
    </row>
    <row r="668" ht="15.75" customHeight="1">
      <c r="A668" s="7"/>
    </row>
    <row r="669" ht="15.75" customHeight="1">
      <c r="A669" s="7"/>
    </row>
    <row r="670" ht="15.75" customHeight="1">
      <c r="A670" s="7"/>
    </row>
    <row r="671" ht="15.75" customHeight="1">
      <c r="A671" s="7"/>
    </row>
    <row r="672" ht="15.75" customHeight="1">
      <c r="A672" s="7"/>
    </row>
    <row r="673" ht="15.75" customHeight="1">
      <c r="A673" s="7"/>
    </row>
    <row r="674" ht="15.75" customHeight="1">
      <c r="A674" s="7"/>
    </row>
    <row r="675" ht="15.75" customHeight="1">
      <c r="A675" s="7"/>
    </row>
    <row r="676" ht="15.75" customHeight="1">
      <c r="A676" s="7"/>
    </row>
    <row r="677" ht="15.75" customHeight="1">
      <c r="A677" s="7"/>
    </row>
    <row r="678" ht="15.75" customHeight="1">
      <c r="A678" s="7"/>
    </row>
    <row r="679" ht="15.75" customHeight="1">
      <c r="A679" s="7"/>
    </row>
    <row r="680" ht="15.75" customHeight="1">
      <c r="A680" s="7"/>
    </row>
    <row r="681" ht="15.75" customHeight="1">
      <c r="A681" s="7"/>
    </row>
    <row r="682" ht="15.75" customHeight="1">
      <c r="A682" s="7"/>
    </row>
    <row r="683" ht="15.75" customHeight="1">
      <c r="A683" s="7"/>
    </row>
    <row r="684" ht="15.75" customHeight="1">
      <c r="A684" s="7"/>
    </row>
    <row r="685" ht="15.75" customHeight="1">
      <c r="A685" s="7"/>
    </row>
    <row r="686" ht="15.75" customHeight="1">
      <c r="A686" s="7"/>
    </row>
    <row r="687" ht="15.75" customHeight="1">
      <c r="A687" s="7"/>
    </row>
    <row r="688" ht="15.75" customHeight="1">
      <c r="A688" s="7"/>
    </row>
    <row r="689" ht="15.75" customHeight="1">
      <c r="A689" s="7"/>
    </row>
    <row r="690" ht="15.75" customHeight="1">
      <c r="A690" s="7"/>
    </row>
    <row r="691" ht="15.75" customHeight="1">
      <c r="A691" s="7"/>
    </row>
    <row r="692" ht="15.75" customHeight="1">
      <c r="A692" s="7"/>
    </row>
    <row r="693" ht="15.75" customHeight="1">
      <c r="A693" s="7"/>
    </row>
    <row r="694" ht="15.75" customHeight="1">
      <c r="A694" s="7"/>
    </row>
    <row r="695" ht="15.75" customHeight="1">
      <c r="A695" s="7"/>
    </row>
    <row r="696" ht="15.75" customHeight="1">
      <c r="A696" s="7"/>
    </row>
    <row r="697" ht="15.75" customHeight="1">
      <c r="A697" s="7"/>
    </row>
    <row r="698" ht="15.75" customHeight="1">
      <c r="A698" s="7"/>
    </row>
    <row r="699" ht="15.75" customHeight="1">
      <c r="A699" s="7"/>
    </row>
    <row r="700" ht="15.75" customHeight="1">
      <c r="A700" s="7"/>
    </row>
    <row r="701" ht="15.75" customHeight="1">
      <c r="A701" s="7"/>
    </row>
    <row r="702" ht="15.75" customHeight="1">
      <c r="A702" s="7"/>
    </row>
    <row r="703" ht="15.75" customHeight="1">
      <c r="A703" s="7"/>
    </row>
    <row r="704" ht="15.75" customHeight="1">
      <c r="A704" s="7"/>
    </row>
    <row r="705" ht="15.75" customHeight="1">
      <c r="A705" s="7"/>
    </row>
    <row r="706" ht="15.75" customHeight="1">
      <c r="A706" s="7"/>
    </row>
    <row r="707" ht="15.75" customHeight="1">
      <c r="A707" s="7"/>
    </row>
    <row r="708" ht="15.75" customHeight="1">
      <c r="A708" s="7"/>
    </row>
    <row r="709" ht="15.75" customHeight="1">
      <c r="A709" s="7"/>
    </row>
    <row r="710" ht="15.75" customHeight="1">
      <c r="A710" s="7"/>
    </row>
    <row r="711" ht="15.75" customHeight="1">
      <c r="A711" s="7"/>
    </row>
    <row r="712" ht="15.75" customHeight="1">
      <c r="A712" s="7"/>
    </row>
    <row r="713" ht="15.75" customHeight="1">
      <c r="A713" s="7"/>
    </row>
    <row r="714" ht="15.75" customHeight="1">
      <c r="A714" s="7"/>
    </row>
    <row r="715" ht="15.75" customHeight="1">
      <c r="A715" s="7"/>
    </row>
    <row r="716" ht="15.75" customHeight="1">
      <c r="A716" s="7"/>
    </row>
    <row r="717" ht="15.75" customHeight="1">
      <c r="A717" s="7"/>
    </row>
    <row r="718" ht="15.75" customHeight="1">
      <c r="A718" s="7"/>
    </row>
    <row r="719" ht="15.75" customHeight="1">
      <c r="A719" s="7"/>
    </row>
    <row r="720" ht="15.75" customHeight="1">
      <c r="A720" s="7"/>
    </row>
    <row r="721" ht="15.75" customHeight="1">
      <c r="A721" s="7"/>
    </row>
    <row r="722" ht="15.75" customHeight="1">
      <c r="A722" s="7"/>
    </row>
    <row r="723" ht="15.75" customHeight="1">
      <c r="A723" s="7"/>
    </row>
    <row r="724" ht="15.75" customHeight="1">
      <c r="A724" s="7"/>
    </row>
    <row r="725" ht="15.75" customHeight="1">
      <c r="A725" s="7"/>
    </row>
    <row r="726" ht="15.75" customHeight="1">
      <c r="A726" s="7"/>
    </row>
    <row r="727" ht="15.75" customHeight="1">
      <c r="A727" s="7"/>
    </row>
    <row r="728" ht="15.75" customHeight="1">
      <c r="A728" s="7"/>
    </row>
    <row r="729" ht="15.75" customHeight="1">
      <c r="A729" s="7"/>
    </row>
    <row r="730" ht="15.75" customHeight="1">
      <c r="A730" s="7"/>
    </row>
    <row r="731" ht="15.75" customHeight="1">
      <c r="A731" s="7"/>
    </row>
    <row r="732" ht="15.75" customHeight="1">
      <c r="A732" s="7"/>
    </row>
    <row r="733" ht="15.75" customHeight="1">
      <c r="A733" s="7"/>
    </row>
    <row r="734" ht="15.75" customHeight="1">
      <c r="A734" s="7"/>
    </row>
    <row r="735" ht="15.75" customHeight="1">
      <c r="A735" s="7"/>
    </row>
    <row r="736" ht="15.75" customHeight="1">
      <c r="A736" s="7"/>
    </row>
    <row r="737" ht="15.75" customHeight="1">
      <c r="A737" s="7"/>
    </row>
    <row r="738" ht="15.75" customHeight="1">
      <c r="A738" s="7"/>
    </row>
    <row r="739" ht="15.75" customHeight="1">
      <c r="A739" s="7"/>
    </row>
    <row r="740" ht="15.75" customHeight="1">
      <c r="A740" s="7"/>
    </row>
    <row r="741" ht="15.75" customHeight="1">
      <c r="A741" s="7"/>
    </row>
    <row r="742" ht="15.75" customHeight="1">
      <c r="A742" s="7"/>
    </row>
    <row r="743" ht="15.75" customHeight="1">
      <c r="A743" s="7"/>
    </row>
    <row r="744" ht="15.75" customHeight="1">
      <c r="A744" s="7"/>
    </row>
    <row r="745" ht="15.75" customHeight="1">
      <c r="A745" s="7"/>
    </row>
    <row r="746" ht="15.75" customHeight="1">
      <c r="A746" s="7"/>
    </row>
    <row r="747" ht="15.75" customHeight="1">
      <c r="A747" s="7"/>
    </row>
    <row r="748" ht="15.75" customHeight="1">
      <c r="A748" s="7"/>
    </row>
    <row r="749" ht="15.75" customHeight="1">
      <c r="A749" s="7"/>
    </row>
    <row r="750" ht="15.75" customHeight="1">
      <c r="A750" s="7"/>
    </row>
    <row r="751" ht="15.75" customHeight="1">
      <c r="A751" s="7"/>
    </row>
    <row r="752" ht="15.75" customHeight="1">
      <c r="A752" s="7"/>
    </row>
    <row r="753" ht="15.75" customHeight="1">
      <c r="A753" s="7"/>
    </row>
    <row r="754" ht="15.75" customHeight="1">
      <c r="A754" s="7"/>
    </row>
    <row r="755" ht="15.75" customHeight="1">
      <c r="A755" s="7"/>
    </row>
    <row r="756" ht="15.75" customHeight="1">
      <c r="A756" s="7"/>
    </row>
    <row r="757" ht="15.75" customHeight="1">
      <c r="A757" s="7"/>
    </row>
    <row r="758" ht="15.75" customHeight="1">
      <c r="A758" s="7"/>
    </row>
    <row r="759" ht="15.75" customHeight="1">
      <c r="A759" s="7"/>
    </row>
    <row r="760" ht="15.75" customHeight="1">
      <c r="A760" s="7"/>
    </row>
    <row r="761" ht="15.75" customHeight="1">
      <c r="A761" s="7"/>
    </row>
    <row r="762" ht="15.75" customHeight="1">
      <c r="A762" s="7"/>
    </row>
    <row r="763" ht="15.75" customHeight="1">
      <c r="A763" s="7"/>
    </row>
    <row r="764" ht="15.75" customHeight="1">
      <c r="A764" s="7"/>
    </row>
    <row r="765" ht="15.75" customHeight="1">
      <c r="A765" s="7"/>
    </row>
    <row r="766" ht="15.75" customHeight="1">
      <c r="A766" s="7"/>
    </row>
    <row r="767" ht="15.75" customHeight="1">
      <c r="A767" s="7"/>
    </row>
    <row r="768" ht="15.75" customHeight="1">
      <c r="A768" s="7"/>
    </row>
    <row r="769" ht="15.75" customHeight="1">
      <c r="A769" s="7"/>
    </row>
    <row r="770" ht="15.75" customHeight="1">
      <c r="A770" s="7"/>
    </row>
    <row r="771" ht="15.75" customHeight="1">
      <c r="A771" s="7"/>
    </row>
    <row r="772" ht="15.75" customHeight="1">
      <c r="A772" s="7"/>
    </row>
    <row r="773" ht="15.75" customHeight="1">
      <c r="A773" s="7"/>
    </row>
    <row r="774" ht="15.75" customHeight="1">
      <c r="A774" s="7"/>
    </row>
    <row r="775" ht="15.75" customHeight="1">
      <c r="A775" s="7"/>
    </row>
    <row r="776" ht="15.75" customHeight="1">
      <c r="A776" s="7"/>
    </row>
    <row r="777" ht="15.75" customHeight="1">
      <c r="A777" s="7"/>
    </row>
    <row r="778" ht="15.75" customHeight="1">
      <c r="A778" s="7"/>
    </row>
    <row r="779" ht="15.75" customHeight="1">
      <c r="A779" s="7"/>
    </row>
    <row r="780" ht="15.75" customHeight="1">
      <c r="A780" s="7"/>
    </row>
    <row r="781" ht="15.75" customHeight="1">
      <c r="A781" s="7"/>
    </row>
    <row r="782" ht="15.75" customHeight="1">
      <c r="A782" s="7"/>
    </row>
    <row r="783" ht="15.75" customHeight="1">
      <c r="A783" s="7"/>
    </row>
    <row r="784" ht="15.75" customHeight="1">
      <c r="A784" s="7"/>
    </row>
    <row r="785" ht="15.75" customHeight="1">
      <c r="A785" s="7"/>
    </row>
    <row r="786" ht="15.75" customHeight="1">
      <c r="A786" s="7"/>
    </row>
    <row r="787" ht="15.75" customHeight="1">
      <c r="A787" s="7"/>
    </row>
    <row r="788" ht="15.75" customHeight="1">
      <c r="A788" s="7"/>
    </row>
    <row r="789" ht="15.75" customHeight="1">
      <c r="A789" s="7"/>
    </row>
    <row r="790" ht="15.75" customHeight="1">
      <c r="A790" s="7"/>
    </row>
    <row r="791" ht="15.75" customHeight="1">
      <c r="A791" s="7"/>
    </row>
    <row r="792" ht="15.75" customHeight="1">
      <c r="A792" s="7"/>
    </row>
    <row r="793" ht="15.75" customHeight="1">
      <c r="A793" s="7"/>
    </row>
    <row r="794" ht="15.75" customHeight="1">
      <c r="A794" s="7"/>
    </row>
    <row r="795" ht="15.75" customHeight="1">
      <c r="A795" s="7"/>
    </row>
    <row r="796" ht="15.75" customHeight="1">
      <c r="A796" s="7"/>
    </row>
    <row r="797" ht="15.75" customHeight="1">
      <c r="A797" s="7"/>
    </row>
    <row r="798" ht="15.75" customHeight="1">
      <c r="A798" s="7"/>
    </row>
    <row r="799" ht="15.75" customHeight="1">
      <c r="A799" s="7"/>
    </row>
    <row r="800" ht="15.75" customHeight="1">
      <c r="A800" s="7"/>
    </row>
    <row r="801" ht="15.75" customHeight="1">
      <c r="A801" s="7"/>
    </row>
    <row r="802" ht="15.75" customHeight="1">
      <c r="A802" s="7"/>
    </row>
    <row r="803" ht="15.75" customHeight="1">
      <c r="A803" s="7"/>
    </row>
    <row r="804" ht="15.75" customHeight="1">
      <c r="A804" s="7"/>
    </row>
    <row r="805" ht="15.75" customHeight="1">
      <c r="A805" s="7"/>
    </row>
    <row r="806" ht="15.75" customHeight="1">
      <c r="A806" s="7"/>
    </row>
    <row r="807" ht="15.75" customHeight="1">
      <c r="A807" s="7"/>
    </row>
    <row r="808" ht="15.75" customHeight="1">
      <c r="A808" s="7"/>
    </row>
    <row r="809" ht="15.75" customHeight="1">
      <c r="A809" s="7"/>
    </row>
    <row r="810" ht="15.75" customHeight="1">
      <c r="A810" s="7"/>
    </row>
    <row r="811" ht="15.75" customHeight="1">
      <c r="A811" s="7"/>
    </row>
    <row r="812" ht="15.75" customHeight="1">
      <c r="A812" s="7"/>
    </row>
    <row r="813" ht="15.75" customHeight="1">
      <c r="A813" s="7"/>
    </row>
    <row r="814" ht="15.75" customHeight="1">
      <c r="A814" s="7"/>
    </row>
    <row r="815" ht="15.75" customHeight="1">
      <c r="A815" s="7"/>
    </row>
    <row r="816" ht="15.75" customHeight="1">
      <c r="A816" s="7"/>
    </row>
    <row r="817" ht="15.75" customHeight="1">
      <c r="A817" s="7"/>
    </row>
    <row r="818" ht="15.75" customHeight="1">
      <c r="A818" s="7"/>
    </row>
    <row r="819" ht="15.75" customHeight="1">
      <c r="A819" s="7"/>
    </row>
    <row r="820" ht="15.75" customHeight="1">
      <c r="A820" s="7"/>
    </row>
    <row r="821" ht="15.75" customHeight="1">
      <c r="A821" s="7"/>
    </row>
    <row r="822" ht="15.75" customHeight="1">
      <c r="A822" s="7"/>
    </row>
    <row r="823" ht="15.75" customHeight="1">
      <c r="A823" s="7"/>
    </row>
    <row r="824" ht="15.75" customHeight="1">
      <c r="A824" s="7"/>
    </row>
    <row r="825" ht="15.75" customHeight="1">
      <c r="A825" s="7"/>
    </row>
    <row r="826" ht="15.75" customHeight="1">
      <c r="A826" s="7"/>
    </row>
    <row r="827" ht="15.75" customHeight="1">
      <c r="A827" s="7"/>
    </row>
    <row r="828" ht="15.75" customHeight="1">
      <c r="A828" s="7"/>
    </row>
    <row r="829" ht="15.75" customHeight="1">
      <c r="A829" s="7"/>
    </row>
    <row r="830" ht="15.75" customHeight="1">
      <c r="A830" s="7"/>
    </row>
    <row r="831" ht="15.75" customHeight="1">
      <c r="A831" s="7"/>
    </row>
    <row r="832" ht="15.75" customHeight="1">
      <c r="A832" s="7"/>
    </row>
    <row r="833" ht="15.75" customHeight="1">
      <c r="A833" s="7"/>
    </row>
    <row r="834" ht="15.75" customHeight="1">
      <c r="A834" s="7"/>
    </row>
    <row r="835" ht="15.75" customHeight="1">
      <c r="A835" s="7"/>
    </row>
    <row r="836" ht="15.75" customHeight="1">
      <c r="A836" s="7"/>
    </row>
    <row r="837" ht="15.75" customHeight="1">
      <c r="A837" s="7"/>
    </row>
    <row r="838" ht="15.75" customHeight="1">
      <c r="A838" s="7"/>
    </row>
    <row r="839" ht="15.75" customHeight="1">
      <c r="A839" s="7"/>
    </row>
    <row r="840" ht="15.75" customHeight="1">
      <c r="A840" s="7"/>
    </row>
    <row r="841" ht="15.75" customHeight="1">
      <c r="A841" s="7"/>
    </row>
    <row r="842" ht="15.75" customHeight="1">
      <c r="A842" s="7"/>
    </row>
    <row r="843" ht="15.75" customHeight="1">
      <c r="A843" s="7"/>
    </row>
    <row r="844" ht="15.75" customHeight="1">
      <c r="A844" s="7"/>
    </row>
    <row r="845" ht="15.75" customHeight="1">
      <c r="A845" s="7"/>
    </row>
    <row r="846" ht="15.75" customHeight="1">
      <c r="A846" s="7"/>
    </row>
    <row r="847" ht="15.75" customHeight="1">
      <c r="A847" s="7"/>
    </row>
    <row r="848" ht="15.75" customHeight="1">
      <c r="A848" s="7"/>
    </row>
    <row r="849" ht="15.75" customHeight="1">
      <c r="A849" s="7"/>
    </row>
    <row r="850" ht="15.75" customHeight="1">
      <c r="A850" s="7"/>
    </row>
    <row r="851" ht="15.75" customHeight="1">
      <c r="A851" s="7"/>
    </row>
    <row r="852" ht="15.75" customHeight="1">
      <c r="A852" s="7"/>
    </row>
    <row r="853" ht="15.75" customHeight="1">
      <c r="A853" s="7"/>
    </row>
    <row r="854" ht="15.75" customHeight="1">
      <c r="A854" s="7"/>
    </row>
    <row r="855" ht="15.75" customHeight="1">
      <c r="A855" s="7"/>
    </row>
    <row r="856" ht="15.75" customHeight="1">
      <c r="A856" s="7"/>
    </row>
    <row r="857" ht="15.75" customHeight="1">
      <c r="A857" s="7"/>
    </row>
    <row r="858" ht="15.75" customHeight="1">
      <c r="A858" s="7"/>
    </row>
    <row r="859" ht="15.75" customHeight="1">
      <c r="A859" s="7"/>
    </row>
    <row r="860" ht="15.75" customHeight="1">
      <c r="A860" s="7"/>
    </row>
    <row r="861" ht="15.75" customHeight="1">
      <c r="A861" s="7"/>
    </row>
    <row r="862" ht="15.75" customHeight="1">
      <c r="A862" s="7"/>
    </row>
    <row r="863" ht="15.75" customHeight="1">
      <c r="A863" s="7"/>
    </row>
    <row r="864" ht="15.75" customHeight="1">
      <c r="A864" s="7"/>
    </row>
    <row r="865" ht="15.75" customHeight="1">
      <c r="A865" s="7"/>
    </row>
    <row r="866" ht="15.75" customHeight="1">
      <c r="A866" s="7"/>
    </row>
    <row r="867" ht="15.75" customHeight="1">
      <c r="A867" s="7"/>
    </row>
    <row r="868" ht="15.75" customHeight="1">
      <c r="A868" s="7"/>
    </row>
    <row r="869" ht="15.75" customHeight="1">
      <c r="A869" s="7"/>
    </row>
    <row r="870" ht="15.75" customHeight="1">
      <c r="A870" s="7"/>
    </row>
    <row r="871" ht="15.75" customHeight="1">
      <c r="A871" s="7"/>
    </row>
    <row r="872" ht="15.75" customHeight="1">
      <c r="A872" s="7"/>
    </row>
    <row r="873" ht="15.75" customHeight="1">
      <c r="A873" s="7"/>
    </row>
    <row r="874" ht="15.75" customHeight="1">
      <c r="A874" s="7"/>
    </row>
    <row r="875" ht="15.75" customHeight="1">
      <c r="A875" s="7"/>
    </row>
    <row r="876" ht="15.75" customHeight="1">
      <c r="A876" s="7"/>
    </row>
    <row r="877" ht="15.75" customHeight="1">
      <c r="A877" s="7"/>
    </row>
    <row r="878" ht="15.75" customHeight="1">
      <c r="A878" s="7"/>
    </row>
    <row r="879" ht="15.75" customHeight="1">
      <c r="A879" s="7"/>
    </row>
    <row r="880" ht="15.75" customHeight="1">
      <c r="A880" s="7"/>
    </row>
    <row r="881" ht="15.75" customHeight="1">
      <c r="A881" s="7"/>
    </row>
    <row r="882" ht="15.75" customHeight="1">
      <c r="A882" s="7"/>
    </row>
    <row r="883" ht="15.75" customHeight="1">
      <c r="A883" s="7"/>
    </row>
    <row r="884" ht="15.75" customHeight="1">
      <c r="A884" s="7"/>
    </row>
    <row r="885" ht="15.75" customHeight="1">
      <c r="A885" s="7"/>
    </row>
    <row r="886" ht="15.75" customHeight="1">
      <c r="A886" s="7"/>
    </row>
    <row r="887" ht="15.75" customHeight="1">
      <c r="A887" s="7"/>
    </row>
    <row r="888" ht="15.75" customHeight="1">
      <c r="A888" s="7"/>
    </row>
    <row r="889" ht="15.75" customHeight="1">
      <c r="A889" s="7"/>
    </row>
    <row r="890" ht="15.75" customHeight="1">
      <c r="A890" s="7"/>
    </row>
    <row r="891" ht="15.75" customHeight="1">
      <c r="A891" s="7"/>
    </row>
    <row r="892" ht="15.75" customHeight="1">
      <c r="A892" s="7"/>
    </row>
    <row r="893" ht="15.75" customHeight="1">
      <c r="A893" s="7"/>
    </row>
    <row r="894" ht="15.75" customHeight="1">
      <c r="A894" s="7"/>
    </row>
    <row r="895" ht="15.75" customHeight="1">
      <c r="A895" s="7"/>
    </row>
    <row r="896" ht="15.75" customHeight="1">
      <c r="A896" s="7"/>
    </row>
    <row r="897" ht="15.75" customHeight="1">
      <c r="A897" s="7"/>
    </row>
    <row r="898" ht="15.75" customHeight="1">
      <c r="A898" s="7"/>
    </row>
    <row r="899" ht="15.75" customHeight="1">
      <c r="A899" s="7"/>
    </row>
    <row r="900" ht="15.75" customHeight="1">
      <c r="A900" s="7"/>
    </row>
    <row r="901" ht="15.75" customHeight="1">
      <c r="A901" s="7"/>
    </row>
    <row r="902" ht="15.75" customHeight="1">
      <c r="A902" s="7"/>
    </row>
    <row r="903" ht="15.75" customHeight="1">
      <c r="A903" s="7"/>
    </row>
    <row r="904" ht="15.75" customHeight="1">
      <c r="A904" s="7"/>
    </row>
    <row r="905" ht="15.75" customHeight="1">
      <c r="A905" s="7"/>
    </row>
    <row r="906" ht="15.75" customHeight="1">
      <c r="A906" s="7"/>
    </row>
    <row r="907" ht="15.75" customHeight="1">
      <c r="A907" s="7"/>
    </row>
    <row r="908" ht="15.75" customHeight="1">
      <c r="A908" s="7"/>
    </row>
    <row r="909" ht="15.75" customHeight="1">
      <c r="A909" s="7"/>
    </row>
    <row r="910" ht="15.75" customHeight="1">
      <c r="A910" s="7"/>
    </row>
    <row r="911" ht="15.75" customHeight="1">
      <c r="A911" s="7"/>
    </row>
    <row r="912" ht="15.75" customHeight="1">
      <c r="A912" s="7"/>
    </row>
    <row r="913" ht="15.75" customHeight="1">
      <c r="A913" s="7"/>
    </row>
    <row r="914" ht="15.75" customHeight="1">
      <c r="A914" s="7"/>
    </row>
    <row r="915" ht="15.75" customHeight="1">
      <c r="A915" s="7"/>
    </row>
    <row r="916" ht="15.75" customHeight="1">
      <c r="A916" s="7"/>
    </row>
    <row r="917" ht="15.75" customHeight="1">
      <c r="A917" s="7"/>
    </row>
    <row r="918" ht="15.75" customHeight="1">
      <c r="A918" s="7"/>
    </row>
    <row r="919" ht="15.75" customHeight="1">
      <c r="A919" s="7"/>
    </row>
    <row r="920" ht="15.75" customHeight="1">
      <c r="A920" s="7"/>
    </row>
    <row r="921" ht="15.75" customHeight="1">
      <c r="A921" s="7"/>
    </row>
    <row r="922" ht="15.75" customHeight="1">
      <c r="A922" s="7"/>
    </row>
    <row r="923" ht="15.75" customHeight="1">
      <c r="A923" s="7"/>
    </row>
    <row r="924" ht="15.75" customHeight="1">
      <c r="A924" s="7"/>
    </row>
    <row r="925" ht="15.75" customHeight="1">
      <c r="A925" s="7"/>
    </row>
    <row r="926" ht="15.75" customHeight="1">
      <c r="A926" s="7"/>
    </row>
    <row r="927" ht="15.75" customHeight="1">
      <c r="A927" s="7"/>
    </row>
    <row r="928" ht="15.75" customHeight="1">
      <c r="A928" s="7"/>
    </row>
    <row r="929" ht="15.75" customHeight="1">
      <c r="A929" s="7"/>
    </row>
    <row r="930" ht="15.75" customHeight="1">
      <c r="A930" s="7"/>
    </row>
    <row r="931" ht="15.75" customHeight="1">
      <c r="A931" s="7"/>
    </row>
    <row r="932" ht="15.75" customHeight="1">
      <c r="A932" s="7"/>
    </row>
    <row r="933" ht="15.75" customHeight="1">
      <c r="A933" s="7"/>
    </row>
    <row r="934" ht="15.75" customHeight="1">
      <c r="A934" s="7"/>
    </row>
    <row r="935" ht="15.75" customHeight="1">
      <c r="A935" s="7"/>
    </row>
    <row r="936" ht="15.75" customHeight="1">
      <c r="A936" s="7"/>
    </row>
    <row r="937" ht="15.75" customHeight="1">
      <c r="A937" s="7"/>
    </row>
    <row r="938" ht="15.75" customHeight="1">
      <c r="A938" s="7"/>
    </row>
    <row r="939" ht="15.75" customHeight="1">
      <c r="A939" s="7"/>
    </row>
    <row r="940" ht="15.75" customHeight="1">
      <c r="A940" s="7"/>
    </row>
    <row r="941" ht="15.75" customHeight="1">
      <c r="A941" s="7"/>
    </row>
    <row r="942" ht="15.75" customHeight="1">
      <c r="A942" s="7"/>
    </row>
    <row r="943" ht="15.75" customHeight="1">
      <c r="A943" s="7"/>
    </row>
    <row r="944" ht="15.75" customHeight="1">
      <c r="A944" s="7"/>
    </row>
    <row r="945" ht="15.75" customHeight="1">
      <c r="A945" s="7"/>
    </row>
    <row r="946" ht="15.75" customHeight="1">
      <c r="A946" s="7"/>
    </row>
    <row r="947" ht="15.75" customHeight="1">
      <c r="A947" s="7"/>
    </row>
    <row r="948" ht="15.75" customHeight="1">
      <c r="A948" s="7"/>
    </row>
    <row r="949" ht="15.75" customHeight="1">
      <c r="A949" s="7"/>
    </row>
    <row r="950" ht="15.75" customHeight="1">
      <c r="A950" s="7"/>
    </row>
    <row r="951" ht="15.75" customHeight="1">
      <c r="A951" s="7"/>
    </row>
    <row r="952" ht="15.75" customHeight="1">
      <c r="A952" s="7"/>
    </row>
    <row r="953" ht="15.75" customHeight="1">
      <c r="A953" s="7"/>
    </row>
    <row r="954" ht="15.75" customHeight="1">
      <c r="A954" s="7"/>
    </row>
    <row r="955" ht="15.75" customHeight="1">
      <c r="A955" s="7"/>
    </row>
    <row r="956" ht="15.75" customHeight="1">
      <c r="A956" s="7"/>
    </row>
    <row r="957" ht="15.75" customHeight="1">
      <c r="A957" s="7"/>
    </row>
    <row r="958" ht="15.75" customHeight="1">
      <c r="A958" s="7"/>
    </row>
    <row r="959" ht="15.75" customHeight="1">
      <c r="A959" s="7"/>
    </row>
    <row r="960" ht="15.75" customHeight="1">
      <c r="A960" s="7"/>
    </row>
    <row r="961" ht="15.75" customHeight="1">
      <c r="A961" s="7"/>
    </row>
    <row r="962" ht="15.75" customHeight="1">
      <c r="A962" s="7"/>
    </row>
    <row r="963" ht="15.75" customHeight="1">
      <c r="A963" s="7"/>
    </row>
    <row r="964" ht="15.75" customHeight="1">
      <c r="A964" s="7"/>
    </row>
    <row r="965" ht="15.75" customHeight="1">
      <c r="A965" s="7"/>
    </row>
    <row r="966" ht="15.75" customHeight="1">
      <c r="A966" s="7"/>
    </row>
    <row r="967" ht="15.75" customHeight="1">
      <c r="A967" s="7"/>
    </row>
    <row r="968" ht="15.75" customHeight="1">
      <c r="A968" s="7"/>
    </row>
    <row r="969" ht="15.75" customHeight="1">
      <c r="A969" s="7"/>
    </row>
    <row r="970" ht="15.75" customHeight="1">
      <c r="A970" s="7"/>
    </row>
    <row r="971" ht="15.75" customHeight="1">
      <c r="A971" s="7"/>
    </row>
    <row r="972" ht="15.75" customHeight="1">
      <c r="A972" s="7"/>
    </row>
    <row r="973" ht="15.75" customHeight="1">
      <c r="A973" s="7"/>
    </row>
    <row r="974" ht="15.75" customHeight="1">
      <c r="A974" s="7"/>
    </row>
    <row r="975" ht="15.75" customHeight="1">
      <c r="A975" s="7"/>
    </row>
    <row r="976" ht="15.75" customHeight="1">
      <c r="A976" s="7"/>
    </row>
    <row r="977" ht="15.75" customHeight="1">
      <c r="A977" s="7"/>
    </row>
    <row r="978" ht="15.75" customHeight="1">
      <c r="A978" s="7"/>
    </row>
    <row r="979" ht="15.75" customHeight="1">
      <c r="A979" s="7"/>
    </row>
    <row r="980" ht="15.75" customHeight="1">
      <c r="A980" s="7"/>
    </row>
    <row r="981" ht="15.75" customHeight="1">
      <c r="A981" s="7"/>
    </row>
    <row r="982" ht="15.75" customHeight="1">
      <c r="A982" s="7"/>
    </row>
    <row r="983" ht="15.75" customHeight="1">
      <c r="A983" s="7"/>
    </row>
    <row r="984" ht="15.75" customHeight="1">
      <c r="A984" s="7"/>
    </row>
    <row r="985" ht="15.75" customHeight="1">
      <c r="A985" s="7"/>
    </row>
    <row r="986" ht="15.75" customHeight="1">
      <c r="A986" s="7"/>
    </row>
    <row r="987" ht="15.75" customHeight="1">
      <c r="A987" s="7"/>
    </row>
    <row r="988" ht="15.75" customHeight="1">
      <c r="A988" s="7"/>
    </row>
    <row r="989" ht="15.75" customHeight="1">
      <c r="A989" s="7"/>
    </row>
    <row r="990" ht="15.75" customHeight="1">
      <c r="A990" s="7"/>
    </row>
    <row r="991" ht="15.75" customHeight="1">
      <c r="A991" s="7"/>
    </row>
    <row r="992" ht="15.75" customHeight="1">
      <c r="A992" s="7"/>
    </row>
    <row r="993" ht="15.75" customHeight="1">
      <c r="A993" s="7"/>
    </row>
    <row r="994" ht="15.75" customHeight="1">
      <c r="A994" s="7"/>
    </row>
    <row r="995" ht="15.75" customHeight="1">
      <c r="A995" s="7"/>
    </row>
    <row r="996" ht="15.75" customHeight="1">
      <c r="A996" s="7"/>
    </row>
    <row r="997" ht="15.75" customHeight="1">
      <c r="A997" s="7"/>
    </row>
    <row r="998" ht="15.75" customHeight="1">
      <c r="A998" s="7"/>
    </row>
    <row r="999" ht="15.75" customHeight="1">
      <c r="A999" s="7"/>
    </row>
    <row r="1000" ht="15.75" customHeight="1">
      <c r="A1000" s="7"/>
    </row>
  </sheetData>
  <mergeCells count="5">
    <mergeCell ref="A5:B5"/>
    <mergeCell ref="A19:B19"/>
    <mergeCell ref="A22:B22"/>
    <mergeCell ref="A23:B23"/>
    <mergeCell ref="A24:B24"/>
  </mergeCells>
  <hyperlinks>
    <hyperlink r:id="rId1" location="'How%20to%20Read'!A1" ref="A8"/>
    <hyperlink r:id="rId2" location="'Summary'!A1" ref="A9"/>
    <hyperlink r:id="rId3" location="'Results'!A1" ref="A10"/>
    <hyperlink r:id="rId4" location="'F01%20Trend%20v2'!A1" ref="A11"/>
    <hyperlink r:id="rId5" location="'Bellwether%20Tests'!A1" ref="A12"/>
    <hyperlink r:id="rId6" location="'Backtest-Only%20Tests'!A1" ref="A13"/>
    <hyperlink r:id="rId7" location="'Final%20Assessment'!A1" ref="A14"/>
    <hyperlink r:id="rId8" location="'Data%20&amp;%20Caveats'!A1" ref="A15"/>
    <hyperlink r:id="rId9" location="'Sources'!A1" ref="A16"/>
  </hyperlinks>
  <printOptions/>
  <pageMargins bottom="1.0" footer="0.0" header="0.0" left="0.75" right="0.75" top="1.0"/>
  <pageSetup fitToHeight="0" paperSize="9" orientation="landscape"/>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4.0"/>
    <col customWidth="1" min="2" max="8" width="16.0"/>
    <col customWidth="1" min="9" max="26" width="8.71"/>
  </cols>
  <sheetData>
    <row r="1">
      <c r="A1" s="1" t="s">
        <v>29</v>
      </c>
    </row>
    <row r="3">
      <c r="A3" s="8" t="s">
        <v>30</v>
      </c>
    </row>
    <row r="4" ht="31.5" customHeight="1">
      <c r="A4" s="3" t="s">
        <v>31</v>
      </c>
    </row>
    <row r="6">
      <c r="A6" s="8" t="s">
        <v>32</v>
      </c>
    </row>
    <row r="7" ht="31.5" customHeight="1">
      <c r="A7" s="9" t="s">
        <v>33</v>
      </c>
      <c r="B7" s="10" t="s">
        <v>34</v>
      </c>
      <c r="C7" s="11"/>
      <c r="D7" s="11"/>
      <c r="E7" s="11"/>
      <c r="F7" s="11"/>
      <c r="G7" s="11"/>
      <c r="H7" s="12"/>
    </row>
    <row r="8" ht="31.5" customHeight="1">
      <c r="A8" s="13" t="s">
        <v>35</v>
      </c>
      <c r="B8" s="14" t="s">
        <v>36</v>
      </c>
      <c r="C8" s="11"/>
      <c r="D8" s="11"/>
      <c r="E8" s="11"/>
      <c r="F8" s="11"/>
      <c r="G8" s="11"/>
      <c r="H8" s="12"/>
    </row>
    <row r="9" ht="31.5" customHeight="1">
      <c r="A9" s="13" t="s">
        <v>37</v>
      </c>
      <c r="B9" s="14" t="s">
        <v>38</v>
      </c>
      <c r="C9" s="11"/>
      <c r="D9" s="11"/>
      <c r="E9" s="11"/>
      <c r="F9" s="11"/>
      <c r="G9" s="11"/>
      <c r="H9" s="12"/>
    </row>
    <row r="10" ht="31.5" customHeight="1">
      <c r="A10" s="13" t="s">
        <v>39</v>
      </c>
      <c r="B10" s="14" t="s">
        <v>40</v>
      </c>
      <c r="C10" s="11"/>
      <c r="D10" s="11"/>
      <c r="E10" s="11"/>
      <c r="F10" s="11"/>
      <c r="G10" s="11"/>
      <c r="H10" s="12"/>
    </row>
    <row r="11" ht="31.5" customHeight="1">
      <c r="A11" s="13" t="s">
        <v>41</v>
      </c>
      <c r="B11" s="14" t="s">
        <v>42</v>
      </c>
      <c r="C11" s="11"/>
      <c r="D11" s="11"/>
      <c r="E11" s="11"/>
      <c r="F11" s="11"/>
      <c r="G11" s="11"/>
      <c r="H11" s="12"/>
    </row>
    <row r="12" ht="31.5" customHeight="1">
      <c r="A12" s="13" t="s">
        <v>43</v>
      </c>
      <c r="B12" s="14" t="s">
        <v>44</v>
      </c>
      <c r="C12" s="11"/>
      <c r="D12" s="11"/>
      <c r="E12" s="11"/>
      <c r="F12" s="11"/>
      <c r="G12" s="11"/>
      <c r="H12" s="12"/>
    </row>
    <row r="13" ht="31.5" customHeight="1">
      <c r="A13" s="13" t="s">
        <v>45</v>
      </c>
      <c r="B13" s="14" t="s">
        <v>46</v>
      </c>
      <c r="C13" s="11"/>
      <c r="D13" s="11"/>
      <c r="E13" s="11"/>
      <c r="F13" s="11"/>
      <c r="G13" s="11"/>
      <c r="H13" s="12"/>
    </row>
    <row r="14" ht="31.5" customHeight="1">
      <c r="A14" s="13" t="s">
        <v>47</v>
      </c>
      <c r="B14" s="14" t="s">
        <v>48</v>
      </c>
      <c r="C14" s="11"/>
      <c r="D14" s="11"/>
      <c r="E14" s="11"/>
      <c r="F14" s="11"/>
      <c r="G14" s="11"/>
      <c r="H14" s="12"/>
    </row>
    <row r="15" ht="31.5" customHeight="1">
      <c r="A15" s="13" t="s">
        <v>49</v>
      </c>
      <c r="B15" s="14" t="s">
        <v>50</v>
      </c>
      <c r="C15" s="11"/>
      <c r="D15" s="11"/>
      <c r="E15" s="11"/>
      <c r="F15" s="11"/>
      <c r="G15" s="11"/>
      <c r="H15" s="12"/>
    </row>
    <row r="16" ht="31.5" customHeight="1">
      <c r="A16" s="13" t="s">
        <v>51</v>
      </c>
      <c r="B16" s="14" t="s">
        <v>52</v>
      </c>
      <c r="C16" s="11"/>
      <c r="D16" s="11"/>
      <c r="E16" s="11"/>
      <c r="F16" s="11"/>
      <c r="G16" s="11"/>
      <c r="H16" s="12"/>
    </row>
    <row r="17" ht="31.5" customHeight="1">
      <c r="A17" s="13" t="s">
        <v>53</v>
      </c>
      <c r="B17" s="14" t="s">
        <v>54</v>
      </c>
      <c r="C17" s="11"/>
      <c r="D17" s="11"/>
      <c r="E17" s="11"/>
      <c r="F17" s="11"/>
      <c r="G17" s="11"/>
      <c r="H17" s="12"/>
    </row>
    <row r="18" ht="31.5" customHeight="1">
      <c r="A18" s="13" t="s">
        <v>55</v>
      </c>
      <c r="B18" s="14" t="s">
        <v>56</v>
      </c>
      <c r="C18" s="11"/>
      <c r="D18" s="11"/>
      <c r="E18" s="11"/>
      <c r="F18" s="11"/>
      <c r="G18" s="11"/>
      <c r="H18" s="12"/>
    </row>
    <row r="19" ht="31.5" customHeight="1">
      <c r="A19" s="13" t="s">
        <v>57</v>
      </c>
      <c r="B19" s="14" t="s">
        <v>58</v>
      </c>
      <c r="C19" s="11"/>
      <c r="D19" s="11"/>
      <c r="E19" s="11"/>
      <c r="F19" s="11"/>
      <c r="G19" s="11"/>
      <c r="H19" s="12"/>
    </row>
    <row r="20" ht="31.5" customHeight="1">
      <c r="A20" s="13" t="s">
        <v>59</v>
      </c>
      <c r="B20" s="14" t="s">
        <v>60</v>
      </c>
      <c r="C20" s="11"/>
      <c r="D20" s="11"/>
      <c r="E20" s="11"/>
      <c r="F20" s="11"/>
      <c r="G20" s="11"/>
      <c r="H20" s="12"/>
    </row>
    <row r="21" ht="31.5" customHeight="1">
      <c r="A21" s="13" t="s">
        <v>61</v>
      </c>
      <c r="B21" s="14" t="s">
        <v>62</v>
      </c>
      <c r="C21" s="11"/>
      <c r="D21" s="11"/>
      <c r="E21" s="11"/>
      <c r="F21" s="11"/>
      <c r="G21" s="11"/>
      <c r="H21" s="12"/>
    </row>
    <row r="22" ht="15.75" customHeight="1"/>
    <row r="23" ht="15.75" customHeight="1">
      <c r="A23" s="8" t="s">
        <v>63</v>
      </c>
    </row>
    <row r="24" ht="31.5" customHeight="1">
      <c r="A24" s="9" t="s">
        <v>64</v>
      </c>
      <c r="B24" s="9" t="s">
        <v>65</v>
      </c>
      <c r="C24" s="10" t="s">
        <v>66</v>
      </c>
      <c r="D24" s="11"/>
      <c r="E24" s="11"/>
      <c r="F24" s="11"/>
      <c r="G24" s="11"/>
      <c r="H24" s="12"/>
    </row>
    <row r="25" ht="31.5" customHeight="1">
      <c r="A25" s="13" t="s">
        <v>67</v>
      </c>
      <c r="B25" s="13" t="s">
        <v>68</v>
      </c>
      <c r="C25" s="14" t="s">
        <v>69</v>
      </c>
      <c r="D25" s="11"/>
      <c r="E25" s="11"/>
      <c r="F25" s="11"/>
      <c r="G25" s="11"/>
      <c r="H25" s="12"/>
    </row>
    <row r="26" ht="31.5" customHeight="1">
      <c r="A26" s="13" t="s">
        <v>70</v>
      </c>
      <c r="B26" s="13" t="s">
        <v>71</v>
      </c>
      <c r="C26" s="14" t="s">
        <v>72</v>
      </c>
      <c r="D26" s="11"/>
      <c r="E26" s="11"/>
      <c r="F26" s="11"/>
      <c r="G26" s="11"/>
      <c r="H26" s="12"/>
    </row>
    <row r="27" ht="31.5" customHeight="1">
      <c r="A27" s="13" t="s">
        <v>73</v>
      </c>
      <c r="B27" s="13" t="s">
        <v>74</v>
      </c>
      <c r="C27" s="14" t="s">
        <v>75</v>
      </c>
      <c r="D27" s="11"/>
      <c r="E27" s="11"/>
      <c r="F27" s="11"/>
      <c r="G27" s="11"/>
      <c r="H27" s="12"/>
    </row>
    <row r="28" ht="31.5" customHeight="1">
      <c r="A28" s="13" t="s">
        <v>76</v>
      </c>
      <c r="B28" s="13" t="s">
        <v>77</v>
      </c>
      <c r="C28" s="14" t="s">
        <v>78</v>
      </c>
      <c r="D28" s="11"/>
      <c r="E28" s="11"/>
      <c r="F28" s="11"/>
      <c r="G28" s="11"/>
      <c r="H28" s="12"/>
    </row>
    <row r="29" ht="15.75" customHeight="1"/>
    <row r="30" ht="15.75" customHeight="1">
      <c r="A30" s="8" t="s">
        <v>79</v>
      </c>
    </row>
    <row r="31" ht="31.5" customHeight="1">
      <c r="A31" s="9" t="s">
        <v>80</v>
      </c>
      <c r="B31" s="10" t="s">
        <v>34</v>
      </c>
      <c r="C31" s="11"/>
      <c r="D31" s="11"/>
      <c r="E31" s="11"/>
      <c r="F31" s="11"/>
      <c r="G31" s="11"/>
      <c r="H31" s="12"/>
    </row>
    <row r="32" ht="15.0" customHeight="1">
      <c r="A32" s="15" t="s">
        <v>67</v>
      </c>
      <c r="B32" s="14" t="s">
        <v>81</v>
      </c>
      <c r="C32" s="11"/>
      <c r="D32" s="11"/>
      <c r="E32" s="11"/>
      <c r="F32" s="11"/>
      <c r="G32" s="11"/>
      <c r="H32" s="12"/>
    </row>
    <row r="33" ht="15.0" customHeight="1">
      <c r="A33" s="16" t="s">
        <v>82</v>
      </c>
      <c r="B33" s="14" t="s">
        <v>83</v>
      </c>
      <c r="C33" s="11"/>
      <c r="D33" s="11"/>
      <c r="E33" s="11"/>
      <c r="F33" s="11"/>
      <c r="G33" s="11"/>
      <c r="H33" s="12"/>
    </row>
    <row r="34" ht="15.0" customHeight="1">
      <c r="A34" s="17" t="s">
        <v>84</v>
      </c>
      <c r="B34" s="14" t="s">
        <v>85</v>
      </c>
      <c r="C34" s="11"/>
      <c r="D34" s="11"/>
      <c r="E34" s="11"/>
      <c r="F34" s="11"/>
      <c r="G34" s="11"/>
      <c r="H34" s="12"/>
    </row>
    <row r="35" ht="15.0" customHeight="1">
      <c r="A35" s="18" t="s">
        <v>86</v>
      </c>
      <c r="B35" s="14" t="s">
        <v>87</v>
      </c>
      <c r="C35" s="11"/>
      <c r="D35" s="11"/>
      <c r="E35" s="11"/>
      <c r="F35" s="11"/>
      <c r="G35" s="11"/>
      <c r="H35" s="12"/>
    </row>
    <row r="36" ht="15.0" customHeight="1">
      <c r="A36" s="19" t="s">
        <v>88</v>
      </c>
      <c r="B36" s="14" t="s">
        <v>89</v>
      </c>
      <c r="C36" s="11"/>
      <c r="D36" s="11"/>
      <c r="E36" s="11"/>
      <c r="F36" s="11"/>
      <c r="G36" s="11"/>
      <c r="H36" s="12"/>
    </row>
    <row r="37" ht="15.75" customHeight="1"/>
    <row r="38" ht="15.75" customHeight="1">
      <c r="A38" s="8" t="s">
        <v>90</v>
      </c>
    </row>
    <row r="39" ht="30.0" customHeight="1">
      <c r="A39" s="3" t="s">
        <v>91</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4:H4"/>
    <mergeCell ref="B7:H7"/>
    <mergeCell ref="B8:H8"/>
    <mergeCell ref="B9:H9"/>
    <mergeCell ref="B10:H10"/>
    <mergeCell ref="B11:H11"/>
    <mergeCell ref="B12:H12"/>
    <mergeCell ref="B13:H13"/>
    <mergeCell ref="B14:H14"/>
    <mergeCell ref="B15:H15"/>
    <mergeCell ref="B16:H16"/>
    <mergeCell ref="B17:H17"/>
    <mergeCell ref="B18:H18"/>
    <mergeCell ref="B19:H19"/>
    <mergeCell ref="B31:H31"/>
    <mergeCell ref="B32:H32"/>
    <mergeCell ref="B33:H33"/>
    <mergeCell ref="B34:H34"/>
    <mergeCell ref="B35:H35"/>
    <mergeCell ref="B36:H36"/>
    <mergeCell ref="A39:H39"/>
    <mergeCell ref="B20:H20"/>
    <mergeCell ref="B21:H21"/>
    <mergeCell ref="C24:H24"/>
    <mergeCell ref="C25:H25"/>
    <mergeCell ref="C26:H26"/>
    <mergeCell ref="C27:H27"/>
    <mergeCell ref="C28:H28"/>
  </mergeCells>
  <printOptions/>
  <pageMargins bottom="1.0" footer="0.0" header="0.0" left="0.75" right="0.75" top="1.0"/>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2" width="14.0"/>
    <col customWidth="1" min="3" max="3" width="40.0"/>
    <col customWidth="1" min="4" max="8" width="12.0"/>
    <col customWidth="1" min="9" max="26" width="8.71"/>
  </cols>
  <sheetData>
    <row r="1" ht="17.25" customHeight="1">
      <c r="A1" s="1" t="s">
        <v>7</v>
      </c>
      <c r="B1" s="7"/>
      <c r="C1" s="7"/>
      <c r="D1" s="7"/>
      <c r="E1" s="7"/>
      <c r="F1" s="7"/>
      <c r="G1" s="7"/>
      <c r="H1" s="7"/>
    </row>
    <row r="2">
      <c r="A2" s="7"/>
      <c r="B2" s="7"/>
      <c r="C2" s="7"/>
      <c r="D2" s="7"/>
      <c r="E2" s="7"/>
      <c r="F2" s="7"/>
      <c r="G2" s="7"/>
      <c r="H2" s="7"/>
    </row>
    <row r="3" ht="15.0" customHeight="1">
      <c r="A3" s="20" t="s">
        <v>92</v>
      </c>
      <c r="C3" s="21">
        <f>COUNTA(Results!A5:A23)</f>
        <v>19</v>
      </c>
      <c r="D3" s="7"/>
      <c r="E3" s="7"/>
      <c r="F3" s="7"/>
      <c r="G3" s="7"/>
      <c r="H3" s="7"/>
    </row>
    <row r="4" ht="15.0" customHeight="1">
      <c r="A4" s="20" t="s">
        <v>93</v>
      </c>
      <c r="C4" s="21">
        <f>COUNTIF(Results!H5:H23,"Mackenzie")</f>
        <v>14</v>
      </c>
      <c r="D4" s="7"/>
      <c r="E4" s="7"/>
      <c r="F4" s="7"/>
      <c r="G4" s="7"/>
      <c r="H4" s="7"/>
    </row>
    <row r="5" ht="15.0" customHeight="1">
      <c r="A5" s="20" t="s">
        <v>94</v>
      </c>
      <c r="C5" s="21">
        <f>COUNTIF(Results!H5:H23,"Brooks")</f>
        <v>5</v>
      </c>
      <c r="D5" s="7"/>
      <c r="E5" s="7"/>
      <c r="F5" s="7"/>
      <c r="G5" s="7"/>
      <c r="H5" s="7"/>
    </row>
    <row r="6" ht="15.0" customHeight="1">
      <c r="A6" s="20" t="s">
        <v>95</v>
      </c>
      <c r="C6" s="22">
        <f>AVERAGE(Results!E5:E23)</f>
        <v>0.4881261286</v>
      </c>
      <c r="D6" s="7"/>
      <c r="E6" s="7"/>
      <c r="F6" s="7"/>
      <c r="G6" s="7"/>
      <c r="H6" s="7"/>
    </row>
    <row r="7" ht="15.0" customHeight="1">
      <c r="A7" s="20" t="s">
        <v>96</v>
      </c>
      <c r="C7" s="23" t="str">
        <f>TEXT(MIN(Results!E5:E23),"0.0%")&amp;" to "&amp;TEXT(MAX(Results!E5:E23),"0.0%")</f>
        <v>46.0% to 51.2%</v>
      </c>
      <c r="D7" s="7"/>
      <c r="E7" s="7"/>
      <c r="F7" s="7"/>
      <c r="G7" s="7"/>
      <c r="H7" s="7"/>
    </row>
    <row r="8" ht="15.0" customHeight="1">
      <c r="A8" s="20" t="s">
        <v>97</v>
      </c>
      <c r="C8" s="22">
        <f>'Final Assessment'!F37</f>
        <v>0.4835140825</v>
      </c>
      <c r="D8" s="7"/>
      <c r="E8" s="7"/>
      <c r="F8" s="7"/>
      <c r="G8" s="7"/>
      <c r="H8" s="7"/>
    </row>
    <row r="9" ht="15.0" customHeight="1">
      <c r="A9" s="20" t="s">
        <v>98</v>
      </c>
      <c r="C9" s="23" t="str">
        <f>'Final Assessment'!F39</f>
        <v>Mackenzie</v>
      </c>
      <c r="D9" s="7"/>
      <c r="E9" s="7"/>
      <c r="F9" s="7"/>
      <c r="G9" s="7"/>
      <c r="H9" s="7"/>
    </row>
    <row r="10" ht="15.0" customHeight="1">
      <c r="A10" s="20" t="s">
        <v>99</v>
      </c>
      <c r="C10" s="23" t="str">
        <f>'Final Assessment'!B7&amp;": "&amp;'Final Assessment'!C7&amp;" ("&amp;TEXT('Final Assessment'!E7,"+0.00;-0.00")&amp;" pts)"</f>
        <v>F16: Bellwether reading, 10-precinct set, on the v0.1 baseline (-0.15 pts)</v>
      </c>
      <c r="D10" s="7"/>
      <c r="E10" s="7"/>
      <c r="F10" s="7"/>
      <c r="G10" s="7"/>
      <c r="H10" s="7"/>
    </row>
    <row r="11" ht="15.0" customHeight="1">
      <c r="A11" s="20" t="s">
        <v>100</v>
      </c>
      <c r="C11" s="23" t="s">
        <v>101</v>
      </c>
      <c r="D11" s="7"/>
      <c r="E11" s="7"/>
      <c r="F11" s="7"/>
      <c r="G11" s="7"/>
      <c r="H11" s="7"/>
    </row>
    <row r="12">
      <c r="A12" s="7"/>
      <c r="B12" s="7"/>
      <c r="C12" s="7"/>
      <c r="D12" s="7"/>
      <c r="E12" s="7"/>
      <c r="F12" s="7"/>
      <c r="G12" s="7"/>
      <c r="H12" s="7"/>
    </row>
    <row r="13" ht="15.0" customHeight="1">
      <c r="A13" s="8" t="s">
        <v>102</v>
      </c>
      <c r="B13" s="7"/>
      <c r="C13" s="7"/>
      <c r="D13" s="7"/>
      <c r="E13" s="7"/>
      <c r="F13" s="7"/>
      <c r="G13" s="7"/>
      <c r="H13" s="7"/>
    </row>
    <row r="14" ht="30.0" customHeight="1">
      <c r="A14" s="3" t="s">
        <v>103</v>
      </c>
    </row>
    <row r="15" ht="30.0" customHeight="1">
      <c r="A15" s="3" t="s">
        <v>104</v>
      </c>
    </row>
    <row r="16" ht="30.0" customHeight="1">
      <c r="A16" s="3" t="s">
        <v>105</v>
      </c>
    </row>
    <row r="17" ht="30.0" customHeight="1">
      <c r="A17" s="3" t="s">
        <v>106</v>
      </c>
    </row>
    <row r="18" ht="30.0" customHeight="1">
      <c r="A18" s="3" t="s">
        <v>107</v>
      </c>
    </row>
    <row r="19">
      <c r="A19" s="7"/>
      <c r="B19" s="7"/>
      <c r="C19" s="7"/>
      <c r="D19" s="7"/>
      <c r="E19" s="7"/>
      <c r="F19" s="7"/>
      <c r="G19" s="7"/>
      <c r="H19" s="7"/>
    </row>
    <row r="20" ht="15.0" customHeight="1">
      <c r="A20" s="8" t="s">
        <v>2</v>
      </c>
      <c r="B20" s="7"/>
      <c r="C20" s="7"/>
      <c r="D20" s="7"/>
      <c r="E20" s="7"/>
      <c r="F20" s="7"/>
      <c r="G20" s="7"/>
      <c r="H20" s="7"/>
    </row>
    <row r="21" ht="31.5" customHeight="1">
      <c r="A21" s="3" t="s">
        <v>108</v>
      </c>
    </row>
    <row r="22" ht="15.75" customHeight="1">
      <c r="A22" s="7"/>
      <c r="B22" s="7"/>
      <c r="C22" s="7"/>
      <c r="D22" s="7"/>
      <c r="E22" s="7"/>
      <c r="F22" s="7"/>
      <c r="G22" s="7"/>
      <c r="H22" s="7"/>
    </row>
    <row r="23" ht="15.75" customHeight="1">
      <c r="A23" s="8" t="s">
        <v>109</v>
      </c>
      <c r="B23" s="7"/>
      <c r="C23" s="7"/>
      <c r="D23" s="7"/>
      <c r="E23" s="7"/>
      <c r="F23" s="7"/>
      <c r="G23" s="7"/>
      <c r="H23" s="7"/>
    </row>
    <row r="24" ht="15.75" customHeight="1">
      <c r="A24" s="7"/>
      <c r="B24" s="7"/>
      <c r="C24" s="7"/>
      <c r="D24" s="7"/>
      <c r="E24" s="7"/>
      <c r="F24" s="7"/>
      <c r="G24" s="7"/>
      <c r="H24" s="7"/>
    </row>
    <row r="25" ht="15.75" customHeight="1">
      <c r="A25" s="7"/>
      <c r="B25" s="7"/>
      <c r="C25" s="7"/>
      <c r="D25" s="7"/>
      <c r="E25" s="7"/>
      <c r="F25" s="7"/>
      <c r="G25" s="7"/>
      <c r="H25" s="7"/>
    </row>
    <row r="26" ht="15.75" customHeight="1">
      <c r="A26" s="7"/>
      <c r="B26" s="7"/>
      <c r="C26" s="7"/>
      <c r="D26" s="7"/>
      <c r="E26" s="7"/>
      <c r="F26" s="7"/>
      <c r="G26" s="7"/>
      <c r="H26" s="7"/>
    </row>
    <row r="27" ht="15.75" customHeight="1">
      <c r="A27" s="7"/>
      <c r="B27" s="7"/>
      <c r="C27" s="7"/>
      <c r="D27" s="7"/>
      <c r="E27" s="7"/>
      <c r="F27" s="7"/>
      <c r="G27" s="7"/>
      <c r="H27" s="7"/>
    </row>
    <row r="28" ht="15.75" customHeight="1">
      <c r="A28" s="7"/>
      <c r="B28" s="7"/>
      <c r="C28" s="7"/>
      <c r="D28" s="7"/>
      <c r="E28" s="7"/>
      <c r="F28" s="7"/>
      <c r="G28" s="7"/>
      <c r="H28" s="7"/>
    </row>
    <row r="29" ht="15.75" customHeight="1">
      <c r="A29" s="7"/>
      <c r="B29" s="7"/>
      <c r="C29" s="7"/>
      <c r="D29" s="7"/>
      <c r="E29" s="7"/>
      <c r="F29" s="7"/>
      <c r="G29" s="7"/>
      <c r="H29" s="7"/>
    </row>
    <row r="30" ht="15.75" customHeight="1">
      <c r="A30" s="7"/>
      <c r="B30" s="7"/>
      <c r="C30" s="7"/>
      <c r="D30" s="7"/>
      <c r="E30" s="7"/>
      <c r="F30" s="7"/>
      <c r="G30" s="7"/>
      <c r="H30" s="7"/>
    </row>
    <row r="31" ht="15.75" customHeight="1">
      <c r="A31" s="7"/>
      <c r="B31" s="7"/>
      <c r="C31" s="7"/>
      <c r="D31" s="7"/>
      <c r="E31" s="7"/>
      <c r="F31" s="7"/>
      <c r="G31" s="7"/>
      <c r="H31" s="7"/>
    </row>
    <row r="32" ht="15.75" customHeight="1">
      <c r="A32" s="7"/>
      <c r="B32" s="7"/>
      <c r="C32" s="7"/>
      <c r="D32" s="7"/>
      <c r="E32" s="7"/>
      <c r="F32" s="7"/>
      <c r="G32" s="7"/>
      <c r="H32" s="7"/>
    </row>
    <row r="33" ht="15.75" customHeight="1">
      <c r="A33" s="7"/>
      <c r="B33" s="7"/>
      <c r="C33" s="7"/>
      <c r="D33" s="7"/>
      <c r="E33" s="7"/>
      <c r="F33" s="7"/>
      <c r="G33" s="7"/>
      <c r="H33" s="7"/>
    </row>
    <row r="34" ht="15.75" customHeight="1">
      <c r="A34" s="7"/>
      <c r="B34" s="7"/>
      <c r="C34" s="7"/>
      <c r="D34" s="7"/>
      <c r="E34" s="7"/>
      <c r="F34" s="7"/>
      <c r="G34" s="7"/>
      <c r="H34" s="7"/>
    </row>
    <row r="35" ht="15.75" customHeight="1">
      <c r="A35" s="7"/>
      <c r="B35" s="7"/>
      <c r="C35" s="7"/>
      <c r="D35" s="7"/>
      <c r="E35" s="7"/>
      <c r="F35" s="7"/>
      <c r="G35" s="7"/>
      <c r="H35" s="7"/>
    </row>
    <row r="36" ht="15.75" customHeight="1">
      <c r="A36" s="7"/>
      <c r="B36" s="7"/>
      <c r="C36" s="7"/>
      <c r="D36" s="7"/>
      <c r="E36" s="7"/>
      <c r="F36" s="7"/>
      <c r="G36" s="7"/>
      <c r="H36" s="7"/>
    </row>
    <row r="37" ht="15.75" customHeight="1">
      <c r="A37" s="7"/>
      <c r="B37" s="7"/>
      <c r="C37" s="7"/>
      <c r="D37" s="7"/>
      <c r="E37" s="7"/>
      <c r="F37" s="7"/>
      <c r="G37" s="7"/>
      <c r="H37" s="7"/>
    </row>
    <row r="38" ht="15.75" customHeight="1">
      <c r="A38" s="7"/>
      <c r="B38" s="7"/>
      <c r="C38" s="7"/>
      <c r="D38" s="7"/>
      <c r="E38" s="7"/>
      <c r="F38" s="7"/>
      <c r="G38" s="7"/>
      <c r="H38" s="7"/>
    </row>
    <row r="39" ht="15.75" customHeight="1">
      <c r="A39" s="7"/>
      <c r="B39" s="7"/>
      <c r="C39" s="7"/>
      <c r="D39" s="7"/>
      <c r="E39" s="7"/>
      <c r="F39" s="7"/>
      <c r="G39" s="7"/>
      <c r="H39" s="7"/>
    </row>
    <row r="40" ht="15.75" customHeight="1">
      <c r="A40" s="7"/>
      <c r="B40" s="7"/>
      <c r="C40" s="7"/>
      <c r="D40" s="7"/>
      <c r="E40" s="7"/>
      <c r="F40" s="7"/>
      <c r="G40" s="7"/>
      <c r="H40" s="7"/>
    </row>
    <row r="41" ht="15.75" customHeight="1">
      <c r="A41" s="7"/>
      <c r="B41" s="7"/>
      <c r="C41" s="7"/>
      <c r="D41" s="7"/>
      <c r="E41" s="7"/>
      <c r="F41" s="7"/>
      <c r="G41" s="7"/>
      <c r="H41" s="7"/>
    </row>
    <row r="42" ht="15.75" customHeight="1">
      <c r="A42" s="7"/>
      <c r="B42" s="7"/>
      <c r="C42" s="7"/>
      <c r="D42" s="7"/>
      <c r="E42" s="7"/>
      <c r="F42" s="7"/>
      <c r="G42" s="7"/>
      <c r="H42" s="7"/>
    </row>
    <row r="43" ht="15.75" customHeight="1">
      <c r="A43" s="7"/>
      <c r="B43" s="7"/>
      <c r="C43" s="7"/>
      <c r="D43" s="7"/>
      <c r="E43" s="7"/>
      <c r="F43" s="7"/>
      <c r="G43" s="7"/>
      <c r="H43" s="7"/>
    </row>
    <row r="44" ht="15.75" customHeight="1">
      <c r="A44" s="7"/>
      <c r="B44" s="7"/>
      <c r="C44" s="7"/>
      <c r="D44" s="7"/>
      <c r="E44" s="7"/>
      <c r="F44" s="7"/>
      <c r="G44" s="7"/>
      <c r="H44" s="7"/>
    </row>
    <row r="45" ht="15.75" customHeight="1">
      <c r="A45" s="7"/>
      <c r="B45" s="7"/>
      <c r="C45" s="7"/>
      <c r="D45" s="7"/>
      <c r="E45" s="7"/>
      <c r="F45" s="7"/>
      <c r="G45" s="7"/>
      <c r="H45" s="7"/>
    </row>
    <row r="46" ht="31.5" customHeight="1">
      <c r="A46" s="3" t="s">
        <v>110</v>
      </c>
    </row>
    <row r="47" ht="15.75" customHeight="1">
      <c r="A47" s="7"/>
      <c r="B47" s="7"/>
      <c r="C47" s="7"/>
      <c r="D47" s="7"/>
      <c r="E47" s="7"/>
      <c r="F47" s="7"/>
      <c r="G47" s="7"/>
      <c r="H47" s="7"/>
    </row>
    <row r="48" ht="15.75" customHeight="1">
      <c r="A48" s="7"/>
      <c r="B48" s="7"/>
      <c r="C48" s="7"/>
      <c r="D48" s="7"/>
      <c r="E48" s="7"/>
      <c r="F48" s="7"/>
      <c r="G48" s="7"/>
      <c r="H48" s="7"/>
    </row>
    <row r="49" ht="15.75" customHeight="1">
      <c r="A49" s="7"/>
      <c r="B49" s="7"/>
      <c r="C49" s="7"/>
      <c r="D49" s="7"/>
      <c r="E49" s="7"/>
      <c r="F49" s="7"/>
      <c r="G49" s="7"/>
      <c r="H49" s="7"/>
    </row>
    <row r="50" ht="15.75" customHeight="1">
      <c r="A50" s="7"/>
      <c r="B50" s="7"/>
      <c r="C50" s="7"/>
      <c r="D50" s="7"/>
      <c r="E50" s="7"/>
      <c r="F50" s="7"/>
      <c r="G50" s="7"/>
      <c r="H50" s="7"/>
    </row>
    <row r="51" ht="15.75" customHeight="1">
      <c r="A51" s="7"/>
      <c r="B51" s="7"/>
      <c r="C51" s="7"/>
      <c r="D51" s="7"/>
      <c r="E51" s="7"/>
      <c r="F51" s="7"/>
      <c r="G51" s="7"/>
      <c r="H51" s="7"/>
    </row>
    <row r="52" ht="15.75" customHeight="1">
      <c r="A52" s="7"/>
      <c r="B52" s="7"/>
      <c r="C52" s="7"/>
      <c r="D52" s="7"/>
      <c r="E52" s="7"/>
      <c r="F52" s="7"/>
      <c r="G52" s="7"/>
      <c r="H52" s="7"/>
    </row>
    <row r="53" ht="15.75" customHeight="1">
      <c r="A53" s="7"/>
      <c r="B53" s="7"/>
      <c r="C53" s="7"/>
      <c r="D53" s="7"/>
      <c r="E53" s="7"/>
      <c r="F53" s="7"/>
      <c r="G53" s="7"/>
      <c r="H53" s="7"/>
    </row>
    <row r="54" ht="15.75" customHeight="1">
      <c r="A54" s="7"/>
      <c r="B54" s="7"/>
      <c r="C54" s="7"/>
      <c r="D54" s="7"/>
      <c r="E54" s="7"/>
      <c r="F54" s="7"/>
      <c r="G54" s="7"/>
      <c r="H54" s="7"/>
    </row>
    <row r="55" ht="15.75" customHeight="1">
      <c r="A55" s="7"/>
      <c r="B55" s="7"/>
      <c r="C55" s="7"/>
      <c r="D55" s="7"/>
      <c r="E55" s="7"/>
      <c r="F55" s="7"/>
      <c r="G55" s="7"/>
      <c r="H55" s="7"/>
    </row>
    <row r="56" ht="15.75" customHeight="1">
      <c r="A56" s="7"/>
      <c r="B56" s="7"/>
      <c r="C56" s="7"/>
      <c r="D56" s="7"/>
      <c r="E56" s="7"/>
      <c r="F56" s="7"/>
      <c r="G56" s="7"/>
      <c r="H56" s="7"/>
    </row>
    <row r="57" ht="15.75" customHeight="1">
      <c r="A57" s="7"/>
      <c r="B57" s="7"/>
      <c r="C57" s="7"/>
      <c r="D57" s="7"/>
      <c r="E57" s="7"/>
      <c r="F57" s="7"/>
      <c r="G57" s="7"/>
      <c r="H57" s="7"/>
    </row>
    <row r="58" ht="15.75" customHeight="1">
      <c r="A58" s="7"/>
      <c r="B58" s="7"/>
      <c r="C58" s="7"/>
      <c r="D58" s="7"/>
      <c r="E58" s="7"/>
      <c r="F58" s="7"/>
      <c r="G58" s="7"/>
      <c r="H58" s="7"/>
    </row>
    <row r="59" ht="15.75" customHeight="1">
      <c r="A59" s="7"/>
      <c r="B59" s="7"/>
      <c r="C59" s="7"/>
      <c r="D59" s="7"/>
      <c r="E59" s="7"/>
      <c r="F59" s="7"/>
      <c r="G59" s="7"/>
      <c r="H59" s="7"/>
    </row>
    <row r="60" ht="15.75" customHeight="1">
      <c r="A60" s="7"/>
      <c r="B60" s="7"/>
      <c r="C60" s="7"/>
      <c r="D60" s="7"/>
      <c r="E60" s="7"/>
      <c r="F60" s="7"/>
      <c r="G60" s="7"/>
      <c r="H60" s="7"/>
    </row>
    <row r="61" ht="15.75" customHeight="1">
      <c r="A61" s="7"/>
      <c r="B61" s="7"/>
      <c r="C61" s="7"/>
      <c r="D61" s="7"/>
      <c r="E61" s="7"/>
      <c r="F61" s="7"/>
      <c r="G61" s="7"/>
      <c r="H61" s="7"/>
    </row>
    <row r="62" ht="15.75" customHeight="1">
      <c r="A62" s="7"/>
      <c r="B62" s="7"/>
      <c r="C62" s="7"/>
      <c r="D62" s="7"/>
      <c r="E62" s="7"/>
      <c r="F62" s="7"/>
      <c r="G62" s="7"/>
      <c r="H62" s="7"/>
    </row>
    <row r="63" ht="15.75" customHeight="1">
      <c r="A63" s="7"/>
      <c r="B63" s="7"/>
      <c r="C63" s="7"/>
      <c r="D63" s="7"/>
      <c r="E63" s="7"/>
      <c r="F63" s="7"/>
      <c r="G63" s="7"/>
      <c r="H63" s="7"/>
    </row>
    <row r="64" ht="15.75" customHeight="1">
      <c r="A64" s="7"/>
      <c r="B64" s="7"/>
      <c r="C64" s="7"/>
      <c r="D64" s="7"/>
      <c r="E64" s="7"/>
      <c r="F64" s="7"/>
      <c r="G64" s="7"/>
      <c r="H64" s="7"/>
    </row>
    <row r="65" ht="15.75" customHeight="1">
      <c r="A65" s="7"/>
      <c r="B65" s="7"/>
      <c r="C65" s="7"/>
      <c r="D65" s="7"/>
      <c r="E65" s="7"/>
      <c r="F65" s="7"/>
      <c r="G65" s="7"/>
      <c r="H65" s="7"/>
    </row>
    <row r="66" ht="15.75" customHeight="1">
      <c r="A66" s="7"/>
      <c r="B66" s="7"/>
      <c r="C66" s="7"/>
      <c r="D66" s="7"/>
      <c r="E66" s="7"/>
      <c r="F66" s="7"/>
      <c r="G66" s="7"/>
      <c r="H66" s="7"/>
    </row>
    <row r="67" ht="15.75" customHeight="1">
      <c r="A67" s="7"/>
      <c r="B67" s="7"/>
      <c r="C67" s="7"/>
      <c r="D67" s="7"/>
      <c r="E67" s="7"/>
      <c r="F67" s="7"/>
      <c r="G67" s="7"/>
      <c r="H67" s="7"/>
    </row>
    <row r="68" ht="15.75" customHeight="1">
      <c r="A68" s="7"/>
      <c r="B68" s="7"/>
      <c r="C68" s="7"/>
      <c r="D68" s="7"/>
      <c r="E68" s="7"/>
      <c r="F68" s="7"/>
      <c r="G68" s="7"/>
      <c r="H68" s="7"/>
    </row>
    <row r="69" ht="15.75" customHeight="1">
      <c r="A69" s="7"/>
      <c r="B69" s="7"/>
      <c r="C69" s="7"/>
      <c r="D69" s="7"/>
      <c r="E69" s="7"/>
      <c r="F69" s="7"/>
      <c r="G69" s="7"/>
      <c r="H69" s="7"/>
    </row>
    <row r="70" ht="15.75" customHeight="1">
      <c r="A70" s="7"/>
      <c r="B70" s="7"/>
      <c r="C70" s="7"/>
      <c r="D70" s="7"/>
      <c r="E70" s="7"/>
      <c r="F70" s="7"/>
      <c r="G70" s="7"/>
      <c r="H70" s="7"/>
    </row>
    <row r="71" ht="15.75" customHeight="1">
      <c r="A71" s="7"/>
      <c r="B71" s="7"/>
      <c r="C71" s="7"/>
      <c r="D71" s="7"/>
      <c r="E71" s="7"/>
      <c r="F71" s="7"/>
      <c r="G71" s="7"/>
      <c r="H71" s="7"/>
    </row>
    <row r="72" ht="15.75" customHeight="1">
      <c r="A72" s="7"/>
      <c r="B72" s="7"/>
      <c r="C72" s="7"/>
      <c r="D72" s="7"/>
      <c r="E72" s="7"/>
      <c r="F72" s="7"/>
      <c r="G72" s="7"/>
      <c r="H72" s="7"/>
    </row>
    <row r="73" ht="15.75" customHeight="1">
      <c r="A73" s="7"/>
      <c r="B73" s="7"/>
      <c r="C73" s="7"/>
      <c r="D73" s="7"/>
      <c r="E73" s="7"/>
      <c r="F73" s="7"/>
      <c r="G73" s="7"/>
      <c r="H73" s="7"/>
    </row>
    <row r="74" ht="15.75" customHeight="1">
      <c r="A74" s="7"/>
      <c r="B74" s="7"/>
      <c r="C74" s="7"/>
      <c r="D74" s="7"/>
      <c r="E74" s="7"/>
      <c r="F74" s="7"/>
      <c r="G74" s="7"/>
      <c r="H74" s="7"/>
    </row>
    <row r="75" ht="15.75" customHeight="1">
      <c r="A75" s="7"/>
      <c r="B75" s="7"/>
      <c r="C75" s="7"/>
      <c r="D75" s="7"/>
      <c r="E75" s="7"/>
      <c r="F75" s="7"/>
      <c r="G75" s="7"/>
      <c r="H75" s="7"/>
    </row>
    <row r="76" ht="15.75" customHeight="1">
      <c r="A76" s="7"/>
      <c r="B76" s="7"/>
      <c r="C76" s="7"/>
      <c r="D76" s="7"/>
      <c r="E76" s="7"/>
      <c r="F76" s="7"/>
      <c r="G76" s="7"/>
      <c r="H76" s="7"/>
    </row>
    <row r="77" ht="15.75" customHeight="1">
      <c r="A77" s="7"/>
      <c r="B77" s="7"/>
      <c r="C77" s="7"/>
      <c r="D77" s="7"/>
      <c r="E77" s="7"/>
      <c r="F77" s="7"/>
      <c r="G77" s="7"/>
      <c r="H77" s="7"/>
    </row>
    <row r="78" ht="15.75" customHeight="1">
      <c r="A78" s="7"/>
      <c r="B78" s="7"/>
      <c r="C78" s="7"/>
      <c r="D78" s="7"/>
      <c r="E78" s="7"/>
      <c r="F78" s="7"/>
      <c r="G78" s="7"/>
      <c r="H78" s="7"/>
    </row>
    <row r="79" ht="15.75" customHeight="1">
      <c r="A79" s="7"/>
      <c r="B79" s="7"/>
      <c r="C79" s="7"/>
      <c r="D79" s="7"/>
      <c r="E79" s="7"/>
      <c r="F79" s="7"/>
      <c r="G79" s="7"/>
      <c r="H79" s="7"/>
    </row>
    <row r="80" ht="15.75" customHeight="1">
      <c r="A80" s="7"/>
      <c r="B80" s="7"/>
      <c r="C80" s="7"/>
      <c r="D80" s="7"/>
      <c r="E80" s="7"/>
      <c r="F80" s="7"/>
      <c r="G80" s="7"/>
      <c r="H80" s="7"/>
    </row>
    <row r="81" ht="15.75" customHeight="1">
      <c r="A81" s="7"/>
      <c r="B81" s="7"/>
      <c r="C81" s="7"/>
      <c r="D81" s="7"/>
      <c r="E81" s="7"/>
      <c r="F81" s="7"/>
      <c r="G81" s="7"/>
      <c r="H81" s="7"/>
    </row>
    <row r="82" ht="15.75" customHeight="1">
      <c r="A82" s="7"/>
      <c r="B82" s="7"/>
      <c r="C82" s="7"/>
      <c r="D82" s="7"/>
      <c r="E82" s="7"/>
      <c r="F82" s="7"/>
      <c r="G82" s="7"/>
      <c r="H82" s="7"/>
    </row>
    <row r="83" ht="15.75" customHeight="1">
      <c r="A83" s="7"/>
      <c r="B83" s="7"/>
      <c r="C83" s="7"/>
      <c r="D83" s="7"/>
      <c r="E83" s="7"/>
      <c r="F83" s="7"/>
      <c r="G83" s="7"/>
      <c r="H83" s="7"/>
    </row>
    <row r="84" ht="15.75" customHeight="1">
      <c r="A84" s="7"/>
      <c r="B84" s="7"/>
      <c r="C84" s="7"/>
      <c r="D84" s="7"/>
      <c r="E84" s="7"/>
      <c r="F84" s="7"/>
      <c r="G84" s="7"/>
      <c r="H84" s="7"/>
    </row>
    <row r="85" ht="15.75" customHeight="1">
      <c r="A85" s="7"/>
      <c r="B85" s="7"/>
      <c r="C85" s="7"/>
      <c r="D85" s="7"/>
      <c r="E85" s="7"/>
      <c r="F85" s="7"/>
      <c r="G85" s="7"/>
      <c r="H85" s="7"/>
    </row>
    <row r="86" ht="15.75" customHeight="1">
      <c r="A86" s="7"/>
      <c r="B86" s="7"/>
      <c r="C86" s="7"/>
      <c r="D86" s="7"/>
      <c r="E86" s="7"/>
      <c r="F86" s="7"/>
      <c r="G86" s="7"/>
      <c r="H86" s="7"/>
    </row>
    <row r="87" ht="15.75" customHeight="1">
      <c r="A87" s="7"/>
      <c r="B87" s="7"/>
      <c r="C87" s="7"/>
      <c r="D87" s="7"/>
      <c r="E87" s="7"/>
      <c r="F87" s="7"/>
      <c r="G87" s="7"/>
      <c r="H87" s="7"/>
    </row>
    <row r="88" ht="15.75" customHeight="1">
      <c r="A88" s="7"/>
      <c r="B88" s="7"/>
      <c r="C88" s="7"/>
      <c r="D88" s="7"/>
      <c r="E88" s="7"/>
      <c r="F88" s="7"/>
      <c r="G88" s="7"/>
      <c r="H88" s="7"/>
    </row>
    <row r="89" ht="15.75" customHeight="1">
      <c r="A89" s="7"/>
      <c r="B89" s="7"/>
      <c r="C89" s="7"/>
      <c r="D89" s="7"/>
      <c r="E89" s="7"/>
      <c r="F89" s="7"/>
      <c r="G89" s="7"/>
      <c r="H89" s="7"/>
    </row>
    <row r="90" ht="15.75" customHeight="1">
      <c r="A90" s="7"/>
      <c r="B90" s="7"/>
      <c r="C90" s="7"/>
      <c r="D90" s="7"/>
      <c r="E90" s="7"/>
      <c r="F90" s="7"/>
      <c r="G90" s="7"/>
      <c r="H90" s="7"/>
    </row>
    <row r="91" ht="15.75" customHeight="1">
      <c r="A91" s="7"/>
      <c r="B91" s="7"/>
      <c r="C91" s="7"/>
      <c r="D91" s="7"/>
      <c r="E91" s="7"/>
      <c r="F91" s="7"/>
      <c r="G91" s="7"/>
      <c r="H91" s="7"/>
    </row>
    <row r="92" ht="15.75" customHeight="1">
      <c r="A92" s="7"/>
      <c r="B92" s="7"/>
      <c r="C92" s="7"/>
      <c r="D92" s="7"/>
      <c r="E92" s="7"/>
      <c r="F92" s="7"/>
      <c r="G92" s="7"/>
      <c r="H92" s="7"/>
    </row>
    <row r="93" ht="15.75" customHeight="1">
      <c r="A93" s="7"/>
      <c r="B93" s="7"/>
      <c r="C93" s="7"/>
      <c r="D93" s="7"/>
      <c r="E93" s="7"/>
      <c r="F93" s="7"/>
      <c r="G93" s="7"/>
      <c r="H93" s="7"/>
    </row>
    <row r="94" ht="15.75" customHeight="1">
      <c r="A94" s="7"/>
      <c r="B94" s="7"/>
      <c r="C94" s="7"/>
      <c r="D94" s="7"/>
      <c r="E94" s="7"/>
      <c r="F94" s="7"/>
      <c r="G94" s="7"/>
      <c r="H94" s="7"/>
    </row>
    <row r="95" ht="15.75" customHeight="1">
      <c r="A95" s="7"/>
      <c r="B95" s="7"/>
      <c r="C95" s="7"/>
      <c r="D95" s="7"/>
      <c r="E95" s="7"/>
      <c r="F95" s="7"/>
      <c r="G95" s="7"/>
      <c r="H95" s="7"/>
    </row>
    <row r="96" ht="15.75" customHeight="1">
      <c r="A96" s="7"/>
      <c r="B96" s="7"/>
      <c r="C96" s="7"/>
      <c r="D96" s="7"/>
      <c r="E96" s="7"/>
      <c r="F96" s="7"/>
      <c r="G96" s="7"/>
      <c r="H96" s="7"/>
    </row>
    <row r="97" ht="15.75" customHeight="1">
      <c r="A97" s="7"/>
      <c r="B97" s="7"/>
      <c r="C97" s="7"/>
      <c r="D97" s="7"/>
      <c r="E97" s="7"/>
      <c r="F97" s="7"/>
      <c r="G97" s="7"/>
      <c r="H97" s="7"/>
    </row>
    <row r="98" ht="15.75" customHeight="1">
      <c r="A98" s="7"/>
      <c r="B98" s="7"/>
      <c r="C98" s="7"/>
      <c r="D98" s="7"/>
      <c r="E98" s="7"/>
      <c r="F98" s="7"/>
      <c r="G98" s="7"/>
      <c r="H98" s="7"/>
    </row>
    <row r="99" ht="15.75" customHeight="1">
      <c r="A99" s="7"/>
      <c r="B99" s="7"/>
      <c r="C99" s="7"/>
      <c r="D99" s="7"/>
      <c r="E99" s="7"/>
      <c r="F99" s="7"/>
      <c r="G99" s="7"/>
      <c r="H99" s="7"/>
    </row>
    <row r="100" ht="15.75" customHeight="1">
      <c r="A100" s="7"/>
      <c r="B100" s="7"/>
      <c r="C100" s="7"/>
      <c r="D100" s="7"/>
      <c r="E100" s="7"/>
      <c r="F100" s="7"/>
      <c r="G100" s="7"/>
      <c r="H100" s="7"/>
    </row>
    <row r="101" ht="15.75" customHeight="1">
      <c r="A101" s="7"/>
      <c r="B101" s="7"/>
      <c r="C101" s="7"/>
      <c r="D101" s="7"/>
      <c r="E101" s="7"/>
      <c r="F101" s="7"/>
      <c r="G101" s="7"/>
      <c r="H101" s="7"/>
    </row>
    <row r="102" ht="15.75" customHeight="1">
      <c r="A102" s="7"/>
      <c r="B102" s="7"/>
      <c r="C102" s="7"/>
      <c r="D102" s="7"/>
      <c r="E102" s="7"/>
      <c r="F102" s="7"/>
      <c r="G102" s="7"/>
      <c r="H102" s="7"/>
    </row>
    <row r="103" ht="15.75" customHeight="1">
      <c r="A103" s="7"/>
      <c r="B103" s="7"/>
      <c r="C103" s="7"/>
      <c r="D103" s="7"/>
      <c r="E103" s="7"/>
      <c r="F103" s="7"/>
      <c r="G103" s="7"/>
      <c r="H103" s="7"/>
    </row>
    <row r="104" ht="15.75" customHeight="1">
      <c r="A104" s="7"/>
      <c r="B104" s="7"/>
      <c r="C104" s="7"/>
      <c r="D104" s="7"/>
      <c r="E104" s="7"/>
      <c r="F104" s="7"/>
      <c r="G104" s="7"/>
      <c r="H104" s="7"/>
    </row>
    <row r="105" ht="15.75" customHeight="1">
      <c r="A105" s="7"/>
      <c r="B105" s="7"/>
      <c r="C105" s="7"/>
      <c r="D105" s="7"/>
      <c r="E105" s="7"/>
      <c r="F105" s="7"/>
      <c r="G105" s="7"/>
      <c r="H105" s="7"/>
    </row>
    <row r="106" ht="15.75" customHeight="1">
      <c r="A106" s="7"/>
      <c r="B106" s="7"/>
      <c r="C106" s="7"/>
      <c r="D106" s="7"/>
      <c r="E106" s="7"/>
      <c r="F106" s="7"/>
      <c r="G106" s="7"/>
      <c r="H106" s="7"/>
    </row>
    <row r="107" ht="15.75" customHeight="1">
      <c r="A107" s="7"/>
      <c r="B107" s="7"/>
      <c r="C107" s="7"/>
      <c r="D107" s="7"/>
      <c r="E107" s="7"/>
      <c r="F107" s="7"/>
      <c r="G107" s="7"/>
      <c r="H107" s="7"/>
    </row>
    <row r="108" ht="15.75" customHeight="1">
      <c r="A108" s="7"/>
      <c r="B108" s="7"/>
      <c r="C108" s="7"/>
      <c r="D108" s="7"/>
      <c r="E108" s="7"/>
      <c r="F108" s="7"/>
      <c r="G108" s="7"/>
      <c r="H108" s="7"/>
    </row>
    <row r="109" ht="15.75" customHeight="1">
      <c r="A109" s="7"/>
      <c r="B109" s="7"/>
      <c r="C109" s="7"/>
      <c r="D109" s="7"/>
      <c r="E109" s="7"/>
      <c r="F109" s="7"/>
      <c r="G109" s="7"/>
      <c r="H109" s="7"/>
    </row>
    <row r="110" ht="15.75" customHeight="1">
      <c r="A110" s="7"/>
      <c r="B110" s="7"/>
      <c r="C110" s="7"/>
      <c r="D110" s="7"/>
      <c r="E110" s="7"/>
      <c r="F110" s="7"/>
      <c r="G110" s="7"/>
      <c r="H110" s="7"/>
    </row>
    <row r="111" ht="15.75" customHeight="1">
      <c r="A111" s="7"/>
      <c r="B111" s="7"/>
      <c r="C111" s="7"/>
      <c r="D111" s="7"/>
      <c r="E111" s="7"/>
      <c r="F111" s="7"/>
      <c r="G111" s="7"/>
      <c r="H111" s="7"/>
    </row>
    <row r="112" ht="15.75" customHeight="1">
      <c r="A112" s="7"/>
      <c r="B112" s="7"/>
      <c r="C112" s="7"/>
      <c r="D112" s="7"/>
      <c r="E112" s="7"/>
      <c r="F112" s="7"/>
      <c r="G112" s="7"/>
      <c r="H112" s="7"/>
    </row>
    <row r="113" ht="15.75" customHeight="1">
      <c r="A113" s="7"/>
      <c r="B113" s="7"/>
      <c r="C113" s="7"/>
      <c r="D113" s="7"/>
      <c r="E113" s="7"/>
      <c r="F113" s="7"/>
      <c r="G113" s="7"/>
      <c r="H113" s="7"/>
    </row>
    <row r="114" ht="15.75" customHeight="1">
      <c r="A114" s="7"/>
      <c r="B114" s="7"/>
      <c r="C114" s="7"/>
      <c r="D114" s="7"/>
      <c r="E114" s="7"/>
      <c r="F114" s="7"/>
      <c r="G114" s="7"/>
      <c r="H114" s="7"/>
    </row>
    <row r="115" ht="15.75" customHeight="1">
      <c r="A115" s="7"/>
      <c r="B115" s="7"/>
      <c r="C115" s="7"/>
      <c r="D115" s="7"/>
      <c r="E115" s="7"/>
      <c r="F115" s="7"/>
      <c r="G115" s="7"/>
      <c r="H115" s="7"/>
    </row>
    <row r="116" ht="15.75" customHeight="1">
      <c r="A116" s="7"/>
      <c r="B116" s="7"/>
      <c r="C116" s="7"/>
      <c r="D116" s="7"/>
      <c r="E116" s="7"/>
      <c r="F116" s="7"/>
      <c r="G116" s="7"/>
      <c r="H116" s="7"/>
    </row>
    <row r="117" ht="15.75" customHeight="1">
      <c r="A117" s="7"/>
      <c r="B117" s="7"/>
      <c r="C117" s="7"/>
      <c r="D117" s="7"/>
      <c r="E117" s="7"/>
      <c r="F117" s="7"/>
      <c r="G117" s="7"/>
      <c r="H117" s="7"/>
    </row>
    <row r="118" ht="15.75" customHeight="1">
      <c r="A118" s="7"/>
      <c r="B118" s="7"/>
      <c r="C118" s="7"/>
      <c r="D118" s="7"/>
      <c r="E118" s="7"/>
      <c r="F118" s="7"/>
      <c r="G118" s="7"/>
      <c r="H118" s="7"/>
    </row>
    <row r="119" ht="15.75" customHeight="1">
      <c r="A119" s="7"/>
      <c r="B119" s="7"/>
      <c r="C119" s="7"/>
      <c r="D119" s="7"/>
      <c r="E119" s="7"/>
      <c r="F119" s="7"/>
      <c r="G119" s="7"/>
      <c r="H119" s="7"/>
    </row>
    <row r="120" ht="15.75" customHeight="1">
      <c r="A120" s="7"/>
      <c r="B120" s="7"/>
      <c r="C120" s="7"/>
      <c r="D120" s="7"/>
      <c r="E120" s="7"/>
      <c r="F120" s="7"/>
      <c r="G120" s="7"/>
      <c r="H120" s="7"/>
    </row>
    <row r="121" ht="15.75" customHeight="1">
      <c r="A121" s="7"/>
      <c r="B121" s="7"/>
      <c r="C121" s="7"/>
      <c r="D121" s="7"/>
      <c r="E121" s="7"/>
      <c r="F121" s="7"/>
      <c r="G121" s="7"/>
      <c r="H121" s="7"/>
    </row>
    <row r="122" ht="15.75" customHeight="1">
      <c r="A122" s="7"/>
      <c r="B122" s="7"/>
      <c r="C122" s="7"/>
      <c r="D122" s="7"/>
      <c r="E122" s="7"/>
      <c r="F122" s="7"/>
      <c r="G122" s="7"/>
      <c r="H122" s="7"/>
    </row>
    <row r="123" ht="15.75" customHeight="1">
      <c r="A123" s="7"/>
      <c r="B123" s="7"/>
      <c r="C123" s="7"/>
      <c r="D123" s="7"/>
      <c r="E123" s="7"/>
      <c r="F123" s="7"/>
      <c r="G123" s="7"/>
      <c r="H123" s="7"/>
    </row>
    <row r="124" ht="15.75" customHeight="1">
      <c r="A124" s="7"/>
      <c r="B124" s="7"/>
      <c r="C124" s="7"/>
      <c r="D124" s="7"/>
      <c r="E124" s="7"/>
      <c r="F124" s="7"/>
      <c r="G124" s="7"/>
      <c r="H124" s="7"/>
    </row>
    <row r="125" ht="15.75" customHeight="1">
      <c r="A125" s="7"/>
      <c r="B125" s="7"/>
      <c r="C125" s="7"/>
      <c r="D125" s="7"/>
      <c r="E125" s="7"/>
      <c r="F125" s="7"/>
      <c r="G125" s="7"/>
      <c r="H125" s="7"/>
    </row>
    <row r="126" ht="15.75" customHeight="1">
      <c r="A126" s="7"/>
      <c r="B126" s="7"/>
      <c r="C126" s="7"/>
      <c r="D126" s="7"/>
      <c r="E126" s="7"/>
      <c r="F126" s="7"/>
      <c r="G126" s="7"/>
      <c r="H126" s="7"/>
    </row>
    <row r="127" ht="15.75" customHeight="1">
      <c r="A127" s="7"/>
      <c r="B127" s="7"/>
      <c r="C127" s="7"/>
      <c r="D127" s="7"/>
      <c r="E127" s="7"/>
      <c r="F127" s="7"/>
      <c r="G127" s="7"/>
      <c r="H127" s="7"/>
    </row>
    <row r="128" ht="15.75" customHeight="1">
      <c r="A128" s="7"/>
      <c r="B128" s="7"/>
      <c r="C128" s="7"/>
      <c r="D128" s="7"/>
      <c r="E128" s="7"/>
      <c r="F128" s="7"/>
      <c r="G128" s="7"/>
      <c r="H128" s="7"/>
    </row>
    <row r="129" ht="15.75" customHeight="1">
      <c r="A129" s="7"/>
      <c r="B129" s="7"/>
      <c r="C129" s="7"/>
      <c r="D129" s="7"/>
      <c r="E129" s="7"/>
      <c r="F129" s="7"/>
      <c r="G129" s="7"/>
      <c r="H129" s="7"/>
    </row>
    <row r="130" ht="15.75" customHeight="1">
      <c r="A130" s="7"/>
      <c r="B130" s="7"/>
      <c r="C130" s="7"/>
      <c r="D130" s="7"/>
      <c r="E130" s="7"/>
      <c r="F130" s="7"/>
      <c r="G130" s="7"/>
      <c r="H130" s="7"/>
    </row>
    <row r="131" ht="15.75" customHeight="1">
      <c r="A131" s="7"/>
      <c r="B131" s="7"/>
      <c r="C131" s="7"/>
      <c r="D131" s="7"/>
      <c r="E131" s="7"/>
      <c r="F131" s="7"/>
      <c r="G131" s="7"/>
      <c r="H131" s="7"/>
    </row>
    <row r="132" ht="15.75" customHeight="1">
      <c r="A132" s="7"/>
      <c r="B132" s="7"/>
      <c r="C132" s="7"/>
      <c r="D132" s="7"/>
      <c r="E132" s="7"/>
      <c r="F132" s="7"/>
      <c r="G132" s="7"/>
      <c r="H132" s="7"/>
    </row>
    <row r="133" ht="15.75" customHeight="1">
      <c r="A133" s="7"/>
      <c r="B133" s="7"/>
      <c r="C133" s="7"/>
      <c r="D133" s="7"/>
      <c r="E133" s="7"/>
      <c r="F133" s="7"/>
      <c r="G133" s="7"/>
      <c r="H133" s="7"/>
    </row>
    <row r="134" ht="15.75" customHeight="1">
      <c r="A134" s="7"/>
      <c r="B134" s="7"/>
      <c r="C134" s="7"/>
      <c r="D134" s="7"/>
      <c r="E134" s="7"/>
      <c r="F134" s="7"/>
      <c r="G134" s="7"/>
      <c r="H134" s="7"/>
    </row>
    <row r="135" ht="15.75" customHeight="1">
      <c r="A135" s="7"/>
      <c r="B135" s="7"/>
      <c r="C135" s="7"/>
      <c r="D135" s="7"/>
      <c r="E135" s="7"/>
      <c r="F135" s="7"/>
      <c r="G135" s="7"/>
      <c r="H135" s="7"/>
    </row>
    <row r="136" ht="15.75" customHeight="1">
      <c r="A136" s="7"/>
      <c r="B136" s="7"/>
      <c r="C136" s="7"/>
      <c r="D136" s="7"/>
      <c r="E136" s="7"/>
      <c r="F136" s="7"/>
      <c r="G136" s="7"/>
      <c r="H136" s="7"/>
    </row>
    <row r="137" ht="15.75" customHeight="1">
      <c r="A137" s="7"/>
      <c r="B137" s="7"/>
      <c r="C137" s="7"/>
      <c r="D137" s="7"/>
      <c r="E137" s="7"/>
      <c r="F137" s="7"/>
      <c r="G137" s="7"/>
      <c r="H137" s="7"/>
    </row>
    <row r="138" ht="15.75" customHeight="1">
      <c r="A138" s="7"/>
      <c r="B138" s="7"/>
      <c r="C138" s="7"/>
      <c r="D138" s="7"/>
      <c r="E138" s="7"/>
      <c r="F138" s="7"/>
      <c r="G138" s="7"/>
      <c r="H138" s="7"/>
    </row>
    <row r="139" ht="15.75" customHeight="1">
      <c r="A139" s="7"/>
      <c r="B139" s="7"/>
      <c r="C139" s="7"/>
      <c r="D139" s="7"/>
      <c r="E139" s="7"/>
      <c r="F139" s="7"/>
      <c r="G139" s="7"/>
      <c r="H139" s="7"/>
    </row>
    <row r="140" ht="15.75" customHeight="1">
      <c r="A140" s="7"/>
      <c r="B140" s="7"/>
      <c r="C140" s="7"/>
      <c r="D140" s="7"/>
      <c r="E140" s="7"/>
      <c r="F140" s="7"/>
      <c r="G140" s="7"/>
      <c r="H140" s="7"/>
    </row>
    <row r="141" ht="15.75" customHeight="1">
      <c r="A141" s="7"/>
      <c r="B141" s="7"/>
      <c r="C141" s="7"/>
      <c r="D141" s="7"/>
      <c r="E141" s="7"/>
      <c r="F141" s="7"/>
      <c r="G141" s="7"/>
      <c r="H141" s="7"/>
    </row>
    <row r="142" ht="15.75" customHeight="1">
      <c r="A142" s="7"/>
      <c r="B142" s="7"/>
      <c r="C142" s="7"/>
      <c r="D142" s="7"/>
      <c r="E142" s="7"/>
      <c r="F142" s="7"/>
      <c r="G142" s="7"/>
      <c r="H142" s="7"/>
    </row>
    <row r="143" ht="15.75" customHeight="1">
      <c r="A143" s="7"/>
      <c r="B143" s="7"/>
      <c r="C143" s="7"/>
      <c r="D143" s="7"/>
      <c r="E143" s="7"/>
      <c r="F143" s="7"/>
      <c r="G143" s="7"/>
      <c r="H143" s="7"/>
    </row>
    <row r="144" ht="15.75" customHeight="1">
      <c r="A144" s="7"/>
      <c r="B144" s="7"/>
      <c r="C144" s="7"/>
      <c r="D144" s="7"/>
      <c r="E144" s="7"/>
      <c r="F144" s="7"/>
      <c r="G144" s="7"/>
      <c r="H144" s="7"/>
    </row>
    <row r="145" ht="15.75" customHeight="1">
      <c r="A145" s="7"/>
      <c r="B145" s="7"/>
      <c r="C145" s="7"/>
      <c r="D145" s="7"/>
      <c r="E145" s="7"/>
      <c r="F145" s="7"/>
      <c r="G145" s="7"/>
      <c r="H145" s="7"/>
    </row>
    <row r="146" ht="15.75" customHeight="1">
      <c r="A146" s="7"/>
      <c r="B146" s="7"/>
      <c r="C146" s="7"/>
      <c r="D146" s="7"/>
      <c r="E146" s="7"/>
      <c r="F146" s="7"/>
      <c r="G146" s="7"/>
      <c r="H146" s="7"/>
    </row>
    <row r="147" ht="15.75" customHeight="1">
      <c r="A147" s="7"/>
      <c r="B147" s="7"/>
      <c r="C147" s="7"/>
      <c r="D147" s="7"/>
      <c r="E147" s="7"/>
      <c r="F147" s="7"/>
      <c r="G147" s="7"/>
      <c r="H147" s="7"/>
    </row>
    <row r="148" ht="15.75" customHeight="1">
      <c r="A148" s="7"/>
      <c r="B148" s="7"/>
      <c r="C148" s="7"/>
      <c r="D148" s="7"/>
      <c r="E148" s="7"/>
      <c r="F148" s="7"/>
      <c r="G148" s="7"/>
      <c r="H148" s="7"/>
    </row>
    <row r="149" ht="15.75" customHeight="1">
      <c r="A149" s="7"/>
      <c r="B149" s="7"/>
      <c r="C149" s="7"/>
      <c r="D149" s="7"/>
      <c r="E149" s="7"/>
      <c r="F149" s="7"/>
      <c r="G149" s="7"/>
      <c r="H149" s="7"/>
    </row>
    <row r="150" ht="15.75" customHeight="1">
      <c r="A150" s="7"/>
      <c r="B150" s="7"/>
      <c r="C150" s="7"/>
      <c r="D150" s="7"/>
      <c r="E150" s="7"/>
      <c r="F150" s="7"/>
      <c r="G150" s="7"/>
      <c r="H150" s="7"/>
    </row>
    <row r="151" ht="15.75" customHeight="1">
      <c r="A151" s="7"/>
      <c r="B151" s="7"/>
      <c r="C151" s="7"/>
      <c r="D151" s="7"/>
      <c r="E151" s="7"/>
      <c r="F151" s="7"/>
      <c r="G151" s="7"/>
      <c r="H151" s="7"/>
    </row>
    <row r="152" ht="15.75" customHeight="1">
      <c r="A152" s="7"/>
      <c r="B152" s="7"/>
      <c r="C152" s="7"/>
      <c r="D152" s="7"/>
      <c r="E152" s="7"/>
      <c r="F152" s="7"/>
      <c r="G152" s="7"/>
      <c r="H152" s="7"/>
    </row>
    <row r="153" ht="15.75" customHeight="1">
      <c r="A153" s="7"/>
      <c r="B153" s="7"/>
      <c r="C153" s="7"/>
      <c r="D153" s="7"/>
      <c r="E153" s="7"/>
      <c r="F153" s="7"/>
      <c r="G153" s="7"/>
      <c r="H153" s="7"/>
    </row>
    <row r="154" ht="15.75" customHeight="1">
      <c r="A154" s="7"/>
      <c r="B154" s="7"/>
      <c r="C154" s="7"/>
      <c r="D154" s="7"/>
      <c r="E154" s="7"/>
      <c r="F154" s="7"/>
      <c r="G154" s="7"/>
      <c r="H154" s="7"/>
    </row>
    <row r="155" ht="15.75" customHeight="1">
      <c r="A155" s="7"/>
      <c r="B155" s="7"/>
      <c r="C155" s="7"/>
      <c r="D155" s="7"/>
      <c r="E155" s="7"/>
      <c r="F155" s="7"/>
      <c r="G155" s="7"/>
      <c r="H155" s="7"/>
    </row>
    <row r="156" ht="15.75" customHeight="1">
      <c r="A156" s="7"/>
      <c r="B156" s="7"/>
      <c r="C156" s="7"/>
      <c r="D156" s="7"/>
      <c r="E156" s="7"/>
      <c r="F156" s="7"/>
      <c r="G156" s="7"/>
      <c r="H156" s="7"/>
    </row>
    <row r="157" ht="15.75" customHeight="1">
      <c r="A157" s="7"/>
      <c r="B157" s="7"/>
      <c r="C157" s="7"/>
      <c r="D157" s="7"/>
      <c r="E157" s="7"/>
      <c r="F157" s="7"/>
      <c r="G157" s="7"/>
      <c r="H157" s="7"/>
    </row>
    <row r="158" ht="15.75" customHeight="1">
      <c r="A158" s="7"/>
      <c r="B158" s="7"/>
      <c r="C158" s="7"/>
      <c r="D158" s="7"/>
      <c r="E158" s="7"/>
      <c r="F158" s="7"/>
      <c r="G158" s="7"/>
      <c r="H158" s="7"/>
    </row>
    <row r="159" ht="15.75" customHeight="1">
      <c r="A159" s="7"/>
      <c r="B159" s="7"/>
      <c r="C159" s="7"/>
      <c r="D159" s="7"/>
      <c r="E159" s="7"/>
      <c r="F159" s="7"/>
      <c r="G159" s="7"/>
      <c r="H159" s="7"/>
    </row>
    <row r="160" ht="15.75" customHeight="1">
      <c r="A160" s="7"/>
      <c r="B160" s="7"/>
      <c r="C160" s="7"/>
      <c r="D160" s="7"/>
      <c r="E160" s="7"/>
      <c r="F160" s="7"/>
      <c r="G160" s="7"/>
      <c r="H160" s="7"/>
    </row>
    <row r="161" ht="15.75" customHeight="1">
      <c r="A161" s="7"/>
      <c r="B161" s="7"/>
      <c r="C161" s="7"/>
      <c r="D161" s="7"/>
      <c r="E161" s="7"/>
      <c r="F161" s="7"/>
      <c r="G161" s="7"/>
      <c r="H161" s="7"/>
    </row>
    <row r="162" ht="15.75" customHeight="1">
      <c r="A162" s="7"/>
      <c r="B162" s="7"/>
      <c r="C162" s="7"/>
      <c r="D162" s="7"/>
      <c r="E162" s="7"/>
      <c r="F162" s="7"/>
      <c r="G162" s="7"/>
      <c r="H162" s="7"/>
    </row>
    <row r="163" ht="15.75" customHeight="1">
      <c r="A163" s="7"/>
      <c r="B163" s="7"/>
      <c r="C163" s="7"/>
      <c r="D163" s="7"/>
      <c r="E163" s="7"/>
      <c r="F163" s="7"/>
      <c r="G163" s="7"/>
      <c r="H163" s="7"/>
    </row>
    <row r="164" ht="15.75" customHeight="1">
      <c r="A164" s="7"/>
      <c r="B164" s="7"/>
      <c r="C164" s="7"/>
      <c r="D164" s="7"/>
      <c r="E164" s="7"/>
      <c r="F164" s="7"/>
      <c r="G164" s="7"/>
      <c r="H164" s="7"/>
    </row>
    <row r="165" ht="15.75" customHeight="1">
      <c r="A165" s="7"/>
      <c r="B165" s="7"/>
      <c r="C165" s="7"/>
      <c r="D165" s="7"/>
      <c r="E165" s="7"/>
      <c r="F165" s="7"/>
      <c r="G165" s="7"/>
      <c r="H165" s="7"/>
    </row>
    <row r="166" ht="15.75" customHeight="1">
      <c r="A166" s="7"/>
      <c r="B166" s="7"/>
      <c r="C166" s="7"/>
      <c r="D166" s="7"/>
      <c r="E166" s="7"/>
      <c r="F166" s="7"/>
      <c r="G166" s="7"/>
      <c r="H166" s="7"/>
    </row>
    <row r="167" ht="15.75" customHeight="1">
      <c r="A167" s="7"/>
      <c r="B167" s="7"/>
      <c r="C167" s="7"/>
      <c r="D167" s="7"/>
      <c r="E167" s="7"/>
      <c r="F167" s="7"/>
      <c r="G167" s="7"/>
      <c r="H167" s="7"/>
    </row>
    <row r="168" ht="15.75" customHeight="1">
      <c r="A168" s="7"/>
      <c r="B168" s="7"/>
      <c r="C168" s="7"/>
      <c r="D168" s="7"/>
      <c r="E168" s="7"/>
      <c r="F168" s="7"/>
      <c r="G168" s="7"/>
      <c r="H168" s="7"/>
    </row>
    <row r="169" ht="15.75" customHeight="1">
      <c r="A169" s="7"/>
      <c r="B169" s="7"/>
      <c r="C169" s="7"/>
      <c r="D169" s="7"/>
      <c r="E169" s="7"/>
      <c r="F169" s="7"/>
      <c r="G169" s="7"/>
      <c r="H169" s="7"/>
    </row>
    <row r="170" ht="15.75" customHeight="1">
      <c r="A170" s="7"/>
      <c r="B170" s="7"/>
      <c r="C170" s="7"/>
      <c r="D170" s="7"/>
      <c r="E170" s="7"/>
      <c r="F170" s="7"/>
      <c r="G170" s="7"/>
      <c r="H170" s="7"/>
    </row>
    <row r="171" ht="15.75" customHeight="1">
      <c r="A171" s="7"/>
      <c r="B171" s="7"/>
      <c r="C171" s="7"/>
      <c r="D171" s="7"/>
      <c r="E171" s="7"/>
      <c r="F171" s="7"/>
      <c r="G171" s="7"/>
      <c r="H171" s="7"/>
    </row>
    <row r="172" ht="15.75" customHeight="1">
      <c r="A172" s="7"/>
      <c r="B172" s="7"/>
      <c r="C172" s="7"/>
      <c r="D172" s="7"/>
      <c r="E172" s="7"/>
      <c r="F172" s="7"/>
      <c r="G172" s="7"/>
      <c r="H172" s="7"/>
    </row>
    <row r="173" ht="15.75" customHeight="1">
      <c r="A173" s="7"/>
      <c r="B173" s="7"/>
      <c r="C173" s="7"/>
      <c r="D173" s="7"/>
      <c r="E173" s="7"/>
      <c r="F173" s="7"/>
      <c r="G173" s="7"/>
      <c r="H173" s="7"/>
    </row>
    <row r="174" ht="15.75" customHeight="1">
      <c r="A174" s="7"/>
      <c r="B174" s="7"/>
      <c r="C174" s="7"/>
      <c r="D174" s="7"/>
      <c r="E174" s="7"/>
      <c r="F174" s="7"/>
      <c r="G174" s="7"/>
      <c r="H174" s="7"/>
    </row>
    <row r="175" ht="15.75" customHeight="1">
      <c r="A175" s="7"/>
      <c r="B175" s="7"/>
      <c r="C175" s="7"/>
      <c r="D175" s="7"/>
      <c r="E175" s="7"/>
      <c r="F175" s="7"/>
      <c r="G175" s="7"/>
      <c r="H175" s="7"/>
    </row>
    <row r="176" ht="15.75" customHeight="1">
      <c r="A176" s="7"/>
      <c r="B176" s="7"/>
      <c r="C176" s="7"/>
      <c r="D176" s="7"/>
      <c r="E176" s="7"/>
      <c r="F176" s="7"/>
      <c r="G176" s="7"/>
      <c r="H176" s="7"/>
    </row>
    <row r="177" ht="15.75" customHeight="1">
      <c r="A177" s="7"/>
      <c r="B177" s="7"/>
      <c r="C177" s="7"/>
      <c r="D177" s="7"/>
      <c r="E177" s="7"/>
      <c r="F177" s="7"/>
      <c r="G177" s="7"/>
      <c r="H177" s="7"/>
    </row>
    <row r="178" ht="15.75" customHeight="1">
      <c r="A178" s="7"/>
      <c r="B178" s="7"/>
      <c r="C178" s="7"/>
      <c r="D178" s="7"/>
      <c r="E178" s="7"/>
      <c r="F178" s="7"/>
      <c r="G178" s="7"/>
      <c r="H178" s="7"/>
    </row>
    <row r="179" ht="15.75" customHeight="1">
      <c r="A179" s="7"/>
      <c r="B179" s="7"/>
      <c r="C179" s="7"/>
      <c r="D179" s="7"/>
      <c r="E179" s="7"/>
      <c r="F179" s="7"/>
      <c r="G179" s="7"/>
      <c r="H179" s="7"/>
    </row>
    <row r="180" ht="15.75" customHeight="1">
      <c r="A180" s="7"/>
      <c r="B180" s="7"/>
      <c r="C180" s="7"/>
      <c r="D180" s="7"/>
      <c r="E180" s="7"/>
      <c r="F180" s="7"/>
      <c r="G180" s="7"/>
      <c r="H180" s="7"/>
    </row>
    <row r="181" ht="15.75" customHeight="1">
      <c r="A181" s="7"/>
      <c r="B181" s="7"/>
      <c r="C181" s="7"/>
      <c r="D181" s="7"/>
      <c r="E181" s="7"/>
      <c r="F181" s="7"/>
      <c r="G181" s="7"/>
      <c r="H181" s="7"/>
    </row>
    <row r="182" ht="15.75" customHeight="1">
      <c r="A182" s="7"/>
      <c r="B182" s="7"/>
      <c r="C182" s="7"/>
      <c r="D182" s="7"/>
      <c r="E182" s="7"/>
      <c r="F182" s="7"/>
      <c r="G182" s="7"/>
      <c r="H182" s="7"/>
    </row>
    <row r="183" ht="15.75" customHeight="1">
      <c r="A183" s="7"/>
      <c r="B183" s="7"/>
      <c r="C183" s="7"/>
      <c r="D183" s="7"/>
      <c r="E183" s="7"/>
      <c r="F183" s="7"/>
      <c r="G183" s="7"/>
      <c r="H183" s="7"/>
    </row>
    <row r="184" ht="15.75" customHeight="1">
      <c r="A184" s="7"/>
      <c r="B184" s="7"/>
      <c r="C184" s="7"/>
      <c r="D184" s="7"/>
      <c r="E184" s="7"/>
      <c r="F184" s="7"/>
      <c r="G184" s="7"/>
      <c r="H184" s="7"/>
    </row>
    <row r="185" ht="15.75" customHeight="1">
      <c r="A185" s="7"/>
      <c r="B185" s="7"/>
      <c r="C185" s="7"/>
      <c r="D185" s="7"/>
      <c r="E185" s="7"/>
      <c r="F185" s="7"/>
      <c r="G185" s="7"/>
      <c r="H185" s="7"/>
    </row>
    <row r="186" ht="15.75" customHeight="1">
      <c r="A186" s="7"/>
      <c r="B186" s="7"/>
      <c r="C186" s="7"/>
      <c r="D186" s="7"/>
      <c r="E186" s="7"/>
      <c r="F186" s="7"/>
      <c r="G186" s="7"/>
      <c r="H186" s="7"/>
    </row>
    <row r="187" ht="15.75" customHeight="1">
      <c r="A187" s="7"/>
      <c r="B187" s="7"/>
      <c r="C187" s="7"/>
      <c r="D187" s="7"/>
      <c r="E187" s="7"/>
      <c r="F187" s="7"/>
      <c r="G187" s="7"/>
      <c r="H187" s="7"/>
    </row>
    <row r="188" ht="15.75" customHeight="1">
      <c r="A188" s="7"/>
      <c r="B188" s="7"/>
      <c r="C188" s="7"/>
      <c r="D188" s="7"/>
      <c r="E188" s="7"/>
      <c r="F188" s="7"/>
      <c r="G188" s="7"/>
      <c r="H188" s="7"/>
    </row>
    <row r="189" ht="15.75" customHeight="1">
      <c r="A189" s="7"/>
      <c r="B189" s="7"/>
      <c r="C189" s="7"/>
      <c r="D189" s="7"/>
      <c r="E189" s="7"/>
      <c r="F189" s="7"/>
      <c r="G189" s="7"/>
      <c r="H189" s="7"/>
    </row>
    <row r="190" ht="15.75" customHeight="1">
      <c r="A190" s="7"/>
      <c r="B190" s="7"/>
      <c r="C190" s="7"/>
      <c r="D190" s="7"/>
      <c r="E190" s="7"/>
      <c r="F190" s="7"/>
      <c r="G190" s="7"/>
      <c r="H190" s="7"/>
    </row>
    <row r="191" ht="15.75" customHeight="1">
      <c r="A191" s="7"/>
      <c r="B191" s="7"/>
      <c r="C191" s="7"/>
      <c r="D191" s="7"/>
      <c r="E191" s="7"/>
      <c r="F191" s="7"/>
      <c r="G191" s="7"/>
      <c r="H191" s="7"/>
    </row>
    <row r="192" ht="15.75" customHeight="1">
      <c r="A192" s="7"/>
      <c r="B192" s="7"/>
      <c r="C192" s="7"/>
      <c r="D192" s="7"/>
      <c r="E192" s="7"/>
      <c r="F192" s="7"/>
      <c r="G192" s="7"/>
      <c r="H192" s="7"/>
    </row>
    <row r="193" ht="15.75" customHeight="1">
      <c r="A193" s="7"/>
      <c r="B193" s="7"/>
      <c r="C193" s="7"/>
      <c r="D193" s="7"/>
      <c r="E193" s="7"/>
      <c r="F193" s="7"/>
      <c r="G193" s="7"/>
      <c r="H193" s="7"/>
    </row>
    <row r="194" ht="15.75" customHeight="1">
      <c r="A194" s="7"/>
      <c r="B194" s="7"/>
      <c r="C194" s="7"/>
      <c r="D194" s="7"/>
      <c r="E194" s="7"/>
      <c r="F194" s="7"/>
      <c r="G194" s="7"/>
      <c r="H194" s="7"/>
    </row>
    <row r="195" ht="15.75" customHeight="1">
      <c r="A195" s="7"/>
      <c r="B195" s="7"/>
      <c r="C195" s="7"/>
      <c r="D195" s="7"/>
      <c r="E195" s="7"/>
      <c r="F195" s="7"/>
      <c r="G195" s="7"/>
      <c r="H195" s="7"/>
    </row>
    <row r="196" ht="15.75" customHeight="1">
      <c r="A196" s="7"/>
      <c r="B196" s="7"/>
      <c r="C196" s="7"/>
      <c r="D196" s="7"/>
      <c r="E196" s="7"/>
      <c r="F196" s="7"/>
      <c r="G196" s="7"/>
      <c r="H196" s="7"/>
    </row>
    <row r="197" ht="15.75" customHeight="1">
      <c r="A197" s="7"/>
      <c r="B197" s="7"/>
      <c r="C197" s="7"/>
      <c r="D197" s="7"/>
      <c r="E197" s="7"/>
      <c r="F197" s="7"/>
      <c r="G197" s="7"/>
      <c r="H197" s="7"/>
    </row>
    <row r="198" ht="15.75" customHeight="1">
      <c r="A198" s="7"/>
      <c r="B198" s="7"/>
      <c r="C198" s="7"/>
      <c r="D198" s="7"/>
      <c r="E198" s="7"/>
      <c r="F198" s="7"/>
      <c r="G198" s="7"/>
      <c r="H198" s="7"/>
    </row>
    <row r="199" ht="15.75" customHeight="1">
      <c r="A199" s="7"/>
      <c r="B199" s="7"/>
      <c r="C199" s="7"/>
      <c r="D199" s="7"/>
      <c r="E199" s="7"/>
      <c r="F199" s="7"/>
      <c r="G199" s="7"/>
      <c r="H199" s="7"/>
    </row>
    <row r="200" ht="15.75" customHeight="1">
      <c r="A200" s="7"/>
      <c r="B200" s="7"/>
      <c r="C200" s="7"/>
      <c r="D200" s="7"/>
      <c r="E200" s="7"/>
      <c r="F200" s="7"/>
      <c r="G200" s="7"/>
      <c r="H200" s="7"/>
    </row>
    <row r="201" ht="15.75" customHeight="1">
      <c r="A201" s="7"/>
      <c r="B201" s="7"/>
      <c r="C201" s="7"/>
      <c r="D201" s="7"/>
      <c r="E201" s="7"/>
      <c r="F201" s="7"/>
      <c r="G201" s="7"/>
      <c r="H201" s="7"/>
    </row>
    <row r="202" ht="15.75" customHeight="1">
      <c r="A202" s="7"/>
      <c r="B202" s="7"/>
      <c r="C202" s="7"/>
      <c r="D202" s="7"/>
      <c r="E202" s="7"/>
      <c r="F202" s="7"/>
      <c r="G202" s="7"/>
      <c r="H202" s="7"/>
    </row>
    <row r="203" ht="15.75" customHeight="1">
      <c r="A203" s="7"/>
      <c r="B203" s="7"/>
      <c r="C203" s="7"/>
      <c r="D203" s="7"/>
      <c r="E203" s="7"/>
      <c r="F203" s="7"/>
      <c r="G203" s="7"/>
      <c r="H203" s="7"/>
    </row>
    <row r="204" ht="15.75" customHeight="1">
      <c r="A204" s="7"/>
      <c r="B204" s="7"/>
      <c r="C204" s="7"/>
      <c r="D204" s="7"/>
      <c r="E204" s="7"/>
      <c r="F204" s="7"/>
      <c r="G204" s="7"/>
      <c r="H204" s="7"/>
    </row>
    <row r="205" ht="15.75" customHeight="1">
      <c r="A205" s="7"/>
      <c r="B205" s="7"/>
      <c r="C205" s="7"/>
      <c r="D205" s="7"/>
      <c r="E205" s="7"/>
      <c r="F205" s="7"/>
      <c r="G205" s="7"/>
      <c r="H205" s="7"/>
    </row>
    <row r="206" ht="15.75" customHeight="1">
      <c r="A206" s="7"/>
      <c r="B206" s="7"/>
      <c r="C206" s="7"/>
      <c r="D206" s="7"/>
      <c r="E206" s="7"/>
      <c r="F206" s="7"/>
      <c r="G206" s="7"/>
      <c r="H206" s="7"/>
    </row>
    <row r="207" ht="15.75" customHeight="1">
      <c r="A207" s="7"/>
      <c r="B207" s="7"/>
      <c r="C207" s="7"/>
      <c r="D207" s="7"/>
      <c r="E207" s="7"/>
      <c r="F207" s="7"/>
      <c r="G207" s="7"/>
      <c r="H207" s="7"/>
    </row>
    <row r="208" ht="15.75" customHeight="1">
      <c r="A208" s="7"/>
      <c r="B208" s="7"/>
      <c r="C208" s="7"/>
      <c r="D208" s="7"/>
      <c r="E208" s="7"/>
      <c r="F208" s="7"/>
      <c r="G208" s="7"/>
      <c r="H208" s="7"/>
    </row>
    <row r="209" ht="15.75" customHeight="1">
      <c r="A209" s="7"/>
      <c r="B209" s="7"/>
      <c r="C209" s="7"/>
      <c r="D209" s="7"/>
      <c r="E209" s="7"/>
      <c r="F209" s="7"/>
      <c r="G209" s="7"/>
      <c r="H209" s="7"/>
    </row>
    <row r="210" ht="15.75" customHeight="1">
      <c r="A210" s="7"/>
      <c r="B210" s="7"/>
      <c r="C210" s="7"/>
      <c r="D210" s="7"/>
      <c r="E210" s="7"/>
      <c r="F210" s="7"/>
      <c r="G210" s="7"/>
      <c r="H210" s="7"/>
    </row>
    <row r="211" ht="15.75" customHeight="1">
      <c r="A211" s="7"/>
      <c r="B211" s="7"/>
      <c r="C211" s="7"/>
      <c r="D211" s="7"/>
      <c r="E211" s="7"/>
      <c r="F211" s="7"/>
      <c r="G211" s="7"/>
      <c r="H211" s="7"/>
    </row>
    <row r="212" ht="15.75" customHeight="1">
      <c r="A212" s="7"/>
      <c r="B212" s="7"/>
      <c r="C212" s="7"/>
      <c r="D212" s="7"/>
      <c r="E212" s="7"/>
      <c r="F212" s="7"/>
      <c r="G212" s="7"/>
      <c r="H212" s="7"/>
    </row>
    <row r="213" ht="15.75" customHeight="1">
      <c r="A213" s="7"/>
      <c r="B213" s="7"/>
      <c r="C213" s="7"/>
      <c r="D213" s="7"/>
      <c r="E213" s="7"/>
      <c r="F213" s="7"/>
      <c r="G213" s="7"/>
      <c r="H213" s="7"/>
    </row>
    <row r="214" ht="15.75" customHeight="1">
      <c r="A214" s="7"/>
      <c r="B214" s="7"/>
      <c r="C214" s="7"/>
      <c r="D214" s="7"/>
      <c r="E214" s="7"/>
      <c r="F214" s="7"/>
      <c r="G214" s="7"/>
      <c r="H214" s="7"/>
    </row>
    <row r="215" ht="15.75" customHeight="1">
      <c r="A215" s="7"/>
      <c r="B215" s="7"/>
      <c r="C215" s="7"/>
      <c r="D215" s="7"/>
      <c r="E215" s="7"/>
      <c r="F215" s="7"/>
      <c r="G215" s="7"/>
      <c r="H215" s="7"/>
    </row>
    <row r="216" ht="15.75" customHeight="1">
      <c r="A216" s="7"/>
      <c r="B216" s="7"/>
      <c r="C216" s="7"/>
      <c r="D216" s="7"/>
      <c r="E216" s="7"/>
      <c r="F216" s="7"/>
      <c r="G216" s="7"/>
      <c r="H216" s="7"/>
    </row>
    <row r="217" ht="15.75" customHeight="1">
      <c r="A217" s="7"/>
      <c r="B217" s="7"/>
      <c r="C217" s="7"/>
      <c r="D217" s="7"/>
      <c r="E217" s="7"/>
      <c r="F217" s="7"/>
      <c r="G217" s="7"/>
      <c r="H217" s="7"/>
    </row>
    <row r="218" ht="15.75" customHeight="1">
      <c r="A218" s="7"/>
      <c r="B218" s="7"/>
      <c r="C218" s="7"/>
      <c r="D218" s="7"/>
      <c r="E218" s="7"/>
      <c r="F218" s="7"/>
      <c r="G218" s="7"/>
      <c r="H218" s="7"/>
    </row>
    <row r="219" ht="15.75" customHeight="1">
      <c r="A219" s="7"/>
      <c r="B219" s="7"/>
      <c r="C219" s="7"/>
      <c r="D219" s="7"/>
      <c r="E219" s="7"/>
      <c r="F219" s="7"/>
      <c r="G219" s="7"/>
      <c r="H219" s="7"/>
    </row>
    <row r="220" ht="15.75" customHeight="1">
      <c r="A220" s="7"/>
      <c r="B220" s="7"/>
      <c r="C220" s="7"/>
      <c r="D220" s="7"/>
      <c r="E220" s="7"/>
      <c r="F220" s="7"/>
      <c r="G220" s="7"/>
      <c r="H220" s="7"/>
    </row>
    <row r="221" ht="15.75" customHeight="1">
      <c r="A221" s="7"/>
      <c r="B221" s="7"/>
      <c r="C221" s="7"/>
      <c r="D221" s="7"/>
      <c r="E221" s="7"/>
      <c r="F221" s="7"/>
      <c r="G221" s="7"/>
      <c r="H221" s="7"/>
    </row>
    <row r="222" ht="15.75" customHeight="1">
      <c r="A222" s="7"/>
      <c r="B222" s="7"/>
      <c r="C222" s="7"/>
      <c r="D222" s="7"/>
      <c r="E222" s="7"/>
      <c r="F222" s="7"/>
      <c r="G222" s="7"/>
      <c r="H222" s="7"/>
    </row>
    <row r="223" ht="15.75" customHeight="1">
      <c r="A223" s="7"/>
      <c r="B223" s="7"/>
      <c r="C223" s="7"/>
      <c r="D223" s="7"/>
      <c r="E223" s="7"/>
      <c r="F223" s="7"/>
      <c r="G223" s="7"/>
      <c r="H223" s="7"/>
    </row>
    <row r="224" ht="15.75" customHeight="1">
      <c r="A224" s="7"/>
      <c r="B224" s="7"/>
      <c r="C224" s="7"/>
      <c r="D224" s="7"/>
      <c r="E224" s="7"/>
      <c r="F224" s="7"/>
      <c r="G224" s="7"/>
      <c r="H224" s="7"/>
    </row>
    <row r="225" ht="15.75" customHeight="1">
      <c r="A225" s="7"/>
      <c r="B225" s="7"/>
      <c r="C225" s="7"/>
      <c r="D225" s="7"/>
      <c r="E225" s="7"/>
      <c r="F225" s="7"/>
      <c r="G225" s="7"/>
      <c r="H225" s="7"/>
    </row>
    <row r="226" ht="15.75" customHeight="1">
      <c r="A226" s="7"/>
      <c r="B226" s="7"/>
      <c r="C226" s="7"/>
      <c r="D226" s="7"/>
      <c r="E226" s="7"/>
      <c r="F226" s="7"/>
      <c r="G226" s="7"/>
      <c r="H226" s="7"/>
    </row>
    <row r="227" ht="15.75" customHeight="1">
      <c r="A227" s="7"/>
      <c r="B227" s="7"/>
      <c r="C227" s="7"/>
      <c r="D227" s="7"/>
      <c r="E227" s="7"/>
      <c r="F227" s="7"/>
      <c r="G227" s="7"/>
      <c r="H227" s="7"/>
    </row>
    <row r="228" ht="15.75" customHeight="1">
      <c r="A228" s="7"/>
      <c r="B228" s="7"/>
      <c r="C228" s="7"/>
      <c r="D228" s="7"/>
      <c r="E228" s="7"/>
      <c r="F228" s="7"/>
      <c r="G228" s="7"/>
      <c r="H228" s="7"/>
    </row>
    <row r="229" ht="15.75" customHeight="1">
      <c r="A229" s="7"/>
      <c r="B229" s="7"/>
      <c r="C229" s="7"/>
      <c r="D229" s="7"/>
      <c r="E229" s="7"/>
      <c r="F229" s="7"/>
      <c r="G229" s="7"/>
      <c r="H229" s="7"/>
    </row>
    <row r="230" ht="15.75" customHeight="1">
      <c r="A230" s="7"/>
      <c r="B230" s="7"/>
      <c r="C230" s="7"/>
      <c r="D230" s="7"/>
      <c r="E230" s="7"/>
      <c r="F230" s="7"/>
      <c r="G230" s="7"/>
      <c r="H230" s="7"/>
    </row>
    <row r="231" ht="15.75" customHeight="1">
      <c r="A231" s="7"/>
      <c r="B231" s="7"/>
      <c r="C231" s="7"/>
      <c r="D231" s="7"/>
      <c r="E231" s="7"/>
      <c r="F231" s="7"/>
      <c r="G231" s="7"/>
      <c r="H231" s="7"/>
    </row>
    <row r="232" ht="15.75" customHeight="1">
      <c r="A232" s="7"/>
      <c r="B232" s="7"/>
      <c r="C232" s="7"/>
      <c r="D232" s="7"/>
      <c r="E232" s="7"/>
      <c r="F232" s="7"/>
      <c r="G232" s="7"/>
      <c r="H232" s="7"/>
    </row>
    <row r="233" ht="15.75" customHeight="1">
      <c r="A233" s="7"/>
      <c r="B233" s="7"/>
      <c r="C233" s="7"/>
      <c r="D233" s="7"/>
      <c r="E233" s="7"/>
      <c r="F233" s="7"/>
      <c r="G233" s="7"/>
      <c r="H233" s="7"/>
    </row>
    <row r="234" ht="15.75" customHeight="1">
      <c r="A234" s="7"/>
      <c r="B234" s="7"/>
      <c r="C234" s="7"/>
      <c r="D234" s="7"/>
      <c r="E234" s="7"/>
      <c r="F234" s="7"/>
      <c r="G234" s="7"/>
      <c r="H234" s="7"/>
    </row>
    <row r="235" ht="15.75" customHeight="1">
      <c r="A235" s="7"/>
      <c r="B235" s="7"/>
      <c r="C235" s="7"/>
      <c r="D235" s="7"/>
      <c r="E235" s="7"/>
      <c r="F235" s="7"/>
      <c r="G235" s="7"/>
      <c r="H235" s="7"/>
    </row>
    <row r="236" ht="15.75" customHeight="1">
      <c r="A236" s="7"/>
      <c r="B236" s="7"/>
      <c r="C236" s="7"/>
      <c r="D236" s="7"/>
      <c r="E236" s="7"/>
      <c r="F236" s="7"/>
      <c r="G236" s="7"/>
      <c r="H236" s="7"/>
    </row>
    <row r="237" ht="15.75" customHeight="1">
      <c r="A237" s="7"/>
      <c r="B237" s="7"/>
      <c r="C237" s="7"/>
      <c r="D237" s="7"/>
      <c r="E237" s="7"/>
      <c r="F237" s="7"/>
      <c r="G237" s="7"/>
      <c r="H237" s="7"/>
    </row>
    <row r="238" ht="15.75" customHeight="1">
      <c r="A238" s="7"/>
      <c r="B238" s="7"/>
      <c r="C238" s="7"/>
      <c r="D238" s="7"/>
      <c r="E238" s="7"/>
      <c r="F238" s="7"/>
      <c r="G238" s="7"/>
      <c r="H238" s="7"/>
    </row>
    <row r="239" ht="15.75" customHeight="1">
      <c r="A239" s="7"/>
      <c r="B239" s="7"/>
      <c r="C239" s="7"/>
      <c r="D239" s="7"/>
      <c r="E239" s="7"/>
      <c r="F239" s="7"/>
      <c r="G239" s="7"/>
      <c r="H239" s="7"/>
    </row>
    <row r="240" ht="15.75" customHeight="1">
      <c r="A240" s="7"/>
      <c r="B240" s="7"/>
      <c r="C240" s="7"/>
      <c r="D240" s="7"/>
      <c r="E240" s="7"/>
      <c r="F240" s="7"/>
      <c r="G240" s="7"/>
      <c r="H240" s="7"/>
    </row>
    <row r="241" ht="15.75" customHeight="1">
      <c r="A241" s="7"/>
      <c r="B241" s="7"/>
      <c r="C241" s="7"/>
      <c r="D241" s="7"/>
      <c r="E241" s="7"/>
      <c r="F241" s="7"/>
      <c r="G241" s="7"/>
      <c r="H241" s="7"/>
    </row>
    <row r="242" ht="15.75" customHeight="1">
      <c r="A242" s="7"/>
      <c r="B242" s="7"/>
      <c r="C242" s="7"/>
      <c r="D242" s="7"/>
      <c r="E242" s="7"/>
      <c r="F242" s="7"/>
      <c r="G242" s="7"/>
      <c r="H242" s="7"/>
    </row>
    <row r="243" ht="15.75" customHeight="1">
      <c r="A243" s="7"/>
      <c r="B243" s="7"/>
      <c r="C243" s="7"/>
      <c r="D243" s="7"/>
      <c r="E243" s="7"/>
      <c r="F243" s="7"/>
      <c r="G243" s="7"/>
      <c r="H243" s="7"/>
    </row>
    <row r="244" ht="15.75" customHeight="1">
      <c r="A244" s="7"/>
      <c r="B244" s="7"/>
      <c r="C244" s="7"/>
      <c r="D244" s="7"/>
      <c r="E244" s="7"/>
      <c r="F244" s="7"/>
      <c r="G244" s="7"/>
      <c r="H244" s="7"/>
    </row>
    <row r="245" ht="15.75" customHeight="1">
      <c r="A245" s="7"/>
      <c r="B245" s="7"/>
      <c r="C245" s="7"/>
      <c r="D245" s="7"/>
      <c r="E245" s="7"/>
      <c r="F245" s="7"/>
      <c r="G245" s="7"/>
      <c r="H245" s="7"/>
    </row>
    <row r="246" ht="15.75" customHeight="1">
      <c r="A246" s="7"/>
      <c r="B246" s="7"/>
      <c r="C246" s="7"/>
      <c r="D246" s="7"/>
      <c r="E246" s="7"/>
      <c r="F246" s="7"/>
      <c r="G246" s="7"/>
      <c r="H246" s="7"/>
    </row>
    <row r="247" ht="15.75" customHeight="1">
      <c r="A247" s="7"/>
      <c r="B247" s="7"/>
      <c r="C247" s="7"/>
      <c r="D247" s="7"/>
      <c r="E247" s="7"/>
      <c r="F247" s="7"/>
      <c r="G247" s="7"/>
      <c r="H247" s="7"/>
    </row>
    <row r="248" ht="15.75" customHeight="1">
      <c r="A248" s="7"/>
      <c r="B248" s="7"/>
      <c r="C248" s="7"/>
      <c r="D248" s="7"/>
      <c r="E248" s="7"/>
      <c r="F248" s="7"/>
      <c r="G248" s="7"/>
      <c r="H248" s="7"/>
    </row>
    <row r="249" ht="15.75" customHeight="1">
      <c r="A249" s="7"/>
      <c r="B249" s="7"/>
      <c r="C249" s="7"/>
      <c r="D249" s="7"/>
      <c r="E249" s="7"/>
      <c r="F249" s="7"/>
      <c r="G249" s="7"/>
      <c r="H249" s="7"/>
    </row>
    <row r="250" ht="15.75" customHeight="1">
      <c r="A250" s="7"/>
      <c r="B250" s="7"/>
      <c r="C250" s="7"/>
      <c r="D250" s="7"/>
      <c r="E250" s="7"/>
      <c r="F250" s="7"/>
      <c r="G250" s="7"/>
      <c r="H250" s="7"/>
    </row>
    <row r="251" ht="15.75" customHeight="1">
      <c r="A251" s="7"/>
      <c r="B251" s="7"/>
      <c r="C251" s="7"/>
      <c r="D251" s="7"/>
      <c r="E251" s="7"/>
      <c r="F251" s="7"/>
      <c r="G251" s="7"/>
      <c r="H251" s="7"/>
    </row>
    <row r="252" ht="15.75" customHeight="1">
      <c r="A252" s="7"/>
      <c r="B252" s="7"/>
      <c r="C252" s="7"/>
      <c r="D252" s="7"/>
      <c r="E252" s="7"/>
      <c r="F252" s="7"/>
      <c r="G252" s="7"/>
      <c r="H252" s="7"/>
    </row>
    <row r="253" ht="15.75" customHeight="1">
      <c r="A253" s="7"/>
      <c r="B253" s="7"/>
      <c r="C253" s="7"/>
      <c r="D253" s="7"/>
      <c r="E253" s="7"/>
      <c r="F253" s="7"/>
      <c r="G253" s="7"/>
      <c r="H253" s="7"/>
    </row>
    <row r="254" ht="15.75" customHeight="1">
      <c r="A254" s="7"/>
      <c r="B254" s="7"/>
      <c r="C254" s="7"/>
      <c r="D254" s="7"/>
      <c r="E254" s="7"/>
      <c r="F254" s="7"/>
      <c r="G254" s="7"/>
      <c r="H254" s="7"/>
    </row>
    <row r="255" ht="15.75" customHeight="1">
      <c r="A255" s="7"/>
      <c r="B255" s="7"/>
      <c r="C255" s="7"/>
      <c r="D255" s="7"/>
      <c r="E255" s="7"/>
      <c r="F255" s="7"/>
      <c r="G255" s="7"/>
      <c r="H255" s="7"/>
    </row>
    <row r="256" ht="15.75" customHeight="1">
      <c r="A256" s="7"/>
      <c r="B256" s="7"/>
      <c r="C256" s="7"/>
      <c r="D256" s="7"/>
      <c r="E256" s="7"/>
      <c r="F256" s="7"/>
      <c r="G256" s="7"/>
      <c r="H256" s="7"/>
    </row>
    <row r="257" ht="15.75" customHeight="1">
      <c r="A257" s="7"/>
      <c r="B257" s="7"/>
      <c r="C257" s="7"/>
      <c r="D257" s="7"/>
      <c r="E257" s="7"/>
      <c r="F257" s="7"/>
      <c r="G257" s="7"/>
      <c r="H257" s="7"/>
    </row>
    <row r="258" ht="15.75" customHeight="1">
      <c r="A258" s="7"/>
      <c r="B258" s="7"/>
      <c r="C258" s="7"/>
      <c r="D258" s="7"/>
      <c r="E258" s="7"/>
      <c r="F258" s="7"/>
      <c r="G258" s="7"/>
      <c r="H258" s="7"/>
    </row>
    <row r="259" ht="15.75" customHeight="1">
      <c r="A259" s="7"/>
      <c r="B259" s="7"/>
      <c r="C259" s="7"/>
      <c r="D259" s="7"/>
      <c r="E259" s="7"/>
      <c r="F259" s="7"/>
      <c r="G259" s="7"/>
      <c r="H259" s="7"/>
    </row>
    <row r="260" ht="15.75" customHeight="1">
      <c r="A260" s="7"/>
      <c r="B260" s="7"/>
      <c r="C260" s="7"/>
      <c r="D260" s="7"/>
      <c r="E260" s="7"/>
      <c r="F260" s="7"/>
      <c r="G260" s="7"/>
      <c r="H260" s="7"/>
    </row>
    <row r="261" ht="15.75" customHeight="1">
      <c r="A261" s="7"/>
      <c r="B261" s="7"/>
      <c r="C261" s="7"/>
      <c r="D261" s="7"/>
      <c r="E261" s="7"/>
      <c r="F261" s="7"/>
      <c r="G261" s="7"/>
      <c r="H261" s="7"/>
    </row>
    <row r="262" ht="15.75" customHeight="1">
      <c r="A262" s="7"/>
      <c r="B262" s="7"/>
      <c r="C262" s="7"/>
      <c r="D262" s="7"/>
      <c r="E262" s="7"/>
      <c r="F262" s="7"/>
      <c r="G262" s="7"/>
      <c r="H262" s="7"/>
    </row>
    <row r="263" ht="15.75" customHeight="1">
      <c r="A263" s="7"/>
      <c r="B263" s="7"/>
      <c r="C263" s="7"/>
      <c r="D263" s="7"/>
      <c r="E263" s="7"/>
      <c r="F263" s="7"/>
      <c r="G263" s="7"/>
      <c r="H263" s="7"/>
    </row>
    <row r="264" ht="15.75" customHeight="1">
      <c r="A264" s="7"/>
      <c r="B264" s="7"/>
      <c r="C264" s="7"/>
      <c r="D264" s="7"/>
      <c r="E264" s="7"/>
      <c r="F264" s="7"/>
      <c r="G264" s="7"/>
      <c r="H264" s="7"/>
    </row>
    <row r="265" ht="15.75" customHeight="1">
      <c r="A265" s="7"/>
      <c r="B265" s="7"/>
      <c r="C265" s="7"/>
      <c r="D265" s="7"/>
      <c r="E265" s="7"/>
      <c r="F265" s="7"/>
      <c r="G265" s="7"/>
      <c r="H265" s="7"/>
    </row>
    <row r="266" ht="15.75" customHeight="1">
      <c r="A266" s="7"/>
      <c r="B266" s="7"/>
      <c r="C266" s="7"/>
      <c r="D266" s="7"/>
      <c r="E266" s="7"/>
      <c r="F266" s="7"/>
      <c r="G266" s="7"/>
      <c r="H266" s="7"/>
    </row>
    <row r="267" ht="15.75" customHeight="1">
      <c r="A267" s="7"/>
      <c r="B267" s="7"/>
      <c r="C267" s="7"/>
      <c r="D267" s="7"/>
      <c r="E267" s="7"/>
      <c r="F267" s="7"/>
      <c r="G267" s="7"/>
      <c r="H267" s="7"/>
    </row>
    <row r="268" ht="15.75" customHeight="1">
      <c r="A268" s="7"/>
      <c r="B268" s="7"/>
      <c r="C268" s="7"/>
      <c r="D268" s="7"/>
      <c r="E268" s="7"/>
      <c r="F268" s="7"/>
      <c r="G268" s="7"/>
      <c r="H268" s="7"/>
    </row>
    <row r="269" ht="15.75" customHeight="1">
      <c r="A269" s="7"/>
      <c r="B269" s="7"/>
      <c r="C269" s="7"/>
      <c r="D269" s="7"/>
      <c r="E269" s="7"/>
      <c r="F269" s="7"/>
      <c r="G269" s="7"/>
      <c r="H269" s="7"/>
    </row>
    <row r="270" ht="15.75" customHeight="1">
      <c r="A270" s="7"/>
      <c r="B270" s="7"/>
      <c r="C270" s="7"/>
      <c r="D270" s="7"/>
      <c r="E270" s="7"/>
      <c r="F270" s="7"/>
      <c r="G270" s="7"/>
      <c r="H270" s="7"/>
    </row>
    <row r="271" ht="15.75" customHeight="1">
      <c r="A271" s="7"/>
      <c r="B271" s="7"/>
      <c r="C271" s="7"/>
      <c r="D271" s="7"/>
      <c r="E271" s="7"/>
      <c r="F271" s="7"/>
      <c r="G271" s="7"/>
      <c r="H271" s="7"/>
    </row>
    <row r="272" ht="15.75" customHeight="1">
      <c r="A272" s="7"/>
      <c r="B272" s="7"/>
      <c r="C272" s="7"/>
      <c r="D272" s="7"/>
      <c r="E272" s="7"/>
      <c r="F272" s="7"/>
      <c r="G272" s="7"/>
      <c r="H272" s="7"/>
    </row>
    <row r="273" ht="15.75" customHeight="1">
      <c r="A273" s="7"/>
      <c r="B273" s="7"/>
      <c r="C273" s="7"/>
      <c r="D273" s="7"/>
      <c r="E273" s="7"/>
      <c r="F273" s="7"/>
      <c r="G273" s="7"/>
      <c r="H273" s="7"/>
    </row>
    <row r="274" ht="15.75" customHeight="1">
      <c r="A274" s="7"/>
      <c r="B274" s="7"/>
      <c r="C274" s="7"/>
      <c r="D274" s="7"/>
      <c r="E274" s="7"/>
      <c r="F274" s="7"/>
      <c r="G274" s="7"/>
      <c r="H274" s="7"/>
    </row>
    <row r="275" ht="15.75" customHeight="1">
      <c r="A275" s="7"/>
      <c r="B275" s="7"/>
      <c r="C275" s="7"/>
      <c r="D275" s="7"/>
      <c r="E275" s="7"/>
      <c r="F275" s="7"/>
      <c r="G275" s="7"/>
      <c r="H275" s="7"/>
    </row>
    <row r="276" ht="15.75" customHeight="1">
      <c r="A276" s="7"/>
      <c r="B276" s="7"/>
      <c r="C276" s="7"/>
      <c r="D276" s="7"/>
      <c r="E276" s="7"/>
      <c r="F276" s="7"/>
      <c r="G276" s="7"/>
      <c r="H276" s="7"/>
    </row>
    <row r="277" ht="15.75" customHeight="1">
      <c r="A277" s="7"/>
      <c r="B277" s="7"/>
      <c r="C277" s="7"/>
      <c r="D277" s="7"/>
      <c r="E277" s="7"/>
      <c r="F277" s="7"/>
      <c r="G277" s="7"/>
      <c r="H277" s="7"/>
    </row>
    <row r="278" ht="15.75" customHeight="1">
      <c r="A278" s="7"/>
      <c r="B278" s="7"/>
      <c r="C278" s="7"/>
      <c r="D278" s="7"/>
      <c r="E278" s="7"/>
      <c r="F278" s="7"/>
      <c r="G278" s="7"/>
      <c r="H278" s="7"/>
    </row>
    <row r="279" ht="15.75" customHeight="1">
      <c r="A279" s="7"/>
      <c r="B279" s="7"/>
      <c r="C279" s="7"/>
      <c r="D279" s="7"/>
      <c r="E279" s="7"/>
      <c r="F279" s="7"/>
      <c r="G279" s="7"/>
      <c r="H279" s="7"/>
    </row>
    <row r="280" ht="15.75" customHeight="1">
      <c r="A280" s="7"/>
      <c r="B280" s="7"/>
      <c r="C280" s="7"/>
      <c r="D280" s="7"/>
      <c r="E280" s="7"/>
      <c r="F280" s="7"/>
      <c r="G280" s="7"/>
      <c r="H280" s="7"/>
    </row>
    <row r="281" ht="15.75" customHeight="1">
      <c r="A281" s="7"/>
      <c r="B281" s="7"/>
      <c r="C281" s="7"/>
      <c r="D281" s="7"/>
      <c r="E281" s="7"/>
      <c r="F281" s="7"/>
      <c r="G281" s="7"/>
      <c r="H281" s="7"/>
    </row>
    <row r="282" ht="15.75" customHeight="1">
      <c r="A282" s="7"/>
      <c r="B282" s="7"/>
      <c r="C282" s="7"/>
      <c r="D282" s="7"/>
      <c r="E282" s="7"/>
      <c r="F282" s="7"/>
      <c r="G282" s="7"/>
      <c r="H282" s="7"/>
    </row>
    <row r="283" ht="15.75" customHeight="1">
      <c r="A283" s="7"/>
      <c r="B283" s="7"/>
      <c r="C283" s="7"/>
      <c r="D283" s="7"/>
      <c r="E283" s="7"/>
      <c r="F283" s="7"/>
      <c r="G283" s="7"/>
      <c r="H283" s="7"/>
    </row>
    <row r="284" ht="15.75" customHeight="1">
      <c r="A284" s="7"/>
      <c r="B284" s="7"/>
      <c r="C284" s="7"/>
      <c r="D284" s="7"/>
      <c r="E284" s="7"/>
      <c r="F284" s="7"/>
      <c r="G284" s="7"/>
      <c r="H284" s="7"/>
    </row>
    <row r="285" ht="15.75" customHeight="1">
      <c r="A285" s="7"/>
      <c r="B285" s="7"/>
      <c r="C285" s="7"/>
      <c r="D285" s="7"/>
      <c r="E285" s="7"/>
      <c r="F285" s="7"/>
      <c r="G285" s="7"/>
      <c r="H285" s="7"/>
    </row>
    <row r="286" ht="15.75" customHeight="1">
      <c r="A286" s="7"/>
      <c r="B286" s="7"/>
      <c r="C286" s="7"/>
      <c r="D286" s="7"/>
      <c r="E286" s="7"/>
      <c r="F286" s="7"/>
      <c r="G286" s="7"/>
      <c r="H286" s="7"/>
    </row>
    <row r="287" ht="15.75" customHeight="1">
      <c r="A287" s="7"/>
      <c r="B287" s="7"/>
      <c r="C287" s="7"/>
      <c r="D287" s="7"/>
      <c r="E287" s="7"/>
      <c r="F287" s="7"/>
      <c r="G287" s="7"/>
      <c r="H287" s="7"/>
    </row>
    <row r="288" ht="15.75" customHeight="1">
      <c r="A288" s="7"/>
      <c r="B288" s="7"/>
      <c r="C288" s="7"/>
      <c r="D288" s="7"/>
      <c r="E288" s="7"/>
      <c r="F288" s="7"/>
      <c r="G288" s="7"/>
      <c r="H288" s="7"/>
    </row>
    <row r="289" ht="15.75" customHeight="1">
      <c r="A289" s="7"/>
      <c r="B289" s="7"/>
      <c r="C289" s="7"/>
      <c r="D289" s="7"/>
      <c r="E289" s="7"/>
      <c r="F289" s="7"/>
      <c r="G289" s="7"/>
      <c r="H289" s="7"/>
    </row>
    <row r="290" ht="15.75" customHeight="1">
      <c r="A290" s="7"/>
      <c r="B290" s="7"/>
      <c r="C290" s="7"/>
      <c r="D290" s="7"/>
      <c r="E290" s="7"/>
      <c r="F290" s="7"/>
      <c r="G290" s="7"/>
      <c r="H290" s="7"/>
    </row>
    <row r="291" ht="15.75" customHeight="1">
      <c r="A291" s="7"/>
      <c r="B291" s="7"/>
      <c r="C291" s="7"/>
      <c r="D291" s="7"/>
      <c r="E291" s="7"/>
      <c r="F291" s="7"/>
      <c r="G291" s="7"/>
      <c r="H291" s="7"/>
    </row>
    <row r="292" ht="15.75" customHeight="1">
      <c r="A292" s="7"/>
      <c r="B292" s="7"/>
      <c r="C292" s="7"/>
      <c r="D292" s="7"/>
      <c r="E292" s="7"/>
      <c r="F292" s="7"/>
      <c r="G292" s="7"/>
      <c r="H292" s="7"/>
    </row>
    <row r="293" ht="15.75" customHeight="1">
      <c r="A293" s="7"/>
      <c r="B293" s="7"/>
      <c r="C293" s="7"/>
      <c r="D293" s="7"/>
      <c r="E293" s="7"/>
      <c r="F293" s="7"/>
      <c r="G293" s="7"/>
      <c r="H293" s="7"/>
    </row>
    <row r="294" ht="15.75" customHeight="1">
      <c r="A294" s="7"/>
      <c r="B294" s="7"/>
      <c r="C294" s="7"/>
      <c r="D294" s="7"/>
      <c r="E294" s="7"/>
      <c r="F294" s="7"/>
      <c r="G294" s="7"/>
      <c r="H294" s="7"/>
    </row>
    <row r="295" ht="15.75" customHeight="1">
      <c r="A295" s="7"/>
      <c r="B295" s="7"/>
      <c r="C295" s="7"/>
      <c r="D295" s="7"/>
      <c r="E295" s="7"/>
      <c r="F295" s="7"/>
      <c r="G295" s="7"/>
      <c r="H295" s="7"/>
    </row>
    <row r="296" ht="15.75" customHeight="1">
      <c r="A296" s="7"/>
      <c r="B296" s="7"/>
      <c r="C296" s="7"/>
      <c r="D296" s="7"/>
      <c r="E296" s="7"/>
      <c r="F296" s="7"/>
      <c r="G296" s="7"/>
      <c r="H296" s="7"/>
    </row>
    <row r="297" ht="15.75" customHeight="1">
      <c r="A297" s="7"/>
      <c r="B297" s="7"/>
      <c r="C297" s="7"/>
      <c r="D297" s="7"/>
      <c r="E297" s="7"/>
      <c r="F297" s="7"/>
      <c r="G297" s="7"/>
      <c r="H297" s="7"/>
    </row>
    <row r="298" ht="15.75" customHeight="1">
      <c r="A298" s="7"/>
      <c r="B298" s="7"/>
      <c r="C298" s="7"/>
      <c r="D298" s="7"/>
      <c r="E298" s="7"/>
      <c r="F298" s="7"/>
      <c r="G298" s="7"/>
      <c r="H298" s="7"/>
    </row>
    <row r="299" ht="15.75" customHeight="1">
      <c r="A299" s="7"/>
      <c r="B299" s="7"/>
      <c r="C299" s="7"/>
      <c r="D299" s="7"/>
      <c r="E299" s="7"/>
      <c r="F299" s="7"/>
      <c r="G299" s="7"/>
      <c r="H299" s="7"/>
    </row>
    <row r="300" ht="15.75" customHeight="1">
      <c r="A300" s="7"/>
      <c r="B300" s="7"/>
      <c r="C300" s="7"/>
      <c r="D300" s="7"/>
      <c r="E300" s="7"/>
      <c r="F300" s="7"/>
      <c r="G300" s="7"/>
      <c r="H300" s="7"/>
    </row>
    <row r="301" ht="15.75" customHeight="1">
      <c r="A301" s="7"/>
      <c r="B301" s="7"/>
      <c r="C301" s="7"/>
      <c r="D301" s="7"/>
      <c r="E301" s="7"/>
      <c r="F301" s="7"/>
      <c r="G301" s="7"/>
      <c r="H301" s="7"/>
    </row>
    <row r="302" ht="15.75" customHeight="1">
      <c r="A302" s="7"/>
      <c r="B302" s="7"/>
      <c r="C302" s="7"/>
      <c r="D302" s="7"/>
      <c r="E302" s="7"/>
      <c r="F302" s="7"/>
      <c r="G302" s="7"/>
      <c r="H302" s="7"/>
    </row>
    <row r="303" ht="15.75" customHeight="1">
      <c r="A303" s="7"/>
      <c r="B303" s="7"/>
      <c r="C303" s="7"/>
      <c r="D303" s="7"/>
      <c r="E303" s="7"/>
      <c r="F303" s="7"/>
      <c r="G303" s="7"/>
      <c r="H303" s="7"/>
    </row>
    <row r="304" ht="15.75" customHeight="1">
      <c r="A304" s="7"/>
      <c r="B304" s="7"/>
      <c r="C304" s="7"/>
      <c r="D304" s="7"/>
      <c r="E304" s="7"/>
      <c r="F304" s="7"/>
      <c r="G304" s="7"/>
      <c r="H304" s="7"/>
    </row>
    <row r="305" ht="15.75" customHeight="1">
      <c r="A305" s="7"/>
      <c r="B305" s="7"/>
      <c r="C305" s="7"/>
      <c r="D305" s="7"/>
      <c r="E305" s="7"/>
      <c r="F305" s="7"/>
      <c r="G305" s="7"/>
      <c r="H305" s="7"/>
    </row>
    <row r="306" ht="15.75" customHeight="1">
      <c r="A306" s="7"/>
      <c r="B306" s="7"/>
      <c r="C306" s="7"/>
      <c r="D306" s="7"/>
      <c r="E306" s="7"/>
      <c r="F306" s="7"/>
      <c r="G306" s="7"/>
      <c r="H306" s="7"/>
    </row>
    <row r="307" ht="15.75" customHeight="1">
      <c r="A307" s="7"/>
      <c r="B307" s="7"/>
      <c r="C307" s="7"/>
      <c r="D307" s="7"/>
      <c r="E307" s="7"/>
      <c r="F307" s="7"/>
      <c r="G307" s="7"/>
      <c r="H307" s="7"/>
    </row>
    <row r="308" ht="15.75" customHeight="1">
      <c r="A308" s="7"/>
      <c r="B308" s="7"/>
      <c r="C308" s="7"/>
      <c r="D308" s="7"/>
      <c r="E308" s="7"/>
      <c r="F308" s="7"/>
      <c r="G308" s="7"/>
      <c r="H308" s="7"/>
    </row>
    <row r="309" ht="15.75" customHeight="1">
      <c r="A309" s="7"/>
      <c r="B309" s="7"/>
      <c r="C309" s="7"/>
      <c r="D309" s="7"/>
      <c r="E309" s="7"/>
      <c r="F309" s="7"/>
      <c r="G309" s="7"/>
      <c r="H309" s="7"/>
    </row>
    <row r="310" ht="15.75" customHeight="1">
      <c r="A310" s="7"/>
      <c r="B310" s="7"/>
      <c r="C310" s="7"/>
      <c r="D310" s="7"/>
      <c r="E310" s="7"/>
      <c r="F310" s="7"/>
      <c r="G310" s="7"/>
      <c r="H310" s="7"/>
    </row>
    <row r="311" ht="15.75" customHeight="1">
      <c r="A311" s="7"/>
      <c r="B311" s="7"/>
      <c r="C311" s="7"/>
      <c r="D311" s="7"/>
      <c r="E311" s="7"/>
      <c r="F311" s="7"/>
      <c r="G311" s="7"/>
      <c r="H311" s="7"/>
    </row>
    <row r="312" ht="15.75" customHeight="1">
      <c r="A312" s="7"/>
      <c r="B312" s="7"/>
      <c r="C312" s="7"/>
      <c r="D312" s="7"/>
      <c r="E312" s="7"/>
      <c r="F312" s="7"/>
      <c r="G312" s="7"/>
      <c r="H312" s="7"/>
    </row>
    <row r="313" ht="15.75" customHeight="1">
      <c r="A313" s="7"/>
      <c r="B313" s="7"/>
      <c r="C313" s="7"/>
      <c r="D313" s="7"/>
      <c r="E313" s="7"/>
      <c r="F313" s="7"/>
      <c r="G313" s="7"/>
      <c r="H313" s="7"/>
    </row>
    <row r="314" ht="15.75" customHeight="1">
      <c r="A314" s="7"/>
      <c r="B314" s="7"/>
      <c r="C314" s="7"/>
      <c r="D314" s="7"/>
      <c r="E314" s="7"/>
      <c r="F314" s="7"/>
      <c r="G314" s="7"/>
      <c r="H314" s="7"/>
    </row>
    <row r="315" ht="15.75" customHeight="1">
      <c r="A315" s="7"/>
      <c r="B315" s="7"/>
      <c r="C315" s="7"/>
      <c r="D315" s="7"/>
      <c r="E315" s="7"/>
      <c r="F315" s="7"/>
      <c r="G315" s="7"/>
      <c r="H315" s="7"/>
    </row>
    <row r="316" ht="15.75" customHeight="1">
      <c r="A316" s="7"/>
      <c r="B316" s="7"/>
      <c r="C316" s="7"/>
      <c r="D316" s="7"/>
      <c r="E316" s="7"/>
      <c r="F316" s="7"/>
      <c r="G316" s="7"/>
      <c r="H316" s="7"/>
    </row>
    <row r="317" ht="15.75" customHeight="1">
      <c r="A317" s="7"/>
      <c r="B317" s="7"/>
      <c r="C317" s="7"/>
      <c r="D317" s="7"/>
      <c r="E317" s="7"/>
      <c r="F317" s="7"/>
      <c r="G317" s="7"/>
      <c r="H317" s="7"/>
    </row>
    <row r="318" ht="15.75" customHeight="1">
      <c r="A318" s="7"/>
      <c r="B318" s="7"/>
      <c r="C318" s="7"/>
      <c r="D318" s="7"/>
      <c r="E318" s="7"/>
      <c r="F318" s="7"/>
      <c r="G318" s="7"/>
      <c r="H318" s="7"/>
    </row>
    <row r="319" ht="15.75" customHeight="1">
      <c r="A319" s="7"/>
      <c r="B319" s="7"/>
      <c r="C319" s="7"/>
      <c r="D319" s="7"/>
      <c r="E319" s="7"/>
      <c r="F319" s="7"/>
      <c r="G319" s="7"/>
      <c r="H319" s="7"/>
    </row>
    <row r="320" ht="15.75" customHeight="1">
      <c r="A320" s="7"/>
      <c r="B320" s="7"/>
      <c r="C320" s="7"/>
      <c r="D320" s="7"/>
      <c r="E320" s="7"/>
      <c r="F320" s="7"/>
      <c r="G320" s="7"/>
      <c r="H320" s="7"/>
    </row>
    <row r="321" ht="15.75" customHeight="1">
      <c r="A321" s="7"/>
      <c r="B321" s="7"/>
      <c r="C321" s="7"/>
      <c r="D321" s="7"/>
      <c r="E321" s="7"/>
      <c r="F321" s="7"/>
      <c r="G321" s="7"/>
      <c r="H321" s="7"/>
    </row>
    <row r="322" ht="15.75" customHeight="1">
      <c r="A322" s="7"/>
      <c r="B322" s="7"/>
      <c r="C322" s="7"/>
      <c r="D322" s="7"/>
      <c r="E322" s="7"/>
      <c r="F322" s="7"/>
      <c r="G322" s="7"/>
      <c r="H322" s="7"/>
    </row>
    <row r="323" ht="15.75" customHeight="1">
      <c r="A323" s="7"/>
      <c r="B323" s="7"/>
      <c r="C323" s="7"/>
      <c r="D323" s="7"/>
      <c r="E323" s="7"/>
      <c r="F323" s="7"/>
      <c r="G323" s="7"/>
      <c r="H323" s="7"/>
    </row>
    <row r="324" ht="15.75" customHeight="1">
      <c r="A324" s="7"/>
      <c r="B324" s="7"/>
      <c r="C324" s="7"/>
      <c r="D324" s="7"/>
      <c r="E324" s="7"/>
      <c r="F324" s="7"/>
      <c r="G324" s="7"/>
      <c r="H324" s="7"/>
    </row>
    <row r="325" ht="15.75" customHeight="1">
      <c r="A325" s="7"/>
      <c r="B325" s="7"/>
      <c r="C325" s="7"/>
      <c r="D325" s="7"/>
      <c r="E325" s="7"/>
      <c r="F325" s="7"/>
      <c r="G325" s="7"/>
      <c r="H325" s="7"/>
    </row>
    <row r="326" ht="15.75" customHeight="1">
      <c r="A326" s="7"/>
      <c r="B326" s="7"/>
      <c r="C326" s="7"/>
      <c r="D326" s="7"/>
      <c r="E326" s="7"/>
      <c r="F326" s="7"/>
      <c r="G326" s="7"/>
      <c r="H326" s="7"/>
    </row>
    <row r="327" ht="15.75" customHeight="1">
      <c r="A327" s="7"/>
      <c r="B327" s="7"/>
      <c r="C327" s="7"/>
      <c r="D327" s="7"/>
      <c r="E327" s="7"/>
      <c r="F327" s="7"/>
      <c r="G327" s="7"/>
      <c r="H327" s="7"/>
    </row>
    <row r="328" ht="15.75" customHeight="1">
      <c r="A328" s="7"/>
      <c r="B328" s="7"/>
      <c r="C328" s="7"/>
      <c r="D328" s="7"/>
      <c r="E328" s="7"/>
      <c r="F328" s="7"/>
      <c r="G328" s="7"/>
      <c r="H328" s="7"/>
    </row>
    <row r="329" ht="15.75" customHeight="1">
      <c r="A329" s="7"/>
      <c r="B329" s="7"/>
      <c r="C329" s="7"/>
      <c r="D329" s="7"/>
      <c r="E329" s="7"/>
      <c r="F329" s="7"/>
      <c r="G329" s="7"/>
      <c r="H329" s="7"/>
    </row>
    <row r="330" ht="15.75" customHeight="1">
      <c r="A330" s="7"/>
      <c r="B330" s="7"/>
      <c r="C330" s="7"/>
      <c r="D330" s="7"/>
      <c r="E330" s="7"/>
      <c r="F330" s="7"/>
      <c r="G330" s="7"/>
      <c r="H330" s="7"/>
    </row>
    <row r="331" ht="15.75" customHeight="1">
      <c r="A331" s="7"/>
      <c r="B331" s="7"/>
      <c r="C331" s="7"/>
      <c r="D331" s="7"/>
      <c r="E331" s="7"/>
      <c r="F331" s="7"/>
      <c r="G331" s="7"/>
      <c r="H331" s="7"/>
    </row>
    <row r="332" ht="15.75" customHeight="1">
      <c r="A332" s="7"/>
      <c r="B332" s="7"/>
      <c r="C332" s="7"/>
      <c r="D332" s="7"/>
      <c r="E332" s="7"/>
      <c r="F332" s="7"/>
      <c r="G332" s="7"/>
      <c r="H332" s="7"/>
    </row>
    <row r="333" ht="15.75" customHeight="1">
      <c r="A333" s="7"/>
      <c r="B333" s="7"/>
      <c r="C333" s="7"/>
      <c r="D333" s="7"/>
      <c r="E333" s="7"/>
      <c r="F333" s="7"/>
      <c r="G333" s="7"/>
      <c r="H333" s="7"/>
    </row>
    <row r="334" ht="15.75" customHeight="1">
      <c r="A334" s="7"/>
      <c r="B334" s="7"/>
      <c r="C334" s="7"/>
      <c r="D334" s="7"/>
      <c r="E334" s="7"/>
      <c r="F334" s="7"/>
      <c r="G334" s="7"/>
      <c r="H334" s="7"/>
    </row>
    <row r="335" ht="15.75" customHeight="1">
      <c r="A335" s="7"/>
      <c r="B335" s="7"/>
      <c r="C335" s="7"/>
      <c r="D335" s="7"/>
      <c r="E335" s="7"/>
      <c r="F335" s="7"/>
      <c r="G335" s="7"/>
      <c r="H335" s="7"/>
    </row>
    <row r="336" ht="15.75" customHeight="1">
      <c r="A336" s="7"/>
      <c r="B336" s="7"/>
      <c r="C336" s="7"/>
      <c r="D336" s="7"/>
      <c r="E336" s="7"/>
      <c r="F336" s="7"/>
      <c r="G336" s="7"/>
      <c r="H336" s="7"/>
    </row>
    <row r="337" ht="15.75" customHeight="1">
      <c r="A337" s="7"/>
      <c r="B337" s="7"/>
      <c r="C337" s="7"/>
      <c r="D337" s="7"/>
      <c r="E337" s="7"/>
      <c r="F337" s="7"/>
      <c r="G337" s="7"/>
      <c r="H337" s="7"/>
    </row>
    <row r="338" ht="15.75" customHeight="1">
      <c r="A338" s="7"/>
      <c r="B338" s="7"/>
      <c r="C338" s="7"/>
      <c r="D338" s="7"/>
      <c r="E338" s="7"/>
      <c r="F338" s="7"/>
      <c r="G338" s="7"/>
      <c r="H338" s="7"/>
    </row>
    <row r="339" ht="15.75" customHeight="1">
      <c r="A339" s="7"/>
      <c r="B339" s="7"/>
      <c r="C339" s="7"/>
      <c r="D339" s="7"/>
      <c r="E339" s="7"/>
      <c r="F339" s="7"/>
      <c r="G339" s="7"/>
      <c r="H339" s="7"/>
    </row>
    <row r="340" ht="15.75" customHeight="1">
      <c r="A340" s="7"/>
      <c r="B340" s="7"/>
      <c r="C340" s="7"/>
      <c r="D340" s="7"/>
      <c r="E340" s="7"/>
      <c r="F340" s="7"/>
      <c r="G340" s="7"/>
      <c r="H340" s="7"/>
    </row>
    <row r="341" ht="15.75" customHeight="1">
      <c r="A341" s="7"/>
      <c r="B341" s="7"/>
      <c r="C341" s="7"/>
      <c r="D341" s="7"/>
      <c r="E341" s="7"/>
      <c r="F341" s="7"/>
      <c r="G341" s="7"/>
      <c r="H341" s="7"/>
    </row>
    <row r="342" ht="15.75" customHeight="1">
      <c r="A342" s="7"/>
      <c r="B342" s="7"/>
      <c r="C342" s="7"/>
      <c r="D342" s="7"/>
      <c r="E342" s="7"/>
      <c r="F342" s="7"/>
      <c r="G342" s="7"/>
      <c r="H342" s="7"/>
    </row>
    <row r="343" ht="15.75" customHeight="1">
      <c r="A343" s="7"/>
      <c r="B343" s="7"/>
      <c r="C343" s="7"/>
      <c r="D343" s="7"/>
      <c r="E343" s="7"/>
      <c r="F343" s="7"/>
      <c r="G343" s="7"/>
      <c r="H343" s="7"/>
    </row>
    <row r="344" ht="15.75" customHeight="1">
      <c r="A344" s="7"/>
      <c r="B344" s="7"/>
      <c r="C344" s="7"/>
      <c r="D344" s="7"/>
      <c r="E344" s="7"/>
      <c r="F344" s="7"/>
      <c r="G344" s="7"/>
      <c r="H344" s="7"/>
    </row>
    <row r="345" ht="15.75" customHeight="1">
      <c r="A345" s="7"/>
      <c r="B345" s="7"/>
      <c r="C345" s="7"/>
      <c r="D345" s="7"/>
      <c r="E345" s="7"/>
      <c r="F345" s="7"/>
      <c r="G345" s="7"/>
      <c r="H345" s="7"/>
    </row>
    <row r="346" ht="15.75" customHeight="1">
      <c r="A346" s="7"/>
      <c r="B346" s="7"/>
      <c r="C346" s="7"/>
      <c r="D346" s="7"/>
      <c r="E346" s="7"/>
      <c r="F346" s="7"/>
      <c r="G346" s="7"/>
      <c r="H346" s="7"/>
    </row>
    <row r="347" ht="15.75" customHeight="1">
      <c r="A347" s="7"/>
      <c r="B347" s="7"/>
      <c r="C347" s="7"/>
      <c r="D347" s="7"/>
      <c r="E347" s="7"/>
      <c r="F347" s="7"/>
      <c r="G347" s="7"/>
      <c r="H347" s="7"/>
    </row>
    <row r="348" ht="15.75" customHeight="1">
      <c r="A348" s="7"/>
      <c r="B348" s="7"/>
      <c r="C348" s="7"/>
      <c r="D348" s="7"/>
      <c r="E348" s="7"/>
      <c r="F348" s="7"/>
      <c r="G348" s="7"/>
      <c r="H348" s="7"/>
    </row>
    <row r="349" ht="15.75" customHeight="1">
      <c r="A349" s="7"/>
      <c r="B349" s="7"/>
      <c r="C349" s="7"/>
      <c r="D349" s="7"/>
      <c r="E349" s="7"/>
      <c r="F349" s="7"/>
      <c r="G349" s="7"/>
      <c r="H349" s="7"/>
    </row>
    <row r="350" ht="15.75" customHeight="1">
      <c r="A350" s="7"/>
      <c r="B350" s="7"/>
      <c r="C350" s="7"/>
      <c r="D350" s="7"/>
      <c r="E350" s="7"/>
      <c r="F350" s="7"/>
      <c r="G350" s="7"/>
      <c r="H350" s="7"/>
    </row>
    <row r="351" ht="15.75" customHeight="1">
      <c r="A351" s="7"/>
      <c r="B351" s="7"/>
      <c r="C351" s="7"/>
      <c r="D351" s="7"/>
      <c r="E351" s="7"/>
      <c r="F351" s="7"/>
      <c r="G351" s="7"/>
      <c r="H351" s="7"/>
    </row>
    <row r="352" ht="15.75" customHeight="1">
      <c r="A352" s="7"/>
      <c r="B352" s="7"/>
      <c r="C352" s="7"/>
      <c r="D352" s="7"/>
      <c r="E352" s="7"/>
      <c r="F352" s="7"/>
      <c r="G352" s="7"/>
      <c r="H352" s="7"/>
    </row>
    <row r="353" ht="15.75" customHeight="1">
      <c r="A353" s="7"/>
      <c r="B353" s="7"/>
      <c r="C353" s="7"/>
      <c r="D353" s="7"/>
      <c r="E353" s="7"/>
      <c r="F353" s="7"/>
      <c r="G353" s="7"/>
      <c r="H353" s="7"/>
    </row>
    <row r="354" ht="15.75" customHeight="1">
      <c r="A354" s="7"/>
      <c r="B354" s="7"/>
      <c r="C354" s="7"/>
      <c r="D354" s="7"/>
      <c r="E354" s="7"/>
      <c r="F354" s="7"/>
      <c r="G354" s="7"/>
      <c r="H354" s="7"/>
    </row>
    <row r="355" ht="15.75" customHeight="1">
      <c r="A355" s="7"/>
      <c r="B355" s="7"/>
      <c r="C355" s="7"/>
      <c r="D355" s="7"/>
      <c r="E355" s="7"/>
      <c r="F355" s="7"/>
      <c r="G355" s="7"/>
      <c r="H355" s="7"/>
    </row>
    <row r="356" ht="15.75" customHeight="1">
      <c r="A356" s="7"/>
      <c r="B356" s="7"/>
      <c r="C356" s="7"/>
      <c r="D356" s="7"/>
      <c r="E356" s="7"/>
      <c r="F356" s="7"/>
      <c r="G356" s="7"/>
      <c r="H356" s="7"/>
    </row>
    <row r="357" ht="15.75" customHeight="1">
      <c r="A357" s="7"/>
      <c r="B357" s="7"/>
      <c r="C357" s="7"/>
      <c r="D357" s="7"/>
      <c r="E357" s="7"/>
      <c r="F357" s="7"/>
      <c r="G357" s="7"/>
      <c r="H357" s="7"/>
    </row>
    <row r="358" ht="15.75" customHeight="1">
      <c r="A358" s="7"/>
      <c r="B358" s="7"/>
      <c r="C358" s="7"/>
      <c r="D358" s="7"/>
      <c r="E358" s="7"/>
      <c r="F358" s="7"/>
      <c r="G358" s="7"/>
      <c r="H358" s="7"/>
    </row>
    <row r="359" ht="15.75" customHeight="1">
      <c r="A359" s="7"/>
      <c r="B359" s="7"/>
      <c r="C359" s="7"/>
      <c r="D359" s="7"/>
      <c r="E359" s="7"/>
      <c r="F359" s="7"/>
      <c r="G359" s="7"/>
      <c r="H359" s="7"/>
    </row>
    <row r="360" ht="15.75" customHeight="1">
      <c r="A360" s="7"/>
      <c r="B360" s="7"/>
      <c r="C360" s="7"/>
      <c r="D360" s="7"/>
      <c r="E360" s="7"/>
      <c r="F360" s="7"/>
      <c r="G360" s="7"/>
      <c r="H360" s="7"/>
    </row>
    <row r="361" ht="15.75" customHeight="1">
      <c r="A361" s="7"/>
      <c r="B361" s="7"/>
      <c r="C361" s="7"/>
      <c r="D361" s="7"/>
      <c r="E361" s="7"/>
      <c r="F361" s="7"/>
      <c r="G361" s="7"/>
      <c r="H361" s="7"/>
    </row>
    <row r="362" ht="15.75" customHeight="1">
      <c r="A362" s="7"/>
      <c r="B362" s="7"/>
      <c r="C362" s="7"/>
      <c r="D362" s="7"/>
      <c r="E362" s="7"/>
      <c r="F362" s="7"/>
      <c r="G362" s="7"/>
      <c r="H362" s="7"/>
    </row>
    <row r="363" ht="15.75" customHeight="1">
      <c r="A363" s="7"/>
      <c r="B363" s="7"/>
      <c r="C363" s="7"/>
      <c r="D363" s="7"/>
      <c r="E363" s="7"/>
      <c r="F363" s="7"/>
      <c r="G363" s="7"/>
      <c r="H363" s="7"/>
    </row>
    <row r="364" ht="15.75" customHeight="1">
      <c r="A364" s="7"/>
      <c r="B364" s="7"/>
      <c r="C364" s="7"/>
      <c r="D364" s="7"/>
      <c r="E364" s="7"/>
      <c r="F364" s="7"/>
      <c r="G364" s="7"/>
      <c r="H364" s="7"/>
    </row>
    <row r="365" ht="15.75" customHeight="1">
      <c r="A365" s="7"/>
      <c r="B365" s="7"/>
      <c r="C365" s="7"/>
      <c r="D365" s="7"/>
      <c r="E365" s="7"/>
      <c r="F365" s="7"/>
      <c r="G365" s="7"/>
      <c r="H365" s="7"/>
    </row>
    <row r="366" ht="15.75" customHeight="1">
      <c r="A366" s="7"/>
      <c r="B366" s="7"/>
      <c r="C366" s="7"/>
      <c r="D366" s="7"/>
      <c r="E366" s="7"/>
      <c r="F366" s="7"/>
      <c r="G366" s="7"/>
      <c r="H366" s="7"/>
    </row>
    <row r="367" ht="15.75" customHeight="1">
      <c r="A367" s="7"/>
      <c r="B367" s="7"/>
      <c r="C367" s="7"/>
      <c r="D367" s="7"/>
      <c r="E367" s="7"/>
      <c r="F367" s="7"/>
      <c r="G367" s="7"/>
      <c r="H367" s="7"/>
    </row>
    <row r="368" ht="15.75" customHeight="1">
      <c r="A368" s="7"/>
      <c r="B368" s="7"/>
      <c r="C368" s="7"/>
      <c r="D368" s="7"/>
      <c r="E368" s="7"/>
      <c r="F368" s="7"/>
      <c r="G368" s="7"/>
      <c r="H368" s="7"/>
    </row>
    <row r="369" ht="15.75" customHeight="1">
      <c r="A369" s="7"/>
      <c r="B369" s="7"/>
      <c r="C369" s="7"/>
      <c r="D369" s="7"/>
      <c r="E369" s="7"/>
      <c r="F369" s="7"/>
      <c r="G369" s="7"/>
      <c r="H369" s="7"/>
    </row>
    <row r="370" ht="15.75" customHeight="1">
      <c r="A370" s="7"/>
      <c r="B370" s="7"/>
      <c r="C370" s="7"/>
      <c r="D370" s="7"/>
      <c r="E370" s="7"/>
      <c r="F370" s="7"/>
      <c r="G370" s="7"/>
      <c r="H370" s="7"/>
    </row>
    <row r="371" ht="15.75" customHeight="1">
      <c r="A371" s="7"/>
      <c r="B371" s="7"/>
      <c r="C371" s="7"/>
      <c r="D371" s="7"/>
      <c r="E371" s="7"/>
      <c r="F371" s="7"/>
      <c r="G371" s="7"/>
      <c r="H371" s="7"/>
    </row>
    <row r="372" ht="15.75" customHeight="1">
      <c r="A372" s="7"/>
      <c r="B372" s="7"/>
      <c r="C372" s="7"/>
      <c r="D372" s="7"/>
      <c r="E372" s="7"/>
      <c r="F372" s="7"/>
      <c r="G372" s="7"/>
      <c r="H372" s="7"/>
    </row>
    <row r="373" ht="15.75" customHeight="1">
      <c r="A373" s="7"/>
      <c r="B373" s="7"/>
      <c r="C373" s="7"/>
      <c r="D373" s="7"/>
      <c r="E373" s="7"/>
      <c r="F373" s="7"/>
      <c r="G373" s="7"/>
      <c r="H373" s="7"/>
    </row>
    <row r="374" ht="15.75" customHeight="1">
      <c r="A374" s="7"/>
      <c r="B374" s="7"/>
      <c r="C374" s="7"/>
      <c r="D374" s="7"/>
      <c r="E374" s="7"/>
      <c r="F374" s="7"/>
      <c r="G374" s="7"/>
      <c r="H374" s="7"/>
    </row>
    <row r="375" ht="15.75" customHeight="1">
      <c r="A375" s="7"/>
      <c r="B375" s="7"/>
      <c r="C375" s="7"/>
      <c r="D375" s="7"/>
      <c r="E375" s="7"/>
      <c r="F375" s="7"/>
      <c r="G375" s="7"/>
      <c r="H375" s="7"/>
    </row>
    <row r="376" ht="15.75" customHeight="1">
      <c r="A376" s="7"/>
      <c r="B376" s="7"/>
      <c r="C376" s="7"/>
      <c r="D376" s="7"/>
      <c r="E376" s="7"/>
      <c r="F376" s="7"/>
      <c r="G376" s="7"/>
      <c r="H376" s="7"/>
    </row>
    <row r="377" ht="15.75" customHeight="1">
      <c r="A377" s="7"/>
      <c r="B377" s="7"/>
      <c r="C377" s="7"/>
      <c r="D377" s="7"/>
      <c r="E377" s="7"/>
      <c r="F377" s="7"/>
      <c r="G377" s="7"/>
      <c r="H377" s="7"/>
    </row>
    <row r="378" ht="15.75" customHeight="1">
      <c r="A378" s="7"/>
      <c r="B378" s="7"/>
      <c r="C378" s="7"/>
      <c r="D378" s="7"/>
      <c r="E378" s="7"/>
      <c r="F378" s="7"/>
      <c r="G378" s="7"/>
      <c r="H378" s="7"/>
    </row>
    <row r="379" ht="15.75" customHeight="1">
      <c r="A379" s="7"/>
      <c r="B379" s="7"/>
      <c r="C379" s="7"/>
      <c r="D379" s="7"/>
      <c r="E379" s="7"/>
      <c r="F379" s="7"/>
      <c r="G379" s="7"/>
      <c r="H379" s="7"/>
    </row>
    <row r="380" ht="15.75" customHeight="1">
      <c r="A380" s="7"/>
      <c r="B380" s="7"/>
      <c r="C380" s="7"/>
      <c r="D380" s="7"/>
      <c r="E380" s="7"/>
      <c r="F380" s="7"/>
      <c r="G380" s="7"/>
      <c r="H380" s="7"/>
    </row>
    <row r="381" ht="15.75" customHeight="1">
      <c r="A381" s="7"/>
      <c r="B381" s="7"/>
      <c r="C381" s="7"/>
      <c r="D381" s="7"/>
      <c r="E381" s="7"/>
      <c r="F381" s="7"/>
      <c r="G381" s="7"/>
      <c r="H381" s="7"/>
    </row>
    <row r="382" ht="15.75" customHeight="1">
      <c r="A382" s="7"/>
      <c r="B382" s="7"/>
      <c r="C382" s="7"/>
      <c r="D382" s="7"/>
      <c r="E382" s="7"/>
      <c r="F382" s="7"/>
      <c r="G382" s="7"/>
      <c r="H382" s="7"/>
    </row>
    <row r="383" ht="15.75" customHeight="1">
      <c r="A383" s="7"/>
      <c r="B383" s="7"/>
      <c r="C383" s="7"/>
      <c r="D383" s="7"/>
      <c r="E383" s="7"/>
      <c r="F383" s="7"/>
      <c r="G383" s="7"/>
      <c r="H383" s="7"/>
    </row>
    <row r="384" ht="15.75" customHeight="1">
      <c r="A384" s="7"/>
      <c r="B384" s="7"/>
      <c r="C384" s="7"/>
      <c r="D384" s="7"/>
      <c r="E384" s="7"/>
      <c r="F384" s="7"/>
      <c r="G384" s="7"/>
      <c r="H384" s="7"/>
    </row>
    <row r="385" ht="15.75" customHeight="1">
      <c r="A385" s="7"/>
      <c r="B385" s="7"/>
      <c r="C385" s="7"/>
      <c r="D385" s="7"/>
      <c r="E385" s="7"/>
      <c r="F385" s="7"/>
      <c r="G385" s="7"/>
      <c r="H385" s="7"/>
    </row>
    <row r="386" ht="15.75" customHeight="1">
      <c r="A386" s="7"/>
      <c r="B386" s="7"/>
      <c r="C386" s="7"/>
      <c r="D386" s="7"/>
      <c r="E386" s="7"/>
      <c r="F386" s="7"/>
      <c r="G386" s="7"/>
      <c r="H386" s="7"/>
    </row>
    <row r="387" ht="15.75" customHeight="1">
      <c r="A387" s="7"/>
      <c r="B387" s="7"/>
      <c r="C387" s="7"/>
      <c r="D387" s="7"/>
      <c r="E387" s="7"/>
      <c r="F387" s="7"/>
      <c r="G387" s="7"/>
      <c r="H387" s="7"/>
    </row>
    <row r="388" ht="15.75" customHeight="1">
      <c r="A388" s="7"/>
      <c r="B388" s="7"/>
      <c r="C388" s="7"/>
      <c r="D388" s="7"/>
      <c r="E388" s="7"/>
      <c r="F388" s="7"/>
      <c r="G388" s="7"/>
      <c r="H388" s="7"/>
    </row>
    <row r="389" ht="15.75" customHeight="1">
      <c r="A389" s="7"/>
      <c r="B389" s="7"/>
      <c r="C389" s="7"/>
      <c r="D389" s="7"/>
      <c r="E389" s="7"/>
      <c r="F389" s="7"/>
      <c r="G389" s="7"/>
      <c r="H389" s="7"/>
    </row>
    <row r="390" ht="15.75" customHeight="1">
      <c r="A390" s="7"/>
      <c r="B390" s="7"/>
      <c r="C390" s="7"/>
      <c r="D390" s="7"/>
      <c r="E390" s="7"/>
      <c r="F390" s="7"/>
      <c r="G390" s="7"/>
      <c r="H390" s="7"/>
    </row>
    <row r="391" ht="15.75" customHeight="1">
      <c r="A391" s="7"/>
      <c r="B391" s="7"/>
      <c r="C391" s="7"/>
      <c r="D391" s="7"/>
      <c r="E391" s="7"/>
      <c r="F391" s="7"/>
      <c r="G391" s="7"/>
      <c r="H391" s="7"/>
    </row>
    <row r="392" ht="15.75" customHeight="1">
      <c r="A392" s="7"/>
      <c r="B392" s="7"/>
      <c r="C392" s="7"/>
      <c r="D392" s="7"/>
      <c r="E392" s="7"/>
      <c r="F392" s="7"/>
      <c r="G392" s="7"/>
      <c r="H392" s="7"/>
    </row>
    <row r="393" ht="15.75" customHeight="1">
      <c r="A393" s="7"/>
      <c r="B393" s="7"/>
      <c r="C393" s="7"/>
      <c r="D393" s="7"/>
      <c r="E393" s="7"/>
      <c r="F393" s="7"/>
      <c r="G393" s="7"/>
      <c r="H393" s="7"/>
    </row>
    <row r="394" ht="15.75" customHeight="1">
      <c r="A394" s="7"/>
      <c r="B394" s="7"/>
      <c r="C394" s="7"/>
      <c r="D394" s="7"/>
      <c r="E394" s="7"/>
      <c r="F394" s="7"/>
      <c r="G394" s="7"/>
      <c r="H394" s="7"/>
    </row>
    <row r="395" ht="15.75" customHeight="1">
      <c r="A395" s="7"/>
      <c r="B395" s="7"/>
      <c r="C395" s="7"/>
      <c r="D395" s="7"/>
      <c r="E395" s="7"/>
      <c r="F395" s="7"/>
      <c r="G395" s="7"/>
      <c r="H395" s="7"/>
    </row>
    <row r="396" ht="15.75" customHeight="1">
      <c r="A396" s="7"/>
      <c r="B396" s="7"/>
      <c r="C396" s="7"/>
      <c r="D396" s="7"/>
      <c r="E396" s="7"/>
      <c r="F396" s="7"/>
      <c r="G396" s="7"/>
      <c r="H396" s="7"/>
    </row>
    <row r="397" ht="15.75" customHeight="1">
      <c r="A397" s="7"/>
      <c r="B397" s="7"/>
      <c r="C397" s="7"/>
      <c r="D397" s="7"/>
      <c r="E397" s="7"/>
      <c r="F397" s="7"/>
      <c r="G397" s="7"/>
      <c r="H397" s="7"/>
    </row>
    <row r="398" ht="15.75" customHeight="1">
      <c r="A398" s="7"/>
      <c r="B398" s="7"/>
      <c r="C398" s="7"/>
      <c r="D398" s="7"/>
      <c r="E398" s="7"/>
      <c r="F398" s="7"/>
      <c r="G398" s="7"/>
      <c r="H398" s="7"/>
    </row>
    <row r="399" ht="15.75" customHeight="1">
      <c r="A399" s="7"/>
      <c r="B399" s="7"/>
      <c r="C399" s="7"/>
      <c r="D399" s="7"/>
      <c r="E399" s="7"/>
      <c r="F399" s="7"/>
      <c r="G399" s="7"/>
      <c r="H399" s="7"/>
    </row>
    <row r="400" ht="15.75" customHeight="1">
      <c r="A400" s="7"/>
      <c r="B400" s="7"/>
      <c r="C400" s="7"/>
      <c r="D400" s="7"/>
      <c r="E400" s="7"/>
      <c r="F400" s="7"/>
      <c r="G400" s="7"/>
      <c r="H400" s="7"/>
    </row>
    <row r="401" ht="15.75" customHeight="1">
      <c r="A401" s="7"/>
      <c r="B401" s="7"/>
      <c r="C401" s="7"/>
      <c r="D401" s="7"/>
      <c r="E401" s="7"/>
      <c r="F401" s="7"/>
      <c r="G401" s="7"/>
      <c r="H401" s="7"/>
    </row>
    <row r="402" ht="15.75" customHeight="1">
      <c r="A402" s="7"/>
      <c r="B402" s="7"/>
      <c r="C402" s="7"/>
      <c r="D402" s="7"/>
      <c r="E402" s="7"/>
      <c r="F402" s="7"/>
      <c r="G402" s="7"/>
      <c r="H402" s="7"/>
    </row>
    <row r="403" ht="15.75" customHeight="1">
      <c r="A403" s="7"/>
      <c r="B403" s="7"/>
      <c r="C403" s="7"/>
      <c r="D403" s="7"/>
      <c r="E403" s="7"/>
      <c r="F403" s="7"/>
      <c r="G403" s="7"/>
      <c r="H403" s="7"/>
    </row>
    <row r="404" ht="15.75" customHeight="1">
      <c r="A404" s="7"/>
      <c r="B404" s="7"/>
      <c r="C404" s="7"/>
      <c r="D404" s="7"/>
      <c r="E404" s="7"/>
      <c r="F404" s="7"/>
      <c r="G404" s="7"/>
      <c r="H404" s="7"/>
    </row>
    <row r="405" ht="15.75" customHeight="1">
      <c r="A405" s="7"/>
      <c r="B405" s="7"/>
      <c r="C405" s="7"/>
      <c r="D405" s="7"/>
      <c r="E405" s="7"/>
      <c r="F405" s="7"/>
      <c r="G405" s="7"/>
      <c r="H405" s="7"/>
    </row>
    <row r="406" ht="15.75" customHeight="1">
      <c r="A406" s="7"/>
      <c r="B406" s="7"/>
      <c r="C406" s="7"/>
      <c r="D406" s="7"/>
      <c r="E406" s="7"/>
      <c r="F406" s="7"/>
      <c r="G406" s="7"/>
      <c r="H406" s="7"/>
    </row>
    <row r="407" ht="15.75" customHeight="1">
      <c r="A407" s="7"/>
      <c r="B407" s="7"/>
      <c r="C407" s="7"/>
      <c r="D407" s="7"/>
      <c r="E407" s="7"/>
      <c r="F407" s="7"/>
      <c r="G407" s="7"/>
      <c r="H407" s="7"/>
    </row>
    <row r="408" ht="15.75" customHeight="1">
      <c r="A408" s="7"/>
      <c r="B408" s="7"/>
      <c r="C408" s="7"/>
      <c r="D408" s="7"/>
      <c r="E408" s="7"/>
      <c r="F408" s="7"/>
      <c r="G408" s="7"/>
      <c r="H408" s="7"/>
    </row>
    <row r="409" ht="15.75" customHeight="1">
      <c r="A409" s="7"/>
      <c r="B409" s="7"/>
      <c r="C409" s="7"/>
      <c r="D409" s="7"/>
      <c r="E409" s="7"/>
      <c r="F409" s="7"/>
      <c r="G409" s="7"/>
      <c r="H409" s="7"/>
    </row>
    <row r="410" ht="15.75" customHeight="1">
      <c r="A410" s="7"/>
      <c r="B410" s="7"/>
      <c r="C410" s="7"/>
      <c r="D410" s="7"/>
      <c r="E410" s="7"/>
      <c r="F410" s="7"/>
      <c r="G410" s="7"/>
      <c r="H410" s="7"/>
    </row>
    <row r="411" ht="15.75" customHeight="1">
      <c r="A411" s="7"/>
      <c r="B411" s="7"/>
      <c r="C411" s="7"/>
      <c r="D411" s="7"/>
      <c r="E411" s="7"/>
      <c r="F411" s="7"/>
      <c r="G411" s="7"/>
      <c r="H411" s="7"/>
    </row>
    <row r="412" ht="15.75" customHeight="1">
      <c r="A412" s="7"/>
      <c r="B412" s="7"/>
      <c r="C412" s="7"/>
      <c r="D412" s="7"/>
      <c r="E412" s="7"/>
      <c r="F412" s="7"/>
      <c r="G412" s="7"/>
      <c r="H412" s="7"/>
    </row>
    <row r="413" ht="15.75" customHeight="1">
      <c r="A413" s="7"/>
      <c r="B413" s="7"/>
      <c r="C413" s="7"/>
      <c r="D413" s="7"/>
      <c r="E413" s="7"/>
      <c r="F413" s="7"/>
      <c r="G413" s="7"/>
      <c r="H413" s="7"/>
    </row>
    <row r="414" ht="15.75" customHeight="1">
      <c r="A414" s="7"/>
      <c r="B414" s="7"/>
      <c r="C414" s="7"/>
      <c r="D414" s="7"/>
      <c r="E414" s="7"/>
      <c r="F414" s="7"/>
      <c r="G414" s="7"/>
      <c r="H414" s="7"/>
    </row>
    <row r="415" ht="15.75" customHeight="1">
      <c r="A415" s="7"/>
      <c r="B415" s="7"/>
      <c r="C415" s="7"/>
      <c r="D415" s="7"/>
      <c r="E415" s="7"/>
      <c r="F415" s="7"/>
      <c r="G415" s="7"/>
      <c r="H415" s="7"/>
    </row>
    <row r="416" ht="15.75" customHeight="1">
      <c r="A416" s="7"/>
      <c r="B416" s="7"/>
      <c r="C416" s="7"/>
      <c r="D416" s="7"/>
      <c r="E416" s="7"/>
      <c r="F416" s="7"/>
      <c r="G416" s="7"/>
      <c r="H416" s="7"/>
    </row>
    <row r="417" ht="15.75" customHeight="1">
      <c r="A417" s="7"/>
      <c r="B417" s="7"/>
      <c r="C417" s="7"/>
      <c r="D417" s="7"/>
      <c r="E417" s="7"/>
      <c r="F417" s="7"/>
      <c r="G417" s="7"/>
      <c r="H417" s="7"/>
    </row>
    <row r="418" ht="15.75" customHeight="1">
      <c r="A418" s="7"/>
      <c r="B418" s="7"/>
      <c r="C418" s="7"/>
      <c r="D418" s="7"/>
      <c r="E418" s="7"/>
      <c r="F418" s="7"/>
      <c r="G418" s="7"/>
      <c r="H418" s="7"/>
    </row>
    <row r="419" ht="15.75" customHeight="1">
      <c r="A419" s="7"/>
      <c r="B419" s="7"/>
      <c r="C419" s="7"/>
      <c r="D419" s="7"/>
      <c r="E419" s="7"/>
      <c r="F419" s="7"/>
      <c r="G419" s="7"/>
      <c r="H419" s="7"/>
    </row>
    <row r="420" ht="15.75" customHeight="1">
      <c r="A420" s="7"/>
      <c r="B420" s="7"/>
      <c r="C420" s="7"/>
      <c r="D420" s="7"/>
      <c r="E420" s="7"/>
      <c r="F420" s="7"/>
      <c r="G420" s="7"/>
      <c r="H420" s="7"/>
    </row>
    <row r="421" ht="15.75" customHeight="1">
      <c r="A421" s="7"/>
      <c r="B421" s="7"/>
      <c r="C421" s="7"/>
      <c r="D421" s="7"/>
      <c r="E421" s="7"/>
      <c r="F421" s="7"/>
      <c r="G421" s="7"/>
      <c r="H421" s="7"/>
    </row>
    <row r="422" ht="15.75" customHeight="1">
      <c r="A422" s="7"/>
      <c r="B422" s="7"/>
      <c r="C422" s="7"/>
      <c r="D422" s="7"/>
      <c r="E422" s="7"/>
      <c r="F422" s="7"/>
      <c r="G422" s="7"/>
      <c r="H422" s="7"/>
    </row>
    <row r="423" ht="15.75" customHeight="1">
      <c r="A423" s="7"/>
      <c r="B423" s="7"/>
      <c r="C423" s="7"/>
      <c r="D423" s="7"/>
      <c r="E423" s="7"/>
      <c r="F423" s="7"/>
      <c r="G423" s="7"/>
      <c r="H423" s="7"/>
    </row>
    <row r="424" ht="15.75" customHeight="1">
      <c r="A424" s="7"/>
      <c r="B424" s="7"/>
      <c r="C424" s="7"/>
      <c r="D424" s="7"/>
      <c r="E424" s="7"/>
      <c r="F424" s="7"/>
      <c r="G424" s="7"/>
      <c r="H424" s="7"/>
    </row>
    <row r="425" ht="15.75" customHeight="1">
      <c r="A425" s="7"/>
      <c r="B425" s="7"/>
      <c r="C425" s="7"/>
      <c r="D425" s="7"/>
      <c r="E425" s="7"/>
      <c r="F425" s="7"/>
      <c r="G425" s="7"/>
      <c r="H425" s="7"/>
    </row>
    <row r="426" ht="15.75" customHeight="1">
      <c r="A426" s="7"/>
      <c r="B426" s="7"/>
      <c r="C426" s="7"/>
      <c r="D426" s="7"/>
      <c r="E426" s="7"/>
      <c r="F426" s="7"/>
      <c r="G426" s="7"/>
      <c r="H426" s="7"/>
    </row>
    <row r="427" ht="15.75" customHeight="1">
      <c r="A427" s="7"/>
      <c r="B427" s="7"/>
      <c r="C427" s="7"/>
      <c r="D427" s="7"/>
      <c r="E427" s="7"/>
      <c r="F427" s="7"/>
      <c r="G427" s="7"/>
      <c r="H427" s="7"/>
    </row>
    <row r="428" ht="15.75" customHeight="1">
      <c r="A428" s="7"/>
      <c r="B428" s="7"/>
      <c r="C428" s="7"/>
      <c r="D428" s="7"/>
      <c r="E428" s="7"/>
      <c r="F428" s="7"/>
      <c r="G428" s="7"/>
      <c r="H428" s="7"/>
    </row>
    <row r="429" ht="15.75" customHeight="1">
      <c r="A429" s="7"/>
      <c r="B429" s="7"/>
      <c r="C429" s="7"/>
      <c r="D429" s="7"/>
      <c r="E429" s="7"/>
      <c r="F429" s="7"/>
      <c r="G429" s="7"/>
      <c r="H429" s="7"/>
    </row>
    <row r="430" ht="15.75" customHeight="1">
      <c r="A430" s="7"/>
      <c r="B430" s="7"/>
      <c r="C430" s="7"/>
      <c r="D430" s="7"/>
      <c r="E430" s="7"/>
      <c r="F430" s="7"/>
      <c r="G430" s="7"/>
      <c r="H430" s="7"/>
    </row>
    <row r="431" ht="15.75" customHeight="1">
      <c r="A431" s="7"/>
      <c r="B431" s="7"/>
      <c r="C431" s="7"/>
      <c r="D431" s="7"/>
      <c r="E431" s="7"/>
      <c r="F431" s="7"/>
      <c r="G431" s="7"/>
      <c r="H431" s="7"/>
    </row>
    <row r="432" ht="15.75" customHeight="1">
      <c r="A432" s="7"/>
      <c r="B432" s="7"/>
      <c r="C432" s="7"/>
      <c r="D432" s="7"/>
      <c r="E432" s="7"/>
      <c r="F432" s="7"/>
      <c r="G432" s="7"/>
      <c r="H432" s="7"/>
    </row>
    <row r="433" ht="15.75" customHeight="1">
      <c r="A433" s="7"/>
      <c r="B433" s="7"/>
      <c r="C433" s="7"/>
      <c r="D433" s="7"/>
      <c r="E433" s="7"/>
      <c r="F433" s="7"/>
      <c r="G433" s="7"/>
      <c r="H433" s="7"/>
    </row>
    <row r="434" ht="15.75" customHeight="1">
      <c r="A434" s="7"/>
      <c r="B434" s="7"/>
      <c r="C434" s="7"/>
      <c r="D434" s="7"/>
      <c r="E434" s="7"/>
      <c r="F434" s="7"/>
      <c r="G434" s="7"/>
      <c r="H434" s="7"/>
    </row>
    <row r="435" ht="15.75" customHeight="1">
      <c r="A435" s="7"/>
      <c r="B435" s="7"/>
      <c r="C435" s="7"/>
      <c r="D435" s="7"/>
      <c r="E435" s="7"/>
      <c r="F435" s="7"/>
      <c r="G435" s="7"/>
      <c r="H435" s="7"/>
    </row>
    <row r="436" ht="15.75" customHeight="1">
      <c r="A436" s="7"/>
      <c r="B436" s="7"/>
      <c r="C436" s="7"/>
      <c r="D436" s="7"/>
      <c r="E436" s="7"/>
      <c r="F436" s="7"/>
      <c r="G436" s="7"/>
      <c r="H436" s="7"/>
    </row>
    <row r="437" ht="15.75" customHeight="1">
      <c r="A437" s="7"/>
      <c r="B437" s="7"/>
      <c r="C437" s="7"/>
      <c r="D437" s="7"/>
      <c r="E437" s="7"/>
      <c r="F437" s="7"/>
      <c r="G437" s="7"/>
      <c r="H437" s="7"/>
    </row>
    <row r="438" ht="15.75" customHeight="1">
      <c r="A438" s="7"/>
      <c r="B438" s="7"/>
      <c r="C438" s="7"/>
      <c r="D438" s="7"/>
      <c r="E438" s="7"/>
      <c r="F438" s="7"/>
      <c r="G438" s="7"/>
      <c r="H438" s="7"/>
    </row>
    <row r="439" ht="15.75" customHeight="1">
      <c r="A439" s="7"/>
      <c r="B439" s="7"/>
      <c r="C439" s="7"/>
      <c r="D439" s="7"/>
      <c r="E439" s="7"/>
      <c r="F439" s="7"/>
      <c r="G439" s="7"/>
      <c r="H439" s="7"/>
    </row>
    <row r="440" ht="15.75" customHeight="1">
      <c r="A440" s="7"/>
      <c r="B440" s="7"/>
      <c r="C440" s="7"/>
      <c r="D440" s="7"/>
      <c r="E440" s="7"/>
      <c r="F440" s="7"/>
      <c r="G440" s="7"/>
      <c r="H440" s="7"/>
    </row>
    <row r="441" ht="15.75" customHeight="1">
      <c r="A441" s="7"/>
      <c r="B441" s="7"/>
      <c r="C441" s="7"/>
      <c r="D441" s="7"/>
      <c r="E441" s="7"/>
      <c r="F441" s="7"/>
      <c r="G441" s="7"/>
      <c r="H441" s="7"/>
    </row>
    <row r="442" ht="15.75" customHeight="1">
      <c r="A442" s="7"/>
      <c r="B442" s="7"/>
      <c r="C442" s="7"/>
      <c r="D442" s="7"/>
      <c r="E442" s="7"/>
      <c r="F442" s="7"/>
      <c r="G442" s="7"/>
      <c r="H442" s="7"/>
    </row>
    <row r="443" ht="15.75" customHeight="1">
      <c r="A443" s="7"/>
      <c r="B443" s="7"/>
      <c r="C443" s="7"/>
      <c r="D443" s="7"/>
      <c r="E443" s="7"/>
      <c r="F443" s="7"/>
      <c r="G443" s="7"/>
      <c r="H443" s="7"/>
    </row>
    <row r="444" ht="15.75" customHeight="1">
      <c r="A444" s="7"/>
      <c r="B444" s="7"/>
      <c r="C444" s="7"/>
      <c r="D444" s="7"/>
      <c r="E444" s="7"/>
      <c r="F444" s="7"/>
      <c r="G444" s="7"/>
      <c r="H444" s="7"/>
    </row>
    <row r="445" ht="15.75" customHeight="1">
      <c r="A445" s="7"/>
      <c r="B445" s="7"/>
      <c r="C445" s="7"/>
      <c r="D445" s="7"/>
      <c r="E445" s="7"/>
      <c r="F445" s="7"/>
      <c r="G445" s="7"/>
      <c r="H445" s="7"/>
    </row>
    <row r="446" ht="15.75" customHeight="1">
      <c r="A446" s="7"/>
      <c r="B446" s="7"/>
      <c r="C446" s="7"/>
      <c r="D446" s="7"/>
      <c r="E446" s="7"/>
      <c r="F446" s="7"/>
      <c r="G446" s="7"/>
      <c r="H446" s="7"/>
    </row>
    <row r="447" ht="15.75" customHeight="1">
      <c r="A447" s="7"/>
      <c r="B447" s="7"/>
      <c r="C447" s="7"/>
      <c r="D447" s="7"/>
      <c r="E447" s="7"/>
      <c r="F447" s="7"/>
      <c r="G447" s="7"/>
      <c r="H447" s="7"/>
    </row>
    <row r="448" ht="15.75" customHeight="1">
      <c r="A448" s="7"/>
      <c r="B448" s="7"/>
      <c r="C448" s="7"/>
      <c r="D448" s="7"/>
      <c r="E448" s="7"/>
      <c r="F448" s="7"/>
      <c r="G448" s="7"/>
      <c r="H448" s="7"/>
    </row>
    <row r="449" ht="15.75" customHeight="1">
      <c r="A449" s="7"/>
      <c r="B449" s="7"/>
      <c r="C449" s="7"/>
      <c r="D449" s="7"/>
      <c r="E449" s="7"/>
      <c r="F449" s="7"/>
      <c r="G449" s="7"/>
      <c r="H449" s="7"/>
    </row>
    <row r="450" ht="15.75" customHeight="1">
      <c r="A450" s="7"/>
      <c r="B450" s="7"/>
      <c r="C450" s="7"/>
      <c r="D450" s="7"/>
      <c r="E450" s="7"/>
      <c r="F450" s="7"/>
      <c r="G450" s="7"/>
      <c r="H450" s="7"/>
    </row>
    <row r="451" ht="15.75" customHeight="1">
      <c r="A451" s="7"/>
      <c r="B451" s="7"/>
      <c r="C451" s="7"/>
      <c r="D451" s="7"/>
      <c r="E451" s="7"/>
      <c r="F451" s="7"/>
      <c r="G451" s="7"/>
      <c r="H451" s="7"/>
    </row>
    <row r="452" ht="15.75" customHeight="1">
      <c r="A452" s="7"/>
      <c r="B452" s="7"/>
      <c r="C452" s="7"/>
      <c r="D452" s="7"/>
      <c r="E452" s="7"/>
      <c r="F452" s="7"/>
      <c r="G452" s="7"/>
      <c r="H452" s="7"/>
    </row>
    <row r="453" ht="15.75" customHeight="1">
      <c r="A453" s="7"/>
      <c r="B453" s="7"/>
      <c r="C453" s="7"/>
      <c r="D453" s="7"/>
      <c r="E453" s="7"/>
      <c r="F453" s="7"/>
      <c r="G453" s="7"/>
      <c r="H453" s="7"/>
    </row>
    <row r="454" ht="15.75" customHeight="1">
      <c r="A454" s="7"/>
      <c r="B454" s="7"/>
      <c r="C454" s="7"/>
      <c r="D454" s="7"/>
      <c r="E454" s="7"/>
      <c r="F454" s="7"/>
      <c r="G454" s="7"/>
      <c r="H454" s="7"/>
    </row>
    <row r="455" ht="15.75" customHeight="1">
      <c r="A455" s="7"/>
      <c r="B455" s="7"/>
      <c r="C455" s="7"/>
      <c r="D455" s="7"/>
      <c r="E455" s="7"/>
      <c r="F455" s="7"/>
      <c r="G455" s="7"/>
      <c r="H455" s="7"/>
    </row>
    <row r="456" ht="15.75" customHeight="1">
      <c r="A456" s="7"/>
      <c r="B456" s="7"/>
      <c r="C456" s="7"/>
      <c r="D456" s="7"/>
      <c r="E456" s="7"/>
      <c r="F456" s="7"/>
      <c r="G456" s="7"/>
      <c r="H456" s="7"/>
    </row>
    <row r="457" ht="15.75" customHeight="1">
      <c r="A457" s="7"/>
      <c r="B457" s="7"/>
      <c r="C457" s="7"/>
      <c r="D457" s="7"/>
      <c r="E457" s="7"/>
      <c r="F457" s="7"/>
      <c r="G457" s="7"/>
      <c r="H457" s="7"/>
    </row>
    <row r="458" ht="15.75" customHeight="1">
      <c r="A458" s="7"/>
      <c r="B458" s="7"/>
      <c r="C458" s="7"/>
      <c r="D458" s="7"/>
      <c r="E458" s="7"/>
      <c r="F458" s="7"/>
      <c r="G458" s="7"/>
      <c r="H458" s="7"/>
    </row>
    <row r="459" ht="15.75" customHeight="1">
      <c r="A459" s="7"/>
      <c r="B459" s="7"/>
      <c r="C459" s="7"/>
      <c r="D459" s="7"/>
      <c r="E459" s="7"/>
      <c r="F459" s="7"/>
      <c r="G459" s="7"/>
      <c r="H459" s="7"/>
    </row>
    <row r="460" ht="15.75" customHeight="1">
      <c r="A460" s="7"/>
      <c r="B460" s="7"/>
      <c r="C460" s="7"/>
      <c r="D460" s="7"/>
      <c r="E460" s="7"/>
      <c r="F460" s="7"/>
      <c r="G460" s="7"/>
      <c r="H460" s="7"/>
    </row>
    <row r="461" ht="15.75" customHeight="1">
      <c r="A461" s="7"/>
      <c r="B461" s="7"/>
      <c r="C461" s="7"/>
      <c r="D461" s="7"/>
      <c r="E461" s="7"/>
      <c r="F461" s="7"/>
      <c r="G461" s="7"/>
      <c r="H461" s="7"/>
    </row>
    <row r="462" ht="15.75" customHeight="1">
      <c r="A462" s="7"/>
      <c r="B462" s="7"/>
      <c r="C462" s="7"/>
      <c r="D462" s="7"/>
      <c r="E462" s="7"/>
      <c r="F462" s="7"/>
      <c r="G462" s="7"/>
      <c r="H462" s="7"/>
    </row>
    <row r="463" ht="15.75" customHeight="1">
      <c r="A463" s="7"/>
      <c r="B463" s="7"/>
      <c r="C463" s="7"/>
      <c r="D463" s="7"/>
      <c r="E463" s="7"/>
      <c r="F463" s="7"/>
      <c r="G463" s="7"/>
      <c r="H463" s="7"/>
    </row>
    <row r="464" ht="15.75" customHeight="1">
      <c r="A464" s="7"/>
      <c r="B464" s="7"/>
      <c r="C464" s="7"/>
      <c r="D464" s="7"/>
      <c r="E464" s="7"/>
      <c r="F464" s="7"/>
      <c r="G464" s="7"/>
      <c r="H464" s="7"/>
    </row>
    <row r="465" ht="15.75" customHeight="1">
      <c r="A465" s="7"/>
      <c r="B465" s="7"/>
      <c r="C465" s="7"/>
      <c r="D465" s="7"/>
      <c r="E465" s="7"/>
      <c r="F465" s="7"/>
      <c r="G465" s="7"/>
      <c r="H465" s="7"/>
    </row>
    <row r="466" ht="15.75" customHeight="1">
      <c r="A466" s="7"/>
      <c r="B466" s="7"/>
      <c r="C466" s="7"/>
      <c r="D466" s="7"/>
      <c r="E466" s="7"/>
      <c r="F466" s="7"/>
      <c r="G466" s="7"/>
      <c r="H466" s="7"/>
    </row>
    <row r="467" ht="15.75" customHeight="1">
      <c r="A467" s="7"/>
      <c r="B467" s="7"/>
      <c r="C467" s="7"/>
      <c r="D467" s="7"/>
      <c r="E467" s="7"/>
      <c r="F467" s="7"/>
      <c r="G467" s="7"/>
      <c r="H467" s="7"/>
    </row>
    <row r="468" ht="15.75" customHeight="1">
      <c r="A468" s="7"/>
      <c r="B468" s="7"/>
      <c r="C468" s="7"/>
      <c r="D468" s="7"/>
      <c r="E468" s="7"/>
      <c r="F468" s="7"/>
      <c r="G468" s="7"/>
      <c r="H468" s="7"/>
    </row>
    <row r="469" ht="15.75" customHeight="1">
      <c r="A469" s="7"/>
      <c r="B469" s="7"/>
      <c r="C469" s="7"/>
      <c r="D469" s="7"/>
      <c r="E469" s="7"/>
      <c r="F469" s="7"/>
      <c r="G469" s="7"/>
      <c r="H469" s="7"/>
    </row>
    <row r="470" ht="15.75" customHeight="1">
      <c r="A470" s="7"/>
      <c r="B470" s="7"/>
      <c r="C470" s="7"/>
      <c r="D470" s="7"/>
      <c r="E470" s="7"/>
      <c r="F470" s="7"/>
      <c r="G470" s="7"/>
      <c r="H470" s="7"/>
    </row>
    <row r="471" ht="15.75" customHeight="1">
      <c r="A471" s="7"/>
      <c r="B471" s="7"/>
      <c r="C471" s="7"/>
      <c r="D471" s="7"/>
      <c r="E471" s="7"/>
      <c r="F471" s="7"/>
      <c r="G471" s="7"/>
      <c r="H471" s="7"/>
    </row>
    <row r="472" ht="15.75" customHeight="1">
      <c r="A472" s="7"/>
      <c r="B472" s="7"/>
      <c r="C472" s="7"/>
      <c r="D472" s="7"/>
      <c r="E472" s="7"/>
      <c r="F472" s="7"/>
      <c r="G472" s="7"/>
      <c r="H472" s="7"/>
    </row>
    <row r="473" ht="15.75" customHeight="1">
      <c r="A473" s="7"/>
      <c r="B473" s="7"/>
      <c r="C473" s="7"/>
      <c r="D473" s="7"/>
      <c r="E473" s="7"/>
      <c r="F473" s="7"/>
      <c r="G473" s="7"/>
      <c r="H473" s="7"/>
    </row>
    <row r="474" ht="15.75" customHeight="1">
      <c r="A474" s="7"/>
      <c r="B474" s="7"/>
      <c r="C474" s="7"/>
      <c r="D474" s="7"/>
      <c r="E474" s="7"/>
      <c r="F474" s="7"/>
      <c r="G474" s="7"/>
      <c r="H474" s="7"/>
    </row>
    <row r="475" ht="15.75" customHeight="1">
      <c r="A475" s="7"/>
      <c r="B475" s="7"/>
      <c r="C475" s="7"/>
      <c r="D475" s="7"/>
      <c r="E475" s="7"/>
      <c r="F475" s="7"/>
      <c r="G475" s="7"/>
      <c r="H475" s="7"/>
    </row>
    <row r="476" ht="15.75" customHeight="1">
      <c r="A476" s="7"/>
      <c r="B476" s="7"/>
      <c r="C476" s="7"/>
      <c r="D476" s="7"/>
      <c r="E476" s="7"/>
      <c r="F476" s="7"/>
      <c r="G476" s="7"/>
      <c r="H476" s="7"/>
    </row>
    <row r="477" ht="15.75" customHeight="1">
      <c r="A477" s="7"/>
      <c r="B477" s="7"/>
      <c r="C477" s="7"/>
      <c r="D477" s="7"/>
      <c r="E477" s="7"/>
      <c r="F477" s="7"/>
      <c r="G477" s="7"/>
      <c r="H477" s="7"/>
    </row>
    <row r="478" ht="15.75" customHeight="1">
      <c r="A478" s="7"/>
      <c r="B478" s="7"/>
      <c r="C478" s="7"/>
      <c r="D478" s="7"/>
      <c r="E478" s="7"/>
      <c r="F478" s="7"/>
      <c r="G478" s="7"/>
      <c r="H478" s="7"/>
    </row>
    <row r="479" ht="15.75" customHeight="1">
      <c r="A479" s="7"/>
      <c r="B479" s="7"/>
      <c r="C479" s="7"/>
      <c r="D479" s="7"/>
      <c r="E479" s="7"/>
      <c r="F479" s="7"/>
      <c r="G479" s="7"/>
      <c r="H479" s="7"/>
    </row>
    <row r="480" ht="15.75" customHeight="1">
      <c r="A480" s="7"/>
      <c r="B480" s="7"/>
      <c r="C480" s="7"/>
      <c r="D480" s="7"/>
      <c r="E480" s="7"/>
      <c r="F480" s="7"/>
      <c r="G480" s="7"/>
      <c r="H480" s="7"/>
    </row>
    <row r="481" ht="15.75" customHeight="1">
      <c r="A481" s="7"/>
      <c r="B481" s="7"/>
      <c r="C481" s="7"/>
      <c r="D481" s="7"/>
      <c r="E481" s="7"/>
      <c r="F481" s="7"/>
      <c r="G481" s="7"/>
      <c r="H481" s="7"/>
    </row>
    <row r="482" ht="15.75" customHeight="1">
      <c r="A482" s="7"/>
      <c r="B482" s="7"/>
      <c r="C482" s="7"/>
      <c r="D482" s="7"/>
      <c r="E482" s="7"/>
      <c r="F482" s="7"/>
      <c r="G482" s="7"/>
      <c r="H482" s="7"/>
    </row>
    <row r="483" ht="15.75" customHeight="1">
      <c r="A483" s="7"/>
      <c r="B483" s="7"/>
      <c r="C483" s="7"/>
      <c r="D483" s="7"/>
      <c r="E483" s="7"/>
      <c r="F483" s="7"/>
      <c r="G483" s="7"/>
      <c r="H483" s="7"/>
    </row>
    <row r="484" ht="15.75" customHeight="1">
      <c r="A484" s="7"/>
      <c r="B484" s="7"/>
      <c r="C484" s="7"/>
      <c r="D484" s="7"/>
      <c r="E484" s="7"/>
      <c r="F484" s="7"/>
      <c r="G484" s="7"/>
      <c r="H484" s="7"/>
    </row>
    <row r="485" ht="15.75" customHeight="1">
      <c r="A485" s="7"/>
      <c r="B485" s="7"/>
      <c r="C485" s="7"/>
      <c r="D485" s="7"/>
      <c r="E485" s="7"/>
      <c r="F485" s="7"/>
      <c r="G485" s="7"/>
      <c r="H485" s="7"/>
    </row>
    <row r="486" ht="15.75" customHeight="1">
      <c r="A486" s="7"/>
      <c r="B486" s="7"/>
      <c r="C486" s="7"/>
      <c r="D486" s="7"/>
      <c r="E486" s="7"/>
      <c r="F486" s="7"/>
      <c r="G486" s="7"/>
      <c r="H486" s="7"/>
    </row>
    <row r="487" ht="15.75" customHeight="1">
      <c r="A487" s="7"/>
      <c r="B487" s="7"/>
      <c r="C487" s="7"/>
      <c r="D487" s="7"/>
      <c r="E487" s="7"/>
      <c r="F487" s="7"/>
      <c r="G487" s="7"/>
      <c r="H487" s="7"/>
    </row>
    <row r="488" ht="15.75" customHeight="1">
      <c r="A488" s="7"/>
      <c r="B488" s="7"/>
      <c r="C488" s="7"/>
      <c r="D488" s="7"/>
      <c r="E488" s="7"/>
      <c r="F488" s="7"/>
      <c r="G488" s="7"/>
      <c r="H488" s="7"/>
    </row>
    <row r="489" ht="15.75" customHeight="1">
      <c r="A489" s="7"/>
      <c r="B489" s="7"/>
      <c r="C489" s="7"/>
      <c r="D489" s="7"/>
      <c r="E489" s="7"/>
      <c r="F489" s="7"/>
      <c r="G489" s="7"/>
      <c r="H489" s="7"/>
    </row>
    <row r="490" ht="15.75" customHeight="1">
      <c r="A490" s="7"/>
      <c r="B490" s="7"/>
      <c r="C490" s="7"/>
      <c r="D490" s="7"/>
      <c r="E490" s="7"/>
      <c r="F490" s="7"/>
      <c r="G490" s="7"/>
      <c r="H490" s="7"/>
    </row>
    <row r="491" ht="15.75" customHeight="1">
      <c r="A491" s="7"/>
      <c r="B491" s="7"/>
      <c r="C491" s="7"/>
      <c r="D491" s="7"/>
      <c r="E491" s="7"/>
      <c r="F491" s="7"/>
      <c r="G491" s="7"/>
      <c r="H491" s="7"/>
    </row>
    <row r="492" ht="15.75" customHeight="1">
      <c r="A492" s="7"/>
      <c r="B492" s="7"/>
      <c r="C492" s="7"/>
      <c r="D492" s="7"/>
      <c r="E492" s="7"/>
      <c r="F492" s="7"/>
      <c r="G492" s="7"/>
      <c r="H492" s="7"/>
    </row>
    <row r="493" ht="15.75" customHeight="1">
      <c r="A493" s="7"/>
      <c r="B493" s="7"/>
      <c r="C493" s="7"/>
      <c r="D493" s="7"/>
      <c r="E493" s="7"/>
      <c r="F493" s="7"/>
      <c r="G493" s="7"/>
      <c r="H493" s="7"/>
    </row>
    <row r="494" ht="15.75" customHeight="1">
      <c r="A494" s="7"/>
      <c r="B494" s="7"/>
      <c r="C494" s="7"/>
      <c r="D494" s="7"/>
      <c r="E494" s="7"/>
      <c r="F494" s="7"/>
      <c r="G494" s="7"/>
      <c r="H494" s="7"/>
    </row>
    <row r="495" ht="15.75" customHeight="1">
      <c r="A495" s="7"/>
      <c r="B495" s="7"/>
      <c r="C495" s="7"/>
      <c r="D495" s="7"/>
      <c r="E495" s="7"/>
      <c r="F495" s="7"/>
      <c r="G495" s="7"/>
      <c r="H495" s="7"/>
    </row>
    <row r="496" ht="15.75" customHeight="1">
      <c r="A496" s="7"/>
      <c r="B496" s="7"/>
      <c r="C496" s="7"/>
      <c r="D496" s="7"/>
      <c r="E496" s="7"/>
      <c r="F496" s="7"/>
      <c r="G496" s="7"/>
      <c r="H496" s="7"/>
    </row>
    <row r="497" ht="15.75" customHeight="1">
      <c r="A497" s="7"/>
      <c r="B497" s="7"/>
      <c r="C497" s="7"/>
      <c r="D497" s="7"/>
      <c r="E497" s="7"/>
      <c r="F497" s="7"/>
      <c r="G497" s="7"/>
      <c r="H497" s="7"/>
    </row>
    <row r="498" ht="15.75" customHeight="1">
      <c r="A498" s="7"/>
      <c r="B498" s="7"/>
      <c r="C498" s="7"/>
      <c r="D498" s="7"/>
      <c r="E498" s="7"/>
      <c r="F498" s="7"/>
      <c r="G498" s="7"/>
      <c r="H498" s="7"/>
    </row>
    <row r="499" ht="15.75" customHeight="1">
      <c r="A499" s="7"/>
      <c r="B499" s="7"/>
      <c r="C499" s="7"/>
      <c r="D499" s="7"/>
      <c r="E499" s="7"/>
      <c r="F499" s="7"/>
      <c r="G499" s="7"/>
      <c r="H499" s="7"/>
    </row>
    <row r="500" ht="15.75" customHeight="1">
      <c r="A500" s="7"/>
      <c r="B500" s="7"/>
      <c r="C500" s="7"/>
      <c r="D500" s="7"/>
      <c r="E500" s="7"/>
      <c r="F500" s="7"/>
      <c r="G500" s="7"/>
      <c r="H500" s="7"/>
    </row>
    <row r="501" ht="15.75" customHeight="1">
      <c r="A501" s="7"/>
      <c r="B501" s="7"/>
      <c r="C501" s="7"/>
      <c r="D501" s="7"/>
      <c r="E501" s="7"/>
      <c r="F501" s="7"/>
      <c r="G501" s="7"/>
      <c r="H501" s="7"/>
    </row>
    <row r="502" ht="15.75" customHeight="1">
      <c r="A502" s="7"/>
      <c r="B502" s="7"/>
      <c r="C502" s="7"/>
      <c r="D502" s="7"/>
      <c r="E502" s="7"/>
      <c r="F502" s="7"/>
      <c r="G502" s="7"/>
      <c r="H502" s="7"/>
    </row>
    <row r="503" ht="15.75" customHeight="1">
      <c r="A503" s="7"/>
      <c r="B503" s="7"/>
      <c r="C503" s="7"/>
      <c r="D503" s="7"/>
      <c r="E503" s="7"/>
      <c r="F503" s="7"/>
      <c r="G503" s="7"/>
      <c r="H503" s="7"/>
    </row>
    <row r="504" ht="15.75" customHeight="1">
      <c r="A504" s="7"/>
      <c r="B504" s="7"/>
      <c r="C504" s="7"/>
      <c r="D504" s="7"/>
      <c r="E504" s="7"/>
      <c r="F504" s="7"/>
      <c r="G504" s="7"/>
      <c r="H504" s="7"/>
    </row>
    <row r="505" ht="15.75" customHeight="1">
      <c r="A505" s="7"/>
      <c r="B505" s="7"/>
      <c r="C505" s="7"/>
      <c r="D505" s="7"/>
      <c r="E505" s="7"/>
      <c r="F505" s="7"/>
      <c r="G505" s="7"/>
      <c r="H505" s="7"/>
    </row>
    <row r="506" ht="15.75" customHeight="1">
      <c r="A506" s="7"/>
      <c r="B506" s="7"/>
      <c r="C506" s="7"/>
      <c r="D506" s="7"/>
      <c r="E506" s="7"/>
      <c r="F506" s="7"/>
      <c r="G506" s="7"/>
      <c r="H506" s="7"/>
    </row>
    <row r="507" ht="15.75" customHeight="1">
      <c r="A507" s="7"/>
      <c r="B507" s="7"/>
      <c r="C507" s="7"/>
      <c r="D507" s="7"/>
      <c r="E507" s="7"/>
      <c r="F507" s="7"/>
      <c r="G507" s="7"/>
      <c r="H507" s="7"/>
    </row>
    <row r="508" ht="15.75" customHeight="1">
      <c r="A508" s="7"/>
      <c r="B508" s="7"/>
      <c r="C508" s="7"/>
      <c r="D508" s="7"/>
      <c r="E508" s="7"/>
      <c r="F508" s="7"/>
      <c r="G508" s="7"/>
      <c r="H508" s="7"/>
    </row>
    <row r="509" ht="15.75" customHeight="1">
      <c r="A509" s="7"/>
      <c r="B509" s="7"/>
      <c r="C509" s="7"/>
      <c r="D509" s="7"/>
      <c r="E509" s="7"/>
      <c r="F509" s="7"/>
      <c r="G509" s="7"/>
      <c r="H509" s="7"/>
    </row>
    <row r="510" ht="15.75" customHeight="1">
      <c r="A510" s="7"/>
      <c r="B510" s="7"/>
      <c r="C510" s="7"/>
      <c r="D510" s="7"/>
      <c r="E510" s="7"/>
      <c r="F510" s="7"/>
      <c r="G510" s="7"/>
      <c r="H510" s="7"/>
    </row>
    <row r="511" ht="15.75" customHeight="1">
      <c r="A511" s="7"/>
      <c r="B511" s="7"/>
      <c r="C511" s="7"/>
      <c r="D511" s="7"/>
      <c r="E511" s="7"/>
      <c r="F511" s="7"/>
      <c r="G511" s="7"/>
      <c r="H511" s="7"/>
    </row>
    <row r="512" ht="15.75" customHeight="1">
      <c r="A512" s="7"/>
      <c r="B512" s="7"/>
      <c r="C512" s="7"/>
      <c r="D512" s="7"/>
      <c r="E512" s="7"/>
      <c r="F512" s="7"/>
      <c r="G512" s="7"/>
      <c r="H512" s="7"/>
    </row>
    <row r="513" ht="15.75" customHeight="1">
      <c r="A513" s="7"/>
      <c r="B513" s="7"/>
      <c r="C513" s="7"/>
      <c r="D513" s="7"/>
      <c r="E513" s="7"/>
      <c r="F513" s="7"/>
      <c r="G513" s="7"/>
      <c r="H513" s="7"/>
    </row>
    <row r="514" ht="15.75" customHeight="1">
      <c r="A514" s="7"/>
      <c r="B514" s="7"/>
      <c r="C514" s="7"/>
      <c r="D514" s="7"/>
      <c r="E514" s="7"/>
      <c r="F514" s="7"/>
      <c r="G514" s="7"/>
      <c r="H514" s="7"/>
    </row>
    <row r="515" ht="15.75" customHeight="1">
      <c r="A515" s="7"/>
      <c r="B515" s="7"/>
      <c r="C515" s="7"/>
      <c r="D515" s="7"/>
      <c r="E515" s="7"/>
      <c r="F515" s="7"/>
      <c r="G515" s="7"/>
      <c r="H515" s="7"/>
    </row>
    <row r="516" ht="15.75" customHeight="1">
      <c r="A516" s="7"/>
      <c r="B516" s="7"/>
      <c r="C516" s="7"/>
      <c r="D516" s="7"/>
      <c r="E516" s="7"/>
      <c r="F516" s="7"/>
      <c r="G516" s="7"/>
      <c r="H516" s="7"/>
    </row>
    <row r="517" ht="15.75" customHeight="1">
      <c r="A517" s="7"/>
      <c r="B517" s="7"/>
      <c r="C517" s="7"/>
      <c r="D517" s="7"/>
      <c r="E517" s="7"/>
      <c r="F517" s="7"/>
      <c r="G517" s="7"/>
      <c r="H517" s="7"/>
    </row>
    <row r="518" ht="15.75" customHeight="1">
      <c r="A518" s="7"/>
      <c r="B518" s="7"/>
      <c r="C518" s="7"/>
      <c r="D518" s="7"/>
      <c r="E518" s="7"/>
      <c r="F518" s="7"/>
      <c r="G518" s="7"/>
      <c r="H518" s="7"/>
    </row>
    <row r="519" ht="15.75" customHeight="1">
      <c r="A519" s="7"/>
      <c r="B519" s="7"/>
      <c r="C519" s="7"/>
      <c r="D519" s="7"/>
      <c r="E519" s="7"/>
      <c r="F519" s="7"/>
      <c r="G519" s="7"/>
      <c r="H519" s="7"/>
    </row>
    <row r="520" ht="15.75" customHeight="1">
      <c r="A520" s="7"/>
      <c r="B520" s="7"/>
      <c r="C520" s="7"/>
      <c r="D520" s="7"/>
      <c r="E520" s="7"/>
      <c r="F520" s="7"/>
      <c r="G520" s="7"/>
      <c r="H520" s="7"/>
    </row>
    <row r="521" ht="15.75" customHeight="1">
      <c r="A521" s="7"/>
      <c r="B521" s="7"/>
      <c r="C521" s="7"/>
      <c r="D521" s="7"/>
      <c r="E521" s="7"/>
      <c r="F521" s="7"/>
      <c r="G521" s="7"/>
      <c r="H521" s="7"/>
    </row>
    <row r="522" ht="15.75" customHeight="1">
      <c r="A522" s="7"/>
      <c r="B522" s="7"/>
      <c r="C522" s="7"/>
      <c r="D522" s="7"/>
      <c r="E522" s="7"/>
      <c r="F522" s="7"/>
      <c r="G522" s="7"/>
      <c r="H522" s="7"/>
    </row>
    <row r="523" ht="15.75" customHeight="1">
      <c r="A523" s="7"/>
      <c r="B523" s="7"/>
      <c r="C523" s="7"/>
      <c r="D523" s="7"/>
      <c r="E523" s="7"/>
      <c r="F523" s="7"/>
      <c r="G523" s="7"/>
      <c r="H523" s="7"/>
    </row>
    <row r="524" ht="15.75" customHeight="1">
      <c r="A524" s="7"/>
      <c r="B524" s="7"/>
      <c r="C524" s="7"/>
      <c r="D524" s="7"/>
      <c r="E524" s="7"/>
      <c r="F524" s="7"/>
      <c r="G524" s="7"/>
      <c r="H524" s="7"/>
    </row>
    <row r="525" ht="15.75" customHeight="1">
      <c r="A525" s="7"/>
      <c r="B525" s="7"/>
      <c r="C525" s="7"/>
      <c r="D525" s="7"/>
      <c r="E525" s="7"/>
      <c r="F525" s="7"/>
      <c r="G525" s="7"/>
      <c r="H525" s="7"/>
    </row>
    <row r="526" ht="15.75" customHeight="1">
      <c r="A526" s="7"/>
      <c r="B526" s="7"/>
      <c r="C526" s="7"/>
      <c r="D526" s="7"/>
      <c r="E526" s="7"/>
      <c r="F526" s="7"/>
      <c r="G526" s="7"/>
      <c r="H526" s="7"/>
    </row>
    <row r="527" ht="15.75" customHeight="1">
      <c r="A527" s="7"/>
      <c r="B527" s="7"/>
      <c r="C527" s="7"/>
      <c r="D527" s="7"/>
      <c r="E527" s="7"/>
      <c r="F527" s="7"/>
      <c r="G527" s="7"/>
      <c r="H527" s="7"/>
    </row>
    <row r="528" ht="15.75" customHeight="1">
      <c r="A528" s="7"/>
      <c r="B528" s="7"/>
      <c r="C528" s="7"/>
      <c r="D528" s="7"/>
      <c r="E528" s="7"/>
      <c r="F528" s="7"/>
      <c r="G528" s="7"/>
      <c r="H528" s="7"/>
    </row>
    <row r="529" ht="15.75" customHeight="1">
      <c r="A529" s="7"/>
      <c r="B529" s="7"/>
      <c r="C529" s="7"/>
      <c r="D529" s="7"/>
      <c r="E529" s="7"/>
      <c r="F529" s="7"/>
      <c r="G529" s="7"/>
      <c r="H529" s="7"/>
    </row>
    <row r="530" ht="15.75" customHeight="1">
      <c r="A530" s="7"/>
      <c r="B530" s="7"/>
      <c r="C530" s="7"/>
      <c r="D530" s="7"/>
      <c r="E530" s="7"/>
      <c r="F530" s="7"/>
      <c r="G530" s="7"/>
      <c r="H530" s="7"/>
    </row>
    <row r="531" ht="15.75" customHeight="1">
      <c r="A531" s="7"/>
      <c r="B531" s="7"/>
      <c r="C531" s="7"/>
      <c r="D531" s="7"/>
      <c r="E531" s="7"/>
      <c r="F531" s="7"/>
      <c r="G531" s="7"/>
      <c r="H531" s="7"/>
    </row>
    <row r="532" ht="15.75" customHeight="1">
      <c r="A532" s="7"/>
      <c r="B532" s="7"/>
      <c r="C532" s="7"/>
      <c r="D532" s="7"/>
      <c r="E532" s="7"/>
      <c r="F532" s="7"/>
      <c r="G532" s="7"/>
      <c r="H532" s="7"/>
    </row>
    <row r="533" ht="15.75" customHeight="1">
      <c r="A533" s="7"/>
      <c r="B533" s="7"/>
      <c r="C533" s="7"/>
      <c r="D533" s="7"/>
      <c r="E533" s="7"/>
      <c r="F533" s="7"/>
      <c r="G533" s="7"/>
      <c r="H533" s="7"/>
    </row>
    <row r="534" ht="15.75" customHeight="1">
      <c r="A534" s="7"/>
      <c r="B534" s="7"/>
      <c r="C534" s="7"/>
      <c r="D534" s="7"/>
      <c r="E534" s="7"/>
      <c r="F534" s="7"/>
      <c r="G534" s="7"/>
      <c r="H534" s="7"/>
    </row>
    <row r="535" ht="15.75" customHeight="1">
      <c r="A535" s="7"/>
      <c r="B535" s="7"/>
      <c r="C535" s="7"/>
      <c r="D535" s="7"/>
      <c r="E535" s="7"/>
      <c r="F535" s="7"/>
      <c r="G535" s="7"/>
      <c r="H535" s="7"/>
    </row>
    <row r="536" ht="15.75" customHeight="1">
      <c r="A536" s="7"/>
      <c r="B536" s="7"/>
      <c r="C536" s="7"/>
      <c r="D536" s="7"/>
      <c r="E536" s="7"/>
      <c r="F536" s="7"/>
      <c r="G536" s="7"/>
      <c r="H536" s="7"/>
    </row>
    <row r="537" ht="15.75" customHeight="1">
      <c r="A537" s="7"/>
      <c r="B537" s="7"/>
      <c r="C537" s="7"/>
      <c r="D537" s="7"/>
      <c r="E537" s="7"/>
      <c r="F537" s="7"/>
      <c r="G537" s="7"/>
      <c r="H537" s="7"/>
    </row>
    <row r="538" ht="15.75" customHeight="1">
      <c r="A538" s="7"/>
      <c r="B538" s="7"/>
      <c r="C538" s="7"/>
      <c r="D538" s="7"/>
      <c r="E538" s="7"/>
      <c r="F538" s="7"/>
      <c r="G538" s="7"/>
      <c r="H538" s="7"/>
    </row>
    <row r="539" ht="15.75" customHeight="1">
      <c r="A539" s="7"/>
      <c r="B539" s="7"/>
      <c r="C539" s="7"/>
      <c r="D539" s="7"/>
      <c r="E539" s="7"/>
      <c r="F539" s="7"/>
      <c r="G539" s="7"/>
      <c r="H539" s="7"/>
    </row>
    <row r="540" ht="15.75" customHeight="1">
      <c r="A540" s="7"/>
      <c r="B540" s="7"/>
      <c r="C540" s="7"/>
      <c r="D540" s="7"/>
      <c r="E540" s="7"/>
      <c r="F540" s="7"/>
      <c r="G540" s="7"/>
      <c r="H540" s="7"/>
    </row>
    <row r="541" ht="15.75" customHeight="1">
      <c r="A541" s="7"/>
      <c r="B541" s="7"/>
      <c r="C541" s="7"/>
      <c r="D541" s="7"/>
      <c r="E541" s="7"/>
      <c r="F541" s="7"/>
      <c r="G541" s="7"/>
      <c r="H541" s="7"/>
    </row>
    <row r="542" ht="15.75" customHeight="1">
      <c r="A542" s="7"/>
      <c r="B542" s="7"/>
      <c r="C542" s="7"/>
      <c r="D542" s="7"/>
      <c r="E542" s="7"/>
      <c r="F542" s="7"/>
      <c r="G542" s="7"/>
      <c r="H542" s="7"/>
    </row>
    <row r="543" ht="15.75" customHeight="1">
      <c r="A543" s="7"/>
      <c r="B543" s="7"/>
      <c r="C543" s="7"/>
      <c r="D543" s="7"/>
      <c r="E543" s="7"/>
      <c r="F543" s="7"/>
      <c r="G543" s="7"/>
      <c r="H543" s="7"/>
    </row>
    <row r="544" ht="15.75" customHeight="1">
      <c r="A544" s="7"/>
      <c r="B544" s="7"/>
      <c r="C544" s="7"/>
      <c r="D544" s="7"/>
      <c r="E544" s="7"/>
      <c r="F544" s="7"/>
      <c r="G544" s="7"/>
      <c r="H544" s="7"/>
    </row>
    <row r="545" ht="15.75" customHeight="1">
      <c r="A545" s="7"/>
      <c r="B545" s="7"/>
      <c r="C545" s="7"/>
      <c r="D545" s="7"/>
      <c r="E545" s="7"/>
      <c r="F545" s="7"/>
      <c r="G545" s="7"/>
      <c r="H545" s="7"/>
    </row>
    <row r="546" ht="15.75" customHeight="1">
      <c r="A546" s="7"/>
      <c r="B546" s="7"/>
      <c r="C546" s="7"/>
      <c r="D546" s="7"/>
      <c r="E546" s="7"/>
      <c r="F546" s="7"/>
      <c r="G546" s="7"/>
      <c r="H546" s="7"/>
    </row>
    <row r="547" ht="15.75" customHeight="1">
      <c r="A547" s="7"/>
      <c r="B547" s="7"/>
      <c r="C547" s="7"/>
      <c r="D547" s="7"/>
      <c r="E547" s="7"/>
      <c r="F547" s="7"/>
      <c r="G547" s="7"/>
      <c r="H547" s="7"/>
    </row>
    <row r="548" ht="15.75" customHeight="1">
      <c r="A548" s="7"/>
      <c r="B548" s="7"/>
      <c r="C548" s="7"/>
      <c r="D548" s="7"/>
      <c r="E548" s="7"/>
      <c r="F548" s="7"/>
      <c r="G548" s="7"/>
      <c r="H548" s="7"/>
    </row>
    <row r="549" ht="15.75" customHeight="1">
      <c r="A549" s="7"/>
      <c r="B549" s="7"/>
      <c r="C549" s="7"/>
      <c r="D549" s="7"/>
      <c r="E549" s="7"/>
      <c r="F549" s="7"/>
      <c r="G549" s="7"/>
      <c r="H549" s="7"/>
    </row>
    <row r="550" ht="15.75" customHeight="1">
      <c r="A550" s="7"/>
      <c r="B550" s="7"/>
      <c r="C550" s="7"/>
      <c r="D550" s="7"/>
      <c r="E550" s="7"/>
      <c r="F550" s="7"/>
      <c r="G550" s="7"/>
      <c r="H550" s="7"/>
    </row>
    <row r="551" ht="15.75" customHeight="1">
      <c r="A551" s="7"/>
      <c r="B551" s="7"/>
      <c r="C551" s="7"/>
      <c r="D551" s="7"/>
      <c r="E551" s="7"/>
      <c r="F551" s="7"/>
      <c r="G551" s="7"/>
      <c r="H551" s="7"/>
    </row>
    <row r="552" ht="15.75" customHeight="1">
      <c r="A552" s="7"/>
      <c r="B552" s="7"/>
      <c r="C552" s="7"/>
      <c r="D552" s="7"/>
      <c r="E552" s="7"/>
      <c r="F552" s="7"/>
      <c r="G552" s="7"/>
      <c r="H552" s="7"/>
    </row>
    <row r="553" ht="15.75" customHeight="1">
      <c r="A553" s="7"/>
      <c r="B553" s="7"/>
      <c r="C553" s="7"/>
      <c r="D553" s="7"/>
      <c r="E553" s="7"/>
      <c r="F553" s="7"/>
      <c r="G553" s="7"/>
      <c r="H553" s="7"/>
    </row>
    <row r="554" ht="15.75" customHeight="1">
      <c r="A554" s="7"/>
      <c r="B554" s="7"/>
      <c r="C554" s="7"/>
      <c r="D554" s="7"/>
      <c r="E554" s="7"/>
      <c r="F554" s="7"/>
      <c r="G554" s="7"/>
      <c r="H554" s="7"/>
    </row>
    <row r="555" ht="15.75" customHeight="1">
      <c r="A555" s="7"/>
      <c r="B555" s="7"/>
      <c r="C555" s="7"/>
      <c r="D555" s="7"/>
      <c r="E555" s="7"/>
      <c r="F555" s="7"/>
      <c r="G555" s="7"/>
      <c r="H555" s="7"/>
    </row>
    <row r="556" ht="15.75" customHeight="1">
      <c r="A556" s="7"/>
      <c r="B556" s="7"/>
      <c r="C556" s="7"/>
      <c r="D556" s="7"/>
      <c r="E556" s="7"/>
      <c r="F556" s="7"/>
      <c r="G556" s="7"/>
      <c r="H556" s="7"/>
    </row>
    <row r="557" ht="15.75" customHeight="1">
      <c r="A557" s="7"/>
      <c r="B557" s="7"/>
      <c r="C557" s="7"/>
      <c r="D557" s="7"/>
      <c r="E557" s="7"/>
      <c r="F557" s="7"/>
      <c r="G557" s="7"/>
      <c r="H557" s="7"/>
    </row>
    <row r="558" ht="15.75" customHeight="1">
      <c r="A558" s="7"/>
      <c r="B558" s="7"/>
      <c r="C558" s="7"/>
      <c r="D558" s="7"/>
      <c r="E558" s="7"/>
      <c r="F558" s="7"/>
      <c r="G558" s="7"/>
      <c r="H558" s="7"/>
    </row>
    <row r="559" ht="15.75" customHeight="1">
      <c r="A559" s="7"/>
      <c r="B559" s="7"/>
      <c r="C559" s="7"/>
      <c r="D559" s="7"/>
      <c r="E559" s="7"/>
      <c r="F559" s="7"/>
      <c r="G559" s="7"/>
      <c r="H559" s="7"/>
    </row>
    <row r="560" ht="15.75" customHeight="1">
      <c r="A560" s="7"/>
      <c r="B560" s="7"/>
      <c r="C560" s="7"/>
      <c r="D560" s="7"/>
      <c r="E560" s="7"/>
      <c r="F560" s="7"/>
      <c r="G560" s="7"/>
      <c r="H560" s="7"/>
    </row>
    <row r="561" ht="15.75" customHeight="1">
      <c r="A561" s="7"/>
      <c r="B561" s="7"/>
      <c r="C561" s="7"/>
      <c r="D561" s="7"/>
      <c r="E561" s="7"/>
      <c r="F561" s="7"/>
      <c r="G561" s="7"/>
      <c r="H561" s="7"/>
    </row>
    <row r="562" ht="15.75" customHeight="1">
      <c r="A562" s="7"/>
      <c r="B562" s="7"/>
      <c r="C562" s="7"/>
      <c r="D562" s="7"/>
      <c r="E562" s="7"/>
      <c r="F562" s="7"/>
      <c r="G562" s="7"/>
      <c r="H562" s="7"/>
    </row>
    <row r="563" ht="15.75" customHeight="1">
      <c r="A563" s="7"/>
      <c r="B563" s="7"/>
      <c r="C563" s="7"/>
      <c r="D563" s="7"/>
      <c r="E563" s="7"/>
      <c r="F563" s="7"/>
      <c r="G563" s="7"/>
      <c r="H563" s="7"/>
    </row>
    <row r="564" ht="15.75" customHeight="1">
      <c r="A564" s="7"/>
      <c r="B564" s="7"/>
      <c r="C564" s="7"/>
      <c r="D564" s="7"/>
      <c r="E564" s="7"/>
      <c r="F564" s="7"/>
      <c r="G564" s="7"/>
      <c r="H564" s="7"/>
    </row>
    <row r="565" ht="15.75" customHeight="1">
      <c r="A565" s="7"/>
      <c r="B565" s="7"/>
      <c r="C565" s="7"/>
      <c r="D565" s="7"/>
      <c r="E565" s="7"/>
      <c r="F565" s="7"/>
      <c r="G565" s="7"/>
      <c r="H565" s="7"/>
    </row>
    <row r="566" ht="15.75" customHeight="1">
      <c r="A566" s="7"/>
      <c r="B566" s="7"/>
      <c r="C566" s="7"/>
      <c r="D566" s="7"/>
      <c r="E566" s="7"/>
      <c r="F566" s="7"/>
      <c r="G566" s="7"/>
      <c r="H566" s="7"/>
    </row>
    <row r="567" ht="15.75" customHeight="1">
      <c r="A567" s="7"/>
      <c r="B567" s="7"/>
      <c r="C567" s="7"/>
      <c r="D567" s="7"/>
      <c r="E567" s="7"/>
      <c r="F567" s="7"/>
      <c r="G567" s="7"/>
      <c r="H567" s="7"/>
    </row>
    <row r="568" ht="15.75" customHeight="1">
      <c r="A568" s="7"/>
      <c r="B568" s="7"/>
      <c r="C568" s="7"/>
      <c r="D568" s="7"/>
      <c r="E568" s="7"/>
      <c r="F568" s="7"/>
      <c r="G568" s="7"/>
      <c r="H568" s="7"/>
    </row>
    <row r="569" ht="15.75" customHeight="1">
      <c r="A569" s="7"/>
      <c r="B569" s="7"/>
      <c r="C569" s="7"/>
      <c r="D569" s="7"/>
      <c r="E569" s="7"/>
      <c r="F569" s="7"/>
      <c r="G569" s="7"/>
      <c r="H569" s="7"/>
    </row>
    <row r="570" ht="15.75" customHeight="1">
      <c r="A570" s="7"/>
      <c r="B570" s="7"/>
      <c r="C570" s="7"/>
      <c r="D570" s="7"/>
      <c r="E570" s="7"/>
      <c r="F570" s="7"/>
      <c r="G570" s="7"/>
      <c r="H570" s="7"/>
    </row>
    <row r="571" ht="15.75" customHeight="1">
      <c r="A571" s="7"/>
      <c r="B571" s="7"/>
      <c r="C571" s="7"/>
      <c r="D571" s="7"/>
      <c r="E571" s="7"/>
      <c r="F571" s="7"/>
      <c r="G571" s="7"/>
      <c r="H571" s="7"/>
    </row>
    <row r="572" ht="15.75" customHeight="1">
      <c r="A572" s="7"/>
      <c r="B572" s="7"/>
      <c r="C572" s="7"/>
      <c r="D572" s="7"/>
      <c r="E572" s="7"/>
      <c r="F572" s="7"/>
      <c r="G572" s="7"/>
      <c r="H572" s="7"/>
    </row>
    <row r="573" ht="15.75" customHeight="1">
      <c r="A573" s="7"/>
      <c r="B573" s="7"/>
      <c r="C573" s="7"/>
      <c r="D573" s="7"/>
      <c r="E573" s="7"/>
      <c r="F573" s="7"/>
      <c r="G573" s="7"/>
      <c r="H573" s="7"/>
    </row>
    <row r="574" ht="15.75" customHeight="1">
      <c r="A574" s="7"/>
      <c r="B574" s="7"/>
      <c r="C574" s="7"/>
      <c r="D574" s="7"/>
      <c r="E574" s="7"/>
      <c r="F574" s="7"/>
      <c r="G574" s="7"/>
      <c r="H574" s="7"/>
    </row>
    <row r="575" ht="15.75" customHeight="1">
      <c r="A575" s="7"/>
      <c r="B575" s="7"/>
      <c r="C575" s="7"/>
      <c r="D575" s="7"/>
      <c r="E575" s="7"/>
      <c r="F575" s="7"/>
      <c r="G575" s="7"/>
      <c r="H575" s="7"/>
    </row>
    <row r="576" ht="15.75" customHeight="1">
      <c r="A576" s="7"/>
      <c r="B576" s="7"/>
      <c r="C576" s="7"/>
      <c r="D576" s="7"/>
      <c r="E576" s="7"/>
      <c r="F576" s="7"/>
      <c r="G576" s="7"/>
      <c r="H576" s="7"/>
    </row>
    <row r="577" ht="15.75" customHeight="1">
      <c r="A577" s="7"/>
      <c r="B577" s="7"/>
      <c r="C577" s="7"/>
      <c r="D577" s="7"/>
      <c r="E577" s="7"/>
      <c r="F577" s="7"/>
      <c r="G577" s="7"/>
      <c r="H577" s="7"/>
    </row>
    <row r="578" ht="15.75" customHeight="1">
      <c r="A578" s="7"/>
      <c r="B578" s="7"/>
      <c r="C578" s="7"/>
      <c r="D578" s="7"/>
      <c r="E578" s="7"/>
      <c r="F578" s="7"/>
      <c r="G578" s="7"/>
      <c r="H578" s="7"/>
    </row>
    <row r="579" ht="15.75" customHeight="1">
      <c r="A579" s="7"/>
      <c r="B579" s="7"/>
      <c r="C579" s="7"/>
      <c r="D579" s="7"/>
      <c r="E579" s="7"/>
      <c r="F579" s="7"/>
      <c r="G579" s="7"/>
      <c r="H579" s="7"/>
    </row>
    <row r="580" ht="15.75" customHeight="1">
      <c r="A580" s="7"/>
      <c r="B580" s="7"/>
      <c r="C580" s="7"/>
      <c r="D580" s="7"/>
      <c r="E580" s="7"/>
      <c r="F580" s="7"/>
      <c r="G580" s="7"/>
      <c r="H580" s="7"/>
    </row>
    <row r="581" ht="15.75" customHeight="1">
      <c r="A581" s="7"/>
      <c r="B581" s="7"/>
      <c r="C581" s="7"/>
      <c r="D581" s="7"/>
      <c r="E581" s="7"/>
      <c r="F581" s="7"/>
      <c r="G581" s="7"/>
      <c r="H581" s="7"/>
    </row>
    <row r="582" ht="15.75" customHeight="1">
      <c r="A582" s="7"/>
      <c r="B582" s="7"/>
      <c r="C582" s="7"/>
      <c r="D582" s="7"/>
      <c r="E582" s="7"/>
      <c r="F582" s="7"/>
      <c r="G582" s="7"/>
      <c r="H582" s="7"/>
    </row>
    <row r="583" ht="15.75" customHeight="1">
      <c r="A583" s="7"/>
      <c r="B583" s="7"/>
      <c r="C583" s="7"/>
      <c r="D583" s="7"/>
      <c r="E583" s="7"/>
      <c r="F583" s="7"/>
      <c r="G583" s="7"/>
      <c r="H583" s="7"/>
    </row>
    <row r="584" ht="15.75" customHeight="1">
      <c r="A584" s="7"/>
      <c r="B584" s="7"/>
      <c r="C584" s="7"/>
      <c r="D584" s="7"/>
      <c r="E584" s="7"/>
      <c r="F584" s="7"/>
      <c r="G584" s="7"/>
      <c r="H584" s="7"/>
    </row>
    <row r="585" ht="15.75" customHeight="1">
      <c r="A585" s="7"/>
      <c r="B585" s="7"/>
      <c r="C585" s="7"/>
      <c r="D585" s="7"/>
      <c r="E585" s="7"/>
      <c r="F585" s="7"/>
      <c r="G585" s="7"/>
      <c r="H585" s="7"/>
    </row>
    <row r="586" ht="15.75" customHeight="1">
      <c r="A586" s="7"/>
      <c r="B586" s="7"/>
      <c r="C586" s="7"/>
      <c r="D586" s="7"/>
      <c r="E586" s="7"/>
      <c r="F586" s="7"/>
      <c r="G586" s="7"/>
      <c r="H586" s="7"/>
    </row>
    <row r="587" ht="15.75" customHeight="1">
      <c r="A587" s="7"/>
      <c r="B587" s="7"/>
      <c r="C587" s="7"/>
      <c r="D587" s="7"/>
      <c r="E587" s="7"/>
      <c r="F587" s="7"/>
      <c r="G587" s="7"/>
      <c r="H587" s="7"/>
    </row>
    <row r="588" ht="15.75" customHeight="1">
      <c r="A588" s="7"/>
      <c r="B588" s="7"/>
      <c r="C588" s="7"/>
      <c r="D588" s="7"/>
      <c r="E588" s="7"/>
      <c r="F588" s="7"/>
      <c r="G588" s="7"/>
      <c r="H588" s="7"/>
    </row>
    <row r="589" ht="15.75" customHeight="1">
      <c r="A589" s="7"/>
      <c r="B589" s="7"/>
      <c r="C589" s="7"/>
      <c r="D589" s="7"/>
      <c r="E589" s="7"/>
      <c r="F589" s="7"/>
      <c r="G589" s="7"/>
      <c r="H589" s="7"/>
    </row>
    <row r="590" ht="15.75" customHeight="1">
      <c r="A590" s="7"/>
      <c r="B590" s="7"/>
      <c r="C590" s="7"/>
      <c r="D590" s="7"/>
      <c r="E590" s="7"/>
      <c r="F590" s="7"/>
      <c r="G590" s="7"/>
      <c r="H590" s="7"/>
    </row>
    <row r="591" ht="15.75" customHeight="1">
      <c r="A591" s="7"/>
      <c r="B591" s="7"/>
      <c r="C591" s="7"/>
      <c r="D591" s="7"/>
      <c r="E591" s="7"/>
      <c r="F591" s="7"/>
      <c r="G591" s="7"/>
      <c r="H591" s="7"/>
    </row>
    <row r="592" ht="15.75" customHeight="1">
      <c r="A592" s="7"/>
      <c r="B592" s="7"/>
      <c r="C592" s="7"/>
      <c r="D592" s="7"/>
      <c r="E592" s="7"/>
      <c r="F592" s="7"/>
      <c r="G592" s="7"/>
      <c r="H592" s="7"/>
    </row>
    <row r="593" ht="15.75" customHeight="1">
      <c r="A593" s="7"/>
      <c r="B593" s="7"/>
      <c r="C593" s="7"/>
      <c r="D593" s="7"/>
      <c r="E593" s="7"/>
      <c r="F593" s="7"/>
      <c r="G593" s="7"/>
      <c r="H593" s="7"/>
    </row>
    <row r="594" ht="15.75" customHeight="1">
      <c r="A594" s="7"/>
      <c r="B594" s="7"/>
      <c r="C594" s="7"/>
      <c r="D594" s="7"/>
      <c r="E594" s="7"/>
      <c r="F594" s="7"/>
      <c r="G594" s="7"/>
      <c r="H594" s="7"/>
    </row>
    <row r="595" ht="15.75" customHeight="1">
      <c r="A595" s="7"/>
      <c r="B595" s="7"/>
      <c r="C595" s="7"/>
      <c r="D595" s="7"/>
      <c r="E595" s="7"/>
      <c r="F595" s="7"/>
      <c r="G595" s="7"/>
      <c r="H595" s="7"/>
    </row>
    <row r="596" ht="15.75" customHeight="1">
      <c r="A596" s="7"/>
      <c r="B596" s="7"/>
      <c r="C596" s="7"/>
      <c r="D596" s="7"/>
      <c r="E596" s="7"/>
      <c r="F596" s="7"/>
      <c r="G596" s="7"/>
      <c r="H596" s="7"/>
    </row>
    <row r="597" ht="15.75" customHeight="1">
      <c r="A597" s="7"/>
      <c r="B597" s="7"/>
      <c r="C597" s="7"/>
      <c r="D597" s="7"/>
      <c r="E597" s="7"/>
      <c r="F597" s="7"/>
      <c r="G597" s="7"/>
      <c r="H597" s="7"/>
    </row>
    <row r="598" ht="15.75" customHeight="1">
      <c r="A598" s="7"/>
      <c r="B598" s="7"/>
      <c r="C598" s="7"/>
      <c r="D598" s="7"/>
      <c r="E598" s="7"/>
      <c r="F598" s="7"/>
      <c r="G598" s="7"/>
      <c r="H598" s="7"/>
    </row>
    <row r="599" ht="15.75" customHeight="1">
      <c r="A599" s="7"/>
      <c r="B599" s="7"/>
      <c r="C599" s="7"/>
      <c r="D599" s="7"/>
      <c r="E599" s="7"/>
      <c r="F599" s="7"/>
      <c r="G599" s="7"/>
      <c r="H599" s="7"/>
    </row>
    <row r="600" ht="15.75" customHeight="1">
      <c r="A600" s="7"/>
      <c r="B600" s="7"/>
      <c r="C600" s="7"/>
      <c r="D600" s="7"/>
      <c r="E600" s="7"/>
      <c r="F600" s="7"/>
      <c r="G600" s="7"/>
      <c r="H600" s="7"/>
    </row>
    <row r="601" ht="15.75" customHeight="1">
      <c r="A601" s="7"/>
      <c r="B601" s="7"/>
      <c r="C601" s="7"/>
      <c r="D601" s="7"/>
      <c r="E601" s="7"/>
      <c r="F601" s="7"/>
      <c r="G601" s="7"/>
      <c r="H601" s="7"/>
    </row>
    <row r="602" ht="15.75" customHeight="1">
      <c r="A602" s="7"/>
      <c r="B602" s="7"/>
      <c r="C602" s="7"/>
      <c r="D602" s="7"/>
      <c r="E602" s="7"/>
      <c r="F602" s="7"/>
      <c r="G602" s="7"/>
      <c r="H602" s="7"/>
    </row>
    <row r="603" ht="15.75" customHeight="1">
      <c r="A603" s="7"/>
      <c r="B603" s="7"/>
      <c r="C603" s="7"/>
      <c r="D603" s="7"/>
      <c r="E603" s="7"/>
      <c r="F603" s="7"/>
      <c r="G603" s="7"/>
      <c r="H603" s="7"/>
    </row>
    <row r="604" ht="15.75" customHeight="1">
      <c r="A604" s="7"/>
      <c r="B604" s="7"/>
      <c r="C604" s="7"/>
      <c r="D604" s="7"/>
      <c r="E604" s="7"/>
      <c r="F604" s="7"/>
      <c r="G604" s="7"/>
      <c r="H604" s="7"/>
    </row>
    <row r="605" ht="15.75" customHeight="1">
      <c r="A605" s="7"/>
      <c r="B605" s="7"/>
      <c r="C605" s="7"/>
      <c r="D605" s="7"/>
      <c r="E605" s="7"/>
      <c r="F605" s="7"/>
      <c r="G605" s="7"/>
      <c r="H605" s="7"/>
    </row>
    <row r="606" ht="15.75" customHeight="1">
      <c r="A606" s="7"/>
      <c r="B606" s="7"/>
      <c r="C606" s="7"/>
      <c r="D606" s="7"/>
      <c r="E606" s="7"/>
      <c r="F606" s="7"/>
      <c r="G606" s="7"/>
      <c r="H606" s="7"/>
    </row>
    <row r="607" ht="15.75" customHeight="1">
      <c r="A607" s="7"/>
      <c r="B607" s="7"/>
      <c r="C607" s="7"/>
      <c r="D607" s="7"/>
      <c r="E607" s="7"/>
      <c r="F607" s="7"/>
      <c r="G607" s="7"/>
      <c r="H607" s="7"/>
    </row>
    <row r="608" ht="15.75" customHeight="1">
      <c r="A608" s="7"/>
      <c r="B608" s="7"/>
      <c r="C608" s="7"/>
      <c r="D608" s="7"/>
      <c r="E608" s="7"/>
      <c r="F608" s="7"/>
      <c r="G608" s="7"/>
      <c r="H608" s="7"/>
    </row>
    <row r="609" ht="15.75" customHeight="1">
      <c r="A609" s="7"/>
      <c r="B609" s="7"/>
      <c r="C609" s="7"/>
      <c r="D609" s="7"/>
      <c r="E609" s="7"/>
      <c r="F609" s="7"/>
      <c r="G609" s="7"/>
      <c r="H609" s="7"/>
    </row>
    <row r="610" ht="15.75" customHeight="1">
      <c r="A610" s="7"/>
      <c r="B610" s="7"/>
      <c r="C610" s="7"/>
      <c r="D610" s="7"/>
      <c r="E610" s="7"/>
      <c r="F610" s="7"/>
      <c r="G610" s="7"/>
      <c r="H610" s="7"/>
    </row>
    <row r="611" ht="15.75" customHeight="1">
      <c r="A611" s="7"/>
      <c r="B611" s="7"/>
      <c r="C611" s="7"/>
      <c r="D611" s="7"/>
      <c r="E611" s="7"/>
      <c r="F611" s="7"/>
      <c r="G611" s="7"/>
      <c r="H611" s="7"/>
    </row>
    <row r="612" ht="15.75" customHeight="1">
      <c r="A612" s="7"/>
      <c r="B612" s="7"/>
      <c r="C612" s="7"/>
      <c r="D612" s="7"/>
      <c r="E612" s="7"/>
      <c r="F612" s="7"/>
      <c r="G612" s="7"/>
      <c r="H612" s="7"/>
    </row>
    <row r="613" ht="15.75" customHeight="1">
      <c r="A613" s="7"/>
      <c r="B613" s="7"/>
      <c r="C613" s="7"/>
      <c r="D613" s="7"/>
      <c r="E613" s="7"/>
      <c r="F613" s="7"/>
      <c r="G613" s="7"/>
      <c r="H613" s="7"/>
    </row>
    <row r="614" ht="15.75" customHeight="1">
      <c r="A614" s="7"/>
      <c r="B614" s="7"/>
      <c r="C614" s="7"/>
      <c r="D614" s="7"/>
      <c r="E614" s="7"/>
      <c r="F614" s="7"/>
      <c r="G614" s="7"/>
      <c r="H614" s="7"/>
    </row>
    <row r="615" ht="15.75" customHeight="1">
      <c r="A615" s="7"/>
      <c r="B615" s="7"/>
      <c r="C615" s="7"/>
      <c r="D615" s="7"/>
      <c r="E615" s="7"/>
      <c r="F615" s="7"/>
      <c r="G615" s="7"/>
      <c r="H615" s="7"/>
    </row>
    <row r="616" ht="15.75" customHeight="1">
      <c r="A616" s="7"/>
      <c r="B616" s="7"/>
      <c r="C616" s="7"/>
      <c r="D616" s="7"/>
      <c r="E616" s="7"/>
      <c r="F616" s="7"/>
      <c r="G616" s="7"/>
      <c r="H616" s="7"/>
    </row>
    <row r="617" ht="15.75" customHeight="1">
      <c r="A617" s="7"/>
      <c r="B617" s="7"/>
      <c r="C617" s="7"/>
      <c r="D617" s="7"/>
      <c r="E617" s="7"/>
      <c r="F617" s="7"/>
      <c r="G617" s="7"/>
      <c r="H617" s="7"/>
    </row>
    <row r="618" ht="15.75" customHeight="1">
      <c r="A618" s="7"/>
      <c r="B618" s="7"/>
      <c r="C618" s="7"/>
      <c r="D618" s="7"/>
      <c r="E618" s="7"/>
      <c r="F618" s="7"/>
      <c r="G618" s="7"/>
      <c r="H618" s="7"/>
    </row>
    <row r="619" ht="15.75" customHeight="1">
      <c r="A619" s="7"/>
      <c r="B619" s="7"/>
      <c r="C619" s="7"/>
      <c r="D619" s="7"/>
      <c r="E619" s="7"/>
      <c r="F619" s="7"/>
      <c r="G619" s="7"/>
      <c r="H619" s="7"/>
    </row>
    <row r="620" ht="15.75" customHeight="1">
      <c r="A620" s="7"/>
      <c r="B620" s="7"/>
      <c r="C620" s="7"/>
      <c r="D620" s="7"/>
      <c r="E620" s="7"/>
      <c r="F620" s="7"/>
      <c r="G620" s="7"/>
      <c r="H620" s="7"/>
    </row>
    <row r="621" ht="15.75" customHeight="1">
      <c r="A621" s="7"/>
      <c r="B621" s="7"/>
      <c r="C621" s="7"/>
      <c r="D621" s="7"/>
      <c r="E621" s="7"/>
      <c r="F621" s="7"/>
      <c r="G621" s="7"/>
      <c r="H621" s="7"/>
    </row>
    <row r="622" ht="15.75" customHeight="1">
      <c r="A622" s="7"/>
      <c r="B622" s="7"/>
      <c r="C622" s="7"/>
      <c r="D622" s="7"/>
      <c r="E622" s="7"/>
      <c r="F622" s="7"/>
      <c r="G622" s="7"/>
      <c r="H622" s="7"/>
    </row>
    <row r="623" ht="15.75" customHeight="1">
      <c r="A623" s="7"/>
      <c r="B623" s="7"/>
      <c r="C623" s="7"/>
      <c r="D623" s="7"/>
      <c r="E623" s="7"/>
      <c r="F623" s="7"/>
      <c r="G623" s="7"/>
      <c r="H623" s="7"/>
    </row>
    <row r="624" ht="15.75" customHeight="1">
      <c r="A624" s="7"/>
      <c r="B624" s="7"/>
      <c r="C624" s="7"/>
      <c r="D624" s="7"/>
      <c r="E624" s="7"/>
      <c r="F624" s="7"/>
      <c r="G624" s="7"/>
      <c r="H624" s="7"/>
    </row>
    <row r="625" ht="15.75" customHeight="1">
      <c r="A625" s="7"/>
      <c r="B625" s="7"/>
      <c r="C625" s="7"/>
      <c r="D625" s="7"/>
      <c r="E625" s="7"/>
      <c r="F625" s="7"/>
      <c r="G625" s="7"/>
      <c r="H625" s="7"/>
    </row>
    <row r="626" ht="15.75" customHeight="1">
      <c r="A626" s="7"/>
      <c r="B626" s="7"/>
      <c r="C626" s="7"/>
      <c r="D626" s="7"/>
      <c r="E626" s="7"/>
      <c r="F626" s="7"/>
      <c r="G626" s="7"/>
      <c r="H626" s="7"/>
    </row>
    <row r="627" ht="15.75" customHeight="1">
      <c r="A627" s="7"/>
      <c r="B627" s="7"/>
      <c r="C627" s="7"/>
      <c r="D627" s="7"/>
      <c r="E627" s="7"/>
      <c r="F627" s="7"/>
      <c r="G627" s="7"/>
      <c r="H627" s="7"/>
    </row>
    <row r="628" ht="15.75" customHeight="1">
      <c r="A628" s="7"/>
      <c r="B628" s="7"/>
      <c r="C628" s="7"/>
      <c r="D628" s="7"/>
      <c r="E628" s="7"/>
      <c r="F628" s="7"/>
      <c r="G628" s="7"/>
      <c r="H628" s="7"/>
    </row>
    <row r="629" ht="15.75" customHeight="1">
      <c r="A629" s="7"/>
      <c r="B629" s="7"/>
      <c r="C629" s="7"/>
      <c r="D629" s="7"/>
      <c r="E629" s="7"/>
      <c r="F629" s="7"/>
      <c r="G629" s="7"/>
      <c r="H629" s="7"/>
    </row>
    <row r="630" ht="15.75" customHeight="1">
      <c r="A630" s="7"/>
      <c r="B630" s="7"/>
      <c r="C630" s="7"/>
      <c r="D630" s="7"/>
      <c r="E630" s="7"/>
      <c r="F630" s="7"/>
      <c r="G630" s="7"/>
      <c r="H630" s="7"/>
    </row>
    <row r="631" ht="15.75" customHeight="1">
      <c r="A631" s="7"/>
      <c r="B631" s="7"/>
      <c r="C631" s="7"/>
      <c r="D631" s="7"/>
      <c r="E631" s="7"/>
      <c r="F631" s="7"/>
      <c r="G631" s="7"/>
      <c r="H631" s="7"/>
    </row>
    <row r="632" ht="15.75" customHeight="1">
      <c r="A632" s="7"/>
      <c r="B632" s="7"/>
      <c r="C632" s="7"/>
      <c r="D632" s="7"/>
      <c r="E632" s="7"/>
      <c r="F632" s="7"/>
      <c r="G632" s="7"/>
      <c r="H632" s="7"/>
    </row>
    <row r="633" ht="15.75" customHeight="1">
      <c r="A633" s="7"/>
      <c r="B633" s="7"/>
      <c r="C633" s="7"/>
      <c r="D633" s="7"/>
      <c r="E633" s="7"/>
      <c r="F633" s="7"/>
      <c r="G633" s="7"/>
      <c r="H633" s="7"/>
    </row>
    <row r="634" ht="15.75" customHeight="1">
      <c r="A634" s="7"/>
      <c r="B634" s="7"/>
      <c r="C634" s="7"/>
      <c r="D634" s="7"/>
      <c r="E634" s="7"/>
      <c r="F634" s="7"/>
      <c r="G634" s="7"/>
      <c r="H634" s="7"/>
    </row>
    <row r="635" ht="15.75" customHeight="1">
      <c r="A635" s="7"/>
      <c r="B635" s="7"/>
      <c r="C635" s="7"/>
      <c r="D635" s="7"/>
      <c r="E635" s="7"/>
      <c r="F635" s="7"/>
      <c r="G635" s="7"/>
      <c r="H635" s="7"/>
    </row>
    <row r="636" ht="15.75" customHeight="1">
      <c r="A636" s="7"/>
      <c r="B636" s="7"/>
      <c r="C636" s="7"/>
      <c r="D636" s="7"/>
      <c r="E636" s="7"/>
      <c r="F636" s="7"/>
      <c r="G636" s="7"/>
      <c r="H636" s="7"/>
    </row>
    <row r="637" ht="15.75" customHeight="1">
      <c r="A637" s="7"/>
      <c r="B637" s="7"/>
      <c r="C637" s="7"/>
      <c r="D637" s="7"/>
      <c r="E637" s="7"/>
      <c r="F637" s="7"/>
      <c r="G637" s="7"/>
      <c r="H637" s="7"/>
    </row>
    <row r="638" ht="15.75" customHeight="1">
      <c r="A638" s="7"/>
      <c r="B638" s="7"/>
      <c r="C638" s="7"/>
      <c r="D638" s="7"/>
      <c r="E638" s="7"/>
      <c r="F638" s="7"/>
      <c r="G638" s="7"/>
      <c r="H638" s="7"/>
    </row>
    <row r="639" ht="15.75" customHeight="1">
      <c r="A639" s="7"/>
      <c r="B639" s="7"/>
      <c r="C639" s="7"/>
      <c r="D639" s="7"/>
      <c r="E639" s="7"/>
      <c r="F639" s="7"/>
      <c r="G639" s="7"/>
      <c r="H639" s="7"/>
    </row>
    <row r="640" ht="15.75" customHeight="1">
      <c r="A640" s="7"/>
      <c r="B640" s="7"/>
      <c r="C640" s="7"/>
      <c r="D640" s="7"/>
      <c r="E640" s="7"/>
      <c r="F640" s="7"/>
      <c r="G640" s="7"/>
      <c r="H640" s="7"/>
    </row>
    <row r="641" ht="15.75" customHeight="1">
      <c r="A641" s="7"/>
      <c r="B641" s="7"/>
      <c r="C641" s="7"/>
      <c r="D641" s="7"/>
      <c r="E641" s="7"/>
      <c r="F641" s="7"/>
      <c r="G641" s="7"/>
      <c r="H641" s="7"/>
    </row>
    <row r="642" ht="15.75" customHeight="1">
      <c r="A642" s="7"/>
      <c r="B642" s="7"/>
      <c r="C642" s="7"/>
      <c r="D642" s="7"/>
      <c r="E642" s="7"/>
      <c r="F642" s="7"/>
      <c r="G642" s="7"/>
      <c r="H642" s="7"/>
    </row>
    <row r="643" ht="15.75" customHeight="1">
      <c r="A643" s="7"/>
      <c r="B643" s="7"/>
      <c r="C643" s="7"/>
      <c r="D643" s="7"/>
      <c r="E643" s="7"/>
      <c r="F643" s="7"/>
      <c r="G643" s="7"/>
      <c r="H643" s="7"/>
    </row>
    <row r="644" ht="15.75" customHeight="1">
      <c r="A644" s="7"/>
      <c r="B644" s="7"/>
      <c r="C644" s="7"/>
      <c r="D644" s="7"/>
      <c r="E644" s="7"/>
      <c r="F644" s="7"/>
      <c r="G644" s="7"/>
      <c r="H644" s="7"/>
    </row>
    <row r="645" ht="15.75" customHeight="1">
      <c r="A645" s="7"/>
      <c r="B645" s="7"/>
      <c r="C645" s="7"/>
      <c r="D645" s="7"/>
      <c r="E645" s="7"/>
      <c r="F645" s="7"/>
      <c r="G645" s="7"/>
      <c r="H645" s="7"/>
    </row>
    <row r="646" ht="15.75" customHeight="1">
      <c r="A646" s="7"/>
      <c r="B646" s="7"/>
      <c r="C646" s="7"/>
      <c r="D646" s="7"/>
      <c r="E646" s="7"/>
      <c r="F646" s="7"/>
      <c r="G646" s="7"/>
      <c r="H646" s="7"/>
    </row>
    <row r="647" ht="15.75" customHeight="1">
      <c r="A647" s="7"/>
      <c r="B647" s="7"/>
      <c r="C647" s="7"/>
      <c r="D647" s="7"/>
      <c r="E647" s="7"/>
      <c r="F647" s="7"/>
      <c r="G647" s="7"/>
      <c r="H647" s="7"/>
    </row>
    <row r="648" ht="15.75" customHeight="1">
      <c r="A648" s="7"/>
      <c r="B648" s="7"/>
      <c r="C648" s="7"/>
      <c r="D648" s="7"/>
      <c r="E648" s="7"/>
      <c r="F648" s="7"/>
      <c r="G648" s="7"/>
      <c r="H648" s="7"/>
    </row>
    <row r="649" ht="15.75" customHeight="1">
      <c r="A649" s="7"/>
      <c r="B649" s="7"/>
      <c r="C649" s="7"/>
      <c r="D649" s="7"/>
      <c r="E649" s="7"/>
      <c r="F649" s="7"/>
      <c r="G649" s="7"/>
      <c r="H649" s="7"/>
    </row>
    <row r="650" ht="15.75" customHeight="1">
      <c r="A650" s="7"/>
      <c r="B650" s="7"/>
      <c r="C650" s="7"/>
      <c r="D650" s="7"/>
      <c r="E650" s="7"/>
      <c r="F650" s="7"/>
      <c r="G650" s="7"/>
      <c r="H650" s="7"/>
    </row>
    <row r="651" ht="15.75" customHeight="1">
      <c r="A651" s="7"/>
      <c r="B651" s="7"/>
      <c r="C651" s="7"/>
      <c r="D651" s="7"/>
      <c r="E651" s="7"/>
      <c r="F651" s="7"/>
      <c r="G651" s="7"/>
      <c r="H651" s="7"/>
    </row>
    <row r="652" ht="15.75" customHeight="1">
      <c r="A652" s="7"/>
      <c r="B652" s="7"/>
      <c r="C652" s="7"/>
      <c r="D652" s="7"/>
      <c r="E652" s="7"/>
      <c r="F652" s="7"/>
      <c r="G652" s="7"/>
      <c r="H652" s="7"/>
    </row>
    <row r="653" ht="15.75" customHeight="1">
      <c r="A653" s="7"/>
      <c r="B653" s="7"/>
      <c r="C653" s="7"/>
      <c r="D653" s="7"/>
      <c r="E653" s="7"/>
      <c r="F653" s="7"/>
      <c r="G653" s="7"/>
      <c r="H653" s="7"/>
    </row>
    <row r="654" ht="15.75" customHeight="1">
      <c r="A654" s="7"/>
      <c r="B654" s="7"/>
      <c r="C654" s="7"/>
      <c r="D654" s="7"/>
      <c r="E654" s="7"/>
      <c r="F654" s="7"/>
      <c r="G654" s="7"/>
      <c r="H654" s="7"/>
    </row>
    <row r="655" ht="15.75" customHeight="1">
      <c r="A655" s="7"/>
      <c r="B655" s="7"/>
      <c r="C655" s="7"/>
      <c r="D655" s="7"/>
      <c r="E655" s="7"/>
      <c r="F655" s="7"/>
      <c r="G655" s="7"/>
      <c r="H655" s="7"/>
    </row>
    <row r="656" ht="15.75" customHeight="1">
      <c r="A656" s="7"/>
      <c r="B656" s="7"/>
      <c r="C656" s="7"/>
      <c r="D656" s="7"/>
      <c r="E656" s="7"/>
      <c r="F656" s="7"/>
      <c r="G656" s="7"/>
      <c r="H656" s="7"/>
    </row>
    <row r="657" ht="15.75" customHeight="1">
      <c r="A657" s="7"/>
      <c r="B657" s="7"/>
      <c r="C657" s="7"/>
      <c r="D657" s="7"/>
      <c r="E657" s="7"/>
      <c r="F657" s="7"/>
      <c r="G657" s="7"/>
      <c r="H657" s="7"/>
    </row>
    <row r="658" ht="15.75" customHeight="1">
      <c r="A658" s="7"/>
      <c r="B658" s="7"/>
      <c r="C658" s="7"/>
      <c r="D658" s="7"/>
      <c r="E658" s="7"/>
      <c r="F658" s="7"/>
      <c r="G658" s="7"/>
      <c r="H658" s="7"/>
    </row>
    <row r="659" ht="15.75" customHeight="1">
      <c r="A659" s="7"/>
      <c r="B659" s="7"/>
      <c r="C659" s="7"/>
      <c r="D659" s="7"/>
      <c r="E659" s="7"/>
      <c r="F659" s="7"/>
      <c r="G659" s="7"/>
      <c r="H659" s="7"/>
    </row>
    <row r="660" ht="15.75" customHeight="1">
      <c r="A660" s="7"/>
      <c r="B660" s="7"/>
      <c r="C660" s="7"/>
      <c r="D660" s="7"/>
      <c r="E660" s="7"/>
      <c r="F660" s="7"/>
      <c r="G660" s="7"/>
      <c r="H660" s="7"/>
    </row>
    <row r="661" ht="15.75" customHeight="1">
      <c r="A661" s="7"/>
      <c r="B661" s="7"/>
      <c r="C661" s="7"/>
      <c r="D661" s="7"/>
      <c r="E661" s="7"/>
      <c r="F661" s="7"/>
      <c r="G661" s="7"/>
      <c r="H661" s="7"/>
    </row>
    <row r="662" ht="15.75" customHeight="1">
      <c r="A662" s="7"/>
      <c r="B662" s="7"/>
      <c r="C662" s="7"/>
      <c r="D662" s="7"/>
      <c r="E662" s="7"/>
      <c r="F662" s="7"/>
      <c r="G662" s="7"/>
      <c r="H662" s="7"/>
    </row>
    <row r="663" ht="15.75" customHeight="1">
      <c r="A663" s="7"/>
      <c r="B663" s="7"/>
      <c r="C663" s="7"/>
      <c r="D663" s="7"/>
      <c r="E663" s="7"/>
      <c r="F663" s="7"/>
      <c r="G663" s="7"/>
      <c r="H663" s="7"/>
    </row>
    <row r="664" ht="15.75" customHeight="1">
      <c r="A664" s="7"/>
      <c r="B664" s="7"/>
      <c r="C664" s="7"/>
      <c r="D664" s="7"/>
      <c r="E664" s="7"/>
      <c r="F664" s="7"/>
      <c r="G664" s="7"/>
      <c r="H664" s="7"/>
    </row>
    <row r="665" ht="15.75" customHeight="1">
      <c r="A665" s="7"/>
      <c r="B665" s="7"/>
      <c r="C665" s="7"/>
      <c r="D665" s="7"/>
      <c r="E665" s="7"/>
      <c r="F665" s="7"/>
      <c r="G665" s="7"/>
      <c r="H665" s="7"/>
    </row>
    <row r="666" ht="15.75" customHeight="1">
      <c r="A666" s="7"/>
      <c r="B666" s="7"/>
      <c r="C666" s="7"/>
      <c r="D666" s="7"/>
      <c r="E666" s="7"/>
      <c r="F666" s="7"/>
      <c r="G666" s="7"/>
      <c r="H666" s="7"/>
    </row>
    <row r="667" ht="15.75" customHeight="1">
      <c r="A667" s="7"/>
      <c r="B667" s="7"/>
      <c r="C667" s="7"/>
      <c r="D667" s="7"/>
      <c r="E667" s="7"/>
      <c r="F667" s="7"/>
      <c r="G667" s="7"/>
      <c r="H667" s="7"/>
    </row>
    <row r="668" ht="15.75" customHeight="1">
      <c r="A668" s="7"/>
      <c r="B668" s="7"/>
      <c r="C668" s="7"/>
      <c r="D668" s="7"/>
      <c r="E668" s="7"/>
      <c r="F668" s="7"/>
      <c r="G668" s="7"/>
      <c r="H668" s="7"/>
    </row>
    <row r="669" ht="15.75" customHeight="1">
      <c r="A669" s="7"/>
      <c r="B669" s="7"/>
      <c r="C669" s="7"/>
      <c r="D669" s="7"/>
      <c r="E669" s="7"/>
      <c r="F669" s="7"/>
      <c r="G669" s="7"/>
      <c r="H669" s="7"/>
    </row>
    <row r="670" ht="15.75" customHeight="1">
      <c r="A670" s="7"/>
      <c r="B670" s="7"/>
      <c r="C670" s="7"/>
      <c r="D670" s="7"/>
      <c r="E670" s="7"/>
      <c r="F670" s="7"/>
      <c r="G670" s="7"/>
      <c r="H670" s="7"/>
    </row>
    <row r="671" ht="15.75" customHeight="1">
      <c r="A671" s="7"/>
      <c r="B671" s="7"/>
      <c r="C671" s="7"/>
      <c r="D671" s="7"/>
      <c r="E671" s="7"/>
      <c r="F671" s="7"/>
      <c r="G671" s="7"/>
      <c r="H671" s="7"/>
    </row>
    <row r="672" ht="15.75" customHeight="1">
      <c r="A672" s="7"/>
      <c r="B672" s="7"/>
      <c r="C672" s="7"/>
      <c r="D672" s="7"/>
      <c r="E672" s="7"/>
      <c r="F672" s="7"/>
      <c r="G672" s="7"/>
      <c r="H672" s="7"/>
    </row>
    <row r="673" ht="15.75" customHeight="1">
      <c r="A673" s="7"/>
      <c r="B673" s="7"/>
      <c r="C673" s="7"/>
      <c r="D673" s="7"/>
      <c r="E673" s="7"/>
      <c r="F673" s="7"/>
      <c r="G673" s="7"/>
      <c r="H673" s="7"/>
    </row>
    <row r="674" ht="15.75" customHeight="1">
      <c r="A674" s="7"/>
      <c r="B674" s="7"/>
      <c r="C674" s="7"/>
      <c r="D674" s="7"/>
      <c r="E674" s="7"/>
      <c r="F674" s="7"/>
      <c r="G674" s="7"/>
      <c r="H674" s="7"/>
    </row>
    <row r="675" ht="15.75" customHeight="1">
      <c r="A675" s="7"/>
      <c r="B675" s="7"/>
      <c r="C675" s="7"/>
      <c r="D675" s="7"/>
      <c r="E675" s="7"/>
      <c r="F675" s="7"/>
      <c r="G675" s="7"/>
      <c r="H675" s="7"/>
    </row>
    <row r="676" ht="15.75" customHeight="1">
      <c r="A676" s="7"/>
      <c r="B676" s="7"/>
      <c r="C676" s="7"/>
      <c r="D676" s="7"/>
      <c r="E676" s="7"/>
      <c r="F676" s="7"/>
      <c r="G676" s="7"/>
      <c r="H676" s="7"/>
    </row>
    <row r="677" ht="15.75" customHeight="1">
      <c r="A677" s="7"/>
      <c r="B677" s="7"/>
      <c r="C677" s="7"/>
      <c r="D677" s="7"/>
      <c r="E677" s="7"/>
      <c r="F677" s="7"/>
      <c r="G677" s="7"/>
      <c r="H677" s="7"/>
    </row>
    <row r="678" ht="15.75" customHeight="1">
      <c r="A678" s="7"/>
      <c r="B678" s="7"/>
      <c r="C678" s="7"/>
      <c r="D678" s="7"/>
      <c r="E678" s="7"/>
      <c r="F678" s="7"/>
      <c r="G678" s="7"/>
      <c r="H678" s="7"/>
    </row>
    <row r="679" ht="15.75" customHeight="1">
      <c r="A679" s="7"/>
      <c r="B679" s="7"/>
      <c r="C679" s="7"/>
      <c r="D679" s="7"/>
      <c r="E679" s="7"/>
      <c r="F679" s="7"/>
      <c r="G679" s="7"/>
      <c r="H679" s="7"/>
    </row>
    <row r="680" ht="15.75" customHeight="1">
      <c r="A680" s="7"/>
      <c r="B680" s="7"/>
      <c r="C680" s="7"/>
      <c r="D680" s="7"/>
      <c r="E680" s="7"/>
      <c r="F680" s="7"/>
      <c r="G680" s="7"/>
      <c r="H680" s="7"/>
    </row>
    <row r="681" ht="15.75" customHeight="1">
      <c r="A681" s="7"/>
      <c r="B681" s="7"/>
      <c r="C681" s="7"/>
      <c r="D681" s="7"/>
      <c r="E681" s="7"/>
      <c r="F681" s="7"/>
      <c r="G681" s="7"/>
      <c r="H681" s="7"/>
    </row>
    <row r="682" ht="15.75" customHeight="1">
      <c r="A682" s="7"/>
      <c r="B682" s="7"/>
      <c r="C682" s="7"/>
      <c r="D682" s="7"/>
      <c r="E682" s="7"/>
      <c r="F682" s="7"/>
      <c r="G682" s="7"/>
      <c r="H682" s="7"/>
    </row>
    <row r="683" ht="15.75" customHeight="1">
      <c r="A683" s="7"/>
      <c r="B683" s="7"/>
      <c r="C683" s="7"/>
      <c r="D683" s="7"/>
      <c r="E683" s="7"/>
      <c r="F683" s="7"/>
      <c r="G683" s="7"/>
      <c r="H683" s="7"/>
    </row>
    <row r="684" ht="15.75" customHeight="1">
      <c r="A684" s="7"/>
      <c r="B684" s="7"/>
      <c r="C684" s="7"/>
      <c r="D684" s="7"/>
      <c r="E684" s="7"/>
      <c r="F684" s="7"/>
      <c r="G684" s="7"/>
      <c r="H684" s="7"/>
    </row>
    <row r="685" ht="15.75" customHeight="1">
      <c r="A685" s="7"/>
      <c r="B685" s="7"/>
      <c r="C685" s="7"/>
      <c r="D685" s="7"/>
      <c r="E685" s="7"/>
      <c r="F685" s="7"/>
      <c r="G685" s="7"/>
      <c r="H685" s="7"/>
    </row>
    <row r="686" ht="15.75" customHeight="1">
      <c r="A686" s="7"/>
      <c r="B686" s="7"/>
      <c r="C686" s="7"/>
      <c r="D686" s="7"/>
      <c r="E686" s="7"/>
      <c r="F686" s="7"/>
      <c r="G686" s="7"/>
      <c r="H686" s="7"/>
    </row>
    <row r="687" ht="15.75" customHeight="1">
      <c r="A687" s="7"/>
      <c r="B687" s="7"/>
      <c r="C687" s="7"/>
      <c r="D687" s="7"/>
      <c r="E687" s="7"/>
      <c r="F687" s="7"/>
      <c r="G687" s="7"/>
      <c r="H687" s="7"/>
    </row>
    <row r="688" ht="15.75" customHeight="1">
      <c r="A688" s="7"/>
      <c r="B688" s="7"/>
      <c r="C688" s="7"/>
      <c r="D688" s="7"/>
      <c r="E688" s="7"/>
      <c r="F688" s="7"/>
      <c r="G688" s="7"/>
      <c r="H688" s="7"/>
    </row>
    <row r="689" ht="15.75" customHeight="1">
      <c r="A689" s="7"/>
      <c r="B689" s="7"/>
      <c r="C689" s="7"/>
      <c r="D689" s="7"/>
      <c r="E689" s="7"/>
      <c r="F689" s="7"/>
      <c r="G689" s="7"/>
      <c r="H689" s="7"/>
    </row>
    <row r="690" ht="15.75" customHeight="1">
      <c r="A690" s="7"/>
      <c r="B690" s="7"/>
      <c r="C690" s="7"/>
      <c r="D690" s="7"/>
      <c r="E690" s="7"/>
      <c r="F690" s="7"/>
      <c r="G690" s="7"/>
      <c r="H690" s="7"/>
    </row>
    <row r="691" ht="15.75" customHeight="1">
      <c r="A691" s="7"/>
      <c r="B691" s="7"/>
      <c r="C691" s="7"/>
      <c r="D691" s="7"/>
      <c r="E691" s="7"/>
      <c r="F691" s="7"/>
      <c r="G691" s="7"/>
      <c r="H691" s="7"/>
    </row>
    <row r="692" ht="15.75" customHeight="1">
      <c r="A692" s="7"/>
      <c r="B692" s="7"/>
      <c r="C692" s="7"/>
      <c r="D692" s="7"/>
      <c r="E692" s="7"/>
      <c r="F692" s="7"/>
      <c r="G692" s="7"/>
      <c r="H692" s="7"/>
    </row>
    <row r="693" ht="15.75" customHeight="1">
      <c r="A693" s="7"/>
      <c r="B693" s="7"/>
      <c r="C693" s="7"/>
      <c r="D693" s="7"/>
      <c r="E693" s="7"/>
      <c r="F693" s="7"/>
      <c r="G693" s="7"/>
      <c r="H693" s="7"/>
    </row>
    <row r="694" ht="15.75" customHeight="1">
      <c r="A694" s="7"/>
      <c r="B694" s="7"/>
      <c r="C694" s="7"/>
      <c r="D694" s="7"/>
      <c r="E694" s="7"/>
      <c r="F694" s="7"/>
      <c r="G694" s="7"/>
      <c r="H694" s="7"/>
    </row>
    <row r="695" ht="15.75" customHeight="1">
      <c r="A695" s="7"/>
      <c r="B695" s="7"/>
      <c r="C695" s="7"/>
      <c r="D695" s="7"/>
      <c r="E695" s="7"/>
      <c r="F695" s="7"/>
      <c r="G695" s="7"/>
      <c r="H695" s="7"/>
    </row>
    <row r="696" ht="15.75" customHeight="1">
      <c r="A696" s="7"/>
      <c r="B696" s="7"/>
      <c r="C696" s="7"/>
      <c r="D696" s="7"/>
      <c r="E696" s="7"/>
      <c r="F696" s="7"/>
      <c r="G696" s="7"/>
      <c r="H696" s="7"/>
    </row>
    <row r="697" ht="15.75" customHeight="1">
      <c r="A697" s="7"/>
      <c r="B697" s="7"/>
      <c r="C697" s="7"/>
      <c r="D697" s="7"/>
      <c r="E697" s="7"/>
      <c r="F697" s="7"/>
      <c r="G697" s="7"/>
      <c r="H697" s="7"/>
    </row>
    <row r="698" ht="15.75" customHeight="1">
      <c r="A698" s="7"/>
      <c r="B698" s="7"/>
      <c r="C698" s="7"/>
      <c r="D698" s="7"/>
      <c r="E698" s="7"/>
      <c r="F698" s="7"/>
      <c r="G698" s="7"/>
      <c r="H698" s="7"/>
    </row>
    <row r="699" ht="15.75" customHeight="1">
      <c r="A699" s="7"/>
      <c r="B699" s="7"/>
      <c r="C699" s="7"/>
      <c r="D699" s="7"/>
      <c r="E699" s="7"/>
      <c r="F699" s="7"/>
      <c r="G699" s="7"/>
      <c r="H699" s="7"/>
    </row>
    <row r="700" ht="15.75" customHeight="1">
      <c r="A700" s="7"/>
      <c r="B700" s="7"/>
      <c r="C700" s="7"/>
      <c r="D700" s="7"/>
      <c r="E700" s="7"/>
      <c r="F700" s="7"/>
      <c r="G700" s="7"/>
      <c r="H700" s="7"/>
    </row>
    <row r="701" ht="15.75" customHeight="1">
      <c r="A701" s="7"/>
      <c r="B701" s="7"/>
      <c r="C701" s="7"/>
      <c r="D701" s="7"/>
      <c r="E701" s="7"/>
      <c r="F701" s="7"/>
      <c r="G701" s="7"/>
      <c r="H701" s="7"/>
    </row>
    <row r="702" ht="15.75" customHeight="1">
      <c r="A702" s="7"/>
      <c r="B702" s="7"/>
      <c r="C702" s="7"/>
      <c r="D702" s="7"/>
      <c r="E702" s="7"/>
      <c r="F702" s="7"/>
      <c r="G702" s="7"/>
      <c r="H702" s="7"/>
    </row>
    <row r="703" ht="15.75" customHeight="1">
      <c r="A703" s="7"/>
      <c r="B703" s="7"/>
      <c r="C703" s="7"/>
      <c r="D703" s="7"/>
      <c r="E703" s="7"/>
      <c r="F703" s="7"/>
      <c r="G703" s="7"/>
      <c r="H703" s="7"/>
    </row>
    <row r="704" ht="15.75" customHeight="1">
      <c r="A704" s="7"/>
      <c r="B704" s="7"/>
      <c r="C704" s="7"/>
      <c r="D704" s="7"/>
      <c r="E704" s="7"/>
      <c r="F704" s="7"/>
      <c r="G704" s="7"/>
      <c r="H704" s="7"/>
    </row>
    <row r="705" ht="15.75" customHeight="1">
      <c r="A705" s="7"/>
      <c r="B705" s="7"/>
      <c r="C705" s="7"/>
      <c r="D705" s="7"/>
      <c r="E705" s="7"/>
      <c r="F705" s="7"/>
      <c r="G705" s="7"/>
      <c r="H705" s="7"/>
    </row>
    <row r="706" ht="15.75" customHeight="1">
      <c r="A706" s="7"/>
      <c r="B706" s="7"/>
      <c r="C706" s="7"/>
      <c r="D706" s="7"/>
      <c r="E706" s="7"/>
      <c r="F706" s="7"/>
      <c r="G706" s="7"/>
      <c r="H706" s="7"/>
    </row>
    <row r="707" ht="15.75" customHeight="1">
      <c r="A707" s="7"/>
      <c r="B707" s="7"/>
      <c r="C707" s="7"/>
      <c r="D707" s="7"/>
      <c r="E707" s="7"/>
      <c r="F707" s="7"/>
      <c r="G707" s="7"/>
      <c r="H707" s="7"/>
    </row>
    <row r="708" ht="15.75" customHeight="1">
      <c r="A708" s="7"/>
      <c r="B708" s="7"/>
      <c r="C708" s="7"/>
      <c r="D708" s="7"/>
      <c r="E708" s="7"/>
      <c r="F708" s="7"/>
      <c r="G708" s="7"/>
      <c r="H708" s="7"/>
    </row>
    <row r="709" ht="15.75" customHeight="1">
      <c r="A709" s="7"/>
      <c r="B709" s="7"/>
      <c r="C709" s="7"/>
      <c r="D709" s="7"/>
      <c r="E709" s="7"/>
      <c r="F709" s="7"/>
      <c r="G709" s="7"/>
      <c r="H709" s="7"/>
    </row>
    <row r="710" ht="15.75" customHeight="1">
      <c r="A710" s="7"/>
      <c r="B710" s="7"/>
      <c r="C710" s="7"/>
      <c r="D710" s="7"/>
      <c r="E710" s="7"/>
      <c r="F710" s="7"/>
      <c r="G710" s="7"/>
      <c r="H710" s="7"/>
    </row>
    <row r="711" ht="15.75" customHeight="1">
      <c r="A711" s="7"/>
      <c r="B711" s="7"/>
      <c r="C711" s="7"/>
      <c r="D711" s="7"/>
      <c r="E711" s="7"/>
      <c r="F711" s="7"/>
      <c r="G711" s="7"/>
      <c r="H711" s="7"/>
    </row>
    <row r="712" ht="15.75" customHeight="1">
      <c r="A712" s="7"/>
      <c r="B712" s="7"/>
      <c r="C712" s="7"/>
      <c r="D712" s="7"/>
      <c r="E712" s="7"/>
      <c r="F712" s="7"/>
      <c r="G712" s="7"/>
      <c r="H712" s="7"/>
    </row>
    <row r="713" ht="15.75" customHeight="1">
      <c r="A713" s="7"/>
      <c r="B713" s="7"/>
      <c r="C713" s="7"/>
      <c r="D713" s="7"/>
      <c r="E713" s="7"/>
      <c r="F713" s="7"/>
      <c r="G713" s="7"/>
      <c r="H713" s="7"/>
    </row>
    <row r="714" ht="15.75" customHeight="1">
      <c r="A714" s="7"/>
      <c r="B714" s="7"/>
      <c r="C714" s="7"/>
      <c r="D714" s="7"/>
      <c r="E714" s="7"/>
      <c r="F714" s="7"/>
      <c r="G714" s="7"/>
      <c r="H714" s="7"/>
    </row>
    <row r="715" ht="15.75" customHeight="1">
      <c r="A715" s="7"/>
      <c r="B715" s="7"/>
      <c r="C715" s="7"/>
      <c r="D715" s="7"/>
      <c r="E715" s="7"/>
      <c r="F715" s="7"/>
      <c r="G715" s="7"/>
      <c r="H715" s="7"/>
    </row>
    <row r="716" ht="15.75" customHeight="1">
      <c r="A716" s="7"/>
      <c r="B716" s="7"/>
      <c r="C716" s="7"/>
      <c r="D716" s="7"/>
      <c r="E716" s="7"/>
      <c r="F716" s="7"/>
      <c r="G716" s="7"/>
      <c r="H716" s="7"/>
    </row>
    <row r="717" ht="15.75" customHeight="1">
      <c r="A717" s="7"/>
      <c r="B717" s="7"/>
      <c r="C717" s="7"/>
      <c r="D717" s="7"/>
      <c r="E717" s="7"/>
      <c r="F717" s="7"/>
      <c r="G717" s="7"/>
      <c r="H717" s="7"/>
    </row>
    <row r="718" ht="15.75" customHeight="1">
      <c r="A718" s="7"/>
      <c r="B718" s="7"/>
      <c r="C718" s="7"/>
      <c r="D718" s="7"/>
      <c r="E718" s="7"/>
      <c r="F718" s="7"/>
      <c r="G718" s="7"/>
      <c r="H718" s="7"/>
    </row>
    <row r="719" ht="15.75" customHeight="1">
      <c r="A719" s="7"/>
      <c r="B719" s="7"/>
      <c r="C719" s="7"/>
      <c r="D719" s="7"/>
      <c r="E719" s="7"/>
      <c r="F719" s="7"/>
      <c r="G719" s="7"/>
      <c r="H719" s="7"/>
    </row>
    <row r="720" ht="15.75" customHeight="1">
      <c r="A720" s="7"/>
      <c r="B720" s="7"/>
      <c r="C720" s="7"/>
      <c r="D720" s="7"/>
      <c r="E720" s="7"/>
      <c r="F720" s="7"/>
      <c r="G720" s="7"/>
      <c r="H720" s="7"/>
    </row>
    <row r="721" ht="15.75" customHeight="1">
      <c r="A721" s="7"/>
      <c r="B721" s="7"/>
      <c r="C721" s="7"/>
      <c r="D721" s="7"/>
      <c r="E721" s="7"/>
      <c r="F721" s="7"/>
      <c r="G721" s="7"/>
      <c r="H721" s="7"/>
    </row>
    <row r="722" ht="15.75" customHeight="1">
      <c r="A722" s="7"/>
      <c r="B722" s="7"/>
      <c r="C722" s="7"/>
      <c r="D722" s="7"/>
      <c r="E722" s="7"/>
      <c r="F722" s="7"/>
      <c r="G722" s="7"/>
      <c r="H722" s="7"/>
    </row>
    <row r="723" ht="15.75" customHeight="1">
      <c r="A723" s="7"/>
      <c r="B723" s="7"/>
      <c r="C723" s="7"/>
      <c r="D723" s="7"/>
      <c r="E723" s="7"/>
      <c r="F723" s="7"/>
      <c r="G723" s="7"/>
      <c r="H723" s="7"/>
    </row>
    <row r="724" ht="15.75" customHeight="1">
      <c r="A724" s="7"/>
      <c r="B724" s="7"/>
      <c r="C724" s="7"/>
      <c r="D724" s="7"/>
      <c r="E724" s="7"/>
      <c r="F724" s="7"/>
      <c r="G724" s="7"/>
      <c r="H724" s="7"/>
    </row>
    <row r="725" ht="15.75" customHeight="1">
      <c r="A725" s="7"/>
      <c r="B725" s="7"/>
      <c r="C725" s="7"/>
      <c r="D725" s="7"/>
      <c r="E725" s="7"/>
      <c r="F725" s="7"/>
      <c r="G725" s="7"/>
      <c r="H725" s="7"/>
    </row>
    <row r="726" ht="15.75" customHeight="1">
      <c r="A726" s="7"/>
      <c r="B726" s="7"/>
      <c r="C726" s="7"/>
      <c r="D726" s="7"/>
      <c r="E726" s="7"/>
      <c r="F726" s="7"/>
      <c r="G726" s="7"/>
      <c r="H726" s="7"/>
    </row>
    <row r="727" ht="15.75" customHeight="1">
      <c r="A727" s="7"/>
      <c r="B727" s="7"/>
      <c r="C727" s="7"/>
      <c r="D727" s="7"/>
      <c r="E727" s="7"/>
      <c r="F727" s="7"/>
      <c r="G727" s="7"/>
      <c r="H727" s="7"/>
    </row>
    <row r="728" ht="15.75" customHeight="1">
      <c r="A728" s="7"/>
      <c r="B728" s="7"/>
      <c r="C728" s="7"/>
      <c r="D728" s="7"/>
      <c r="E728" s="7"/>
      <c r="F728" s="7"/>
      <c r="G728" s="7"/>
      <c r="H728" s="7"/>
    </row>
    <row r="729" ht="15.75" customHeight="1">
      <c r="A729" s="7"/>
      <c r="B729" s="7"/>
      <c r="C729" s="7"/>
      <c r="D729" s="7"/>
      <c r="E729" s="7"/>
      <c r="F729" s="7"/>
      <c r="G729" s="7"/>
      <c r="H729" s="7"/>
    </row>
    <row r="730" ht="15.75" customHeight="1">
      <c r="A730" s="7"/>
      <c r="B730" s="7"/>
      <c r="C730" s="7"/>
      <c r="D730" s="7"/>
      <c r="E730" s="7"/>
      <c r="F730" s="7"/>
      <c r="G730" s="7"/>
      <c r="H730" s="7"/>
    </row>
    <row r="731" ht="15.75" customHeight="1">
      <c r="A731" s="7"/>
      <c r="B731" s="7"/>
      <c r="C731" s="7"/>
      <c r="D731" s="7"/>
      <c r="E731" s="7"/>
      <c r="F731" s="7"/>
      <c r="G731" s="7"/>
      <c r="H731" s="7"/>
    </row>
    <row r="732" ht="15.75" customHeight="1">
      <c r="A732" s="7"/>
      <c r="B732" s="7"/>
      <c r="C732" s="7"/>
      <c r="D732" s="7"/>
      <c r="E732" s="7"/>
      <c r="F732" s="7"/>
      <c r="G732" s="7"/>
      <c r="H732" s="7"/>
    </row>
    <row r="733" ht="15.75" customHeight="1">
      <c r="A733" s="7"/>
      <c r="B733" s="7"/>
      <c r="C733" s="7"/>
      <c r="D733" s="7"/>
      <c r="E733" s="7"/>
      <c r="F733" s="7"/>
      <c r="G733" s="7"/>
      <c r="H733" s="7"/>
    </row>
    <row r="734" ht="15.75" customHeight="1">
      <c r="A734" s="7"/>
      <c r="B734" s="7"/>
      <c r="C734" s="7"/>
      <c r="D734" s="7"/>
      <c r="E734" s="7"/>
      <c r="F734" s="7"/>
      <c r="G734" s="7"/>
      <c r="H734" s="7"/>
    </row>
    <row r="735" ht="15.75" customHeight="1">
      <c r="A735" s="7"/>
      <c r="B735" s="7"/>
      <c r="C735" s="7"/>
      <c r="D735" s="7"/>
      <c r="E735" s="7"/>
      <c r="F735" s="7"/>
      <c r="G735" s="7"/>
      <c r="H735" s="7"/>
    </row>
    <row r="736" ht="15.75" customHeight="1">
      <c r="A736" s="7"/>
      <c r="B736" s="7"/>
      <c r="C736" s="7"/>
      <c r="D736" s="7"/>
      <c r="E736" s="7"/>
      <c r="F736" s="7"/>
      <c r="G736" s="7"/>
      <c r="H736" s="7"/>
    </row>
    <row r="737" ht="15.75" customHeight="1">
      <c r="A737" s="7"/>
      <c r="B737" s="7"/>
      <c r="C737" s="7"/>
      <c r="D737" s="7"/>
      <c r="E737" s="7"/>
      <c r="F737" s="7"/>
      <c r="G737" s="7"/>
      <c r="H737" s="7"/>
    </row>
    <row r="738" ht="15.75" customHeight="1">
      <c r="A738" s="7"/>
      <c r="B738" s="7"/>
      <c r="C738" s="7"/>
      <c r="D738" s="7"/>
      <c r="E738" s="7"/>
      <c r="F738" s="7"/>
      <c r="G738" s="7"/>
      <c r="H738" s="7"/>
    </row>
    <row r="739" ht="15.75" customHeight="1">
      <c r="A739" s="7"/>
      <c r="B739" s="7"/>
      <c r="C739" s="7"/>
      <c r="D739" s="7"/>
      <c r="E739" s="7"/>
      <c r="F739" s="7"/>
      <c r="G739" s="7"/>
      <c r="H739" s="7"/>
    </row>
    <row r="740" ht="15.75" customHeight="1">
      <c r="A740" s="7"/>
      <c r="B740" s="7"/>
      <c r="C740" s="7"/>
      <c r="D740" s="7"/>
      <c r="E740" s="7"/>
      <c r="F740" s="7"/>
      <c r="G740" s="7"/>
      <c r="H740" s="7"/>
    </row>
    <row r="741" ht="15.75" customHeight="1">
      <c r="A741" s="7"/>
      <c r="B741" s="7"/>
      <c r="C741" s="7"/>
      <c r="D741" s="7"/>
      <c r="E741" s="7"/>
      <c r="F741" s="7"/>
      <c r="G741" s="7"/>
      <c r="H741" s="7"/>
    </row>
    <row r="742" ht="15.75" customHeight="1">
      <c r="A742" s="7"/>
      <c r="B742" s="7"/>
      <c r="C742" s="7"/>
      <c r="D742" s="7"/>
      <c r="E742" s="7"/>
      <c r="F742" s="7"/>
      <c r="G742" s="7"/>
      <c r="H742" s="7"/>
    </row>
    <row r="743" ht="15.75" customHeight="1">
      <c r="A743" s="7"/>
      <c r="B743" s="7"/>
      <c r="C743" s="7"/>
      <c r="D743" s="7"/>
      <c r="E743" s="7"/>
      <c r="F743" s="7"/>
      <c r="G743" s="7"/>
      <c r="H743" s="7"/>
    </row>
    <row r="744" ht="15.75" customHeight="1">
      <c r="A744" s="7"/>
      <c r="B744" s="7"/>
      <c r="C744" s="7"/>
      <c r="D744" s="7"/>
      <c r="E744" s="7"/>
      <c r="F744" s="7"/>
      <c r="G744" s="7"/>
      <c r="H744" s="7"/>
    </row>
    <row r="745" ht="15.75" customHeight="1">
      <c r="A745" s="7"/>
      <c r="B745" s="7"/>
      <c r="C745" s="7"/>
      <c r="D745" s="7"/>
      <c r="E745" s="7"/>
      <c r="F745" s="7"/>
      <c r="G745" s="7"/>
      <c r="H745" s="7"/>
    </row>
    <row r="746" ht="15.75" customHeight="1">
      <c r="A746" s="7"/>
      <c r="B746" s="7"/>
      <c r="C746" s="7"/>
      <c r="D746" s="7"/>
      <c r="E746" s="7"/>
      <c r="F746" s="7"/>
      <c r="G746" s="7"/>
      <c r="H746" s="7"/>
    </row>
    <row r="747" ht="15.75" customHeight="1">
      <c r="A747" s="7"/>
      <c r="B747" s="7"/>
      <c r="C747" s="7"/>
      <c r="D747" s="7"/>
      <c r="E747" s="7"/>
      <c r="F747" s="7"/>
      <c r="G747" s="7"/>
      <c r="H747" s="7"/>
    </row>
    <row r="748" ht="15.75" customHeight="1">
      <c r="A748" s="7"/>
      <c r="B748" s="7"/>
      <c r="C748" s="7"/>
      <c r="D748" s="7"/>
      <c r="E748" s="7"/>
      <c r="F748" s="7"/>
      <c r="G748" s="7"/>
      <c r="H748" s="7"/>
    </row>
    <row r="749" ht="15.75" customHeight="1">
      <c r="A749" s="7"/>
      <c r="B749" s="7"/>
      <c r="C749" s="7"/>
      <c r="D749" s="7"/>
      <c r="E749" s="7"/>
      <c r="F749" s="7"/>
      <c r="G749" s="7"/>
      <c r="H749" s="7"/>
    </row>
    <row r="750" ht="15.75" customHeight="1">
      <c r="A750" s="7"/>
      <c r="B750" s="7"/>
      <c r="C750" s="7"/>
      <c r="D750" s="7"/>
      <c r="E750" s="7"/>
      <c r="F750" s="7"/>
      <c r="G750" s="7"/>
      <c r="H750" s="7"/>
    </row>
    <row r="751" ht="15.75" customHeight="1">
      <c r="A751" s="7"/>
      <c r="B751" s="7"/>
      <c r="C751" s="7"/>
      <c r="D751" s="7"/>
      <c r="E751" s="7"/>
      <c r="F751" s="7"/>
      <c r="G751" s="7"/>
      <c r="H751" s="7"/>
    </row>
    <row r="752" ht="15.75" customHeight="1">
      <c r="A752" s="7"/>
      <c r="B752" s="7"/>
      <c r="C752" s="7"/>
      <c r="D752" s="7"/>
      <c r="E752" s="7"/>
      <c r="F752" s="7"/>
      <c r="G752" s="7"/>
      <c r="H752" s="7"/>
    </row>
    <row r="753" ht="15.75" customHeight="1">
      <c r="A753" s="7"/>
      <c r="B753" s="7"/>
      <c r="C753" s="7"/>
      <c r="D753" s="7"/>
      <c r="E753" s="7"/>
      <c r="F753" s="7"/>
      <c r="G753" s="7"/>
      <c r="H753" s="7"/>
    </row>
    <row r="754" ht="15.75" customHeight="1">
      <c r="A754" s="7"/>
      <c r="B754" s="7"/>
      <c r="C754" s="7"/>
      <c r="D754" s="7"/>
      <c r="E754" s="7"/>
      <c r="F754" s="7"/>
      <c r="G754" s="7"/>
      <c r="H754" s="7"/>
    </row>
    <row r="755" ht="15.75" customHeight="1">
      <c r="A755" s="7"/>
      <c r="B755" s="7"/>
      <c r="C755" s="7"/>
      <c r="D755" s="7"/>
      <c r="E755" s="7"/>
      <c r="F755" s="7"/>
      <c r="G755" s="7"/>
      <c r="H755" s="7"/>
    </row>
    <row r="756" ht="15.75" customHeight="1">
      <c r="A756" s="7"/>
      <c r="B756" s="7"/>
      <c r="C756" s="7"/>
      <c r="D756" s="7"/>
      <c r="E756" s="7"/>
      <c r="F756" s="7"/>
      <c r="G756" s="7"/>
      <c r="H756" s="7"/>
    </row>
    <row r="757" ht="15.75" customHeight="1">
      <c r="A757" s="7"/>
      <c r="B757" s="7"/>
      <c r="C757" s="7"/>
      <c r="D757" s="7"/>
      <c r="E757" s="7"/>
      <c r="F757" s="7"/>
      <c r="G757" s="7"/>
      <c r="H757" s="7"/>
    </row>
    <row r="758" ht="15.75" customHeight="1">
      <c r="A758" s="7"/>
      <c r="B758" s="7"/>
      <c r="C758" s="7"/>
      <c r="D758" s="7"/>
      <c r="E758" s="7"/>
      <c r="F758" s="7"/>
      <c r="G758" s="7"/>
      <c r="H758" s="7"/>
    </row>
    <row r="759" ht="15.75" customHeight="1">
      <c r="A759" s="7"/>
      <c r="B759" s="7"/>
      <c r="C759" s="7"/>
      <c r="D759" s="7"/>
      <c r="E759" s="7"/>
      <c r="F759" s="7"/>
      <c r="G759" s="7"/>
      <c r="H759" s="7"/>
    </row>
    <row r="760" ht="15.75" customHeight="1">
      <c r="A760" s="7"/>
      <c r="B760" s="7"/>
      <c r="C760" s="7"/>
      <c r="D760" s="7"/>
      <c r="E760" s="7"/>
      <c r="F760" s="7"/>
      <c r="G760" s="7"/>
      <c r="H760" s="7"/>
    </row>
    <row r="761" ht="15.75" customHeight="1">
      <c r="A761" s="7"/>
      <c r="B761" s="7"/>
      <c r="C761" s="7"/>
      <c r="D761" s="7"/>
      <c r="E761" s="7"/>
      <c r="F761" s="7"/>
      <c r="G761" s="7"/>
      <c r="H761" s="7"/>
    </row>
    <row r="762" ht="15.75" customHeight="1">
      <c r="A762" s="7"/>
      <c r="B762" s="7"/>
      <c r="C762" s="7"/>
      <c r="D762" s="7"/>
      <c r="E762" s="7"/>
      <c r="F762" s="7"/>
      <c r="G762" s="7"/>
      <c r="H762" s="7"/>
    </row>
    <row r="763" ht="15.75" customHeight="1">
      <c r="A763" s="7"/>
      <c r="B763" s="7"/>
      <c r="C763" s="7"/>
      <c r="D763" s="7"/>
      <c r="E763" s="7"/>
      <c r="F763" s="7"/>
      <c r="G763" s="7"/>
      <c r="H763" s="7"/>
    </row>
    <row r="764" ht="15.75" customHeight="1">
      <c r="A764" s="7"/>
      <c r="B764" s="7"/>
      <c r="C764" s="7"/>
      <c r="D764" s="7"/>
      <c r="E764" s="7"/>
      <c r="F764" s="7"/>
      <c r="G764" s="7"/>
      <c r="H764" s="7"/>
    </row>
    <row r="765" ht="15.75" customHeight="1">
      <c r="A765" s="7"/>
      <c r="B765" s="7"/>
      <c r="C765" s="7"/>
      <c r="D765" s="7"/>
      <c r="E765" s="7"/>
      <c r="F765" s="7"/>
      <c r="G765" s="7"/>
      <c r="H765" s="7"/>
    </row>
    <row r="766" ht="15.75" customHeight="1">
      <c r="A766" s="7"/>
      <c r="B766" s="7"/>
      <c r="C766" s="7"/>
      <c r="D766" s="7"/>
      <c r="E766" s="7"/>
      <c r="F766" s="7"/>
      <c r="G766" s="7"/>
      <c r="H766" s="7"/>
    </row>
    <row r="767" ht="15.75" customHeight="1">
      <c r="A767" s="7"/>
      <c r="B767" s="7"/>
      <c r="C767" s="7"/>
      <c r="D767" s="7"/>
      <c r="E767" s="7"/>
      <c r="F767" s="7"/>
      <c r="G767" s="7"/>
      <c r="H767" s="7"/>
    </row>
    <row r="768" ht="15.75" customHeight="1">
      <c r="A768" s="7"/>
      <c r="B768" s="7"/>
      <c r="C768" s="7"/>
      <c r="D768" s="7"/>
      <c r="E768" s="7"/>
      <c r="F768" s="7"/>
      <c r="G768" s="7"/>
      <c r="H768" s="7"/>
    </row>
    <row r="769" ht="15.75" customHeight="1">
      <c r="A769" s="7"/>
      <c r="B769" s="7"/>
      <c r="C769" s="7"/>
      <c r="D769" s="7"/>
      <c r="E769" s="7"/>
      <c r="F769" s="7"/>
      <c r="G769" s="7"/>
      <c r="H769" s="7"/>
    </row>
    <row r="770" ht="15.75" customHeight="1">
      <c r="A770" s="7"/>
      <c r="B770" s="7"/>
      <c r="C770" s="7"/>
      <c r="D770" s="7"/>
      <c r="E770" s="7"/>
      <c r="F770" s="7"/>
      <c r="G770" s="7"/>
      <c r="H770" s="7"/>
    </row>
    <row r="771" ht="15.75" customHeight="1">
      <c r="A771" s="7"/>
      <c r="B771" s="7"/>
      <c r="C771" s="7"/>
      <c r="D771" s="7"/>
      <c r="E771" s="7"/>
      <c r="F771" s="7"/>
      <c r="G771" s="7"/>
      <c r="H771" s="7"/>
    </row>
    <row r="772" ht="15.75" customHeight="1">
      <c r="A772" s="7"/>
      <c r="B772" s="7"/>
      <c r="C772" s="7"/>
      <c r="D772" s="7"/>
      <c r="E772" s="7"/>
      <c r="F772" s="7"/>
      <c r="G772" s="7"/>
      <c r="H772" s="7"/>
    </row>
    <row r="773" ht="15.75" customHeight="1">
      <c r="A773" s="7"/>
      <c r="B773" s="7"/>
      <c r="C773" s="7"/>
      <c r="D773" s="7"/>
      <c r="E773" s="7"/>
      <c r="F773" s="7"/>
      <c r="G773" s="7"/>
      <c r="H773" s="7"/>
    </row>
    <row r="774" ht="15.75" customHeight="1">
      <c r="A774" s="7"/>
      <c r="B774" s="7"/>
      <c r="C774" s="7"/>
      <c r="D774" s="7"/>
      <c r="E774" s="7"/>
      <c r="F774" s="7"/>
      <c r="G774" s="7"/>
      <c r="H774" s="7"/>
    </row>
    <row r="775" ht="15.75" customHeight="1">
      <c r="A775" s="7"/>
      <c r="B775" s="7"/>
      <c r="C775" s="7"/>
      <c r="D775" s="7"/>
      <c r="E775" s="7"/>
      <c r="F775" s="7"/>
      <c r="G775" s="7"/>
      <c r="H775" s="7"/>
    </row>
    <row r="776" ht="15.75" customHeight="1">
      <c r="A776" s="7"/>
      <c r="B776" s="7"/>
      <c r="C776" s="7"/>
      <c r="D776" s="7"/>
      <c r="E776" s="7"/>
      <c r="F776" s="7"/>
      <c r="G776" s="7"/>
      <c r="H776" s="7"/>
    </row>
    <row r="777" ht="15.75" customHeight="1">
      <c r="A777" s="7"/>
      <c r="B777" s="7"/>
      <c r="C777" s="7"/>
      <c r="D777" s="7"/>
      <c r="E777" s="7"/>
      <c r="F777" s="7"/>
      <c r="G777" s="7"/>
      <c r="H777" s="7"/>
    </row>
    <row r="778" ht="15.75" customHeight="1">
      <c r="A778" s="7"/>
      <c r="B778" s="7"/>
      <c r="C778" s="7"/>
      <c r="D778" s="7"/>
      <c r="E778" s="7"/>
      <c r="F778" s="7"/>
      <c r="G778" s="7"/>
      <c r="H778" s="7"/>
    </row>
    <row r="779" ht="15.75" customHeight="1">
      <c r="A779" s="7"/>
      <c r="B779" s="7"/>
      <c r="C779" s="7"/>
      <c r="D779" s="7"/>
      <c r="E779" s="7"/>
      <c r="F779" s="7"/>
      <c r="G779" s="7"/>
      <c r="H779" s="7"/>
    </row>
    <row r="780" ht="15.75" customHeight="1">
      <c r="A780" s="7"/>
      <c r="B780" s="7"/>
      <c r="C780" s="7"/>
      <c r="D780" s="7"/>
      <c r="E780" s="7"/>
      <c r="F780" s="7"/>
      <c r="G780" s="7"/>
      <c r="H780" s="7"/>
    </row>
    <row r="781" ht="15.75" customHeight="1">
      <c r="A781" s="7"/>
      <c r="B781" s="7"/>
      <c r="C781" s="7"/>
      <c r="D781" s="7"/>
      <c r="E781" s="7"/>
      <c r="F781" s="7"/>
      <c r="G781" s="7"/>
      <c r="H781" s="7"/>
    </row>
    <row r="782" ht="15.75" customHeight="1">
      <c r="A782" s="7"/>
      <c r="B782" s="7"/>
      <c r="C782" s="7"/>
      <c r="D782" s="7"/>
      <c r="E782" s="7"/>
      <c r="F782" s="7"/>
      <c r="G782" s="7"/>
      <c r="H782" s="7"/>
    </row>
    <row r="783" ht="15.75" customHeight="1">
      <c r="A783" s="7"/>
      <c r="B783" s="7"/>
      <c r="C783" s="7"/>
      <c r="D783" s="7"/>
      <c r="E783" s="7"/>
      <c r="F783" s="7"/>
      <c r="G783" s="7"/>
      <c r="H783" s="7"/>
    </row>
    <row r="784" ht="15.75" customHeight="1">
      <c r="A784" s="7"/>
      <c r="B784" s="7"/>
      <c r="C784" s="7"/>
      <c r="D784" s="7"/>
      <c r="E784" s="7"/>
      <c r="F784" s="7"/>
      <c r="G784" s="7"/>
      <c r="H784" s="7"/>
    </row>
    <row r="785" ht="15.75" customHeight="1">
      <c r="A785" s="7"/>
      <c r="B785" s="7"/>
      <c r="C785" s="7"/>
      <c r="D785" s="7"/>
      <c r="E785" s="7"/>
      <c r="F785" s="7"/>
      <c r="G785" s="7"/>
      <c r="H785" s="7"/>
    </row>
    <row r="786" ht="15.75" customHeight="1">
      <c r="A786" s="7"/>
      <c r="B786" s="7"/>
      <c r="C786" s="7"/>
      <c r="D786" s="7"/>
      <c r="E786" s="7"/>
      <c r="F786" s="7"/>
      <c r="G786" s="7"/>
      <c r="H786" s="7"/>
    </row>
    <row r="787" ht="15.75" customHeight="1">
      <c r="A787" s="7"/>
      <c r="B787" s="7"/>
      <c r="C787" s="7"/>
      <c r="D787" s="7"/>
      <c r="E787" s="7"/>
      <c r="F787" s="7"/>
      <c r="G787" s="7"/>
      <c r="H787" s="7"/>
    </row>
    <row r="788" ht="15.75" customHeight="1">
      <c r="A788" s="7"/>
      <c r="B788" s="7"/>
      <c r="C788" s="7"/>
      <c r="D788" s="7"/>
      <c r="E788" s="7"/>
      <c r="F788" s="7"/>
      <c r="G788" s="7"/>
      <c r="H788" s="7"/>
    </row>
    <row r="789" ht="15.75" customHeight="1">
      <c r="A789" s="7"/>
      <c r="B789" s="7"/>
      <c r="C789" s="7"/>
      <c r="D789" s="7"/>
      <c r="E789" s="7"/>
      <c r="F789" s="7"/>
      <c r="G789" s="7"/>
      <c r="H789" s="7"/>
    </row>
    <row r="790" ht="15.75" customHeight="1">
      <c r="A790" s="7"/>
      <c r="B790" s="7"/>
      <c r="C790" s="7"/>
      <c r="D790" s="7"/>
      <c r="E790" s="7"/>
      <c r="F790" s="7"/>
      <c r="G790" s="7"/>
      <c r="H790" s="7"/>
    </row>
    <row r="791" ht="15.75" customHeight="1">
      <c r="A791" s="7"/>
      <c r="B791" s="7"/>
      <c r="C791" s="7"/>
      <c r="D791" s="7"/>
      <c r="E791" s="7"/>
      <c r="F791" s="7"/>
      <c r="G791" s="7"/>
      <c r="H791" s="7"/>
    </row>
    <row r="792" ht="15.75" customHeight="1">
      <c r="A792" s="7"/>
      <c r="B792" s="7"/>
      <c r="C792" s="7"/>
      <c r="D792" s="7"/>
      <c r="E792" s="7"/>
      <c r="F792" s="7"/>
      <c r="G792" s="7"/>
      <c r="H792" s="7"/>
    </row>
    <row r="793" ht="15.75" customHeight="1">
      <c r="A793" s="7"/>
      <c r="B793" s="7"/>
      <c r="C793" s="7"/>
      <c r="D793" s="7"/>
      <c r="E793" s="7"/>
      <c r="F793" s="7"/>
      <c r="G793" s="7"/>
      <c r="H793" s="7"/>
    </row>
    <row r="794" ht="15.75" customHeight="1">
      <c r="A794" s="7"/>
      <c r="B794" s="7"/>
      <c r="C794" s="7"/>
      <c r="D794" s="7"/>
      <c r="E794" s="7"/>
      <c r="F794" s="7"/>
      <c r="G794" s="7"/>
      <c r="H794" s="7"/>
    </row>
    <row r="795" ht="15.75" customHeight="1">
      <c r="A795" s="7"/>
      <c r="B795" s="7"/>
      <c r="C795" s="7"/>
      <c r="D795" s="7"/>
      <c r="E795" s="7"/>
      <c r="F795" s="7"/>
      <c r="G795" s="7"/>
      <c r="H795" s="7"/>
    </row>
    <row r="796" ht="15.75" customHeight="1">
      <c r="A796" s="7"/>
      <c r="B796" s="7"/>
      <c r="C796" s="7"/>
      <c r="D796" s="7"/>
      <c r="E796" s="7"/>
      <c r="F796" s="7"/>
      <c r="G796" s="7"/>
      <c r="H796" s="7"/>
    </row>
    <row r="797" ht="15.75" customHeight="1">
      <c r="A797" s="7"/>
      <c r="B797" s="7"/>
      <c r="C797" s="7"/>
      <c r="D797" s="7"/>
      <c r="E797" s="7"/>
      <c r="F797" s="7"/>
      <c r="G797" s="7"/>
      <c r="H797" s="7"/>
    </row>
    <row r="798" ht="15.75" customHeight="1">
      <c r="A798" s="7"/>
      <c r="B798" s="7"/>
      <c r="C798" s="7"/>
      <c r="D798" s="7"/>
      <c r="E798" s="7"/>
      <c r="F798" s="7"/>
      <c r="G798" s="7"/>
      <c r="H798" s="7"/>
    </row>
    <row r="799" ht="15.75" customHeight="1">
      <c r="A799" s="7"/>
      <c r="B799" s="7"/>
      <c r="C799" s="7"/>
      <c r="D799" s="7"/>
      <c r="E799" s="7"/>
      <c r="F799" s="7"/>
      <c r="G799" s="7"/>
      <c r="H799" s="7"/>
    </row>
    <row r="800" ht="15.75" customHeight="1">
      <c r="A800" s="7"/>
      <c r="B800" s="7"/>
      <c r="C800" s="7"/>
      <c r="D800" s="7"/>
      <c r="E800" s="7"/>
      <c r="F800" s="7"/>
      <c r="G800" s="7"/>
      <c r="H800" s="7"/>
    </row>
    <row r="801" ht="15.75" customHeight="1">
      <c r="A801" s="7"/>
      <c r="B801" s="7"/>
      <c r="C801" s="7"/>
      <c r="D801" s="7"/>
      <c r="E801" s="7"/>
      <c r="F801" s="7"/>
      <c r="G801" s="7"/>
      <c r="H801" s="7"/>
    </row>
    <row r="802" ht="15.75" customHeight="1">
      <c r="A802" s="7"/>
      <c r="B802" s="7"/>
      <c r="C802" s="7"/>
      <c r="D802" s="7"/>
      <c r="E802" s="7"/>
      <c r="F802" s="7"/>
      <c r="G802" s="7"/>
      <c r="H802" s="7"/>
    </row>
    <row r="803" ht="15.75" customHeight="1">
      <c r="A803" s="7"/>
      <c r="B803" s="7"/>
      <c r="C803" s="7"/>
      <c r="D803" s="7"/>
      <c r="E803" s="7"/>
      <c r="F803" s="7"/>
      <c r="G803" s="7"/>
      <c r="H803" s="7"/>
    </row>
    <row r="804" ht="15.75" customHeight="1">
      <c r="A804" s="7"/>
      <c r="B804" s="7"/>
      <c r="C804" s="7"/>
      <c r="D804" s="7"/>
      <c r="E804" s="7"/>
      <c r="F804" s="7"/>
      <c r="G804" s="7"/>
      <c r="H804" s="7"/>
    </row>
    <row r="805" ht="15.75" customHeight="1">
      <c r="A805" s="7"/>
      <c r="B805" s="7"/>
      <c r="C805" s="7"/>
      <c r="D805" s="7"/>
      <c r="E805" s="7"/>
      <c r="F805" s="7"/>
      <c r="G805" s="7"/>
      <c r="H805" s="7"/>
    </row>
    <row r="806" ht="15.75" customHeight="1">
      <c r="A806" s="7"/>
      <c r="B806" s="7"/>
      <c r="C806" s="7"/>
      <c r="D806" s="7"/>
      <c r="E806" s="7"/>
      <c r="F806" s="7"/>
      <c r="G806" s="7"/>
      <c r="H806" s="7"/>
    </row>
    <row r="807" ht="15.75" customHeight="1">
      <c r="A807" s="7"/>
      <c r="B807" s="7"/>
      <c r="C807" s="7"/>
      <c r="D807" s="7"/>
      <c r="E807" s="7"/>
      <c r="F807" s="7"/>
      <c r="G807" s="7"/>
      <c r="H807" s="7"/>
    </row>
    <row r="808" ht="15.75" customHeight="1">
      <c r="A808" s="7"/>
      <c r="B808" s="7"/>
      <c r="C808" s="7"/>
      <c r="D808" s="7"/>
      <c r="E808" s="7"/>
      <c r="F808" s="7"/>
      <c r="G808" s="7"/>
      <c r="H808" s="7"/>
    </row>
    <row r="809" ht="15.75" customHeight="1">
      <c r="A809" s="7"/>
      <c r="B809" s="7"/>
      <c r="C809" s="7"/>
      <c r="D809" s="7"/>
      <c r="E809" s="7"/>
      <c r="F809" s="7"/>
      <c r="G809" s="7"/>
      <c r="H809" s="7"/>
    </row>
    <row r="810" ht="15.75" customHeight="1">
      <c r="A810" s="7"/>
      <c r="B810" s="7"/>
      <c r="C810" s="7"/>
      <c r="D810" s="7"/>
      <c r="E810" s="7"/>
      <c r="F810" s="7"/>
      <c r="G810" s="7"/>
      <c r="H810" s="7"/>
    </row>
    <row r="811" ht="15.75" customHeight="1">
      <c r="A811" s="7"/>
      <c r="B811" s="7"/>
      <c r="C811" s="7"/>
      <c r="D811" s="7"/>
      <c r="E811" s="7"/>
      <c r="F811" s="7"/>
      <c r="G811" s="7"/>
      <c r="H811" s="7"/>
    </row>
    <row r="812" ht="15.75" customHeight="1">
      <c r="A812" s="7"/>
      <c r="B812" s="7"/>
      <c r="C812" s="7"/>
      <c r="D812" s="7"/>
      <c r="E812" s="7"/>
      <c r="F812" s="7"/>
      <c r="G812" s="7"/>
      <c r="H812" s="7"/>
    </row>
    <row r="813" ht="15.75" customHeight="1">
      <c r="A813" s="7"/>
      <c r="B813" s="7"/>
      <c r="C813" s="7"/>
      <c r="D813" s="7"/>
      <c r="E813" s="7"/>
      <c r="F813" s="7"/>
      <c r="G813" s="7"/>
      <c r="H813" s="7"/>
    </row>
    <row r="814" ht="15.75" customHeight="1">
      <c r="A814" s="7"/>
      <c r="B814" s="7"/>
      <c r="C814" s="7"/>
      <c r="D814" s="7"/>
      <c r="E814" s="7"/>
      <c r="F814" s="7"/>
      <c r="G814" s="7"/>
      <c r="H814" s="7"/>
    </row>
    <row r="815" ht="15.75" customHeight="1">
      <c r="A815" s="7"/>
      <c r="B815" s="7"/>
      <c r="C815" s="7"/>
      <c r="D815" s="7"/>
      <c r="E815" s="7"/>
      <c r="F815" s="7"/>
      <c r="G815" s="7"/>
      <c r="H815" s="7"/>
    </row>
    <row r="816" ht="15.75" customHeight="1">
      <c r="A816" s="7"/>
      <c r="B816" s="7"/>
      <c r="C816" s="7"/>
      <c r="D816" s="7"/>
      <c r="E816" s="7"/>
      <c r="F816" s="7"/>
      <c r="G816" s="7"/>
      <c r="H816" s="7"/>
    </row>
    <row r="817" ht="15.75" customHeight="1">
      <c r="A817" s="7"/>
      <c r="B817" s="7"/>
      <c r="C817" s="7"/>
      <c r="D817" s="7"/>
      <c r="E817" s="7"/>
      <c r="F817" s="7"/>
      <c r="G817" s="7"/>
      <c r="H817" s="7"/>
    </row>
    <row r="818" ht="15.75" customHeight="1">
      <c r="A818" s="7"/>
      <c r="B818" s="7"/>
      <c r="C818" s="7"/>
      <c r="D818" s="7"/>
      <c r="E818" s="7"/>
      <c r="F818" s="7"/>
      <c r="G818" s="7"/>
      <c r="H818" s="7"/>
    </row>
    <row r="819" ht="15.75" customHeight="1">
      <c r="A819" s="7"/>
      <c r="B819" s="7"/>
      <c r="C819" s="7"/>
      <c r="D819" s="7"/>
      <c r="E819" s="7"/>
      <c r="F819" s="7"/>
      <c r="G819" s="7"/>
      <c r="H819" s="7"/>
    </row>
    <row r="820" ht="15.75" customHeight="1">
      <c r="A820" s="7"/>
      <c r="B820" s="7"/>
      <c r="C820" s="7"/>
      <c r="D820" s="7"/>
      <c r="E820" s="7"/>
      <c r="F820" s="7"/>
      <c r="G820" s="7"/>
      <c r="H820" s="7"/>
    </row>
    <row r="821" ht="15.75" customHeight="1">
      <c r="A821" s="7"/>
      <c r="B821" s="7"/>
      <c r="C821" s="7"/>
      <c r="D821" s="7"/>
      <c r="E821" s="7"/>
      <c r="F821" s="7"/>
      <c r="G821" s="7"/>
      <c r="H821" s="7"/>
    </row>
    <row r="822" ht="15.75" customHeight="1">
      <c r="A822" s="7"/>
      <c r="B822" s="7"/>
      <c r="C822" s="7"/>
      <c r="D822" s="7"/>
      <c r="E822" s="7"/>
      <c r="F822" s="7"/>
      <c r="G822" s="7"/>
      <c r="H822" s="7"/>
    </row>
    <row r="823" ht="15.75" customHeight="1">
      <c r="A823" s="7"/>
      <c r="B823" s="7"/>
      <c r="C823" s="7"/>
      <c r="D823" s="7"/>
      <c r="E823" s="7"/>
      <c r="F823" s="7"/>
      <c r="G823" s="7"/>
      <c r="H823" s="7"/>
    </row>
    <row r="824" ht="15.75" customHeight="1">
      <c r="A824" s="7"/>
      <c r="B824" s="7"/>
      <c r="C824" s="7"/>
      <c r="D824" s="7"/>
      <c r="E824" s="7"/>
      <c r="F824" s="7"/>
      <c r="G824" s="7"/>
      <c r="H824" s="7"/>
    </row>
    <row r="825" ht="15.75" customHeight="1">
      <c r="A825" s="7"/>
      <c r="B825" s="7"/>
      <c r="C825" s="7"/>
      <c r="D825" s="7"/>
      <c r="E825" s="7"/>
      <c r="F825" s="7"/>
      <c r="G825" s="7"/>
      <c r="H825" s="7"/>
    </row>
    <row r="826" ht="15.75" customHeight="1">
      <c r="A826" s="7"/>
      <c r="B826" s="7"/>
      <c r="C826" s="7"/>
      <c r="D826" s="7"/>
      <c r="E826" s="7"/>
      <c r="F826" s="7"/>
      <c r="G826" s="7"/>
      <c r="H826" s="7"/>
    </row>
    <row r="827" ht="15.75" customHeight="1">
      <c r="A827" s="7"/>
      <c r="B827" s="7"/>
      <c r="C827" s="7"/>
      <c r="D827" s="7"/>
      <c r="E827" s="7"/>
      <c r="F827" s="7"/>
      <c r="G827" s="7"/>
      <c r="H827" s="7"/>
    </row>
    <row r="828" ht="15.75" customHeight="1">
      <c r="A828" s="7"/>
      <c r="B828" s="7"/>
      <c r="C828" s="7"/>
      <c r="D828" s="7"/>
      <c r="E828" s="7"/>
      <c r="F828" s="7"/>
      <c r="G828" s="7"/>
      <c r="H828" s="7"/>
    </row>
    <row r="829" ht="15.75" customHeight="1">
      <c r="A829" s="7"/>
      <c r="B829" s="7"/>
      <c r="C829" s="7"/>
      <c r="D829" s="7"/>
      <c r="E829" s="7"/>
      <c r="F829" s="7"/>
      <c r="G829" s="7"/>
      <c r="H829" s="7"/>
    </row>
    <row r="830" ht="15.75" customHeight="1">
      <c r="A830" s="7"/>
      <c r="B830" s="7"/>
      <c r="C830" s="7"/>
      <c r="D830" s="7"/>
      <c r="E830" s="7"/>
      <c r="F830" s="7"/>
      <c r="G830" s="7"/>
      <c r="H830" s="7"/>
    </row>
    <row r="831" ht="15.75" customHeight="1">
      <c r="A831" s="7"/>
      <c r="B831" s="7"/>
      <c r="C831" s="7"/>
      <c r="D831" s="7"/>
      <c r="E831" s="7"/>
      <c r="F831" s="7"/>
      <c r="G831" s="7"/>
      <c r="H831" s="7"/>
    </row>
    <row r="832" ht="15.75" customHeight="1">
      <c r="A832" s="7"/>
      <c r="B832" s="7"/>
      <c r="C832" s="7"/>
      <c r="D832" s="7"/>
      <c r="E832" s="7"/>
      <c r="F832" s="7"/>
      <c r="G832" s="7"/>
      <c r="H832" s="7"/>
    </row>
    <row r="833" ht="15.75" customHeight="1">
      <c r="A833" s="7"/>
      <c r="B833" s="7"/>
      <c r="C833" s="7"/>
      <c r="D833" s="7"/>
      <c r="E833" s="7"/>
      <c r="F833" s="7"/>
      <c r="G833" s="7"/>
      <c r="H833" s="7"/>
    </row>
    <row r="834" ht="15.75" customHeight="1">
      <c r="A834" s="7"/>
      <c r="B834" s="7"/>
      <c r="C834" s="7"/>
      <c r="D834" s="7"/>
      <c r="E834" s="7"/>
      <c r="F834" s="7"/>
      <c r="G834" s="7"/>
      <c r="H834" s="7"/>
    </row>
    <row r="835" ht="15.75" customHeight="1">
      <c r="A835" s="7"/>
      <c r="B835" s="7"/>
      <c r="C835" s="7"/>
      <c r="D835" s="7"/>
      <c r="E835" s="7"/>
      <c r="F835" s="7"/>
      <c r="G835" s="7"/>
      <c r="H835" s="7"/>
    </row>
    <row r="836" ht="15.75" customHeight="1">
      <c r="A836" s="7"/>
      <c r="B836" s="7"/>
      <c r="C836" s="7"/>
      <c r="D836" s="7"/>
      <c r="E836" s="7"/>
      <c r="F836" s="7"/>
      <c r="G836" s="7"/>
      <c r="H836" s="7"/>
    </row>
    <row r="837" ht="15.75" customHeight="1">
      <c r="A837" s="7"/>
      <c r="B837" s="7"/>
      <c r="C837" s="7"/>
      <c r="D837" s="7"/>
      <c r="E837" s="7"/>
      <c r="F837" s="7"/>
      <c r="G837" s="7"/>
      <c r="H837" s="7"/>
    </row>
    <row r="838" ht="15.75" customHeight="1">
      <c r="A838" s="7"/>
      <c r="B838" s="7"/>
      <c r="C838" s="7"/>
      <c r="D838" s="7"/>
      <c r="E838" s="7"/>
      <c r="F838" s="7"/>
      <c r="G838" s="7"/>
      <c r="H838" s="7"/>
    </row>
    <row r="839" ht="15.75" customHeight="1">
      <c r="A839" s="7"/>
      <c r="B839" s="7"/>
      <c r="C839" s="7"/>
      <c r="D839" s="7"/>
      <c r="E839" s="7"/>
      <c r="F839" s="7"/>
      <c r="G839" s="7"/>
      <c r="H839" s="7"/>
    </row>
    <row r="840" ht="15.75" customHeight="1">
      <c r="A840" s="7"/>
      <c r="B840" s="7"/>
      <c r="C840" s="7"/>
      <c r="D840" s="7"/>
      <c r="E840" s="7"/>
      <c r="F840" s="7"/>
      <c r="G840" s="7"/>
      <c r="H840" s="7"/>
    </row>
    <row r="841" ht="15.75" customHeight="1">
      <c r="A841" s="7"/>
      <c r="B841" s="7"/>
      <c r="C841" s="7"/>
      <c r="D841" s="7"/>
      <c r="E841" s="7"/>
      <c r="F841" s="7"/>
      <c r="G841" s="7"/>
      <c r="H841" s="7"/>
    </row>
    <row r="842" ht="15.75" customHeight="1">
      <c r="A842" s="7"/>
      <c r="B842" s="7"/>
      <c r="C842" s="7"/>
      <c r="D842" s="7"/>
      <c r="E842" s="7"/>
      <c r="F842" s="7"/>
      <c r="G842" s="7"/>
      <c r="H842" s="7"/>
    </row>
    <row r="843" ht="15.75" customHeight="1">
      <c r="A843" s="7"/>
      <c r="B843" s="7"/>
      <c r="C843" s="7"/>
      <c r="D843" s="7"/>
      <c r="E843" s="7"/>
      <c r="F843" s="7"/>
      <c r="G843" s="7"/>
      <c r="H843" s="7"/>
    </row>
    <row r="844" ht="15.75" customHeight="1">
      <c r="A844" s="7"/>
      <c r="B844" s="7"/>
      <c r="C844" s="7"/>
      <c r="D844" s="7"/>
      <c r="E844" s="7"/>
      <c r="F844" s="7"/>
      <c r="G844" s="7"/>
      <c r="H844" s="7"/>
    </row>
    <row r="845" ht="15.75" customHeight="1">
      <c r="A845" s="7"/>
      <c r="B845" s="7"/>
      <c r="C845" s="7"/>
      <c r="D845" s="7"/>
      <c r="E845" s="7"/>
      <c r="F845" s="7"/>
      <c r="G845" s="7"/>
      <c r="H845" s="7"/>
    </row>
    <row r="846" ht="15.75" customHeight="1">
      <c r="A846" s="7"/>
      <c r="B846" s="7"/>
      <c r="C846" s="7"/>
      <c r="D846" s="7"/>
      <c r="E846" s="7"/>
      <c r="F846" s="7"/>
      <c r="G846" s="7"/>
      <c r="H846" s="7"/>
    </row>
    <row r="847" ht="15.75" customHeight="1">
      <c r="A847" s="7"/>
      <c r="B847" s="7"/>
      <c r="C847" s="7"/>
      <c r="D847" s="7"/>
      <c r="E847" s="7"/>
      <c r="F847" s="7"/>
      <c r="G847" s="7"/>
      <c r="H847" s="7"/>
    </row>
    <row r="848" ht="15.75" customHeight="1">
      <c r="A848" s="7"/>
      <c r="B848" s="7"/>
      <c r="C848" s="7"/>
      <c r="D848" s="7"/>
      <c r="E848" s="7"/>
      <c r="F848" s="7"/>
      <c r="G848" s="7"/>
      <c r="H848" s="7"/>
    </row>
    <row r="849" ht="15.75" customHeight="1">
      <c r="A849" s="7"/>
      <c r="B849" s="7"/>
      <c r="C849" s="7"/>
      <c r="D849" s="7"/>
      <c r="E849" s="7"/>
      <c r="F849" s="7"/>
      <c r="G849" s="7"/>
      <c r="H849" s="7"/>
    </row>
    <row r="850" ht="15.75" customHeight="1">
      <c r="A850" s="7"/>
      <c r="B850" s="7"/>
      <c r="C850" s="7"/>
      <c r="D850" s="7"/>
      <c r="E850" s="7"/>
      <c r="F850" s="7"/>
      <c r="G850" s="7"/>
      <c r="H850" s="7"/>
    </row>
    <row r="851" ht="15.75" customHeight="1">
      <c r="A851" s="7"/>
      <c r="B851" s="7"/>
      <c r="C851" s="7"/>
      <c r="D851" s="7"/>
      <c r="E851" s="7"/>
      <c r="F851" s="7"/>
      <c r="G851" s="7"/>
      <c r="H851" s="7"/>
    </row>
    <row r="852" ht="15.75" customHeight="1">
      <c r="A852" s="7"/>
      <c r="B852" s="7"/>
      <c r="C852" s="7"/>
      <c r="D852" s="7"/>
      <c r="E852" s="7"/>
      <c r="F852" s="7"/>
      <c r="G852" s="7"/>
      <c r="H852" s="7"/>
    </row>
    <row r="853" ht="15.75" customHeight="1">
      <c r="A853" s="7"/>
      <c r="B853" s="7"/>
      <c r="C853" s="7"/>
      <c r="D853" s="7"/>
      <c r="E853" s="7"/>
      <c r="F853" s="7"/>
      <c r="G853" s="7"/>
      <c r="H853" s="7"/>
    </row>
    <row r="854" ht="15.75" customHeight="1">
      <c r="A854" s="7"/>
      <c r="B854" s="7"/>
      <c r="C854" s="7"/>
      <c r="D854" s="7"/>
      <c r="E854" s="7"/>
      <c r="F854" s="7"/>
      <c r="G854" s="7"/>
      <c r="H854" s="7"/>
    </row>
    <row r="855" ht="15.75" customHeight="1">
      <c r="A855" s="7"/>
      <c r="B855" s="7"/>
      <c r="C855" s="7"/>
      <c r="D855" s="7"/>
      <c r="E855" s="7"/>
      <c r="F855" s="7"/>
      <c r="G855" s="7"/>
      <c r="H855" s="7"/>
    </row>
    <row r="856" ht="15.75" customHeight="1">
      <c r="A856" s="7"/>
      <c r="B856" s="7"/>
      <c r="C856" s="7"/>
      <c r="D856" s="7"/>
      <c r="E856" s="7"/>
      <c r="F856" s="7"/>
      <c r="G856" s="7"/>
      <c r="H856" s="7"/>
    </row>
    <row r="857" ht="15.75" customHeight="1">
      <c r="A857" s="7"/>
      <c r="B857" s="7"/>
      <c r="C857" s="7"/>
      <c r="D857" s="7"/>
      <c r="E857" s="7"/>
      <c r="F857" s="7"/>
      <c r="G857" s="7"/>
      <c r="H857" s="7"/>
    </row>
    <row r="858" ht="15.75" customHeight="1">
      <c r="A858" s="7"/>
      <c r="B858" s="7"/>
      <c r="C858" s="7"/>
      <c r="D858" s="7"/>
      <c r="E858" s="7"/>
      <c r="F858" s="7"/>
      <c r="G858" s="7"/>
      <c r="H858" s="7"/>
    </row>
    <row r="859" ht="15.75" customHeight="1">
      <c r="A859" s="7"/>
      <c r="B859" s="7"/>
      <c r="C859" s="7"/>
      <c r="D859" s="7"/>
      <c r="E859" s="7"/>
      <c r="F859" s="7"/>
      <c r="G859" s="7"/>
      <c r="H859" s="7"/>
    </row>
    <row r="860" ht="15.75" customHeight="1">
      <c r="A860" s="7"/>
      <c r="B860" s="7"/>
      <c r="C860" s="7"/>
      <c r="D860" s="7"/>
      <c r="E860" s="7"/>
      <c r="F860" s="7"/>
      <c r="G860" s="7"/>
      <c r="H860" s="7"/>
    </row>
    <row r="861" ht="15.75" customHeight="1">
      <c r="A861" s="7"/>
      <c r="B861" s="7"/>
      <c r="C861" s="7"/>
      <c r="D861" s="7"/>
      <c r="E861" s="7"/>
      <c r="F861" s="7"/>
      <c r="G861" s="7"/>
      <c r="H861" s="7"/>
    </row>
    <row r="862" ht="15.75" customHeight="1">
      <c r="A862" s="7"/>
      <c r="B862" s="7"/>
      <c r="C862" s="7"/>
      <c r="D862" s="7"/>
      <c r="E862" s="7"/>
      <c r="F862" s="7"/>
      <c r="G862" s="7"/>
      <c r="H862" s="7"/>
    </row>
    <row r="863" ht="15.75" customHeight="1">
      <c r="A863" s="7"/>
      <c r="B863" s="7"/>
      <c r="C863" s="7"/>
      <c r="D863" s="7"/>
      <c r="E863" s="7"/>
      <c r="F863" s="7"/>
      <c r="G863" s="7"/>
      <c r="H863" s="7"/>
    </row>
    <row r="864" ht="15.75" customHeight="1">
      <c r="A864" s="7"/>
      <c r="B864" s="7"/>
      <c r="C864" s="7"/>
      <c r="D864" s="7"/>
      <c r="E864" s="7"/>
      <c r="F864" s="7"/>
      <c r="G864" s="7"/>
      <c r="H864" s="7"/>
    </row>
    <row r="865" ht="15.75" customHeight="1">
      <c r="A865" s="7"/>
      <c r="B865" s="7"/>
      <c r="C865" s="7"/>
      <c r="D865" s="7"/>
      <c r="E865" s="7"/>
      <c r="F865" s="7"/>
      <c r="G865" s="7"/>
      <c r="H865" s="7"/>
    </row>
    <row r="866" ht="15.75" customHeight="1">
      <c r="A866" s="7"/>
      <c r="B866" s="7"/>
      <c r="C866" s="7"/>
      <c r="D866" s="7"/>
      <c r="E866" s="7"/>
      <c r="F866" s="7"/>
      <c r="G866" s="7"/>
      <c r="H866" s="7"/>
    </row>
    <row r="867" ht="15.75" customHeight="1">
      <c r="A867" s="7"/>
      <c r="B867" s="7"/>
      <c r="C867" s="7"/>
      <c r="D867" s="7"/>
      <c r="E867" s="7"/>
      <c r="F867" s="7"/>
      <c r="G867" s="7"/>
      <c r="H867" s="7"/>
    </row>
    <row r="868" ht="15.75" customHeight="1">
      <c r="A868" s="7"/>
      <c r="B868" s="7"/>
      <c r="C868" s="7"/>
      <c r="D868" s="7"/>
      <c r="E868" s="7"/>
      <c r="F868" s="7"/>
      <c r="G868" s="7"/>
      <c r="H868" s="7"/>
    </row>
    <row r="869" ht="15.75" customHeight="1">
      <c r="A869" s="7"/>
      <c r="B869" s="7"/>
      <c r="C869" s="7"/>
      <c r="D869" s="7"/>
      <c r="E869" s="7"/>
      <c r="F869" s="7"/>
      <c r="G869" s="7"/>
      <c r="H869" s="7"/>
    </row>
    <row r="870" ht="15.75" customHeight="1">
      <c r="A870" s="7"/>
      <c r="B870" s="7"/>
      <c r="C870" s="7"/>
      <c r="D870" s="7"/>
      <c r="E870" s="7"/>
      <c r="F870" s="7"/>
      <c r="G870" s="7"/>
      <c r="H870" s="7"/>
    </row>
    <row r="871" ht="15.75" customHeight="1">
      <c r="A871" s="7"/>
      <c r="B871" s="7"/>
      <c r="C871" s="7"/>
      <c r="D871" s="7"/>
      <c r="E871" s="7"/>
      <c r="F871" s="7"/>
      <c r="G871" s="7"/>
      <c r="H871" s="7"/>
    </row>
    <row r="872" ht="15.75" customHeight="1">
      <c r="A872" s="7"/>
      <c r="B872" s="7"/>
      <c r="C872" s="7"/>
      <c r="D872" s="7"/>
      <c r="E872" s="7"/>
      <c r="F872" s="7"/>
      <c r="G872" s="7"/>
      <c r="H872" s="7"/>
    </row>
    <row r="873" ht="15.75" customHeight="1">
      <c r="A873" s="7"/>
      <c r="B873" s="7"/>
      <c r="C873" s="7"/>
      <c r="D873" s="7"/>
      <c r="E873" s="7"/>
      <c r="F873" s="7"/>
      <c r="G873" s="7"/>
      <c r="H873" s="7"/>
    </row>
    <row r="874" ht="15.75" customHeight="1">
      <c r="A874" s="7"/>
      <c r="B874" s="7"/>
      <c r="C874" s="7"/>
      <c r="D874" s="7"/>
      <c r="E874" s="7"/>
      <c r="F874" s="7"/>
      <c r="G874" s="7"/>
      <c r="H874" s="7"/>
    </row>
    <row r="875" ht="15.75" customHeight="1">
      <c r="A875" s="7"/>
      <c r="B875" s="7"/>
      <c r="C875" s="7"/>
      <c r="D875" s="7"/>
      <c r="E875" s="7"/>
      <c r="F875" s="7"/>
      <c r="G875" s="7"/>
      <c r="H875" s="7"/>
    </row>
    <row r="876" ht="15.75" customHeight="1">
      <c r="A876" s="7"/>
      <c r="B876" s="7"/>
      <c r="C876" s="7"/>
      <c r="D876" s="7"/>
      <c r="E876" s="7"/>
      <c r="F876" s="7"/>
      <c r="G876" s="7"/>
      <c r="H876" s="7"/>
    </row>
    <row r="877" ht="15.75" customHeight="1">
      <c r="A877" s="7"/>
      <c r="B877" s="7"/>
      <c r="C877" s="7"/>
      <c r="D877" s="7"/>
      <c r="E877" s="7"/>
      <c r="F877" s="7"/>
      <c r="G877" s="7"/>
      <c r="H877" s="7"/>
    </row>
    <row r="878" ht="15.75" customHeight="1">
      <c r="A878" s="7"/>
      <c r="B878" s="7"/>
      <c r="C878" s="7"/>
      <c r="D878" s="7"/>
      <c r="E878" s="7"/>
      <c r="F878" s="7"/>
      <c r="G878" s="7"/>
      <c r="H878" s="7"/>
    </row>
    <row r="879" ht="15.75" customHeight="1">
      <c r="A879" s="7"/>
      <c r="B879" s="7"/>
      <c r="C879" s="7"/>
      <c r="D879" s="7"/>
      <c r="E879" s="7"/>
      <c r="F879" s="7"/>
      <c r="G879" s="7"/>
      <c r="H879" s="7"/>
    </row>
    <row r="880" ht="15.75" customHeight="1">
      <c r="A880" s="7"/>
      <c r="B880" s="7"/>
      <c r="C880" s="7"/>
      <c r="D880" s="7"/>
      <c r="E880" s="7"/>
      <c r="F880" s="7"/>
      <c r="G880" s="7"/>
      <c r="H880" s="7"/>
    </row>
    <row r="881" ht="15.75" customHeight="1">
      <c r="A881" s="7"/>
      <c r="B881" s="7"/>
      <c r="C881" s="7"/>
      <c r="D881" s="7"/>
      <c r="E881" s="7"/>
      <c r="F881" s="7"/>
      <c r="G881" s="7"/>
      <c r="H881" s="7"/>
    </row>
    <row r="882" ht="15.75" customHeight="1">
      <c r="A882" s="7"/>
      <c r="B882" s="7"/>
      <c r="C882" s="7"/>
      <c r="D882" s="7"/>
      <c r="E882" s="7"/>
      <c r="F882" s="7"/>
      <c r="G882" s="7"/>
      <c r="H882" s="7"/>
    </row>
    <row r="883" ht="15.75" customHeight="1">
      <c r="A883" s="7"/>
      <c r="B883" s="7"/>
      <c r="C883" s="7"/>
      <c r="D883" s="7"/>
      <c r="E883" s="7"/>
      <c r="F883" s="7"/>
      <c r="G883" s="7"/>
      <c r="H883" s="7"/>
    </row>
    <row r="884" ht="15.75" customHeight="1">
      <c r="A884" s="7"/>
      <c r="B884" s="7"/>
      <c r="C884" s="7"/>
      <c r="D884" s="7"/>
      <c r="E884" s="7"/>
      <c r="F884" s="7"/>
      <c r="G884" s="7"/>
      <c r="H884" s="7"/>
    </row>
    <row r="885" ht="15.75" customHeight="1">
      <c r="A885" s="7"/>
      <c r="B885" s="7"/>
      <c r="C885" s="7"/>
      <c r="D885" s="7"/>
      <c r="E885" s="7"/>
      <c r="F885" s="7"/>
      <c r="G885" s="7"/>
      <c r="H885" s="7"/>
    </row>
    <row r="886" ht="15.75" customHeight="1">
      <c r="A886" s="7"/>
      <c r="B886" s="7"/>
      <c r="C886" s="7"/>
      <c r="D886" s="7"/>
      <c r="E886" s="7"/>
      <c r="F886" s="7"/>
      <c r="G886" s="7"/>
      <c r="H886" s="7"/>
    </row>
    <row r="887" ht="15.75" customHeight="1">
      <c r="A887" s="7"/>
      <c r="B887" s="7"/>
      <c r="C887" s="7"/>
      <c r="D887" s="7"/>
      <c r="E887" s="7"/>
      <c r="F887" s="7"/>
      <c r="G887" s="7"/>
      <c r="H887" s="7"/>
    </row>
    <row r="888" ht="15.75" customHeight="1">
      <c r="A888" s="7"/>
      <c r="B888" s="7"/>
      <c r="C888" s="7"/>
      <c r="D888" s="7"/>
      <c r="E888" s="7"/>
      <c r="F888" s="7"/>
      <c r="G888" s="7"/>
      <c r="H888" s="7"/>
    </row>
    <row r="889" ht="15.75" customHeight="1">
      <c r="A889" s="7"/>
      <c r="B889" s="7"/>
      <c r="C889" s="7"/>
      <c r="D889" s="7"/>
      <c r="E889" s="7"/>
      <c r="F889" s="7"/>
      <c r="G889" s="7"/>
      <c r="H889" s="7"/>
    </row>
    <row r="890" ht="15.75" customHeight="1">
      <c r="A890" s="7"/>
      <c r="B890" s="7"/>
      <c r="C890" s="7"/>
      <c r="D890" s="7"/>
      <c r="E890" s="7"/>
      <c r="F890" s="7"/>
      <c r="G890" s="7"/>
      <c r="H890" s="7"/>
    </row>
    <row r="891" ht="15.75" customHeight="1">
      <c r="A891" s="7"/>
      <c r="B891" s="7"/>
      <c r="C891" s="7"/>
      <c r="D891" s="7"/>
      <c r="E891" s="7"/>
      <c r="F891" s="7"/>
      <c r="G891" s="7"/>
      <c r="H891" s="7"/>
    </row>
    <row r="892" ht="15.75" customHeight="1">
      <c r="A892" s="7"/>
      <c r="B892" s="7"/>
      <c r="C892" s="7"/>
      <c r="D892" s="7"/>
      <c r="E892" s="7"/>
      <c r="F892" s="7"/>
      <c r="G892" s="7"/>
      <c r="H892" s="7"/>
    </row>
    <row r="893" ht="15.75" customHeight="1">
      <c r="A893" s="7"/>
      <c r="B893" s="7"/>
      <c r="C893" s="7"/>
      <c r="D893" s="7"/>
      <c r="E893" s="7"/>
      <c r="F893" s="7"/>
      <c r="G893" s="7"/>
      <c r="H893" s="7"/>
    </row>
    <row r="894" ht="15.75" customHeight="1">
      <c r="A894" s="7"/>
      <c r="B894" s="7"/>
      <c r="C894" s="7"/>
      <c r="D894" s="7"/>
      <c r="E894" s="7"/>
      <c r="F894" s="7"/>
      <c r="G894" s="7"/>
      <c r="H894" s="7"/>
    </row>
    <row r="895" ht="15.75" customHeight="1">
      <c r="A895" s="7"/>
      <c r="B895" s="7"/>
      <c r="C895" s="7"/>
      <c r="D895" s="7"/>
      <c r="E895" s="7"/>
      <c r="F895" s="7"/>
      <c r="G895" s="7"/>
      <c r="H895" s="7"/>
    </row>
    <row r="896" ht="15.75" customHeight="1">
      <c r="A896" s="7"/>
      <c r="B896" s="7"/>
      <c r="C896" s="7"/>
      <c r="D896" s="7"/>
      <c r="E896" s="7"/>
      <c r="F896" s="7"/>
      <c r="G896" s="7"/>
      <c r="H896" s="7"/>
    </row>
    <row r="897" ht="15.75" customHeight="1">
      <c r="A897" s="7"/>
      <c r="B897" s="7"/>
      <c r="C897" s="7"/>
      <c r="D897" s="7"/>
      <c r="E897" s="7"/>
      <c r="F897" s="7"/>
      <c r="G897" s="7"/>
      <c r="H897" s="7"/>
    </row>
    <row r="898" ht="15.75" customHeight="1">
      <c r="A898" s="7"/>
      <c r="B898" s="7"/>
      <c r="C898" s="7"/>
      <c r="D898" s="7"/>
      <c r="E898" s="7"/>
      <c r="F898" s="7"/>
      <c r="G898" s="7"/>
      <c r="H898" s="7"/>
    </row>
    <row r="899" ht="15.75" customHeight="1">
      <c r="A899" s="7"/>
      <c r="B899" s="7"/>
      <c r="C899" s="7"/>
      <c r="D899" s="7"/>
      <c r="E899" s="7"/>
      <c r="F899" s="7"/>
      <c r="G899" s="7"/>
      <c r="H899" s="7"/>
    </row>
    <row r="900" ht="15.75" customHeight="1">
      <c r="A900" s="7"/>
      <c r="B900" s="7"/>
      <c r="C900" s="7"/>
      <c r="D900" s="7"/>
      <c r="E900" s="7"/>
      <c r="F900" s="7"/>
      <c r="G900" s="7"/>
      <c r="H900" s="7"/>
    </row>
    <row r="901" ht="15.75" customHeight="1">
      <c r="A901" s="7"/>
      <c r="B901" s="7"/>
      <c r="C901" s="7"/>
      <c r="D901" s="7"/>
      <c r="E901" s="7"/>
      <c r="F901" s="7"/>
      <c r="G901" s="7"/>
      <c r="H901" s="7"/>
    </row>
    <row r="902" ht="15.75" customHeight="1">
      <c r="A902" s="7"/>
      <c r="B902" s="7"/>
      <c r="C902" s="7"/>
      <c r="D902" s="7"/>
      <c r="E902" s="7"/>
      <c r="F902" s="7"/>
      <c r="G902" s="7"/>
      <c r="H902" s="7"/>
    </row>
    <row r="903" ht="15.75" customHeight="1">
      <c r="A903" s="7"/>
      <c r="B903" s="7"/>
      <c r="C903" s="7"/>
      <c r="D903" s="7"/>
      <c r="E903" s="7"/>
      <c r="F903" s="7"/>
      <c r="G903" s="7"/>
      <c r="H903" s="7"/>
    </row>
    <row r="904" ht="15.75" customHeight="1">
      <c r="A904" s="7"/>
      <c r="B904" s="7"/>
      <c r="C904" s="7"/>
      <c r="D904" s="7"/>
      <c r="E904" s="7"/>
      <c r="F904" s="7"/>
      <c r="G904" s="7"/>
      <c r="H904" s="7"/>
    </row>
    <row r="905" ht="15.75" customHeight="1">
      <c r="A905" s="7"/>
      <c r="B905" s="7"/>
      <c r="C905" s="7"/>
      <c r="D905" s="7"/>
      <c r="E905" s="7"/>
      <c r="F905" s="7"/>
      <c r="G905" s="7"/>
      <c r="H905" s="7"/>
    </row>
    <row r="906" ht="15.75" customHeight="1">
      <c r="A906" s="7"/>
      <c r="B906" s="7"/>
      <c r="C906" s="7"/>
      <c r="D906" s="7"/>
      <c r="E906" s="7"/>
      <c r="F906" s="7"/>
      <c r="G906" s="7"/>
      <c r="H906" s="7"/>
    </row>
    <row r="907" ht="15.75" customHeight="1">
      <c r="A907" s="7"/>
      <c r="B907" s="7"/>
      <c r="C907" s="7"/>
      <c r="D907" s="7"/>
      <c r="E907" s="7"/>
      <c r="F907" s="7"/>
      <c r="G907" s="7"/>
      <c r="H907" s="7"/>
    </row>
    <row r="908" ht="15.75" customHeight="1">
      <c r="A908" s="7"/>
      <c r="B908" s="7"/>
      <c r="C908" s="7"/>
      <c r="D908" s="7"/>
      <c r="E908" s="7"/>
      <c r="F908" s="7"/>
      <c r="G908" s="7"/>
      <c r="H908" s="7"/>
    </row>
    <row r="909" ht="15.75" customHeight="1">
      <c r="A909" s="7"/>
      <c r="B909" s="7"/>
      <c r="C909" s="7"/>
      <c r="D909" s="7"/>
      <c r="E909" s="7"/>
      <c r="F909" s="7"/>
      <c r="G909" s="7"/>
      <c r="H909" s="7"/>
    </row>
    <row r="910" ht="15.75" customHeight="1">
      <c r="A910" s="7"/>
      <c r="B910" s="7"/>
      <c r="C910" s="7"/>
      <c r="D910" s="7"/>
      <c r="E910" s="7"/>
      <c r="F910" s="7"/>
      <c r="G910" s="7"/>
      <c r="H910" s="7"/>
    </row>
    <row r="911" ht="15.75" customHeight="1">
      <c r="A911" s="7"/>
      <c r="B911" s="7"/>
      <c r="C911" s="7"/>
      <c r="D911" s="7"/>
      <c r="E911" s="7"/>
      <c r="F911" s="7"/>
      <c r="G911" s="7"/>
      <c r="H911" s="7"/>
    </row>
    <row r="912" ht="15.75" customHeight="1">
      <c r="A912" s="7"/>
      <c r="B912" s="7"/>
      <c r="C912" s="7"/>
      <c r="D912" s="7"/>
      <c r="E912" s="7"/>
      <c r="F912" s="7"/>
      <c r="G912" s="7"/>
      <c r="H912" s="7"/>
    </row>
    <row r="913" ht="15.75" customHeight="1">
      <c r="A913" s="7"/>
      <c r="B913" s="7"/>
      <c r="C913" s="7"/>
      <c r="D913" s="7"/>
      <c r="E913" s="7"/>
      <c r="F913" s="7"/>
      <c r="G913" s="7"/>
      <c r="H913" s="7"/>
    </row>
    <row r="914" ht="15.75" customHeight="1">
      <c r="A914" s="7"/>
      <c r="B914" s="7"/>
      <c r="C914" s="7"/>
      <c r="D914" s="7"/>
      <c r="E914" s="7"/>
      <c r="F914" s="7"/>
      <c r="G914" s="7"/>
      <c r="H914" s="7"/>
    </row>
    <row r="915" ht="15.75" customHeight="1">
      <c r="A915" s="7"/>
      <c r="B915" s="7"/>
      <c r="C915" s="7"/>
      <c r="D915" s="7"/>
      <c r="E915" s="7"/>
      <c r="F915" s="7"/>
      <c r="G915" s="7"/>
      <c r="H915" s="7"/>
    </row>
    <row r="916" ht="15.75" customHeight="1">
      <c r="A916" s="7"/>
      <c r="B916" s="7"/>
      <c r="C916" s="7"/>
      <c r="D916" s="7"/>
      <c r="E916" s="7"/>
      <c r="F916" s="7"/>
      <c r="G916" s="7"/>
      <c r="H916" s="7"/>
    </row>
    <row r="917" ht="15.75" customHeight="1">
      <c r="A917" s="7"/>
      <c r="B917" s="7"/>
      <c r="C917" s="7"/>
      <c r="D917" s="7"/>
      <c r="E917" s="7"/>
      <c r="F917" s="7"/>
      <c r="G917" s="7"/>
      <c r="H917" s="7"/>
    </row>
    <row r="918" ht="15.75" customHeight="1">
      <c r="A918" s="7"/>
      <c r="B918" s="7"/>
      <c r="C918" s="7"/>
      <c r="D918" s="7"/>
      <c r="E918" s="7"/>
      <c r="F918" s="7"/>
      <c r="G918" s="7"/>
      <c r="H918" s="7"/>
    </row>
    <row r="919" ht="15.75" customHeight="1">
      <c r="A919" s="7"/>
      <c r="B919" s="7"/>
      <c r="C919" s="7"/>
      <c r="D919" s="7"/>
      <c r="E919" s="7"/>
      <c r="F919" s="7"/>
      <c r="G919" s="7"/>
      <c r="H919" s="7"/>
    </row>
    <row r="920" ht="15.75" customHeight="1">
      <c r="A920" s="7"/>
      <c r="B920" s="7"/>
      <c r="C920" s="7"/>
      <c r="D920" s="7"/>
      <c r="E920" s="7"/>
      <c r="F920" s="7"/>
      <c r="G920" s="7"/>
      <c r="H920" s="7"/>
    </row>
    <row r="921" ht="15.75" customHeight="1">
      <c r="A921" s="7"/>
      <c r="B921" s="7"/>
      <c r="C921" s="7"/>
      <c r="D921" s="7"/>
      <c r="E921" s="7"/>
      <c r="F921" s="7"/>
      <c r="G921" s="7"/>
      <c r="H921" s="7"/>
    </row>
    <row r="922" ht="15.75" customHeight="1">
      <c r="A922" s="7"/>
      <c r="B922" s="7"/>
      <c r="C922" s="7"/>
      <c r="D922" s="7"/>
      <c r="E922" s="7"/>
      <c r="F922" s="7"/>
      <c r="G922" s="7"/>
      <c r="H922" s="7"/>
    </row>
    <row r="923" ht="15.75" customHeight="1">
      <c r="A923" s="7"/>
      <c r="B923" s="7"/>
      <c r="C923" s="7"/>
      <c r="D923" s="7"/>
      <c r="E923" s="7"/>
      <c r="F923" s="7"/>
      <c r="G923" s="7"/>
      <c r="H923" s="7"/>
    </row>
    <row r="924" ht="15.75" customHeight="1">
      <c r="A924" s="7"/>
      <c r="B924" s="7"/>
      <c r="C924" s="7"/>
      <c r="D924" s="7"/>
      <c r="E924" s="7"/>
      <c r="F924" s="7"/>
      <c r="G924" s="7"/>
      <c r="H924" s="7"/>
    </row>
    <row r="925" ht="15.75" customHeight="1">
      <c r="A925" s="7"/>
      <c r="B925" s="7"/>
      <c r="C925" s="7"/>
      <c r="D925" s="7"/>
      <c r="E925" s="7"/>
      <c r="F925" s="7"/>
      <c r="G925" s="7"/>
      <c r="H925" s="7"/>
    </row>
    <row r="926" ht="15.75" customHeight="1">
      <c r="A926" s="7"/>
      <c r="B926" s="7"/>
      <c r="C926" s="7"/>
      <c r="D926" s="7"/>
      <c r="E926" s="7"/>
      <c r="F926" s="7"/>
      <c r="G926" s="7"/>
      <c r="H926" s="7"/>
    </row>
    <row r="927" ht="15.75" customHeight="1">
      <c r="A927" s="7"/>
      <c r="B927" s="7"/>
      <c r="C927" s="7"/>
      <c r="D927" s="7"/>
      <c r="E927" s="7"/>
      <c r="F927" s="7"/>
      <c r="G927" s="7"/>
      <c r="H927" s="7"/>
    </row>
    <row r="928" ht="15.75" customHeight="1">
      <c r="A928" s="7"/>
      <c r="B928" s="7"/>
      <c r="C928" s="7"/>
      <c r="D928" s="7"/>
      <c r="E928" s="7"/>
      <c r="F928" s="7"/>
      <c r="G928" s="7"/>
      <c r="H928" s="7"/>
    </row>
    <row r="929" ht="15.75" customHeight="1">
      <c r="A929" s="7"/>
      <c r="B929" s="7"/>
      <c r="C929" s="7"/>
      <c r="D929" s="7"/>
      <c r="E929" s="7"/>
      <c r="F929" s="7"/>
      <c r="G929" s="7"/>
      <c r="H929" s="7"/>
    </row>
    <row r="930" ht="15.75" customHeight="1">
      <c r="A930" s="7"/>
      <c r="B930" s="7"/>
      <c r="C930" s="7"/>
      <c r="D930" s="7"/>
      <c r="E930" s="7"/>
      <c r="F930" s="7"/>
      <c r="G930" s="7"/>
      <c r="H930" s="7"/>
    </row>
    <row r="931" ht="15.75" customHeight="1">
      <c r="A931" s="7"/>
      <c r="B931" s="7"/>
      <c r="C931" s="7"/>
      <c r="D931" s="7"/>
      <c r="E931" s="7"/>
      <c r="F931" s="7"/>
      <c r="G931" s="7"/>
      <c r="H931" s="7"/>
    </row>
    <row r="932" ht="15.75" customHeight="1">
      <c r="A932" s="7"/>
      <c r="B932" s="7"/>
      <c r="C932" s="7"/>
      <c r="D932" s="7"/>
      <c r="E932" s="7"/>
      <c r="F932" s="7"/>
      <c r="G932" s="7"/>
      <c r="H932" s="7"/>
    </row>
    <row r="933" ht="15.75" customHeight="1">
      <c r="A933" s="7"/>
      <c r="B933" s="7"/>
      <c r="C933" s="7"/>
      <c r="D933" s="7"/>
      <c r="E933" s="7"/>
      <c r="F933" s="7"/>
      <c r="G933" s="7"/>
      <c r="H933" s="7"/>
    </row>
    <row r="934" ht="15.75" customHeight="1">
      <c r="A934" s="7"/>
      <c r="B934" s="7"/>
      <c r="C934" s="7"/>
      <c r="D934" s="7"/>
      <c r="E934" s="7"/>
      <c r="F934" s="7"/>
      <c r="G934" s="7"/>
      <c r="H934" s="7"/>
    </row>
    <row r="935" ht="15.75" customHeight="1">
      <c r="A935" s="7"/>
      <c r="B935" s="7"/>
      <c r="C935" s="7"/>
      <c r="D935" s="7"/>
      <c r="E935" s="7"/>
      <c r="F935" s="7"/>
      <c r="G935" s="7"/>
      <c r="H935" s="7"/>
    </row>
    <row r="936" ht="15.75" customHeight="1">
      <c r="A936" s="7"/>
      <c r="B936" s="7"/>
      <c r="C936" s="7"/>
      <c r="D936" s="7"/>
      <c r="E936" s="7"/>
      <c r="F936" s="7"/>
      <c r="G936" s="7"/>
      <c r="H936" s="7"/>
    </row>
    <row r="937" ht="15.75" customHeight="1">
      <c r="A937" s="7"/>
      <c r="B937" s="7"/>
      <c r="C937" s="7"/>
      <c r="D937" s="7"/>
      <c r="E937" s="7"/>
      <c r="F937" s="7"/>
      <c r="G937" s="7"/>
      <c r="H937" s="7"/>
    </row>
    <row r="938" ht="15.75" customHeight="1">
      <c r="A938" s="7"/>
      <c r="B938" s="7"/>
      <c r="C938" s="7"/>
      <c r="D938" s="7"/>
      <c r="E938" s="7"/>
      <c r="F938" s="7"/>
      <c r="G938" s="7"/>
      <c r="H938" s="7"/>
    </row>
    <row r="939" ht="15.75" customHeight="1">
      <c r="A939" s="7"/>
      <c r="B939" s="7"/>
      <c r="C939" s="7"/>
      <c r="D939" s="7"/>
      <c r="E939" s="7"/>
      <c r="F939" s="7"/>
      <c r="G939" s="7"/>
      <c r="H939" s="7"/>
    </row>
    <row r="940" ht="15.75" customHeight="1">
      <c r="A940" s="7"/>
      <c r="B940" s="7"/>
      <c r="C940" s="7"/>
      <c r="D940" s="7"/>
      <c r="E940" s="7"/>
      <c r="F940" s="7"/>
      <c r="G940" s="7"/>
      <c r="H940" s="7"/>
    </row>
    <row r="941" ht="15.75" customHeight="1">
      <c r="A941" s="7"/>
      <c r="B941" s="7"/>
      <c r="C941" s="7"/>
      <c r="D941" s="7"/>
      <c r="E941" s="7"/>
      <c r="F941" s="7"/>
      <c r="G941" s="7"/>
      <c r="H941" s="7"/>
    </row>
    <row r="942" ht="15.75" customHeight="1">
      <c r="A942" s="7"/>
      <c r="B942" s="7"/>
      <c r="C942" s="7"/>
      <c r="D942" s="7"/>
      <c r="E942" s="7"/>
      <c r="F942" s="7"/>
      <c r="G942" s="7"/>
      <c r="H942" s="7"/>
    </row>
    <row r="943" ht="15.75" customHeight="1">
      <c r="A943" s="7"/>
      <c r="B943" s="7"/>
      <c r="C943" s="7"/>
      <c r="D943" s="7"/>
      <c r="E943" s="7"/>
      <c r="F943" s="7"/>
      <c r="G943" s="7"/>
      <c r="H943" s="7"/>
    </row>
    <row r="944" ht="15.75" customHeight="1">
      <c r="A944" s="7"/>
      <c r="B944" s="7"/>
      <c r="C944" s="7"/>
      <c r="D944" s="7"/>
      <c r="E944" s="7"/>
      <c r="F944" s="7"/>
      <c r="G944" s="7"/>
      <c r="H944" s="7"/>
    </row>
    <row r="945" ht="15.75" customHeight="1">
      <c r="A945" s="7"/>
      <c r="B945" s="7"/>
      <c r="C945" s="7"/>
      <c r="D945" s="7"/>
      <c r="E945" s="7"/>
      <c r="F945" s="7"/>
      <c r="G945" s="7"/>
      <c r="H945" s="7"/>
    </row>
    <row r="946" ht="15.75" customHeight="1">
      <c r="A946" s="7"/>
      <c r="B946" s="7"/>
      <c r="C946" s="7"/>
      <c r="D946" s="7"/>
      <c r="E946" s="7"/>
      <c r="F946" s="7"/>
      <c r="G946" s="7"/>
      <c r="H946" s="7"/>
    </row>
    <row r="947" ht="15.75" customHeight="1">
      <c r="A947" s="7"/>
      <c r="B947" s="7"/>
      <c r="C947" s="7"/>
      <c r="D947" s="7"/>
      <c r="E947" s="7"/>
      <c r="F947" s="7"/>
      <c r="G947" s="7"/>
      <c r="H947" s="7"/>
    </row>
    <row r="948" ht="15.75" customHeight="1">
      <c r="A948" s="7"/>
      <c r="B948" s="7"/>
      <c r="C948" s="7"/>
      <c r="D948" s="7"/>
      <c r="E948" s="7"/>
      <c r="F948" s="7"/>
      <c r="G948" s="7"/>
      <c r="H948" s="7"/>
    </row>
    <row r="949" ht="15.75" customHeight="1">
      <c r="A949" s="7"/>
      <c r="B949" s="7"/>
      <c r="C949" s="7"/>
      <c r="D949" s="7"/>
      <c r="E949" s="7"/>
      <c r="F949" s="7"/>
      <c r="G949" s="7"/>
      <c r="H949" s="7"/>
    </row>
    <row r="950" ht="15.75" customHeight="1">
      <c r="A950" s="7"/>
      <c r="B950" s="7"/>
      <c r="C950" s="7"/>
      <c r="D950" s="7"/>
      <c r="E950" s="7"/>
      <c r="F950" s="7"/>
      <c r="G950" s="7"/>
      <c r="H950" s="7"/>
    </row>
    <row r="951" ht="15.75" customHeight="1">
      <c r="A951" s="7"/>
      <c r="B951" s="7"/>
      <c r="C951" s="7"/>
      <c r="D951" s="7"/>
      <c r="E951" s="7"/>
      <c r="F951" s="7"/>
      <c r="G951" s="7"/>
      <c r="H951" s="7"/>
    </row>
    <row r="952" ht="15.75" customHeight="1">
      <c r="A952" s="7"/>
      <c r="B952" s="7"/>
      <c r="C952" s="7"/>
      <c r="D952" s="7"/>
      <c r="E952" s="7"/>
      <c r="F952" s="7"/>
      <c r="G952" s="7"/>
      <c r="H952" s="7"/>
    </row>
    <row r="953" ht="15.75" customHeight="1">
      <c r="A953" s="7"/>
      <c r="B953" s="7"/>
      <c r="C953" s="7"/>
      <c r="D953" s="7"/>
      <c r="E953" s="7"/>
      <c r="F953" s="7"/>
      <c r="G953" s="7"/>
      <c r="H953" s="7"/>
    </row>
    <row r="954" ht="15.75" customHeight="1">
      <c r="A954" s="7"/>
      <c r="B954" s="7"/>
      <c r="C954" s="7"/>
      <c r="D954" s="7"/>
      <c r="E954" s="7"/>
      <c r="F954" s="7"/>
      <c r="G954" s="7"/>
      <c r="H954" s="7"/>
    </row>
    <row r="955" ht="15.75" customHeight="1">
      <c r="A955" s="7"/>
      <c r="B955" s="7"/>
      <c r="C955" s="7"/>
      <c r="D955" s="7"/>
      <c r="E955" s="7"/>
      <c r="F955" s="7"/>
      <c r="G955" s="7"/>
      <c r="H955" s="7"/>
    </row>
    <row r="956" ht="15.75" customHeight="1">
      <c r="A956" s="7"/>
      <c r="B956" s="7"/>
      <c r="C956" s="7"/>
      <c r="D956" s="7"/>
      <c r="E956" s="7"/>
      <c r="F956" s="7"/>
      <c r="G956" s="7"/>
      <c r="H956" s="7"/>
    </row>
    <row r="957" ht="15.75" customHeight="1">
      <c r="A957" s="7"/>
      <c r="B957" s="7"/>
      <c r="C957" s="7"/>
      <c r="D957" s="7"/>
      <c r="E957" s="7"/>
      <c r="F957" s="7"/>
      <c r="G957" s="7"/>
      <c r="H957" s="7"/>
    </row>
    <row r="958" ht="15.75" customHeight="1">
      <c r="A958" s="7"/>
      <c r="B958" s="7"/>
      <c r="C958" s="7"/>
      <c r="D958" s="7"/>
      <c r="E958" s="7"/>
      <c r="F958" s="7"/>
      <c r="G958" s="7"/>
      <c r="H958" s="7"/>
    </row>
    <row r="959" ht="15.75" customHeight="1">
      <c r="A959" s="7"/>
      <c r="B959" s="7"/>
      <c r="C959" s="7"/>
      <c r="D959" s="7"/>
      <c r="E959" s="7"/>
      <c r="F959" s="7"/>
      <c r="G959" s="7"/>
      <c r="H959" s="7"/>
    </row>
    <row r="960" ht="15.75" customHeight="1">
      <c r="A960" s="7"/>
      <c r="B960" s="7"/>
      <c r="C960" s="7"/>
      <c r="D960" s="7"/>
      <c r="E960" s="7"/>
      <c r="F960" s="7"/>
      <c r="G960" s="7"/>
      <c r="H960" s="7"/>
    </row>
    <row r="961" ht="15.75" customHeight="1">
      <c r="A961" s="7"/>
      <c r="B961" s="7"/>
      <c r="C961" s="7"/>
      <c r="D961" s="7"/>
      <c r="E961" s="7"/>
      <c r="F961" s="7"/>
      <c r="G961" s="7"/>
      <c r="H961" s="7"/>
    </row>
    <row r="962" ht="15.75" customHeight="1">
      <c r="A962" s="7"/>
      <c r="B962" s="7"/>
      <c r="C962" s="7"/>
      <c r="D962" s="7"/>
      <c r="E962" s="7"/>
      <c r="F962" s="7"/>
      <c r="G962" s="7"/>
      <c r="H962" s="7"/>
    </row>
    <row r="963" ht="15.75" customHeight="1">
      <c r="A963" s="7"/>
      <c r="B963" s="7"/>
      <c r="C963" s="7"/>
      <c r="D963" s="7"/>
      <c r="E963" s="7"/>
      <c r="F963" s="7"/>
      <c r="G963" s="7"/>
      <c r="H963" s="7"/>
    </row>
    <row r="964" ht="15.75" customHeight="1">
      <c r="A964" s="7"/>
      <c r="B964" s="7"/>
      <c r="C964" s="7"/>
      <c r="D964" s="7"/>
      <c r="E964" s="7"/>
      <c r="F964" s="7"/>
      <c r="G964" s="7"/>
      <c r="H964" s="7"/>
    </row>
    <row r="965" ht="15.75" customHeight="1">
      <c r="A965" s="7"/>
      <c r="B965" s="7"/>
      <c r="C965" s="7"/>
      <c r="D965" s="7"/>
      <c r="E965" s="7"/>
      <c r="F965" s="7"/>
      <c r="G965" s="7"/>
      <c r="H965" s="7"/>
    </row>
    <row r="966" ht="15.75" customHeight="1">
      <c r="A966" s="7"/>
      <c r="B966" s="7"/>
      <c r="C966" s="7"/>
      <c r="D966" s="7"/>
      <c r="E966" s="7"/>
      <c r="F966" s="7"/>
      <c r="G966" s="7"/>
      <c r="H966" s="7"/>
    </row>
    <row r="967" ht="15.75" customHeight="1">
      <c r="A967" s="7"/>
      <c r="B967" s="7"/>
      <c r="C967" s="7"/>
      <c r="D967" s="7"/>
      <c r="E967" s="7"/>
      <c r="F967" s="7"/>
      <c r="G967" s="7"/>
      <c r="H967" s="7"/>
    </row>
    <row r="968" ht="15.75" customHeight="1">
      <c r="A968" s="7"/>
      <c r="B968" s="7"/>
      <c r="C968" s="7"/>
      <c r="D968" s="7"/>
      <c r="E968" s="7"/>
      <c r="F968" s="7"/>
      <c r="G968" s="7"/>
      <c r="H968" s="7"/>
    </row>
    <row r="969" ht="15.75" customHeight="1">
      <c r="A969" s="7"/>
      <c r="B969" s="7"/>
      <c r="C969" s="7"/>
      <c r="D969" s="7"/>
      <c r="E969" s="7"/>
      <c r="F969" s="7"/>
      <c r="G969" s="7"/>
      <c r="H969" s="7"/>
    </row>
    <row r="970" ht="15.75" customHeight="1">
      <c r="A970" s="7"/>
      <c r="B970" s="7"/>
      <c r="C970" s="7"/>
      <c r="D970" s="7"/>
      <c r="E970" s="7"/>
      <c r="F970" s="7"/>
      <c r="G970" s="7"/>
      <c r="H970" s="7"/>
    </row>
    <row r="971" ht="15.75" customHeight="1">
      <c r="A971" s="7"/>
      <c r="B971" s="7"/>
      <c r="C971" s="7"/>
      <c r="D971" s="7"/>
      <c r="E971" s="7"/>
      <c r="F971" s="7"/>
      <c r="G971" s="7"/>
      <c r="H971" s="7"/>
    </row>
    <row r="972" ht="15.75" customHeight="1">
      <c r="A972" s="7"/>
      <c r="B972" s="7"/>
      <c r="C972" s="7"/>
      <c r="D972" s="7"/>
      <c r="E972" s="7"/>
      <c r="F972" s="7"/>
      <c r="G972" s="7"/>
      <c r="H972" s="7"/>
    </row>
    <row r="973" ht="15.75" customHeight="1">
      <c r="A973" s="7"/>
      <c r="B973" s="7"/>
      <c r="C973" s="7"/>
      <c r="D973" s="7"/>
      <c r="E973" s="7"/>
      <c r="F973" s="7"/>
      <c r="G973" s="7"/>
      <c r="H973" s="7"/>
    </row>
    <row r="974" ht="15.75" customHeight="1">
      <c r="A974" s="7"/>
      <c r="B974" s="7"/>
      <c r="C974" s="7"/>
      <c r="D974" s="7"/>
      <c r="E974" s="7"/>
      <c r="F974" s="7"/>
      <c r="G974" s="7"/>
      <c r="H974" s="7"/>
    </row>
    <row r="975" ht="15.75" customHeight="1">
      <c r="A975" s="7"/>
      <c r="B975" s="7"/>
      <c r="C975" s="7"/>
      <c r="D975" s="7"/>
      <c r="E975" s="7"/>
      <c r="F975" s="7"/>
      <c r="G975" s="7"/>
      <c r="H975" s="7"/>
    </row>
    <row r="976" ht="15.75" customHeight="1">
      <c r="A976" s="7"/>
      <c r="B976" s="7"/>
      <c r="C976" s="7"/>
      <c r="D976" s="7"/>
      <c r="E976" s="7"/>
      <c r="F976" s="7"/>
      <c r="G976" s="7"/>
      <c r="H976" s="7"/>
    </row>
    <row r="977" ht="15.75" customHeight="1">
      <c r="A977" s="7"/>
      <c r="B977" s="7"/>
      <c r="C977" s="7"/>
      <c r="D977" s="7"/>
      <c r="E977" s="7"/>
      <c r="F977" s="7"/>
      <c r="G977" s="7"/>
      <c r="H977" s="7"/>
    </row>
    <row r="978" ht="15.75" customHeight="1">
      <c r="A978" s="7"/>
      <c r="B978" s="7"/>
      <c r="C978" s="7"/>
      <c r="D978" s="7"/>
      <c r="E978" s="7"/>
      <c r="F978" s="7"/>
      <c r="G978" s="7"/>
      <c r="H978" s="7"/>
    </row>
    <row r="979" ht="15.75" customHeight="1">
      <c r="A979" s="7"/>
      <c r="B979" s="7"/>
      <c r="C979" s="7"/>
      <c r="D979" s="7"/>
      <c r="E979" s="7"/>
      <c r="F979" s="7"/>
      <c r="G979" s="7"/>
      <c r="H979" s="7"/>
    </row>
    <row r="980" ht="15.75" customHeight="1">
      <c r="A980" s="7"/>
      <c r="B980" s="7"/>
      <c r="C980" s="7"/>
      <c r="D980" s="7"/>
      <c r="E980" s="7"/>
      <c r="F980" s="7"/>
      <c r="G980" s="7"/>
      <c r="H980" s="7"/>
    </row>
    <row r="981" ht="15.75" customHeight="1">
      <c r="A981" s="7"/>
      <c r="B981" s="7"/>
      <c r="C981" s="7"/>
      <c r="D981" s="7"/>
      <c r="E981" s="7"/>
      <c r="F981" s="7"/>
      <c r="G981" s="7"/>
      <c r="H981" s="7"/>
    </row>
    <row r="982" ht="15.75" customHeight="1">
      <c r="A982" s="7"/>
      <c r="B982" s="7"/>
      <c r="C982" s="7"/>
      <c r="D982" s="7"/>
      <c r="E982" s="7"/>
      <c r="F982" s="7"/>
      <c r="G982" s="7"/>
      <c r="H982" s="7"/>
    </row>
    <row r="983" ht="15.75" customHeight="1">
      <c r="A983" s="7"/>
      <c r="B983" s="7"/>
      <c r="C983" s="7"/>
      <c r="D983" s="7"/>
      <c r="E983" s="7"/>
      <c r="F983" s="7"/>
      <c r="G983" s="7"/>
      <c r="H983" s="7"/>
    </row>
    <row r="984" ht="15.75" customHeight="1">
      <c r="A984" s="7"/>
      <c r="B984" s="7"/>
      <c r="C984" s="7"/>
      <c r="D984" s="7"/>
      <c r="E984" s="7"/>
      <c r="F984" s="7"/>
      <c r="G984" s="7"/>
      <c r="H984" s="7"/>
    </row>
    <row r="985" ht="15.75" customHeight="1">
      <c r="A985" s="7"/>
      <c r="B985" s="7"/>
      <c r="C985" s="7"/>
      <c r="D985" s="7"/>
      <c r="E985" s="7"/>
      <c r="F985" s="7"/>
      <c r="G985" s="7"/>
      <c r="H985" s="7"/>
    </row>
    <row r="986" ht="15.75" customHeight="1">
      <c r="A986" s="7"/>
      <c r="B986" s="7"/>
      <c r="C986" s="7"/>
      <c r="D986" s="7"/>
      <c r="E986" s="7"/>
      <c r="F986" s="7"/>
      <c r="G986" s="7"/>
      <c r="H986" s="7"/>
    </row>
    <row r="987" ht="15.75" customHeight="1">
      <c r="A987" s="7"/>
      <c r="B987" s="7"/>
      <c r="C987" s="7"/>
      <c r="D987" s="7"/>
      <c r="E987" s="7"/>
      <c r="F987" s="7"/>
      <c r="G987" s="7"/>
      <c r="H987" s="7"/>
    </row>
    <row r="988" ht="15.75" customHeight="1">
      <c r="A988" s="7"/>
      <c r="B988" s="7"/>
      <c r="C988" s="7"/>
      <c r="D988" s="7"/>
      <c r="E988" s="7"/>
      <c r="F988" s="7"/>
      <c r="G988" s="7"/>
      <c r="H988" s="7"/>
    </row>
    <row r="989" ht="15.75" customHeight="1">
      <c r="A989" s="7"/>
      <c r="B989" s="7"/>
      <c r="C989" s="7"/>
      <c r="D989" s="7"/>
      <c r="E989" s="7"/>
      <c r="F989" s="7"/>
      <c r="G989" s="7"/>
      <c r="H989" s="7"/>
    </row>
    <row r="990" ht="15.75" customHeight="1">
      <c r="A990" s="7"/>
      <c r="B990" s="7"/>
      <c r="C990" s="7"/>
      <c r="D990" s="7"/>
      <c r="E990" s="7"/>
      <c r="F990" s="7"/>
      <c r="G990" s="7"/>
      <c r="H990" s="7"/>
    </row>
    <row r="991" ht="15.75" customHeight="1">
      <c r="A991" s="7"/>
      <c r="B991" s="7"/>
      <c r="C991" s="7"/>
      <c r="D991" s="7"/>
      <c r="E991" s="7"/>
      <c r="F991" s="7"/>
      <c r="G991" s="7"/>
      <c r="H991" s="7"/>
    </row>
    <row r="992" ht="15.75" customHeight="1">
      <c r="A992" s="7"/>
      <c r="B992" s="7"/>
      <c r="C992" s="7"/>
      <c r="D992" s="7"/>
      <c r="E992" s="7"/>
      <c r="F992" s="7"/>
      <c r="G992" s="7"/>
      <c r="H992" s="7"/>
    </row>
    <row r="993" ht="15.75" customHeight="1">
      <c r="A993" s="7"/>
      <c r="B993" s="7"/>
      <c r="C993" s="7"/>
      <c r="D993" s="7"/>
      <c r="E993" s="7"/>
      <c r="F993" s="7"/>
      <c r="G993" s="7"/>
      <c r="H993" s="7"/>
    </row>
    <row r="994" ht="15.75" customHeight="1">
      <c r="A994" s="7"/>
      <c r="B994" s="7"/>
      <c r="C994" s="7"/>
      <c r="D994" s="7"/>
      <c r="E994" s="7"/>
      <c r="F994" s="7"/>
      <c r="G994" s="7"/>
      <c r="H994" s="7"/>
    </row>
    <row r="995" ht="15.75" customHeight="1">
      <c r="A995" s="7"/>
      <c r="B995" s="7"/>
      <c r="C995" s="7"/>
      <c r="D995" s="7"/>
      <c r="E995" s="7"/>
      <c r="F995" s="7"/>
      <c r="G995" s="7"/>
      <c r="H995" s="7"/>
    </row>
    <row r="996" ht="15.75" customHeight="1">
      <c r="A996" s="7"/>
      <c r="B996" s="7"/>
      <c r="C996" s="7"/>
      <c r="D996" s="7"/>
      <c r="E996" s="7"/>
      <c r="F996" s="7"/>
      <c r="G996" s="7"/>
      <c r="H996" s="7"/>
    </row>
    <row r="997" ht="15.75" customHeight="1">
      <c r="A997" s="7"/>
      <c r="B997" s="7"/>
      <c r="C997" s="7"/>
      <c r="D997" s="7"/>
      <c r="E997" s="7"/>
      <c r="F997" s="7"/>
      <c r="G997" s="7"/>
      <c r="H997" s="7"/>
    </row>
    <row r="998" ht="15.75" customHeight="1">
      <c r="A998" s="7"/>
      <c r="B998" s="7"/>
      <c r="C998" s="7"/>
      <c r="D998" s="7"/>
      <c r="E998" s="7"/>
      <c r="F998" s="7"/>
      <c r="G998" s="7"/>
      <c r="H998" s="7"/>
    </row>
    <row r="999" ht="15.75" customHeight="1">
      <c r="A999" s="7"/>
      <c r="B999" s="7"/>
      <c r="C999" s="7"/>
      <c r="D999" s="7"/>
      <c r="E999" s="7"/>
      <c r="F999" s="7"/>
      <c r="G999" s="7"/>
      <c r="H999" s="7"/>
    </row>
    <row r="1000" ht="15.75" customHeight="1">
      <c r="A1000" s="7"/>
      <c r="B1000" s="7"/>
      <c r="C1000" s="7"/>
      <c r="D1000" s="7"/>
      <c r="E1000" s="7"/>
      <c r="F1000" s="7"/>
      <c r="G1000" s="7"/>
      <c r="H1000" s="7"/>
    </row>
  </sheetData>
  <mergeCells count="16">
    <mergeCell ref="A3:B3"/>
    <mergeCell ref="A4:B4"/>
    <mergeCell ref="A5:B5"/>
    <mergeCell ref="A6:B6"/>
    <mergeCell ref="A7:B7"/>
    <mergeCell ref="A8:B8"/>
    <mergeCell ref="A9:B9"/>
    <mergeCell ref="A21:H21"/>
    <mergeCell ref="A46:H46"/>
    <mergeCell ref="A10:B10"/>
    <mergeCell ref="A11:B11"/>
    <mergeCell ref="A14:H14"/>
    <mergeCell ref="A15:H15"/>
    <mergeCell ref="A16:H16"/>
    <mergeCell ref="A17:H17"/>
    <mergeCell ref="A18:H18"/>
  </mergeCells>
  <printOptions/>
  <pageMargins bottom="1.0" footer="0.0" header="0.0" left="0.75" right="0.75" top="1.0"/>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6.0"/>
    <col customWidth="1" min="2" max="2" width="46.0"/>
    <col customWidth="1" min="3" max="3" width="10.0"/>
    <col customWidth="1" min="4" max="4" width="16.0"/>
    <col customWidth="1" min="5" max="5" width="10.0"/>
    <col customWidth="1" min="6" max="7" width="11.0"/>
    <col customWidth="1" min="8" max="8" width="12.0"/>
    <col customWidth="1" min="9" max="9" width="14.0"/>
    <col customWidth="1" min="10" max="10" width="16.0"/>
    <col customWidth="1" min="11" max="12" width="13.0"/>
    <col customWidth="1" min="13" max="13" width="42.0"/>
    <col customWidth="1" min="14" max="14" width="11.0"/>
    <col customWidth="1" min="15" max="15" width="16.0"/>
    <col customWidth="1" min="16" max="16" width="60.0"/>
    <col customWidth="1" min="17" max="26" width="8.71"/>
  </cols>
  <sheetData>
    <row r="1" ht="17.25" customHeight="1">
      <c r="A1" s="1" t="s">
        <v>111</v>
      </c>
      <c r="B1" s="7"/>
      <c r="C1" s="7"/>
      <c r="D1" s="7"/>
      <c r="E1" s="7"/>
      <c r="F1" s="7"/>
      <c r="G1" s="7"/>
      <c r="H1" s="7"/>
      <c r="I1" s="7"/>
      <c r="J1" s="7"/>
      <c r="K1" s="7"/>
      <c r="L1" s="7"/>
      <c r="M1" s="7"/>
      <c r="N1" s="7"/>
    </row>
    <row r="2" ht="42.0" customHeight="1">
      <c r="A2" s="2" t="s">
        <v>112</v>
      </c>
    </row>
    <row r="3">
      <c r="A3" s="7"/>
      <c r="B3" s="7"/>
      <c r="C3" s="7"/>
      <c r="D3" s="7"/>
      <c r="E3" s="7"/>
      <c r="F3" s="7"/>
      <c r="G3" s="7"/>
      <c r="H3" s="7"/>
      <c r="I3" s="7"/>
      <c r="J3" s="7"/>
      <c r="K3" s="7"/>
      <c r="L3" s="7"/>
      <c r="M3" s="7"/>
      <c r="N3" s="7"/>
    </row>
    <row r="4" ht="54.0" customHeight="1">
      <c r="A4" s="24" t="s">
        <v>113</v>
      </c>
      <c r="B4" s="24" t="s">
        <v>114</v>
      </c>
      <c r="C4" s="24" t="s">
        <v>115</v>
      </c>
      <c r="D4" s="24" t="s">
        <v>116</v>
      </c>
      <c r="E4" s="24" t="s">
        <v>117</v>
      </c>
      <c r="F4" s="24" t="s">
        <v>118</v>
      </c>
      <c r="G4" s="24" t="s">
        <v>119</v>
      </c>
      <c r="H4" s="24" t="s">
        <v>120</v>
      </c>
      <c r="I4" s="24" t="s">
        <v>121</v>
      </c>
      <c r="J4" s="24" t="s">
        <v>122</v>
      </c>
      <c r="K4" s="24" t="s">
        <v>123</v>
      </c>
      <c r="L4" s="24" t="s">
        <v>124</v>
      </c>
      <c r="M4" s="24" t="s">
        <v>125</v>
      </c>
      <c r="N4" s="24" t="s">
        <v>126</v>
      </c>
      <c r="O4" s="24" t="s">
        <v>80</v>
      </c>
      <c r="P4" s="24" t="s">
        <v>127</v>
      </c>
    </row>
    <row r="5" ht="54.0" customHeight="1">
      <c r="A5" s="20" t="s">
        <v>128</v>
      </c>
      <c r="B5" s="25" t="str">
        <f>HYPERLINK("#'F01 Trend v2'!A1","Simple Trend (municipal, v2)")</f>
        <v>Simple Trend (municipal, v2)</v>
      </c>
      <c r="C5" s="20" t="s">
        <v>129</v>
      </c>
      <c r="D5" s="20" t="s">
        <v>130</v>
      </c>
      <c r="E5" s="26">
        <f>'F01 Trend v2'!C14</f>
        <v>0.49372</v>
      </c>
      <c r="F5" s="26">
        <f>'F01 Trend v2'!C15</f>
        <v>0.50628</v>
      </c>
      <c r="G5" s="27">
        <f>'F01 Trend v2'!C16</f>
        <v>-1.256</v>
      </c>
      <c r="H5" s="20" t="str">
        <f>'F01 Trend v2'!C17</f>
        <v>Mackenzie</v>
      </c>
      <c r="I5" s="28">
        <f>IF(ISNUMBER('F01 Trend v2'!C22),'F01 Trend v2'!C22,"")</f>
        <v>2.18</v>
      </c>
      <c r="J5" s="20" t="str">
        <f>'F01 Trend v2'!C23</f>
        <v>57 of 63 towns</v>
      </c>
      <c r="K5" s="27">
        <f>IF(ISNUMBER('F01 Trend v2'!C24),'F01 Trend v2'!C24,"")</f>
        <v>1.740997433</v>
      </c>
      <c r="L5" s="27" t="str">
        <f>IF(ISNUMBER('F01 Trend v2'!C25),'F01 Trend v2'!C25,"")</f>
        <v/>
      </c>
      <c r="M5" s="3" t="s">
        <v>131</v>
      </c>
      <c r="N5" s="20" t="s">
        <v>132</v>
      </c>
      <c r="O5" s="29" t="s">
        <v>88</v>
      </c>
      <c r="P5" s="3" t="s">
        <v>133</v>
      </c>
    </row>
    <row r="6" ht="54.0" customHeight="1">
      <c r="A6" s="30" t="s">
        <v>134</v>
      </c>
      <c r="B6" s="31" t="str">
        <f>HYPERLINK("#'F02 Beta v2'!A1","Beta-Adjusted (municipal, v2)")</f>
        <v>Beta-Adjusted (municipal, v2)</v>
      </c>
      <c r="C6" s="30" t="s">
        <v>129</v>
      </c>
      <c r="D6" s="30" t="s">
        <v>130</v>
      </c>
      <c r="E6" s="32">
        <f>'F02 Beta v2'!C14</f>
        <v>0.48763</v>
      </c>
      <c r="F6" s="32">
        <f>'F02 Beta v2'!C15</f>
        <v>0.51237</v>
      </c>
      <c r="G6" s="33">
        <f>'F02 Beta v2'!C16</f>
        <v>-2.474</v>
      </c>
      <c r="H6" s="30" t="str">
        <f>'F02 Beta v2'!C17</f>
        <v>Mackenzie</v>
      </c>
      <c r="I6" s="34">
        <f>IF(ISNUMBER('F02 Beta v2'!C22),'F02 Beta v2'!C22,"")</f>
        <v>1.57</v>
      </c>
      <c r="J6" s="30" t="str">
        <f>'F02 Beta v2'!C23</f>
        <v>59 of 63 towns</v>
      </c>
      <c r="K6" s="33" t="str">
        <f>IF(ISNUMBER('F02 Beta v2'!C24),'F02 Beta v2'!C24,"")</f>
        <v/>
      </c>
      <c r="L6" s="33" t="str">
        <f>IF(ISNUMBER('F02 Beta v2'!C25),'F02 Beta v2'!C25,"")</f>
        <v/>
      </c>
      <c r="M6" s="35" t="s">
        <v>135</v>
      </c>
      <c r="N6" s="30" t="s">
        <v>132</v>
      </c>
      <c r="O6" s="29" t="s">
        <v>88</v>
      </c>
      <c r="P6" s="3" t="s">
        <v>136</v>
      </c>
    </row>
    <row r="7" ht="54.0" customHeight="1">
      <c r="A7" s="20" t="s">
        <v>137</v>
      </c>
      <c r="B7" s="25" t="str">
        <f>HYPERLINK("#'F03 Regression v2'!A1","Multi-Variable Regression (municipal, v2)")</f>
        <v>Multi-Variable Regression (municipal, v2)</v>
      </c>
      <c r="C7" s="20" t="s">
        <v>129</v>
      </c>
      <c r="D7" s="20" t="s">
        <v>130</v>
      </c>
      <c r="E7" s="26">
        <f>'F03 Regression v2'!C14</f>
        <v>0.51198</v>
      </c>
      <c r="F7" s="26">
        <f>'F03 Regression v2'!C15</f>
        <v>0.48802</v>
      </c>
      <c r="G7" s="27">
        <f>'F03 Regression v2'!C16</f>
        <v>2.396</v>
      </c>
      <c r="H7" s="20" t="str">
        <f>'F03 Regression v2'!C17</f>
        <v>Brooks</v>
      </c>
      <c r="I7" s="28">
        <f>IF(ISNUMBER('F03 Regression v2'!C22),'F03 Regression v2'!C22,"")</f>
        <v>1.13</v>
      </c>
      <c r="J7" s="20" t="str">
        <f>'F03 Regression v2'!C23</f>
        <v>61 of 63 towns</v>
      </c>
      <c r="K7" s="27" t="str">
        <f>IF(ISNUMBER('F03 Regression v2'!C24),'F03 Regression v2'!C24,"")</f>
        <v/>
      </c>
      <c r="L7" s="27" t="str">
        <f>IF(ISNUMBER('F03 Regression v2'!C25),'F03 Regression v2'!C25,"")</f>
        <v/>
      </c>
      <c r="M7" s="3" t="s">
        <v>135</v>
      </c>
      <c r="N7" s="20" t="s">
        <v>132</v>
      </c>
      <c r="O7" s="29" t="s">
        <v>88</v>
      </c>
      <c r="P7" s="3" t="s">
        <v>138</v>
      </c>
    </row>
    <row r="8" ht="54.0" customHeight="1">
      <c r="A8" s="30" t="s">
        <v>139</v>
      </c>
      <c r="B8" s="31" t="str">
        <f>HYPERLINK("#'F04 Trend v3'!A1","Simple Trend (municipal, v3)")</f>
        <v>Simple Trend (municipal, v3)</v>
      </c>
      <c r="C8" s="30" t="s">
        <v>140</v>
      </c>
      <c r="D8" s="30" t="s">
        <v>141</v>
      </c>
      <c r="E8" s="32">
        <f>'F04 Trend v3'!C14</f>
        <v>0.47727</v>
      </c>
      <c r="F8" s="32">
        <f>'F04 Trend v3'!C15</f>
        <v>0.52273</v>
      </c>
      <c r="G8" s="33">
        <f>'F04 Trend v3'!C16</f>
        <v>-4.546</v>
      </c>
      <c r="H8" s="30" t="str">
        <f>'F04 Trend v3'!C17</f>
        <v>Mackenzie</v>
      </c>
      <c r="I8" s="34">
        <f>IF(ISNUMBER('F04 Trend v3'!C22),'F04 Trend v3'!C22,"")</f>
        <v>1.99</v>
      </c>
      <c r="J8" s="30" t="str">
        <f>'F04 Trend v3'!C23</f>
        <v>86 of 89 towns</v>
      </c>
      <c r="K8" s="33">
        <f>IF(ISNUMBER('F04 Trend v3'!C24),'F04 Trend v3'!C24,"")</f>
        <v>0.2687428307</v>
      </c>
      <c r="L8" s="33" t="str">
        <f>IF(ISNUMBER('F04 Trend v3'!C25),'F04 Trend v3'!C25,"")</f>
        <v/>
      </c>
      <c r="M8" s="35" t="s">
        <v>41</v>
      </c>
      <c r="N8" s="30" t="s">
        <v>142</v>
      </c>
      <c r="O8" s="36" t="s">
        <v>82</v>
      </c>
      <c r="P8" s="3" t="s">
        <v>143</v>
      </c>
    </row>
    <row r="9" ht="54.0" customHeight="1">
      <c r="A9" s="20" t="s">
        <v>144</v>
      </c>
      <c r="B9" s="25" t="str">
        <f>HYPERLINK("#'F05 Beta v3'!A1","Beta-Adjusted (municipal, v3)")</f>
        <v>Beta-Adjusted (municipal, v3)</v>
      </c>
      <c r="C9" s="20" t="s">
        <v>140</v>
      </c>
      <c r="D9" s="20" t="s">
        <v>141</v>
      </c>
      <c r="E9" s="26">
        <f>'F05 Beta v3'!C14</f>
        <v>0.46765</v>
      </c>
      <c r="F9" s="26">
        <f>'F05 Beta v3'!C15</f>
        <v>0.53235</v>
      </c>
      <c r="G9" s="27">
        <f>'F05 Beta v3'!C16</f>
        <v>-6.47</v>
      </c>
      <c r="H9" s="20" t="str">
        <f>'F05 Beta v3'!C17</f>
        <v>Mackenzie</v>
      </c>
      <c r="I9" s="28">
        <f>IF(ISNUMBER('F05 Beta v3'!C22),'F05 Beta v3'!C22,"")</f>
        <v>1.81</v>
      </c>
      <c r="J9" s="20" t="str">
        <f>'F05 Beta v3'!C23</f>
        <v>86 of 89 towns</v>
      </c>
      <c r="K9" s="27">
        <f>IF(ISNUMBER('F05 Beta v3'!C24),'F05 Beta v3'!C24,"")</f>
        <v>1.285427432</v>
      </c>
      <c r="L9" s="27" t="str">
        <f>IF(ISNUMBER('F05 Beta v3'!C25),'F05 Beta v3'!C25,"")</f>
        <v/>
      </c>
      <c r="M9" s="3" t="s">
        <v>41</v>
      </c>
      <c r="N9" s="20" t="s">
        <v>142</v>
      </c>
      <c r="O9" s="37" t="s">
        <v>84</v>
      </c>
      <c r="P9" s="3" t="s">
        <v>145</v>
      </c>
    </row>
    <row r="10" ht="54.0" customHeight="1">
      <c r="A10" s="30" t="s">
        <v>146</v>
      </c>
      <c r="B10" s="31" t="str">
        <f>HYPERLINK("#'F06 Regression v3'!A1","Multi-Variable Regression (municipal, v3)")</f>
        <v>Multi-Variable Regression (municipal, v3)</v>
      </c>
      <c r="C10" s="30" t="s">
        <v>140</v>
      </c>
      <c r="D10" s="30" t="s">
        <v>141</v>
      </c>
      <c r="E10" s="32">
        <f>'F06 Regression v3'!C14</f>
        <v>0.50644</v>
      </c>
      <c r="F10" s="32">
        <f>'F06 Regression v3'!C15</f>
        <v>0.49356</v>
      </c>
      <c r="G10" s="33">
        <f>'F06 Regression v3'!C16</f>
        <v>1.288</v>
      </c>
      <c r="H10" s="30" t="str">
        <f>'F06 Regression v3'!C17</f>
        <v>Brooks</v>
      </c>
      <c r="I10" s="34">
        <f>IF(ISNUMBER('F06 Regression v3'!C22),'F06 Regression v3'!C22,"")</f>
        <v>3.09</v>
      </c>
      <c r="J10" s="30" t="str">
        <f>'F06 Regression v3'!C23</f>
        <v>82 of 89 towns</v>
      </c>
      <c r="K10" s="33">
        <f>IF(ISNUMBER('F06 Regression v3'!C24),'F06 Regression v3'!C24,"")</f>
        <v>-2.287679649</v>
      </c>
      <c r="L10" s="33" t="str">
        <f>IF(ISNUMBER('F06 Regression v3'!C25),'F06 Regression v3'!C25,"")</f>
        <v/>
      </c>
      <c r="M10" s="35" t="s">
        <v>41</v>
      </c>
      <c r="N10" s="30" t="s">
        <v>142</v>
      </c>
      <c r="O10" s="38" t="s">
        <v>86</v>
      </c>
      <c r="P10" s="3" t="s">
        <v>147</v>
      </c>
    </row>
    <row r="11" ht="54.0" customHeight="1">
      <c r="A11" s="20" t="s">
        <v>148</v>
      </c>
      <c r="B11" s="25" t="str">
        <f>HYPERLINK("#'F07 Precinct Trend'!A1","Simple Trend (precinct)")</f>
        <v>Simple Trend (precinct)</v>
      </c>
      <c r="C11" s="20" t="s">
        <v>149</v>
      </c>
      <c r="D11" s="20" t="s">
        <v>150</v>
      </c>
      <c r="E11" s="26">
        <f>'F07 Precinct Trend'!C14</f>
        <v>0.48313</v>
      </c>
      <c r="F11" s="26">
        <f>'F07 Precinct Trend'!C15</f>
        <v>0.51687</v>
      </c>
      <c r="G11" s="27">
        <f>'F07 Precinct Trend'!C16</f>
        <v>-3.374</v>
      </c>
      <c r="H11" s="20" t="str">
        <f>'F07 Precinct Trend'!C17</f>
        <v>Mackenzie</v>
      </c>
      <c r="I11" s="28">
        <f>IF(ISNUMBER('F07 Precinct Trend'!C22),'F07 Precinct Trend'!C22,"")</f>
        <v>2.24</v>
      </c>
      <c r="J11" s="20" t="str">
        <f>'F07 Precinct Trend'!C23</f>
        <v>387 of 408 precincts</v>
      </c>
      <c r="K11" s="27">
        <f>IF(ISNUMBER('F07 Precinct Trend'!C24),'F07 Precinct Trend'!C24,"")</f>
        <v>0.3874594593</v>
      </c>
      <c r="L11" s="27" t="str">
        <f>IF(ISNUMBER('F07 Precinct Trend'!C25),'F07 Precinct Trend'!C25,"")</f>
        <v/>
      </c>
      <c r="M11" s="3" t="s">
        <v>41</v>
      </c>
      <c r="N11" s="20" t="s">
        <v>142</v>
      </c>
      <c r="O11" s="36" t="s">
        <v>82</v>
      </c>
      <c r="P11" s="3" t="s">
        <v>151</v>
      </c>
    </row>
    <row r="12" ht="54.0" customHeight="1">
      <c r="A12" s="30" t="s">
        <v>152</v>
      </c>
      <c r="B12" s="31" t="str">
        <f>HYPERLINK("#'F08 Precinct Beta'!A1","Beta-Adjusted (precinct)")</f>
        <v>Beta-Adjusted (precinct)</v>
      </c>
      <c r="C12" s="30" t="s">
        <v>149</v>
      </c>
      <c r="D12" s="30" t="s">
        <v>150</v>
      </c>
      <c r="E12" s="32">
        <f>'F08 Precinct Beta'!C14</f>
        <v>0.47277</v>
      </c>
      <c r="F12" s="32">
        <f>'F08 Precinct Beta'!C15</f>
        <v>0.52723</v>
      </c>
      <c r="G12" s="33">
        <f>'F08 Precinct Beta'!C16</f>
        <v>-5.446</v>
      </c>
      <c r="H12" s="30" t="str">
        <f>'F08 Precinct Beta'!C17</f>
        <v>Mackenzie</v>
      </c>
      <c r="I12" s="34">
        <f>IF(ISNUMBER('F08 Precinct Beta'!C22),'F08 Precinct Beta'!C22,"")</f>
        <v>2.09</v>
      </c>
      <c r="J12" s="30" t="str">
        <f>'F08 Precinct Beta'!C23</f>
        <v>390 of 408 precincts</v>
      </c>
      <c r="K12" s="33">
        <f>IF(ISNUMBER('F08 Precinct Beta'!C24),'F08 Precinct Beta'!C24,"")</f>
        <v>0.209965715</v>
      </c>
      <c r="L12" s="33" t="str">
        <f>IF(ISNUMBER('F08 Precinct Beta'!C25),'F08 Precinct Beta'!C25,"")</f>
        <v/>
      </c>
      <c r="M12" s="35" t="s">
        <v>41</v>
      </c>
      <c r="N12" s="30" t="s">
        <v>142</v>
      </c>
      <c r="O12" s="36" t="s">
        <v>82</v>
      </c>
      <c r="P12" s="3" t="s">
        <v>153</v>
      </c>
    </row>
    <row r="13" ht="54.0" customHeight="1">
      <c r="A13" s="20" t="s">
        <v>154</v>
      </c>
      <c r="B13" s="25" t="str">
        <f>HYPERLINK("#'F09 Precinct Regression'!A1","Multi-Variable Regression (precinct)")</f>
        <v>Multi-Variable Regression (precinct)</v>
      </c>
      <c r="C13" s="20" t="s">
        <v>149</v>
      </c>
      <c r="D13" s="20" t="s">
        <v>150</v>
      </c>
      <c r="E13" s="26">
        <f>'F09 Precinct Regression'!C14</f>
        <v>0.50897</v>
      </c>
      <c r="F13" s="26">
        <f>'F09 Precinct Regression'!C15</f>
        <v>0.49103</v>
      </c>
      <c r="G13" s="27">
        <f>'F09 Precinct Regression'!C16</f>
        <v>1.794</v>
      </c>
      <c r="H13" s="20" t="str">
        <f>'F09 Precinct Regression'!C17</f>
        <v>Brooks</v>
      </c>
      <c r="I13" s="28">
        <f>IF(ISNUMBER('F09 Precinct Regression'!C22),'F09 Precinct Regression'!C22,"")</f>
        <v>2.46</v>
      </c>
      <c r="J13" s="20" t="str">
        <f>'F09 Precinct Regression'!C23</f>
        <v>366 of 408 precincts</v>
      </c>
      <c r="K13" s="27">
        <f>IF(ISNUMBER('F09 Precinct Regression'!C24),'F09 Precinct Regression'!C24,"")</f>
        <v>-1.826656665</v>
      </c>
      <c r="L13" s="27" t="str">
        <f>IF(ISNUMBER('F09 Precinct Regression'!C25),'F09 Precinct Regression'!C25,"")</f>
        <v/>
      </c>
      <c r="M13" s="3" t="s">
        <v>41</v>
      </c>
      <c r="N13" s="20" t="s">
        <v>142</v>
      </c>
      <c r="O13" s="38" t="s">
        <v>86</v>
      </c>
      <c r="P13" s="3" t="s">
        <v>155</v>
      </c>
    </row>
    <row r="14" ht="54.0" customHeight="1">
      <c r="A14" s="30" t="s">
        <v>156</v>
      </c>
      <c r="B14" s="31" t="str">
        <f>HYPERLINK("#'F10 Muni Template Trend'!A1","Simple Trend (municipal template)")</f>
        <v>Simple Trend (municipal template)</v>
      </c>
      <c r="C14" s="30" t="s">
        <v>157</v>
      </c>
      <c r="D14" s="30" t="s">
        <v>141</v>
      </c>
      <c r="E14" s="32">
        <f>'F10 Muni Template Trend'!C14</f>
        <v>0.46939</v>
      </c>
      <c r="F14" s="32">
        <f>'F10 Muni Template Trend'!C15</f>
        <v>0.53061</v>
      </c>
      <c r="G14" s="33">
        <f>'F10 Muni Template Trend'!C16</f>
        <v>-6.122</v>
      </c>
      <c r="H14" s="30" t="str">
        <f>'F10 Muni Template Trend'!C17</f>
        <v>Mackenzie</v>
      </c>
      <c r="I14" s="34">
        <f>IF(ISNUMBER('F10 Muni Template Trend'!C22),'F10 Muni Template Trend'!C22,"")</f>
        <v>1.99</v>
      </c>
      <c r="J14" s="30" t="str">
        <f>'F10 Muni Template Trend'!C23</f>
        <v>86 of 89 towns</v>
      </c>
      <c r="K14" s="33">
        <f>IF(ISNUMBER('F10 Muni Template Trend'!C24),'F10 Muni Template Trend'!C24,"")</f>
        <v>0.2687428307</v>
      </c>
      <c r="L14" s="33" t="str">
        <f>IF(ISNUMBER('F10 Muni Template Trend'!C25),'F10 Muni Template Trend'!C25,"")</f>
        <v/>
      </c>
      <c r="M14" s="35" t="s">
        <v>158</v>
      </c>
      <c r="N14" s="30" t="s">
        <v>142</v>
      </c>
      <c r="O14" s="36" t="s">
        <v>82</v>
      </c>
      <c r="P14" s="3" t="s">
        <v>159</v>
      </c>
    </row>
    <row r="15" ht="54.0" customHeight="1">
      <c r="A15" s="20" t="s">
        <v>160</v>
      </c>
      <c r="B15" s="25" t="str">
        <f>HYPERLINK("#'F11 Muni Template Beta'!A1","Beta-Adjusted (municipal template)")</f>
        <v>Beta-Adjusted (municipal template)</v>
      </c>
      <c r="C15" s="20" t="s">
        <v>157</v>
      </c>
      <c r="D15" s="20" t="s">
        <v>141</v>
      </c>
      <c r="E15" s="26">
        <f>'F11 Muni Template Beta'!C14</f>
        <v>0.4597</v>
      </c>
      <c r="F15" s="26">
        <f>'F11 Muni Template Beta'!C15</f>
        <v>0.5403</v>
      </c>
      <c r="G15" s="27">
        <f>'F11 Muni Template Beta'!C16</f>
        <v>-8.06</v>
      </c>
      <c r="H15" s="20" t="str">
        <f>'F11 Muni Template Beta'!C17</f>
        <v>Mackenzie</v>
      </c>
      <c r="I15" s="28">
        <f>IF(ISNUMBER('F11 Muni Template Beta'!C22),'F11 Muni Template Beta'!C22,"")</f>
        <v>1.81</v>
      </c>
      <c r="J15" s="20" t="str">
        <f>'F11 Muni Template Beta'!C23</f>
        <v>86 of 89 towns</v>
      </c>
      <c r="K15" s="27">
        <f>IF(ISNUMBER('F11 Muni Template Beta'!C24),'F11 Muni Template Beta'!C24,"")</f>
        <v>1.285427432</v>
      </c>
      <c r="L15" s="27" t="str">
        <f>IF(ISNUMBER('F11 Muni Template Beta'!C25),'F11 Muni Template Beta'!C25,"")</f>
        <v/>
      </c>
      <c r="M15" s="3" t="s">
        <v>161</v>
      </c>
      <c r="N15" s="20" t="s">
        <v>142</v>
      </c>
      <c r="O15" s="37" t="s">
        <v>84</v>
      </c>
      <c r="P15" s="3" t="s">
        <v>162</v>
      </c>
    </row>
    <row r="16" ht="54.0" customHeight="1">
      <c r="A16" s="30" t="s">
        <v>163</v>
      </c>
      <c r="B16" s="31" t="str">
        <f>HYPERLINK("#'F12 Muni Template Reg'!A1","Regression (municipal template)")</f>
        <v>Regression (municipal template)</v>
      </c>
      <c r="C16" s="30" t="s">
        <v>157</v>
      </c>
      <c r="D16" s="30" t="s">
        <v>141</v>
      </c>
      <c r="E16" s="32">
        <f>'F12 Muni Template Reg'!C14</f>
        <v>0.49935</v>
      </c>
      <c r="F16" s="32">
        <f>'F12 Muni Template Reg'!C15</f>
        <v>0.50065</v>
      </c>
      <c r="G16" s="33">
        <f>'F12 Muni Template Reg'!C16</f>
        <v>-0.13</v>
      </c>
      <c r="H16" s="30" t="str">
        <f>'F12 Muni Template Reg'!C17</f>
        <v>Mackenzie</v>
      </c>
      <c r="I16" s="34">
        <f>IF(ISNUMBER('F12 Muni Template Reg'!C22),'F12 Muni Template Reg'!C22,"")</f>
        <v>3.09</v>
      </c>
      <c r="J16" s="30" t="str">
        <f>'F12 Muni Template Reg'!C23</f>
        <v>82 of 89 towns</v>
      </c>
      <c r="K16" s="33">
        <f>IF(ISNUMBER('F12 Muni Template Reg'!C24),'F12 Muni Template Reg'!C24,"")</f>
        <v>-2.287679649</v>
      </c>
      <c r="L16" s="33" t="str">
        <f>IF(ISNUMBER('F12 Muni Template Reg'!C25),'F12 Muni Template Reg'!C25,"")</f>
        <v/>
      </c>
      <c r="M16" s="35" t="s">
        <v>164</v>
      </c>
      <c r="N16" s="30" t="s">
        <v>142</v>
      </c>
      <c r="O16" s="38" t="s">
        <v>86</v>
      </c>
      <c r="P16" s="3" t="s">
        <v>165</v>
      </c>
    </row>
    <row r="17" ht="54.0" customHeight="1">
      <c r="A17" s="20" t="s">
        <v>166</v>
      </c>
      <c r="B17" s="25" t="str">
        <f>HYPERLINK("#'F13 Pct Template Trend'!A1","Simple Trend (precinct template)")</f>
        <v>Simple Trend (precinct template)</v>
      </c>
      <c r="C17" s="20" t="s">
        <v>157</v>
      </c>
      <c r="D17" s="20" t="s">
        <v>167</v>
      </c>
      <c r="E17" s="26">
        <f>'F13 Pct Template Trend'!C14</f>
        <v>0.4763</v>
      </c>
      <c r="F17" s="26">
        <f>'F13 Pct Template Trend'!C15</f>
        <v>0.5237</v>
      </c>
      <c r="G17" s="27">
        <f>'F13 Pct Template Trend'!C16</f>
        <v>-4.74</v>
      </c>
      <c r="H17" s="20" t="str">
        <f>'F13 Pct Template Trend'!C17</f>
        <v>Mackenzie</v>
      </c>
      <c r="I17" s="28">
        <f>IF(ISNUMBER('F13 Pct Template Trend'!C22),'F13 Pct Template Trend'!C22,"")</f>
        <v>2.24</v>
      </c>
      <c r="J17" s="20" t="str">
        <f>'F13 Pct Template Trend'!C23</f>
        <v>387 of 408 precincts</v>
      </c>
      <c r="K17" s="27">
        <f>IF(ISNUMBER('F13 Pct Template Trend'!C24),'F13 Pct Template Trend'!C24,"")</f>
        <v>0.3874594593</v>
      </c>
      <c r="L17" s="27" t="str">
        <f>IF(ISNUMBER('F13 Pct Template Trend'!C25),'F13 Pct Template Trend'!C25,"")</f>
        <v/>
      </c>
      <c r="M17" s="3" t="s">
        <v>168</v>
      </c>
      <c r="N17" s="20" t="s">
        <v>142</v>
      </c>
      <c r="O17" s="36" t="s">
        <v>82</v>
      </c>
      <c r="P17" s="3" t="s">
        <v>169</v>
      </c>
    </row>
    <row r="18" ht="54.0" customHeight="1">
      <c r="A18" s="30" t="s">
        <v>170</v>
      </c>
      <c r="B18" s="31" t="str">
        <f>HYPERLINK("#'F14 Pct Template Beta'!A1","Beta-Adjusted (precinct template)")</f>
        <v>Beta-Adjusted (precinct template)</v>
      </c>
      <c r="C18" s="30" t="s">
        <v>157</v>
      </c>
      <c r="D18" s="30" t="s">
        <v>167</v>
      </c>
      <c r="E18" s="32">
        <f>'F14 Pct Template Beta'!C14</f>
        <v>0.46573</v>
      </c>
      <c r="F18" s="32">
        <f>'F14 Pct Template Beta'!C15</f>
        <v>0.53427</v>
      </c>
      <c r="G18" s="33">
        <f>'F14 Pct Template Beta'!C16</f>
        <v>-6.854</v>
      </c>
      <c r="H18" s="30" t="str">
        <f>'F14 Pct Template Beta'!C17</f>
        <v>Mackenzie</v>
      </c>
      <c r="I18" s="34">
        <f>IF(ISNUMBER('F14 Pct Template Beta'!C22),'F14 Pct Template Beta'!C22,"")</f>
        <v>2.09</v>
      </c>
      <c r="J18" s="30" t="str">
        <f>'F14 Pct Template Beta'!C23</f>
        <v>390 of 408 precincts</v>
      </c>
      <c r="K18" s="33">
        <f>IF(ISNUMBER('F14 Pct Template Beta'!C24),'F14 Pct Template Beta'!C24,"")</f>
        <v>0.209965715</v>
      </c>
      <c r="L18" s="33" t="str">
        <f>IF(ISNUMBER('F14 Pct Template Beta'!C25),'F14 Pct Template Beta'!C25,"")</f>
        <v/>
      </c>
      <c r="M18" s="35" t="s">
        <v>171</v>
      </c>
      <c r="N18" s="30" t="s">
        <v>142</v>
      </c>
      <c r="O18" s="36" t="s">
        <v>82</v>
      </c>
      <c r="P18" s="3" t="s">
        <v>172</v>
      </c>
    </row>
    <row r="19" ht="54.0" customHeight="1">
      <c r="A19" s="20" t="s">
        <v>173</v>
      </c>
      <c r="B19" s="25" t="str">
        <f>HYPERLINK("#'F15 Pct Template Reg'!A1","Regression (precinct template)")</f>
        <v>Regression (precinct template)</v>
      </c>
      <c r="C19" s="20" t="s">
        <v>157</v>
      </c>
      <c r="D19" s="20" t="s">
        <v>167</v>
      </c>
      <c r="E19" s="26">
        <f>'F15 Pct Template Reg'!C14</f>
        <v>0.50487</v>
      </c>
      <c r="F19" s="26">
        <f>'F15 Pct Template Reg'!C15</f>
        <v>0.49513</v>
      </c>
      <c r="G19" s="27">
        <f>'F15 Pct Template Reg'!C16</f>
        <v>0.974</v>
      </c>
      <c r="H19" s="20" t="str">
        <f>'F15 Pct Template Reg'!C17</f>
        <v>Brooks</v>
      </c>
      <c r="I19" s="28">
        <f>IF(ISNUMBER('F15 Pct Template Reg'!C22),'F15 Pct Template Reg'!C22,"")</f>
        <v>2.46</v>
      </c>
      <c r="J19" s="20" t="str">
        <f>'F15 Pct Template Reg'!C23</f>
        <v>366 of 408 precincts</v>
      </c>
      <c r="K19" s="27">
        <f>IF(ISNUMBER('F15 Pct Template Reg'!C24),'F15 Pct Template Reg'!C24,"")</f>
        <v>-1.826656665</v>
      </c>
      <c r="L19" s="27" t="str">
        <f>IF(ISNUMBER('F15 Pct Template Reg'!C25),'F15 Pct Template Reg'!C25,"")</f>
        <v/>
      </c>
      <c r="M19" s="3" t="s">
        <v>174</v>
      </c>
      <c r="N19" s="20" t="s">
        <v>142</v>
      </c>
      <c r="O19" s="38" t="s">
        <v>86</v>
      </c>
      <c r="P19" s="3" t="s">
        <v>175</v>
      </c>
    </row>
    <row r="20" ht="54.0" customHeight="1">
      <c r="A20" s="30" t="s">
        <v>176</v>
      </c>
      <c r="B20" s="31" t="str">
        <f>HYPERLINK("#'F16 Bellwether (v0.1)'!A1","Bellwether reading, 10-precinct set, on the v0.1 baseline")</f>
        <v>Bellwether reading, 10-precinct set, on the v0.1 baseline</v>
      </c>
      <c r="C20" s="30" t="s">
        <v>177</v>
      </c>
      <c r="D20" s="30" t="s">
        <v>178</v>
      </c>
      <c r="E20" s="32">
        <f>'F16 Bellwether (v0.1)'!C14</f>
        <v>0.4996833105</v>
      </c>
      <c r="F20" s="32">
        <f>'F16 Bellwether (v0.1)'!C15</f>
        <v>0.5003166895</v>
      </c>
      <c r="G20" s="33">
        <f>'F16 Bellwether (v0.1)'!C16</f>
        <v>-0.06333790142</v>
      </c>
      <c r="H20" s="30" t="str">
        <f>'F16 Bellwether (v0.1)'!C17</f>
        <v>Mackenzie</v>
      </c>
      <c r="I20" s="34" t="str">
        <f>IF(ISNUMBER('F16 Bellwether (v0.1)'!C22),'F16 Bellwether (v0.1)'!C22,"")</f>
        <v/>
      </c>
      <c r="J20" s="30" t="str">
        <f>'F16 Bellwether (v0.1)'!C23</f>
        <v>—</v>
      </c>
      <c r="K20" s="33">
        <f>IF(ISNUMBER('F16 Bellwether (v0.1)'!C24),'F16 Bellwether (v0.1)'!C24,"")</f>
        <v>-0.1458613158</v>
      </c>
      <c r="L20" s="33" t="str">
        <f>IF(ISNUMBER('F16 Bellwether (v0.1)'!C25),'F16 Bellwether (v0.1)'!C25,"")</f>
        <v/>
      </c>
      <c r="M20" s="35" t="s">
        <v>179</v>
      </c>
      <c r="N20" s="30" t="s">
        <v>142</v>
      </c>
      <c r="O20" s="36" t="s">
        <v>180</v>
      </c>
      <c r="P20" s="3" t="s">
        <v>181</v>
      </c>
    </row>
    <row r="21" ht="54.0" customHeight="1">
      <c r="A21" s="20" t="s">
        <v>182</v>
      </c>
      <c r="B21" s="25" t="str">
        <f>HYPERLINK("#'F17 Bellwether Crain 6'!A1","Bellwether reading, Professor Crain’s 6 precincts, on the v0.1 baseline")</f>
        <v>Bellwether reading, Professor Crain’s 6 precincts, on the v0.1 baseline</v>
      </c>
      <c r="C21" s="20" t="s">
        <v>183</v>
      </c>
      <c r="D21" s="20" t="s">
        <v>184</v>
      </c>
      <c r="E21" s="26">
        <f>'F17 Bellwether Crain 6'!C14</f>
        <v>0.492175509</v>
      </c>
      <c r="F21" s="26">
        <f>'F17 Bellwether Crain 6'!C15</f>
        <v>0.507824491</v>
      </c>
      <c r="G21" s="27">
        <f>'F17 Bellwether Crain 6'!C16</f>
        <v>-1.564898204</v>
      </c>
      <c r="H21" s="20" t="str">
        <f>'F17 Bellwether Crain 6'!C17</f>
        <v>Mackenzie</v>
      </c>
      <c r="I21" s="28" t="str">
        <f>IF(ISNUMBER('F17 Bellwether Crain 6'!C22),'F17 Bellwether Crain 6'!C22,"")</f>
        <v/>
      </c>
      <c r="J21" s="20" t="str">
        <f>'F17 Bellwether Crain 6'!C23</f>
        <v>—</v>
      </c>
      <c r="K21" s="27">
        <f>IF(ISNUMBER('F17 Bellwether Crain 6'!C24),'F17 Bellwether Crain 6'!C24,"")</f>
        <v>-0.6282289803</v>
      </c>
      <c r="L21" s="27" t="str">
        <f>IF(ISNUMBER('F17 Bellwether Crain 6'!C25),'F17 Bellwether Crain 6'!C25,"")</f>
        <v/>
      </c>
      <c r="M21" s="3" t="s">
        <v>185</v>
      </c>
      <c r="N21" s="20" t="s">
        <v>142</v>
      </c>
      <c r="O21" s="37" t="s">
        <v>186</v>
      </c>
      <c r="P21" s="3" t="s">
        <v>187</v>
      </c>
    </row>
    <row r="22" ht="54.0" customHeight="1">
      <c r="A22" s="30" t="s">
        <v>188</v>
      </c>
      <c r="B22" s="31" t="str">
        <f>HYPERLINK("#'F18 Bellwether (v11)'!A1","Bellwether reading on the v11 baseline (honest rule)")</f>
        <v>Bellwether reading on the v11 baseline (honest rule)</v>
      </c>
      <c r="C22" s="30" t="s">
        <v>189</v>
      </c>
      <c r="D22" s="30" t="s">
        <v>178</v>
      </c>
      <c r="E22" s="32">
        <f>'F18 Bellwether (v11)'!C14</f>
        <v>0.5001107445</v>
      </c>
      <c r="F22" s="32">
        <f>'F18 Bellwether (v11)'!C15</f>
        <v>0.4998892555</v>
      </c>
      <c r="G22" s="33">
        <f>'F18 Bellwether (v11)'!C16</f>
        <v>0.02214889239</v>
      </c>
      <c r="H22" s="30" t="str">
        <f>'F18 Bellwether (v11)'!C17</f>
        <v>Brooks</v>
      </c>
      <c r="I22" s="34" t="str">
        <f>IF(ISNUMBER('F18 Bellwether (v11)'!C22),'F18 Bellwether (v11)'!C22,"")</f>
        <v/>
      </c>
      <c r="J22" s="30" t="str">
        <f>'F18 Bellwether (v11)'!C23</f>
        <v>—</v>
      </c>
      <c r="K22" s="33">
        <f>IF(ISNUMBER('F18 Bellwether (v11)'!C24),'F18 Bellwether (v11)'!C24,"")</f>
        <v>-0.5104628176</v>
      </c>
      <c r="L22" s="33">
        <f>IF(ISNUMBER('F18 Bellwether (v11)'!C25),'F18 Bellwether (v11)'!C25,"")</f>
        <v>0.2670493958</v>
      </c>
      <c r="M22" s="35" t="s">
        <v>190</v>
      </c>
      <c r="N22" s="30" t="s">
        <v>142</v>
      </c>
      <c r="O22" s="39" t="s">
        <v>67</v>
      </c>
      <c r="P22" s="3" t="s">
        <v>191</v>
      </c>
    </row>
    <row r="23" ht="54.0" customHeight="1">
      <c r="A23" s="20" t="s">
        <v>192</v>
      </c>
      <c r="B23" s="25" t="str">
        <f>HYPERLINK("#'F19 Baseline+Bellwether'!A1","Baseline + bellwether blend (50/50, v11)")</f>
        <v>Baseline + bellwether blend (50/50, v11)</v>
      </c>
      <c r="C23" s="20" t="s">
        <v>189</v>
      </c>
      <c r="D23" s="20" t="s">
        <v>193</v>
      </c>
      <c r="E23" s="26">
        <f>'F19 Baseline+Bellwether'!C14</f>
        <v>0.4975268799</v>
      </c>
      <c r="F23" s="26">
        <f>'F19 Baseline+Bellwether'!C15</f>
        <v>0.5024731201</v>
      </c>
      <c r="G23" s="27">
        <f>'F19 Baseline+Bellwether'!C16</f>
        <v>-0.4946240234</v>
      </c>
      <c r="H23" s="20" t="str">
        <f>'F19 Baseline+Bellwether'!C17</f>
        <v>Mackenzie</v>
      </c>
      <c r="I23" s="28" t="str">
        <f>IF(ISNUMBER('F19 Baseline+Bellwether'!C22),'F19 Baseline+Bellwether'!C22,"")</f>
        <v/>
      </c>
      <c r="J23" s="20" t="str">
        <f>'F19 Baseline+Bellwether'!C23</f>
        <v>—</v>
      </c>
      <c r="K23" s="27">
        <f>IF(ISNUMBER('F19 Baseline+Bellwether'!C24),'F19 Baseline+Bellwether'!C24,"")</f>
        <v>-0.3444400853</v>
      </c>
      <c r="L23" s="27">
        <f>IF(ISNUMBER('F19 Baseline+Bellwether'!C25),'F19 Baseline+Bellwether'!C25,"")</f>
        <v>0.1438780181</v>
      </c>
      <c r="M23" s="3" t="s">
        <v>190</v>
      </c>
      <c r="N23" s="20" t="s">
        <v>142</v>
      </c>
      <c r="O23" s="39" t="s">
        <v>67</v>
      </c>
      <c r="P23" s="3" t="s">
        <v>194</v>
      </c>
    </row>
    <row r="24" ht="15.75" customHeight="1">
      <c r="A24" s="7"/>
      <c r="B24" s="7"/>
      <c r="C24" s="7"/>
      <c r="D24" s="7"/>
      <c r="E24" s="7"/>
      <c r="F24" s="7"/>
      <c r="G24" s="7"/>
      <c r="H24" s="7"/>
      <c r="I24" s="7"/>
      <c r="J24" s="7"/>
      <c r="K24" s="7"/>
      <c r="L24" s="7"/>
      <c r="M24" s="7"/>
      <c r="N24" s="7"/>
    </row>
    <row r="25" ht="15.0" customHeight="1">
      <c r="A25" s="8" t="s">
        <v>195</v>
      </c>
      <c r="B25" s="7"/>
      <c r="C25" s="7"/>
      <c r="D25" s="7"/>
      <c r="E25" s="7"/>
      <c r="F25" s="7"/>
      <c r="G25" s="7"/>
      <c r="H25" s="7"/>
      <c r="I25" s="7"/>
      <c r="J25" s="7"/>
      <c r="K25" s="7"/>
      <c r="L25" s="7"/>
      <c r="M25" s="7"/>
      <c r="N25" s="7"/>
    </row>
    <row r="26" ht="15.0" customHeight="1">
      <c r="A26" s="20" t="s">
        <v>196</v>
      </c>
      <c r="B26" s="20" t="s">
        <v>197</v>
      </c>
      <c r="C26" s="20"/>
      <c r="D26" s="20"/>
      <c r="E26" s="40">
        <v>0.48727</v>
      </c>
      <c r="F26" s="26">
        <f t="shared" ref="F26:F27" si="1">1-E26</f>
        <v>0.51273</v>
      </c>
      <c r="G26" s="27">
        <f t="shared" ref="G26:G27" si="2">(E26-F26)*100</f>
        <v>-2.546</v>
      </c>
      <c r="H26" s="20" t="str">
        <f t="shared" ref="H26:H27" si="3">IF(E26&gt;0.5,"Brooks","Mackenzie")</f>
        <v>Mackenzie</v>
      </c>
      <c r="I26" s="20"/>
      <c r="J26" s="20"/>
      <c r="K26" s="41">
        <v>-0.1</v>
      </c>
      <c r="L26" s="41"/>
      <c r="M26" s="20" t="s">
        <v>198</v>
      </c>
      <c r="N26" s="20"/>
    </row>
    <row r="27" ht="15.0" customHeight="1">
      <c r="A27" s="20" t="s">
        <v>199</v>
      </c>
      <c r="B27" s="20" t="s">
        <v>200</v>
      </c>
      <c r="C27" s="20"/>
      <c r="D27" s="20"/>
      <c r="E27" s="40">
        <v>0.49496</v>
      </c>
      <c r="F27" s="26">
        <f t="shared" si="1"/>
        <v>0.50504</v>
      </c>
      <c r="G27" s="27">
        <f t="shared" si="2"/>
        <v>-1.008</v>
      </c>
      <c r="H27" s="20" t="str">
        <f t="shared" si="3"/>
        <v>Mackenzie</v>
      </c>
      <c r="I27" s="20"/>
      <c r="J27" s="20"/>
      <c r="K27" s="41">
        <v>-0.18</v>
      </c>
      <c r="L27" s="41">
        <v>0.02</v>
      </c>
      <c r="M27" s="20" t="s">
        <v>201</v>
      </c>
      <c r="N27" s="20"/>
    </row>
    <row r="28" ht="15.75" customHeight="1">
      <c r="A28" s="7"/>
      <c r="B28" s="7"/>
      <c r="C28" s="7"/>
      <c r="D28" s="7"/>
      <c r="E28" s="7"/>
      <c r="F28" s="7"/>
      <c r="G28" s="7"/>
      <c r="H28" s="7"/>
      <c r="I28" s="7"/>
      <c r="J28" s="7"/>
      <c r="K28" s="7"/>
      <c r="L28" s="7"/>
      <c r="M28" s="7"/>
      <c r="N28" s="7"/>
    </row>
    <row r="29" ht="15.75" customHeight="1">
      <c r="A29" s="7"/>
      <c r="B29" s="7"/>
      <c r="C29" s="7"/>
      <c r="D29" s="7"/>
      <c r="E29" s="7"/>
      <c r="F29" s="7"/>
      <c r="G29" s="7"/>
      <c r="H29" s="7"/>
      <c r="I29" s="7"/>
      <c r="J29" s="7"/>
      <c r="K29" s="7"/>
      <c r="L29" s="7"/>
      <c r="M29" s="7"/>
      <c r="N29" s="7"/>
    </row>
    <row r="30" ht="30.0" customHeight="1">
      <c r="A30" s="3" t="s">
        <v>202</v>
      </c>
    </row>
    <row r="31" ht="15.75" customHeight="1">
      <c r="A31" s="7"/>
      <c r="B31" s="7"/>
      <c r="C31" s="7"/>
      <c r="D31" s="7"/>
      <c r="E31" s="7"/>
      <c r="F31" s="7"/>
      <c r="G31" s="7"/>
      <c r="H31" s="7"/>
      <c r="I31" s="7"/>
      <c r="J31" s="7"/>
      <c r="K31" s="7"/>
      <c r="L31" s="7"/>
      <c r="M31" s="7"/>
      <c r="N31" s="7"/>
    </row>
    <row r="32" ht="15.75" customHeight="1">
      <c r="A32" s="7"/>
      <c r="B32" s="7"/>
      <c r="C32" s="7"/>
      <c r="D32" s="7"/>
      <c r="E32" s="7"/>
      <c r="F32" s="7"/>
      <c r="G32" s="7"/>
      <c r="H32" s="7"/>
      <c r="I32" s="7"/>
      <c r="J32" s="7"/>
      <c r="K32" s="7"/>
      <c r="L32" s="7"/>
      <c r="M32" s="7"/>
      <c r="N32" s="7"/>
    </row>
    <row r="33" ht="15.75" customHeight="1">
      <c r="A33" s="7"/>
      <c r="B33" s="7"/>
      <c r="C33" s="7"/>
      <c r="D33" s="7"/>
      <c r="E33" s="7"/>
      <c r="F33" s="7"/>
      <c r="G33" s="7"/>
      <c r="H33" s="7"/>
      <c r="I33" s="7"/>
      <c r="J33" s="7"/>
      <c r="K33" s="7"/>
      <c r="L33" s="7"/>
      <c r="M33" s="7"/>
      <c r="N33" s="7"/>
    </row>
    <row r="34" ht="15.75" customHeight="1">
      <c r="A34" s="7"/>
      <c r="B34" s="7"/>
      <c r="C34" s="7"/>
      <c r="D34" s="7"/>
      <c r="E34" s="7"/>
      <c r="F34" s="7"/>
      <c r="G34" s="7"/>
      <c r="H34" s="7"/>
      <c r="I34" s="7"/>
      <c r="J34" s="7"/>
      <c r="K34" s="7"/>
      <c r="L34" s="7"/>
      <c r="M34" s="7"/>
      <c r="N34" s="7"/>
    </row>
    <row r="35" ht="15.75" customHeight="1">
      <c r="A35" s="7"/>
      <c r="B35" s="7"/>
      <c r="C35" s="7"/>
      <c r="D35" s="7"/>
      <c r="E35" s="7"/>
      <c r="F35" s="7"/>
      <c r="G35" s="7"/>
      <c r="H35" s="7"/>
      <c r="I35" s="7"/>
      <c r="J35" s="7"/>
      <c r="K35" s="7"/>
      <c r="L35" s="7"/>
      <c r="M35" s="7"/>
      <c r="N35" s="7"/>
    </row>
    <row r="36" ht="15.75" customHeight="1">
      <c r="A36" s="7"/>
      <c r="B36" s="7"/>
      <c r="C36" s="7"/>
      <c r="D36" s="7"/>
      <c r="E36" s="7"/>
      <c r="F36" s="7"/>
      <c r="G36" s="7"/>
      <c r="H36" s="7"/>
      <c r="I36" s="7"/>
      <c r="J36" s="7"/>
      <c r="K36" s="7"/>
      <c r="L36" s="7"/>
      <c r="M36" s="7"/>
      <c r="N36" s="7"/>
    </row>
    <row r="37" ht="15.75" customHeight="1">
      <c r="A37" s="7"/>
      <c r="B37" s="7"/>
      <c r="C37" s="7"/>
      <c r="D37" s="7"/>
      <c r="E37" s="7"/>
      <c r="F37" s="7"/>
      <c r="G37" s="7"/>
      <c r="H37" s="7"/>
      <c r="I37" s="7"/>
      <c r="J37" s="7"/>
      <c r="K37" s="7"/>
      <c r="L37" s="7"/>
      <c r="M37" s="7"/>
      <c r="N37" s="7"/>
    </row>
    <row r="38" ht="15.75" customHeight="1">
      <c r="A38" s="7"/>
      <c r="B38" s="7"/>
      <c r="C38" s="7"/>
      <c r="D38" s="7"/>
      <c r="E38" s="7"/>
      <c r="F38" s="7"/>
      <c r="G38" s="7"/>
      <c r="H38" s="7"/>
      <c r="I38" s="7"/>
      <c r="J38" s="7"/>
      <c r="K38" s="7"/>
      <c r="L38" s="7"/>
      <c r="M38" s="7"/>
      <c r="N38" s="7"/>
    </row>
    <row r="39" ht="15.75" customHeight="1">
      <c r="A39" s="7"/>
      <c r="B39" s="7"/>
      <c r="C39" s="7"/>
      <c r="D39" s="7"/>
      <c r="E39" s="7"/>
      <c r="F39" s="7"/>
      <c r="G39" s="7"/>
      <c r="H39" s="7"/>
      <c r="I39" s="7"/>
      <c r="J39" s="7"/>
      <c r="K39" s="7"/>
      <c r="L39" s="7"/>
      <c r="M39" s="7"/>
      <c r="N39" s="7"/>
    </row>
    <row r="40" ht="15.75" customHeight="1">
      <c r="A40" s="7"/>
      <c r="B40" s="7"/>
      <c r="C40" s="7"/>
      <c r="D40" s="7"/>
      <c r="E40" s="7"/>
      <c r="F40" s="7"/>
      <c r="G40" s="7"/>
      <c r="H40" s="7"/>
      <c r="I40" s="7"/>
      <c r="J40" s="7"/>
      <c r="K40" s="7"/>
      <c r="L40" s="7"/>
      <c r="M40" s="7"/>
      <c r="N40" s="7"/>
    </row>
    <row r="41" ht="15.75" customHeight="1">
      <c r="A41" s="7"/>
      <c r="B41" s="7"/>
      <c r="C41" s="7"/>
      <c r="D41" s="7"/>
      <c r="E41" s="7"/>
      <c r="F41" s="7"/>
      <c r="G41" s="7"/>
      <c r="H41" s="7"/>
      <c r="I41" s="7"/>
      <c r="J41" s="7"/>
      <c r="K41" s="7"/>
      <c r="L41" s="7"/>
      <c r="M41" s="7"/>
      <c r="N41" s="7"/>
    </row>
    <row r="42" ht="15.75" customHeight="1">
      <c r="A42" s="7"/>
      <c r="B42" s="7"/>
      <c r="C42" s="7"/>
      <c r="D42" s="7"/>
      <c r="E42" s="7"/>
      <c r="F42" s="7"/>
      <c r="G42" s="7"/>
      <c r="H42" s="7"/>
      <c r="I42" s="7"/>
      <c r="J42" s="7"/>
      <c r="K42" s="7"/>
      <c r="L42" s="7"/>
      <c r="M42" s="7"/>
      <c r="N42" s="7"/>
    </row>
    <row r="43" ht="15.75" customHeight="1">
      <c r="A43" s="7"/>
      <c r="B43" s="7"/>
      <c r="C43" s="7"/>
      <c r="D43" s="7"/>
      <c r="E43" s="7"/>
      <c r="F43" s="7"/>
      <c r="G43" s="7"/>
      <c r="H43" s="7"/>
      <c r="I43" s="7"/>
      <c r="J43" s="7"/>
      <c r="K43" s="7"/>
      <c r="L43" s="7"/>
      <c r="M43" s="7"/>
      <c r="N43" s="7"/>
    </row>
    <row r="44" ht="15.75" customHeight="1">
      <c r="A44" s="7"/>
      <c r="B44" s="7"/>
      <c r="C44" s="7"/>
      <c r="D44" s="7"/>
      <c r="E44" s="7"/>
      <c r="F44" s="7"/>
      <c r="G44" s="7"/>
      <c r="H44" s="7"/>
      <c r="I44" s="7"/>
      <c r="J44" s="7"/>
      <c r="K44" s="7"/>
      <c r="L44" s="7"/>
      <c r="M44" s="7"/>
      <c r="N44" s="7"/>
    </row>
    <row r="45" ht="15.75" customHeight="1">
      <c r="A45" s="7"/>
      <c r="B45" s="7"/>
      <c r="C45" s="7"/>
      <c r="D45" s="7"/>
      <c r="E45" s="7"/>
      <c r="F45" s="7"/>
      <c r="G45" s="7"/>
      <c r="H45" s="7"/>
      <c r="I45" s="7"/>
      <c r="J45" s="7"/>
      <c r="K45" s="7"/>
      <c r="L45" s="7"/>
      <c r="M45" s="7"/>
      <c r="N45" s="7"/>
    </row>
    <row r="46" ht="15.75" customHeight="1">
      <c r="A46" s="7"/>
      <c r="B46" s="7"/>
      <c r="C46" s="7"/>
      <c r="D46" s="7"/>
      <c r="E46" s="7"/>
      <c r="F46" s="7"/>
      <c r="G46" s="7"/>
      <c r="H46" s="7"/>
      <c r="I46" s="7"/>
      <c r="J46" s="7"/>
      <c r="K46" s="7"/>
      <c r="L46" s="7"/>
      <c r="M46" s="7"/>
      <c r="N46" s="7"/>
    </row>
    <row r="47" ht="15.75" customHeight="1">
      <c r="A47" s="7"/>
      <c r="B47" s="7"/>
      <c r="C47" s="7"/>
      <c r="D47" s="7"/>
      <c r="E47" s="7"/>
      <c r="F47" s="7"/>
      <c r="G47" s="7"/>
      <c r="H47" s="7"/>
      <c r="I47" s="7"/>
      <c r="J47" s="7"/>
      <c r="K47" s="7"/>
      <c r="L47" s="7"/>
      <c r="M47" s="7"/>
      <c r="N47" s="7"/>
    </row>
    <row r="48" ht="15.75" customHeight="1">
      <c r="A48" s="7"/>
      <c r="B48" s="7"/>
      <c r="C48" s="7"/>
      <c r="D48" s="7"/>
      <c r="E48" s="7"/>
      <c r="F48" s="7"/>
      <c r="G48" s="7"/>
      <c r="H48" s="7"/>
      <c r="I48" s="7"/>
      <c r="J48" s="7"/>
      <c r="K48" s="7"/>
      <c r="L48" s="7"/>
      <c r="M48" s="7"/>
      <c r="N48" s="7"/>
    </row>
    <row r="49" ht="15.75" customHeight="1">
      <c r="A49" s="7"/>
      <c r="B49" s="7"/>
      <c r="C49" s="7"/>
      <c r="D49" s="7"/>
      <c r="E49" s="7"/>
      <c r="F49" s="7"/>
      <c r="G49" s="7"/>
      <c r="H49" s="7"/>
      <c r="I49" s="7"/>
      <c r="J49" s="7"/>
      <c r="K49" s="7"/>
      <c r="L49" s="7"/>
      <c r="M49" s="7"/>
      <c r="N49" s="7"/>
    </row>
    <row r="50" ht="15.75" customHeight="1">
      <c r="A50" s="7"/>
      <c r="B50" s="7"/>
      <c r="C50" s="7"/>
      <c r="D50" s="7"/>
      <c r="E50" s="7"/>
      <c r="F50" s="7"/>
      <c r="G50" s="7"/>
      <c r="H50" s="7"/>
      <c r="I50" s="7"/>
      <c r="J50" s="7"/>
      <c r="K50" s="7"/>
      <c r="L50" s="7"/>
      <c r="M50" s="7"/>
      <c r="N50" s="7"/>
    </row>
    <row r="51" ht="15.75" customHeight="1">
      <c r="A51" s="7"/>
      <c r="B51" s="7"/>
      <c r="C51" s="7"/>
      <c r="D51" s="7"/>
      <c r="E51" s="7"/>
      <c r="F51" s="7"/>
      <c r="G51" s="7"/>
      <c r="H51" s="7"/>
      <c r="I51" s="7"/>
      <c r="J51" s="7"/>
      <c r="K51" s="7"/>
      <c r="L51" s="7"/>
      <c r="M51" s="7"/>
      <c r="N51" s="7"/>
    </row>
    <row r="52" ht="15.75" customHeight="1">
      <c r="A52" s="7"/>
      <c r="B52" s="7"/>
      <c r="C52" s="7"/>
      <c r="D52" s="7"/>
      <c r="E52" s="7"/>
      <c r="F52" s="7"/>
      <c r="G52" s="7"/>
      <c r="H52" s="7"/>
      <c r="I52" s="7"/>
      <c r="J52" s="7"/>
      <c r="K52" s="7"/>
      <c r="L52" s="7"/>
      <c r="M52" s="7"/>
      <c r="N52" s="7"/>
    </row>
    <row r="53" ht="15.75" customHeight="1">
      <c r="A53" s="7"/>
      <c r="B53" s="7"/>
      <c r="C53" s="7"/>
      <c r="D53" s="7"/>
      <c r="E53" s="7"/>
      <c r="F53" s="7"/>
      <c r="G53" s="7"/>
      <c r="H53" s="7"/>
      <c r="I53" s="7"/>
      <c r="J53" s="7"/>
      <c r="K53" s="7"/>
      <c r="L53" s="7"/>
      <c r="M53" s="7"/>
      <c r="N53" s="7"/>
    </row>
    <row r="54" ht="15.75" customHeight="1">
      <c r="A54" s="7"/>
      <c r="B54" s="7"/>
      <c r="C54" s="7"/>
      <c r="D54" s="7"/>
      <c r="E54" s="7"/>
      <c r="F54" s="7"/>
      <c r="G54" s="7"/>
      <c r="H54" s="7"/>
      <c r="I54" s="7"/>
      <c r="J54" s="7"/>
      <c r="K54" s="7"/>
      <c r="L54" s="7"/>
      <c r="M54" s="7"/>
      <c r="N54" s="7"/>
    </row>
    <row r="55" ht="15.75" customHeight="1">
      <c r="A55" s="7"/>
      <c r="B55" s="7"/>
      <c r="C55" s="7"/>
      <c r="D55" s="7"/>
      <c r="E55" s="7"/>
      <c r="F55" s="7"/>
      <c r="G55" s="7"/>
      <c r="H55" s="7"/>
      <c r="I55" s="7"/>
      <c r="J55" s="7"/>
      <c r="K55" s="7"/>
      <c r="L55" s="7"/>
      <c r="M55" s="7"/>
      <c r="N55" s="7"/>
    </row>
    <row r="56" ht="15.75" customHeight="1">
      <c r="A56" s="7"/>
      <c r="B56" s="7"/>
      <c r="C56" s="7"/>
      <c r="D56" s="7"/>
      <c r="E56" s="7"/>
      <c r="F56" s="7"/>
      <c r="G56" s="7"/>
      <c r="H56" s="7"/>
      <c r="I56" s="7"/>
      <c r="J56" s="7"/>
      <c r="K56" s="7"/>
      <c r="L56" s="7"/>
      <c r="M56" s="7"/>
      <c r="N56" s="7"/>
    </row>
    <row r="57" ht="15.75" customHeight="1">
      <c r="A57" s="7"/>
      <c r="B57" s="7"/>
      <c r="C57" s="7"/>
      <c r="D57" s="7"/>
      <c r="E57" s="7"/>
      <c r="F57" s="7"/>
      <c r="G57" s="7"/>
      <c r="H57" s="7"/>
      <c r="I57" s="7"/>
      <c r="J57" s="7"/>
      <c r="K57" s="7"/>
      <c r="L57" s="7"/>
      <c r="M57" s="7"/>
      <c r="N57" s="7"/>
    </row>
    <row r="58" ht="15.75" customHeight="1">
      <c r="A58" s="7"/>
      <c r="B58" s="7"/>
      <c r="C58" s="7"/>
      <c r="D58" s="7"/>
      <c r="E58" s="7"/>
      <c r="F58" s="7"/>
      <c r="G58" s="7"/>
      <c r="H58" s="7"/>
      <c r="I58" s="7"/>
      <c r="J58" s="7"/>
      <c r="K58" s="7"/>
      <c r="L58" s="7"/>
      <c r="M58" s="7"/>
      <c r="N58" s="7"/>
    </row>
    <row r="59" ht="15.75" customHeight="1">
      <c r="A59" s="7"/>
      <c r="B59" s="7"/>
      <c r="C59" s="7"/>
      <c r="D59" s="7"/>
      <c r="E59" s="7"/>
      <c r="F59" s="7"/>
      <c r="G59" s="7"/>
      <c r="H59" s="7"/>
      <c r="I59" s="7"/>
      <c r="J59" s="7"/>
      <c r="K59" s="7"/>
      <c r="L59" s="7"/>
      <c r="M59" s="7"/>
      <c r="N59" s="7"/>
    </row>
    <row r="60" ht="15.75" customHeight="1">
      <c r="A60" s="7"/>
      <c r="B60" s="7"/>
      <c r="C60" s="7"/>
      <c r="D60" s="7"/>
      <c r="E60" s="7"/>
      <c r="F60" s="7"/>
      <c r="G60" s="7"/>
      <c r="H60" s="7"/>
      <c r="I60" s="7"/>
      <c r="J60" s="7"/>
      <c r="K60" s="7"/>
      <c r="L60" s="7"/>
      <c r="M60" s="7"/>
      <c r="N60" s="7"/>
    </row>
    <row r="61" ht="15.75" customHeight="1">
      <c r="A61" s="7"/>
      <c r="B61" s="7"/>
      <c r="C61" s="7"/>
      <c r="D61" s="7"/>
      <c r="E61" s="7"/>
      <c r="F61" s="7"/>
      <c r="G61" s="7"/>
      <c r="H61" s="7"/>
      <c r="I61" s="7"/>
      <c r="J61" s="7"/>
      <c r="K61" s="7"/>
      <c r="L61" s="7"/>
      <c r="M61" s="7"/>
      <c r="N61" s="7"/>
    </row>
    <row r="62" ht="15.75" customHeight="1">
      <c r="A62" s="7"/>
      <c r="B62" s="7"/>
      <c r="C62" s="7"/>
      <c r="D62" s="7"/>
      <c r="E62" s="7"/>
      <c r="F62" s="7"/>
      <c r="G62" s="7"/>
      <c r="H62" s="7"/>
      <c r="I62" s="7"/>
      <c r="J62" s="7"/>
      <c r="K62" s="7"/>
      <c r="L62" s="7"/>
      <c r="M62" s="7"/>
      <c r="N62" s="7"/>
    </row>
    <row r="63" ht="15.75" customHeight="1">
      <c r="A63" s="7"/>
      <c r="B63" s="7"/>
      <c r="C63" s="7"/>
      <c r="D63" s="7"/>
      <c r="E63" s="7"/>
      <c r="F63" s="7"/>
      <c r="G63" s="7"/>
      <c r="H63" s="7"/>
      <c r="I63" s="7"/>
      <c r="J63" s="7"/>
      <c r="K63" s="7"/>
      <c r="L63" s="7"/>
      <c r="M63" s="7"/>
      <c r="N63" s="7"/>
    </row>
    <row r="64" ht="15.75" customHeight="1">
      <c r="A64" s="7"/>
      <c r="B64" s="7"/>
      <c r="C64" s="7"/>
      <c r="D64" s="7"/>
      <c r="E64" s="7"/>
      <c r="F64" s="7"/>
      <c r="G64" s="7"/>
      <c r="H64" s="7"/>
      <c r="I64" s="7"/>
      <c r="J64" s="7"/>
      <c r="K64" s="7"/>
      <c r="L64" s="7"/>
      <c r="M64" s="7"/>
      <c r="N64" s="7"/>
    </row>
    <row r="65" ht="15.75" customHeight="1">
      <c r="A65" s="7"/>
      <c r="B65" s="7"/>
      <c r="C65" s="7"/>
      <c r="D65" s="7"/>
      <c r="E65" s="7"/>
      <c r="F65" s="7"/>
      <c r="G65" s="7"/>
      <c r="H65" s="7"/>
      <c r="I65" s="7"/>
      <c r="J65" s="7"/>
      <c r="K65" s="7"/>
      <c r="L65" s="7"/>
      <c r="M65" s="7"/>
      <c r="N65" s="7"/>
    </row>
    <row r="66" ht="15.75" customHeight="1">
      <c r="A66" s="7"/>
      <c r="B66" s="7"/>
      <c r="C66" s="7"/>
      <c r="D66" s="7"/>
      <c r="E66" s="7"/>
      <c r="F66" s="7"/>
      <c r="G66" s="7"/>
      <c r="H66" s="7"/>
      <c r="I66" s="7"/>
      <c r="J66" s="7"/>
      <c r="K66" s="7"/>
      <c r="L66" s="7"/>
      <c r="M66" s="7"/>
      <c r="N66" s="7"/>
    </row>
    <row r="67" ht="15.75" customHeight="1">
      <c r="A67" s="7"/>
      <c r="B67" s="7"/>
      <c r="C67" s="7"/>
      <c r="D67" s="7"/>
      <c r="E67" s="7"/>
      <c r="F67" s="7"/>
      <c r="G67" s="7"/>
      <c r="H67" s="7"/>
      <c r="I67" s="7"/>
      <c r="J67" s="7"/>
      <c r="K67" s="7"/>
      <c r="L67" s="7"/>
      <c r="M67" s="7"/>
      <c r="N67" s="7"/>
    </row>
    <row r="68" ht="15.75" customHeight="1">
      <c r="A68" s="7"/>
      <c r="B68" s="7"/>
      <c r="C68" s="7"/>
      <c r="D68" s="7"/>
      <c r="E68" s="7"/>
      <c r="F68" s="7"/>
      <c r="G68" s="7"/>
      <c r="H68" s="7"/>
      <c r="I68" s="7"/>
      <c r="J68" s="7"/>
      <c r="K68" s="7"/>
      <c r="L68" s="7"/>
      <c r="M68" s="7"/>
      <c r="N68" s="7"/>
    </row>
    <row r="69" ht="15.75" customHeight="1">
      <c r="A69" s="7"/>
      <c r="B69" s="7"/>
      <c r="C69" s="7"/>
      <c r="D69" s="7"/>
      <c r="E69" s="7"/>
      <c r="F69" s="7"/>
      <c r="G69" s="7"/>
      <c r="H69" s="7"/>
      <c r="I69" s="7"/>
      <c r="J69" s="7"/>
      <c r="K69" s="7"/>
      <c r="L69" s="7"/>
      <c r="M69" s="7"/>
      <c r="N69" s="7"/>
    </row>
    <row r="70" ht="15.75" customHeight="1">
      <c r="A70" s="7"/>
      <c r="B70" s="7"/>
      <c r="C70" s="7"/>
      <c r="D70" s="7"/>
      <c r="E70" s="7"/>
      <c r="F70" s="7"/>
      <c r="G70" s="7"/>
      <c r="H70" s="7"/>
      <c r="I70" s="7"/>
      <c r="J70" s="7"/>
      <c r="K70" s="7"/>
      <c r="L70" s="7"/>
      <c r="M70" s="7"/>
      <c r="N70" s="7"/>
    </row>
    <row r="71" ht="15.75" customHeight="1">
      <c r="A71" s="7"/>
      <c r="B71" s="7"/>
      <c r="C71" s="7"/>
      <c r="D71" s="7"/>
      <c r="E71" s="7"/>
      <c r="F71" s="7"/>
      <c r="G71" s="7"/>
      <c r="H71" s="7"/>
      <c r="I71" s="7"/>
      <c r="J71" s="7"/>
      <c r="K71" s="7"/>
      <c r="L71" s="7"/>
      <c r="M71" s="7"/>
      <c r="N71" s="7"/>
    </row>
    <row r="72" ht="15.75" customHeight="1">
      <c r="A72" s="7"/>
      <c r="B72" s="7"/>
      <c r="C72" s="7"/>
      <c r="D72" s="7"/>
      <c r="E72" s="7"/>
      <c r="F72" s="7"/>
      <c r="G72" s="7"/>
      <c r="H72" s="7"/>
      <c r="I72" s="7"/>
      <c r="J72" s="7"/>
      <c r="K72" s="7"/>
      <c r="L72" s="7"/>
      <c r="M72" s="7"/>
      <c r="N72" s="7"/>
    </row>
    <row r="73" ht="15.75" customHeight="1">
      <c r="A73" s="7"/>
      <c r="B73" s="7"/>
      <c r="C73" s="7"/>
      <c r="D73" s="7"/>
      <c r="E73" s="7"/>
      <c r="F73" s="7"/>
      <c r="G73" s="7"/>
      <c r="H73" s="7"/>
      <c r="I73" s="7"/>
      <c r="J73" s="7"/>
      <c r="K73" s="7"/>
      <c r="L73" s="7"/>
      <c r="M73" s="7"/>
      <c r="N73" s="7"/>
    </row>
    <row r="74" ht="15.75" customHeight="1">
      <c r="A74" s="7"/>
      <c r="B74" s="7"/>
      <c r="C74" s="7"/>
      <c r="D74" s="7"/>
      <c r="E74" s="7"/>
      <c r="F74" s="7"/>
      <c r="G74" s="7"/>
      <c r="H74" s="7"/>
      <c r="I74" s="7"/>
      <c r="J74" s="7"/>
      <c r="K74" s="7"/>
      <c r="L74" s="7"/>
      <c r="M74" s="7"/>
      <c r="N74" s="7"/>
    </row>
    <row r="75" ht="15.75" customHeight="1">
      <c r="A75" s="7"/>
      <c r="B75" s="7"/>
      <c r="C75" s="7"/>
      <c r="D75" s="7"/>
      <c r="E75" s="7"/>
      <c r="F75" s="7"/>
      <c r="G75" s="7"/>
      <c r="H75" s="7"/>
      <c r="I75" s="7"/>
      <c r="J75" s="7"/>
      <c r="K75" s="7"/>
      <c r="L75" s="7"/>
      <c r="M75" s="7"/>
      <c r="N75" s="7"/>
    </row>
    <row r="76" ht="15.75" customHeight="1">
      <c r="A76" s="7"/>
      <c r="B76" s="7"/>
      <c r="C76" s="7"/>
      <c r="D76" s="7"/>
      <c r="E76" s="7"/>
      <c r="F76" s="7"/>
      <c r="G76" s="7"/>
      <c r="H76" s="7"/>
      <c r="I76" s="7"/>
      <c r="J76" s="7"/>
      <c r="K76" s="7"/>
      <c r="L76" s="7"/>
      <c r="M76" s="7"/>
      <c r="N76" s="7"/>
    </row>
    <row r="77" ht="15.75" customHeight="1">
      <c r="A77" s="7"/>
      <c r="B77" s="7"/>
      <c r="C77" s="7"/>
      <c r="D77" s="7"/>
      <c r="E77" s="7"/>
      <c r="F77" s="7"/>
      <c r="G77" s="7"/>
      <c r="H77" s="7"/>
      <c r="I77" s="7"/>
      <c r="J77" s="7"/>
      <c r="K77" s="7"/>
      <c r="L77" s="7"/>
      <c r="M77" s="7"/>
      <c r="N77" s="7"/>
    </row>
    <row r="78" ht="15.75" customHeight="1">
      <c r="A78" s="7"/>
      <c r="B78" s="7"/>
      <c r="C78" s="7"/>
      <c r="D78" s="7"/>
      <c r="E78" s="7"/>
      <c r="F78" s="7"/>
      <c r="G78" s="7"/>
      <c r="H78" s="7"/>
      <c r="I78" s="7"/>
      <c r="J78" s="7"/>
      <c r="K78" s="7"/>
      <c r="L78" s="7"/>
      <c r="M78" s="7"/>
      <c r="N78" s="7"/>
    </row>
    <row r="79" ht="15.75" customHeight="1">
      <c r="A79" s="7"/>
      <c r="B79" s="7"/>
      <c r="C79" s="7"/>
      <c r="D79" s="7"/>
      <c r="E79" s="7"/>
      <c r="F79" s="7"/>
      <c r="G79" s="7"/>
      <c r="H79" s="7"/>
      <c r="I79" s="7"/>
      <c r="J79" s="7"/>
      <c r="K79" s="7"/>
      <c r="L79" s="7"/>
      <c r="M79" s="7"/>
      <c r="N79" s="7"/>
    </row>
    <row r="80" ht="15.75" customHeight="1">
      <c r="A80" s="7"/>
      <c r="B80" s="7"/>
      <c r="C80" s="7"/>
      <c r="D80" s="7"/>
      <c r="E80" s="7"/>
      <c r="F80" s="7"/>
      <c r="G80" s="7"/>
      <c r="H80" s="7"/>
      <c r="I80" s="7"/>
      <c r="J80" s="7"/>
      <c r="K80" s="7"/>
      <c r="L80" s="7"/>
      <c r="M80" s="7"/>
      <c r="N80" s="7"/>
    </row>
    <row r="81" ht="15.75" customHeight="1">
      <c r="A81" s="7"/>
      <c r="B81" s="7"/>
      <c r="C81" s="7"/>
      <c r="D81" s="7"/>
      <c r="E81" s="7"/>
      <c r="F81" s="7"/>
      <c r="G81" s="7"/>
      <c r="H81" s="7"/>
      <c r="I81" s="7"/>
      <c r="J81" s="7"/>
      <c r="K81" s="7"/>
      <c r="L81" s="7"/>
      <c r="M81" s="7"/>
      <c r="N81" s="7"/>
    </row>
    <row r="82" ht="15.75" customHeight="1">
      <c r="A82" s="7"/>
      <c r="B82" s="7"/>
      <c r="C82" s="7"/>
      <c r="D82" s="7"/>
      <c r="E82" s="7"/>
      <c r="F82" s="7"/>
      <c r="G82" s="7"/>
      <c r="H82" s="7"/>
      <c r="I82" s="7"/>
      <c r="J82" s="7"/>
      <c r="K82" s="7"/>
      <c r="L82" s="7"/>
      <c r="M82" s="7"/>
      <c r="N82" s="7"/>
    </row>
    <row r="83" ht="15.75" customHeight="1">
      <c r="A83" s="7"/>
      <c r="B83" s="7"/>
      <c r="C83" s="7"/>
      <c r="D83" s="7"/>
      <c r="E83" s="7"/>
      <c r="F83" s="7"/>
      <c r="G83" s="7"/>
      <c r="H83" s="7"/>
      <c r="I83" s="7"/>
      <c r="J83" s="7"/>
      <c r="K83" s="7"/>
      <c r="L83" s="7"/>
      <c r="M83" s="7"/>
      <c r="N83" s="7"/>
    </row>
    <row r="84" ht="15.75" customHeight="1">
      <c r="A84" s="7"/>
      <c r="B84" s="7"/>
      <c r="C84" s="7"/>
      <c r="D84" s="7"/>
      <c r="E84" s="7"/>
      <c r="F84" s="7"/>
      <c r="G84" s="7"/>
      <c r="H84" s="7"/>
      <c r="I84" s="7"/>
      <c r="J84" s="7"/>
      <c r="K84" s="7"/>
      <c r="L84" s="7"/>
      <c r="M84" s="7"/>
      <c r="N84" s="7"/>
    </row>
    <row r="85" ht="15.75" customHeight="1">
      <c r="A85" s="7"/>
      <c r="B85" s="7"/>
      <c r="C85" s="7"/>
      <c r="D85" s="7"/>
      <c r="E85" s="7"/>
      <c r="F85" s="7"/>
      <c r="G85" s="7"/>
      <c r="H85" s="7"/>
      <c r="I85" s="7"/>
      <c r="J85" s="7"/>
      <c r="K85" s="7"/>
      <c r="L85" s="7"/>
      <c r="M85" s="7"/>
      <c r="N85" s="7"/>
    </row>
    <row r="86" ht="15.75" customHeight="1">
      <c r="A86" s="7"/>
      <c r="B86" s="7"/>
      <c r="C86" s="7"/>
      <c r="D86" s="7"/>
      <c r="E86" s="7"/>
      <c r="F86" s="7"/>
      <c r="G86" s="7"/>
      <c r="H86" s="7"/>
      <c r="I86" s="7"/>
      <c r="J86" s="7"/>
      <c r="K86" s="7"/>
      <c r="L86" s="7"/>
      <c r="M86" s="7"/>
      <c r="N86" s="7"/>
    </row>
    <row r="87" ht="15.75" customHeight="1">
      <c r="A87" s="7"/>
      <c r="B87" s="7"/>
      <c r="C87" s="7"/>
      <c r="D87" s="7"/>
      <c r="E87" s="7"/>
      <c r="F87" s="7"/>
      <c r="G87" s="7"/>
      <c r="H87" s="7"/>
      <c r="I87" s="7"/>
      <c r="J87" s="7"/>
      <c r="K87" s="7"/>
      <c r="L87" s="7"/>
      <c r="M87" s="7"/>
      <c r="N87" s="7"/>
    </row>
    <row r="88" ht="15.75" customHeight="1">
      <c r="A88" s="7"/>
      <c r="B88" s="7"/>
      <c r="C88" s="7"/>
      <c r="D88" s="7"/>
      <c r="E88" s="7"/>
      <c r="F88" s="7"/>
      <c r="G88" s="7"/>
      <c r="H88" s="7"/>
      <c r="I88" s="7"/>
      <c r="J88" s="7"/>
      <c r="K88" s="7"/>
      <c r="L88" s="7"/>
      <c r="M88" s="7"/>
      <c r="N88" s="7"/>
    </row>
    <row r="89" ht="15.75" customHeight="1">
      <c r="A89" s="7"/>
      <c r="B89" s="7"/>
      <c r="C89" s="7"/>
      <c r="D89" s="7"/>
      <c r="E89" s="7"/>
      <c r="F89" s="7"/>
      <c r="G89" s="7"/>
      <c r="H89" s="7"/>
      <c r="I89" s="7"/>
      <c r="J89" s="7"/>
      <c r="K89" s="7"/>
      <c r="L89" s="7"/>
      <c r="M89" s="7"/>
      <c r="N89" s="7"/>
    </row>
    <row r="90" ht="15.75" customHeight="1">
      <c r="A90" s="7"/>
      <c r="B90" s="7"/>
      <c r="C90" s="7"/>
      <c r="D90" s="7"/>
      <c r="E90" s="7"/>
      <c r="F90" s="7"/>
      <c r="G90" s="7"/>
      <c r="H90" s="7"/>
      <c r="I90" s="7"/>
      <c r="J90" s="7"/>
      <c r="K90" s="7"/>
      <c r="L90" s="7"/>
      <c r="M90" s="7"/>
      <c r="N90" s="7"/>
    </row>
    <row r="91" ht="15.75" customHeight="1">
      <c r="A91" s="7"/>
      <c r="B91" s="7"/>
      <c r="C91" s="7"/>
      <c r="D91" s="7"/>
      <c r="E91" s="7"/>
      <c r="F91" s="7"/>
      <c r="G91" s="7"/>
      <c r="H91" s="7"/>
      <c r="I91" s="7"/>
      <c r="J91" s="7"/>
      <c r="K91" s="7"/>
      <c r="L91" s="7"/>
      <c r="M91" s="7"/>
      <c r="N91" s="7"/>
    </row>
    <row r="92" ht="15.75" customHeight="1">
      <c r="A92" s="7"/>
      <c r="B92" s="7"/>
      <c r="C92" s="7"/>
      <c r="D92" s="7"/>
      <c r="E92" s="7"/>
      <c r="F92" s="7"/>
      <c r="G92" s="7"/>
      <c r="H92" s="7"/>
      <c r="I92" s="7"/>
      <c r="J92" s="7"/>
      <c r="K92" s="7"/>
      <c r="L92" s="7"/>
      <c r="M92" s="7"/>
      <c r="N92" s="7"/>
    </row>
    <row r="93" ht="15.75" customHeight="1">
      <c r="A93" s="7"/>
      <c r="B93" s="7"/>
      <c r="C93" s="7"/>
      <c r="D93" s="7"/>
      <c r="E93" s="7"/>
      <c r="F93" s="7"/>
      <c r="G93" s="7"/>
      <c r="H93" s="7"/>
      <c r="I93" s="7"/>
      <c r="J93" s="7"/>
      <c r="K93" s="7"/>
      <c r="L93" s="7"/>
      <c r="M93" s="7"/>
      <c r="N93" s="7"/>
    </row>
    <row r="94" ht="15.75" customHeight="1">
      <c r="A94" s="7"/>
      <c r="B94" s="7"/>
      <c r="C94" s="7"/>
      <c r="D94" s="7"/>
      <c r="E94" s="7"/>
      <c r="F94" s="7"/>
      <c r="G94" s="7"/>
      <c r="H94" s="7"/>
      <c r="I94" s="7"/>
      <c r="J94" s="7"/>
      <c r="K94" s="7"/>
      <c r="L94" s="7"/>
      <c r="M94" s="7"/>
      <c r="N94" s="7"/>
    </row>
    <row r="95" ht="15.75" customHeight="1">
      <c r="A95" s="7"/>
      <c r="B95" s="7"/>
      <c r="C95" s="7"/>
      <c r="D95" s="7"/>
      <c r="E95" s="7"/>
      <c r="F95" s="7"/>
      <c r="G95" s="7"/>
      <c r="H95" s="7"/>
      <c r="I95" s="7"/>
      <c r="J95" s="7"/>
      <c r="K95" s="7"/>
      <c r="L95" s="7"/>
      <c r="M95" s="7"/>
      <c r="N95" s="7"/>
    </row>
    <row r="96" ht="15.75" customHeight="1">
      <c r="A96" s="7"/>
      <c r="B96" s="7"/>
      <c r="C96" s="7"/>
      <c r="D96" s="7"/>
      <c r="E96" s="7"/>
      <c r="F96" s="7"/>
      <c r="G96" s="7"/>
      <c r="H96" s="7"/>
      <c r="I96" s="7"/>
      <c r="J96" s="7"/>
      <c r="K96" s="7"/>
      <c r="L96" s="7"/>
      <c r="M96" s="7"/>
      <c r="N96" s="7"/>
    </row>
    <row r="97" ht="15.75" customHeight="1">
      <c r="A97" s="7"/>
      <c r="B97" s="7"/>
      <c r="C97" s="7"/>
      <c r="D97" s="7"/>
      <c r="E97" s="7"/>
      <c r="F97" s="7"/>
      <c r="G97" s="7"/>
      <c r="H97" s="7"/>
      <c r="I97" s="7"/>
      <c r="J97" s="7"/>
      <c r="K97" s="7"/>
      <c r="L97" s="7"/>
      <c r="M97" s="7"/>
      <c r="N97" s="7"/>
    </row>
    <row r="98" ht="15.75" customHeight="1">
      <c r="A98" s="7"/>
      <c r="B98" s="7"/>
      <c r="C98" s="7"/>
      <c r="D98" s="7"/>
      <c r="E98" s="7"/>
      <c r="F98" s="7"/>
      <c r="G98" s="7"/>
      <c r="H98" s="7"/>
      <c r="I98" s="7"/>
      <c r="J98" s="7"/>
      <c r="K98" s="7"/>
      <c r="L98" s="7"/>
      <c r="M98" s="7"/>
      <c r="N98" s="7"/>
    </row>
    <row r="99" ht="15.75" customHeight="1">
      <c r="A99" s="7"/>
      <c r="B99" s="7"/>
      <c r="C99" s="7"/>
      <c r="D99" s="7"/>
      <c r="E99" s="7"/>
      <c r="F99" s="7"/>
      <c r="G99" s="7"/>
      <c r="H99" s="7"/>
      <c r="I99" s="7"/>
      <c r="J99" s="7"/>
      <c r="K99" s="7"/>
      <c r="L99" s="7"/>
      <c r="M99" s="7"/>
      <c r="N99" s="7"/>
    </row>
    <row r="100" ht="15.75" customHeight="1">
      <c r="A100" s="7"/>
      <c r="B100" s="7"/>
      <c r="C100" s="7"/>
      <c r="D100" s="7"/>
      <c r="E100" s="7"/>
      <c r="F100" s="7"/>
      <c r="G100" s="7"/>
      <c r="H100" s="7"/>
      <c r="I100" s="7"/>
      <c r="J100" s="7"/>
      <c r="K100" s="7"/>
      <c r="L100" s="7"/>
      <c r="M100" s="7"/>
      <c r="N100" s="7"/>
    </row>
    <row r="101" ht="15.75" customHeight="1">
      <c r="A101" s="7"/>
      <c r="B101" s="7"/>
      <c r="C101" s="7"/>
      <c r="D101" s="7"/>
      <c r="E101" s="7"/>
      <c r="F101" s="7"/>
      <c r="G101" s="7"/>
      <c r="H101" s="7"/>
      <c r="I101" s="7"/>
      <c r="J101" s="7"/>
      <c r="K101" s="7"/>
      <c r="L101" s="7"/>
      <c r="M101" s="7"/>
      <c r="N101" s="7"/>
    </row>
    <row r="102" ht="15.75" customHeight="1">
      <c r="A102" s="7"/>
      <c r="B102" s="7"/>
      <c r="C102" s="7"/>
      <c r="D102" s="7"/>
      <c r="E102" s="7"/>
      <c r="F102" s="7"/>
      <c r="G102" s="7"/>
      <c r="H102" s="7"/>
      <c r="I102" s="7"/>
      <c r="J102" s="7"/>
      <c r="K102" s="7"/>
      <c r="L102" s="7"/>
      <c r="M102" s="7"/>
      <c r="N102" s="7"/>
    </row>
    <row r="103" ht="15.75" customHeight="1">
      <c r="A103" s="7"/>
      <c r="B103" s="7"/>
      <c r="C103" s="7"/>
      <c r="D103" s="7"/>
      <c r="E103" s="7"/>
      <c r="F103" s="7"/>
      <c r="G103" s="7"/>
      <c r="H103" s="7"/>
      <c r="I103" s="7"/>
      <c r="J103" s="7"/>
      <c r="K103" s="7"/>
      <c r="L103" s="7"/>
      <c r="M103" s="7"/>
      <c r="N103" s="7"/>
    </row>
    <row r="104" ht="15.75" customHeight="1">
      <c r="A104" s="7"/>
      <c r="B104" s="7"/>
      <c r="C104" s="7"/>
      <c r="D104" s="7"/>
      <c r="E104" s="7"/>
      <c r="F104" s="7"/>
      <c r="G104" s="7"/>
      <c r="H104" s="7"/>
      <c r="I104" s="7"/>
      <c r="J104" s="7"/>
      <c r="K104" s="7"/>
      <c r="L104" s="7"/>
      <c r="M104" s="7"/>
      <c r="N104" s="7"/>
    </row>
    <row r="105" ht="15.75" customHeight="1">
      <c r="A105" s="7"/>
      <c r="B105" s="7"/>
      <c r="C105" s="7"/>
      <c r="D105" s="7"/>
      <c r="E105" s="7"/>
      <c r="F105" s="7"/>
      <c r="G105" s="7"/>
      <c r="H105" s="7"/>
      <c r="I105" s="7"/>
      <c r="J105" s="7"/>
      <c r="K105" s="7"/>
      <c r="L105" s="7"/>
      <c r="M105" s="7"/>
      <c r="N105" s="7"/>
    </row>
    <row r="106" ht="15.75" customHeight="1">
      <c r="A106" s="7"/>
      <c r="B106" s="7"/>
      <c r="C106" s="7"/>
      <c r="D106" s="7"/>
      <c r="E106" s="7"/>
      <c r="F106" s="7"/>
      <c r="G106" s="7"/>
      <c r="H106" s="7"/>
      <c r="I106" s="7"/>
      <c r="J106" s="7"/>
      <c r="K106" s="7"/>
      <c r="L106" s="7"/>
      <c r="M106" s="7"/>
      <c r="N106" s="7"/>
    </row>
    <row r="107" ht="15.75" customHeight="1">
      <c r="A107" s="7"/>
      <c r="B107" s="7"/>
      <c r="C107" s="7"/>
      <c r="D107" s="7"/>
      <c r="E107" s="7"/>
      <c r="F107" s="7"/>
      <c r="G107" s="7"/>
      <c r="H107" s="7"/>
      <c r="I107" s="7"/>
      <c r="J107" s="7"/>
      <c r="K107" s="7"/>
      <c r="L107" s="7"/>
      <c r="M107" s="7"/>
      <c r="N107" s="7"/>
    </row>
    <row r="108" ht="15.75" customHeight="1">
      <c r="A108" s="7"/>
      <c r="B108" s="7"/>
      <c r="C108" s="7"/>
      <c r="D108" s="7"/>
      <c r="E108" s="7"/>
      <c r="F108" s="7"/>
      <c r="G108" s="7"/>
      <c r="H108" s="7"/>
      <c r="I108" s="7"/>
      <c r="J108" s="7"/>
      <c r="K108" s="7"/>
      <c r="L108" s="7"/>
      <c r="M108" s="7"/>
      <c r="N108" s="7"/>
    </row>
    <row r="109" ht="15.75" customHeight="1">
      <c r="A109" s="7"/>
      <c r="B109" s="7"/>
      <c r="C109" s="7"/>
      <c r="D109" s="7"/>
      <c r="E109" s="7"/>
      <c r="F109" s="7"/>
      <c r="G109" s="7"/>
      <c r="H109" s="7"/>
      <c r="I109" s="7"/>
      <c r="J109" s="7"/>
      <c r="K109" s="7"/>
      <c r="L109" s="7"/>
      <c r="M109" s="7"/>
      <c r="N109" s="7"/>
    </row>
    <row r="110" ht="15.75" customHeight="1">
      <c r="A110" s="7"/>
      <c r="B110" s="7"/>
      <c r="C110" s="7"/>
      <c r="D110" s="7"/>
      <c r="E110" s="7"/>
      <c r="F110" s="7"/>
      <c r="G110" s="7"/>
      <c r="H110" s="7"/>
      <c r="I110" s="7"/>
      <c r="J110" s="7"/>
      <c r="K110" s="7"/>
      <c r="L110" s="7"/>
      <c r="M110" s="7"/>
      <c r="N110" s="7"/>
    </row>
    <row r="111" ht="15.75" customHeight="1">
      <c r="A111" s="7"/>
      <c r="B111" s="7"/>
      <c r="C111" s="7"/>
      <c r="D111" s="7"/>
      <c r="E111" s="7"/>
      <c r="F111" s="7"/>
      <c r="G111" s="7"/>
      <c r="H111" s="7"/>
      <c r="I111" s="7"/>
      <c r="J111" s="7"/>
      <c r="K111" s="7"/>
      <c r="L111" s="7"/>
      <c r="M111" s="7"/>
      <c r="N111" s="7"/>
    </row>
    <row r="112" ht="15.75" customHeight="1">
      <c r="A112" s="7"/>
      <c r="B112" s="7"/>
      <c r="C112" s="7"/>
      <c r="D112" s="7"/>
      <c r="E112" s="7"/>
      <c r="F112" s="7"/>
      <c r="G112" s="7"/>
      <c r="H112" s="7"/>
      <c r="I112" s="7"/>
      <c r="J112" s="7"/>
      <c r="K112" s="7"/>
      <c r="L112" s="7"/>
      <c r="M112" s="7"/>
      <c r="N112" s="7"/>
    </row>
    <row r="113" ht="15.75" customHeight="1">
      <c r="A113" s="7"/>
      <c r="B113" s="7"/>
      <c r="C113" s="7"/>
      <c r="D113" s="7"/>
      <c r="E113" s="7"/>
      <c r="F113" s="7"/>
      <c r="G113" s="7"/>
      <c r="H113" s="7"/>
      <c r="I113" s="7"/>
      <c r="J113" s="7"/>
      <c r="K113" s="7"/>
      <c r="L113" s="7"/>
      <c r="M113" s="7"/>
      <c r="N113" s="7"/>
    </row>
    <row r="114" ht="15.75" customHeight="1">
      <c r="A114" s="7"/>
      <c r="B114" s="7"/>
      <c r="C114" s="7"/>
      <c r="D114" s="7"/>
      <c r="E114" s="7"/>
      <c r="F114" s="7"/>
      <c r="G114" s="7"/>
      <c r="H114" s="7"/>
      <c r="I114" s="7"/>
      <c r="J114" s="7"/>
      <c r="K114" s="7"/>
      <c r="L114" s="7"/>
      <c r="M114" s="7"/>
      <c r="N114" s="7"/>
    </row>
    <row r="115" ht="15.75" customHeight="1">
      <c r="A115" s="7"/>
      <c r="B115" s="7"/>
      <c r="C115" s="7"/>
      <c r="D115" s="7"/>
      <c r="E115" s="7"/>
      <c r="F115" s="7"/>
      <c r="G115" s="7"/>
      <c r="H115" s="7"/>
      <c r="I115" s="7"/>
      <c r="J115" s="7"/>
      <c r="K115" s="7"/>
      <c r="L115" s="7"/>
      <c r="M115" s="7"/>
      <c r="N115" s="7"/>
    </row>
    <row r="116" ht="15.75" customHeight="1">
      <c r="A116" s="7"/>
      <c r="B116" s="7"/>
      <c r="C116" s="7"/>
      <c r="D116" s="7"/>
      <c r="E116" s="7"/>
      <c r="F116" s="7"/>
      <c r="G116" s="7"/>
      <c r="H116" s="7"/>
      <c r="I116" s="7"/>
      <c r="J116" s="7"/>
      <c r="K116" s="7"/>
      <c r="L116" s="7"/>
      <c r="M116" s="7"/>
      <c r="N116" s="7"/>
    </row>
    <row r="117" ht="15.75" customHeight="1">
      <c r="A117" s="7"/>
      <c r="B117" s="7"/>
      <c r="C117" s="7"/>
      <c r="D117" s="7"/>
      <c r="E117" s="7"/>
      <c r="F117" s="7"/>
      <c r="G117" s="7"/>
      <c r="H117" s="7"/>
      <c r="I117" s="7"/>
      <c r="J117" s="7"/>
      <c r="K117" s="7"/>
      <c r="L117" s="7"/>
      <c r="M117" s="7"/>
      <c r="N117" s="7"/>
    </row>
    <row r="118" ht="15.75" customHeight="1">
      <c r="A118" s="7"/>
      <c r="B118" s="7"/>
      <c r="C118" s="7"/>
      <c r="D118" s="7"/>
      <c r="E118" s="7"/>
      <c r="F118" s="7"/>
      <c r="G118" s="7"/>
      <c r="H118" s="7"/>
      <c r="I118" s="7"/>
      <c r="J118" s="7"/>
      <c r="K118" s="7"/>
      <c r="L118" s="7"/>
      <c r="M118" s="7"/>
      <c r="N118" s="7"/>
    </row>
    <row r="119" ht="15.75" customHeight="1">
      <c r="A119" s="7"/>
      <c r="B119" s="7"/>
      <c r="C119" s="7"/>
      <c r="D119" s="7"/>
      <c r="E119" s="7"/>
      <c r="F119" s="7"/>
      <c r="G119" s="7"/>
      <c r="H119" s="7"/>
      <c r="I119" s="7"/>
      <c r="J119" s="7"/>
      <c r="K119" s="7"/>
      <c r="L119" s="7"/>
      <c r="M119" s="7"/>
      <c r="N119" s="7"/>
    </row>
    <row r="120" ht="15.75" customHeight="1">
      <c r="A120" s="7"/>
      <c r="B120" s="7"/>
      <c r="C120" s="7"/>
      <c r="D120" s="7"/>
      <c r="E120" s="7"/>
      <c r="F120" s="7"/>
      <c r="G120" s="7"/>
      <c r="H120" s="7"/>
      <c r="I120" s="7"/>
      <c r="J120" s="7"/>
      <c r="K120" s="7"/>
      <c r="L120" s="7"/>
      <c r="M120" s="7"/>
      <c r="N120" s="7"/>
    </row>
    <row r="121" ht="15.75" customHeight="1">
      <c r="A121" s="7"/>
      <c r="B121" s="7"/>
      <c r="C121" s="7"/>
      <c r="D121" s="7"/>
      <c r="E121" s="7"/>
      <c r="F121" s="7"/>
      <c r="G121" s="7"/>
      <c r="H121" s="7"/>
      <c r="I121" s="7"/>
      <c r="J121" s="7"/>
      <c r="K121" s="7"/>
      <c r="L121" s="7"/>
      <c r="M121" s="7"/>
      <c r="N121" s="7"/>
    </row>
    <row r="122" ht="15.75" customHeight="1">
      <c r="A122" s="7"/>
      <c r="B122" s="7"/>
      <c r="C122" s="7"/>
      <c r="D122" s="7"/>
      <c r="E122" s="7"/>
      <c r="F122" s="7"/>
      <c r="G122" s="7"/>
      <c r="H122" s="7"/>
      <c r="I122" s="7"/>
      <c r="J122" s="7"/>
      <c r="K122" s="7"/>
      <c r="L122" s="7"/>
      <c r="M122" s="7"/>
      <c r="N122" s="7"/>
    </row>
    <row r="123" ht="15.75" customHeight="1">
      <c r="A123" s="7"/>
      <c r="B123" s="7"/>
      <c r="C123" s="7"/>
      <c r="D123" s="7"/>
      <c r="E123" s="7"/>
      <c r="F123" s="7"/>
      <c r="G123" s="7"/>
      <c r="H123" s="7"/>
      <c r="I123" s="7"/>
      <c r="J123" s="7"/>
      <c r="K123" s="7"/>
      <c r="L123" s="7"/>
      <c r="M123" s="7"/>
      <c r="N123" s="7"/>
    </row>
    <row r="124" ht="15.75" customHeight="1">
      <c r="A124" s="7"/>
      <c r="B124" s="7"/>
      <c r="C124" s="7"/>
      <c r="D124" s="7"/>
      <c r="E124" s="7"/>
      <c r="F124" s="7"/>
      <c r="G124" s="7"/>
      <c r="H124" s="7"/>
      <c r="I124" s="7"/>
      <c r="J124" s="7"/>
      <c r="K124" s="7"/>
      <c r="L124" s="7"/>
      <c r="M124" s="7"/>
      <c r="N124" s="7"/>
    </row>
    <row r="125" ht="15.75" customHeight="1">
      <c r="A125" s="7"/>
      <c r="B125" s="7"/>
      <c r="C125" s="7"/>
      <c r="D125" s="7"/>
      <c r="E125" s="7"/>
      <c r="F125" s="7"/>
      <c r="G125" s="7"/>
      <c r="H125" s="7"/>
      <c r="I125" s="7"/>
      <c r="J125" s="7"/>
      <c r="K125" s="7"/>
      <c r="L125" s="7"/>
      <c r="M125" s="7"/>
      <c r="N125" s="7"/>
    </row>
    <row r="126" ht="15.75" customHeight="1">
      <c r="A126" s="7"/>
      <c r="B126" s="7"/>
      <c r="C126" s="7"/>
      <c r="D126" s="7"/>
      <c r="E126" s="7"/>
      <c r="F126" s="7"/>
      <c r="G126" s="7"/>
      <c r="H126" s="7"/>
      <c r="I126" s="7"/>
      <c r="J126" s="7"/>
      <c r="K126" s="7"/>
      <c r="L126" s="7"/>
      <c r="M126" s="7"/>
      <c r="N126" s="7"/>
    </row>
    <row r="127" ht="15.75" customHeight="1">
      <c r="A127" s="7"/>
      <c r="B127" s="7"/>
      <c r="C127" s="7"/>
      <c r="D127" s="7"/>
      <c r="E127" s="7"/>
      <c r="F127" s="7"/>
      <c r="G127" s="7"/>
      <c r="H127" s="7"/>
      <c r="I127" s="7"/>
      <c r="J127" s="7"/>
      <c r="K127" s="7"/>
      <c r="L127" s="7"/>
      <c r="M127" s="7"/>
      <c r="N127" s="7"/>
    </row>
    <row r="128" ht="15.75" customHeight="1">
      <c r="A128" s="7"/>
      <c r="B128" s="7"/>
      <c r="C128" s="7"/>
      <c r="D128" s="7"/>
      <c r="E128" s="7"/>
      <c r="F128" s="7"/>
      <c r="G128" s="7"/>
      <c r="H128" s="7"/>
      <c r="I128" s="7"/>
      <c r="J128" s="7"/>
      <c r="K128" s="7"/>
      <c r="L128" s="7"/>
      <c r="M128" s="7"/>
      <c r="N128" s="7"/>
    </row>
    <row r="129" ht="15.75" customHeight="1">
      <c r="A129" s="7"/>
      <c r="B129" s="7"/>
      <c r="C129" s="7"/>
      <c r="D129" s="7"/>
      <c r="E129" s="7"/>
      <c r="F129" s="7"/>
      <c r="G129" s="7"/>
      <c r="H129" s="7"/>
      <c r="I129" s="7"/>
      <c r="J129" s="7"/>
      <c r="K129" s="7"/>
      <c r="L129" s="7"/>
      <c r="M129" s="7"/>
      <c r="N129" s="7"/>
    </row>
    <row r="130" ht="15.75" customHeight="1">
      <c r="A130" s="7"/>
      <c r="B130" s="7"/>
      <c r="C130" s="7"/>
      <c r="D130" s="7"/>
      <c r="E130" s="7"/>
      <c r="F130" s="7"/>
      <c r="G130" s="7"/>
      <c r="H130" s="7"/>
      <c r="I130" s="7"/>
      <c r="J130" s="7"/>
      <c r="K130" s="7"/>
      <c r="L130" s="7"/>
      <c r="M130" s="7"/>
      <c r="N130" s="7"/>
    </row>
    <row r="131" ht="15.75" customHeight="1">
      <c r="A131" s="7"/>
      <c r="B131" s="7"/>
      <c r="C131" s="7"/>
      <c r="D131" s="7"/>
      <c r="E131" s="7"/>
      <c r="F131" s="7"/>
      <c r="G131" s="7"/>
      <c r="H131" s="7"/>
      <c r="I131" s="7"/>
      <c r="J131" s="7"/>
      <c r="K131" s="7"/>
      <c r="L131" s="7"/>
      <c r="M131" s="7"/>
      <c r="N131" s="7"/>
    </row>
    <row r="132" ht="15.75" customHeight="1">
      <c r="A132" s="7"/>
      <c r="B132" s="7"/>
      <c r="C132" s="7"/>
      <c r="D132" s="7"/>
      <c r="E132" s="7"/>
      <c r="F132" s="7"/>
      <c r="G132" s="7"/>
      <c r="H132" s="7"/>
      <c r="I132" s="7"/>
      <c r="J132" s="7"/>
      <c r="K132" s="7"/>
      <c r="L132" s="7"/>
      <c r="M132" s="7"/>
      <c r="N132" s="7"/>
    </row>
    <row r="133" ht="15.75" customHeight="1">
      <c r="A133" s="7"/>
      <c r="B133" s="7"/>
      <c r="C133" s="7"/>
      <c r="D133" s="7"/>
      <c r="E133" s="7"/>
      <c r="F133" s="7"/>
      <c r="G133" s="7"/>
      <c r="H133" s="7"/>
      <c r="I133" s="7"/>
      <c r="J133" s="7"/>
      <c r="K133" s="7"/>
      <c r="L133" s="7"/>
      <c r="M133" s="7"/>
      <c r="N133" s="7"/>
    </row>
    <row r="134" ht="15.75" customHeight="1">
      <c r="A134" s="7"/>
      <c r="B134" s="7"/>
      <c r="C134" s="7"/>
      <c r="D134" s="7"/>
      <c r="E134" s="7"/>
      <c r="F134" s="7"/>
      <c r="G134" s="7"/>
      <c r="H134" s="7"/>
      <c r="I134" s="7"/>
      <c r="J134" s="7"/>
      <c r="K134" s="7"/>
      <c r="L134" s="7"/>
      <c r="M134" s="7"/>
      <c r="N134" s="7"/>
    </row>
    <row r="135" ht="15.75" customHeight="1">
      <c r="A135" s="7"/>
      <c r="B135" s="7"/>
      <c r="C135" s="7"/>
      <c r="D135" s="7"/>
      <c r="E135" s="7"/>
      <c r="F135" s="7"/>
      <c r="G135" s="7"/>
      <c r="H135" s="7"/>
      <c r="I135" s="7"/>
      <c r="J135" s="7"/>
      <c r="K135" s="7"/>
      <c r="L135" s="7"/>
      <c r="M135" s="7"/>
      <c r="N135" s="7"/>
    </row>
    <row r="136" ht="15.75" customHeight="1">
      <c r="A136" s="7"/>
      <c r="B136" s="7"/>
      <c r="C136" s="7"/>
      <c r="D136" s="7"/>
      <c r="E136" s="7"/>
      <c r="F136" s="7"/>
      <c r="G136" s="7"/>
      <c r="H136" s="7"/>
      <c r="I136" s="7"/>
      <c r="J136" s="7"/>
      <c r="K136" s="7"/>
      <c r="L136" s="7"/>
      <c r="M136" s="7"/>
      <c r="N136" s="7"/>
    </row>
    <row r="137" ht="15.75" customHeight="1">
      <c r="A137" s="7"/>
      <c r="B137" s="7"/>
      <c r="C137" s="7"/>
      <c r="D137" s="7"/>
      <c r="E137" s="7"/>
      <c r="F137" s="7"/>
      <c r="G137" s="7"/>
      <c r="H137" s="7"/>
      <c r="I137" s="7"/>
      <c r="J137" s="7"/>
      <c r="K137" s="7"/>
      <c r="L137" s="7"/>
      <c r="M137" s="7"/>
      <c r="N137" s="7"/>
    </row>
    <row r="138" ht="15.75" customHeight="1">
      <c r="A138" s="7"/>
      <c r="B138" s="7"/>
      <c r="C138" s="7"/>
      <c r="D138" s="7"/>
      <c r="E138" s="7"/>
      <c r="F138" s="7"/>
      <c r="G138" s="7"/>
      <c r="H138" s="7"/>
      <c r="I138" s="7"/>
      <c r="J138" s="7"/>
      <c r="K138" s="7"/>
      <c r="L138" s="7"/>
      <c r="M138" s="7"/>
      <c r="N138" s="7"/>
    </row>
    <row r="139" ht="15.75" customHeight="1">
      <c r="A139" s="7"/>
      <c r="B139" s="7"/>
      <c r="C139" s="7"/>
      <c r="D139" s="7"/>
      <c r="E139" s="7"/>
      <c r="F139" s="7"/>
      <c r="G139" s="7"/>
      <c r="H139" s="7"/>
      <c r="I139" s="7"/>
      <c r="J139" s="7"/>
      <c r="K139" s="7"/>
      <c r="L139" s="7"/>
      <c r="M139" s="7"/>
      <c r="N139" s="7"/>
    </row>
    <row r="140" ht="15.75" customHeight="1">
      <c r="A140" s="7"/>
      <c r="B140" s="7"/>
      <c r="C140" s="7"/>
      <c r="D140" s="7"/>
      <c r="E140" s="7"/>
      <c r="F140" s="7"/>
      <c r="G140" s="7"/>
      <c r="H140" s="7"/>
      <c r="I140" s="7"/>
      <c r="J140" s="7"/>
      <c r="K140" s="7"/>
      <c r="L140" s="7"/>
      <c r="M140" s="7"/>
      <c r="N140" s="7"/>
    </row>
    <row r="141" ht="15.75" customHeight="1">
      <c r="A141" s="7"/>
      <c r="B141" s="7"/>
      <c r="C141" s="7"/>
      <c r="D141" s="7"/>
      <c r="E141" s="7"/>
      <c r="F141" s="7"/>
      <c r="G141" s="7"/>
      <c r="H141" s="7"/>
      <c r="I141" s="7"/>
      <c r="J141" s="7"/>
      <c r="K141" s="7"/>
      <c r="L141" s="7"/>
      <c r="M141" s="7"/>
      <c r="N141" s="7"/>
    </row>
    <row r="142" ht="15.75" customHeight="1">
      <c r="A142" s="7"/>
      <c r="B142" s="7"/>
      <c r="C142" s="7"/>
      <c r="D142" s="7"/>
      <c r="E142" s="7"/>
      <c r="F142" s="7"/>
      <c r="G142" s="7"/>
      <c r="H142" s="7"/>
      <c r="I142" s="7"/>
      <c r="J142" s="7"/>
      <c r="K142" s="7"/>
      <c r="L142" s="7"/>
      <c r="M142" s="7"/>
      <c r="N142" s="7"/>
    </row>
    <row r="143" ht="15.75" customHeight="1">
      <c r="A143" s="7"/>
      <c r="B143" s="7"/>
      <c r="C143" s="7"/>
      <c r="D143" s="7"/>
      <c r="E143" s="7"/>
      <c r="F143" s="7"/>
      <c r="G143" s="7"/>
      <c r="H143" s="7"/>
      <c r="I143" s="7"/>
      <c r="J143" s="7"/>
      <c r="K143" s="7"/>
      <c r="L143" s="7"/>
      <c r="M143" s="7"/>
      <c r="N143" s="7"/>
    </row>
    <row r="144" ht="15.75" customHeight="1">
      <c r="A144" s="7"/>
      <c r="B144" s="7"/>
      <c r="C144" s="7"/>
      <c r="D144" s="7"/>
      <c r="E144" s="7"/>
      <c r="F144" s="7"/>
      <c r="G144" s="7"/>
      <c r="H144" s="7"/>
      <c r="I144" s="7"/>
      <c r="J144" s="7"/>
      <c r="K144" s="7"/>
      <c r="L144" s="7"/>
      <c r="M144" s="7"/>
      <c r="N144" s="7"/>
    </row>
    <row r="145" ht="15.75" customHeight="1">
      <c r="A145" s="7"/>
      <c r="B145" s="7"/>
      <c r="C145" s="7"/>
      <c r="D145" s="7"/>
      <c r="E145" s="7"/>
      <c r="F145" s="7"/>
      <c r="G145" s="7"/>
      <c r="H145" s="7"/>
      <c r="I145" s="7"/>
      <c r="J145" s="7"/>
      <c r="K145" s="7"/>
      <c r="L145" s="7"/>
      <c r="M145" s="7"/>
      <c r="N145" s="7"/>
    </row>
    <row r="146" ht="15.75" customHeight="1">
      <c r="A146" s="7"/>
      <c r="B146" s="7"/>
      <c r="C146" s="7"/>
      <c r="D146" s="7"/>
      <c r="E146" s="7"/>
      <c r="F146" s="7"/>
      <c r="G146" s="7"/>
      <c r="H146" s="7"/>
      <c r="I146" s="7"/>
      <c r="J146" s="7"/>
      <c r="K146" s="7"/>
      <c r="L146" s="7"/>
      <c r="M146" s="7"/>
      <c r="N146" s="7"/>
    </row>
    <row r="147" ht="15.75" customHeight="1">
      <c r="A147" s="7"/>
      <c r="B147" s="7"/>
      <c r="C147" s="7"/>
      <c r="D147" s="7"/>
      <c r="E147" s="7"/>
      <c r="F147" s="7"/>
      <c r="G147" s="7"/>
      <c r="H147" s="7"/>
      <c r="I147" s="7"/>
      <c r="J147" s="7"/>
      <c r="K147" s="7"/>
      <c r="L147" s="7"/>
      <c r="M147" s="7"/>
      <c r="N147" s="7"/>
    </row>
    <row r="148" ht="15.75" customHeight="1">
      <c r="A148" s="7"/>
      <c r="B148" s="7"/>
      <c r="C148" s="7"/>
      <c r="D148" s="7"/>
      <c r="E148" s="7"/>
      <c r="F148" s="7"/>
      <c r="G148" s="7"/>
      <c r="H148" s="7"/>
      <c r="I148" s="7"/>
      <c r="J148" s="7"/>
      <c r="K148" s="7"/>
      <c r="L148" s="7"/>
      <c r="M148" s="7"/>
      <c r="N148" s="7"/>
    </row>
    <row r="149" ht="15.75" customHeight="1">
      <c r="A149" s="7"/>
      <c r="B149" s="7"/>
      <c r="C149" s="7"/>
      <c r="D149" s="7"/>
      <c r="E149" s="7"/>
      <c r="F149" s="7"/>
      <c r="G149" s="7"/>
      <c r="H149" s="7"/>
      <c r="I149" s="7"/>
      <c r="J149" s="7"/>
      <c r="K149" s="7"/>
      <c r="L149" s="7"/>
      <c r="M149" s="7"/>
      <c r="N149" s="7"/>
    </row>
    <row r="150" ht="15.75" customHeight="1">
      <c r="A150" s="7"/>
      <c r="B150" s="7"/>
      <c r="C150" s="7"/>
      <c r="D150" s="7"/>
      <c r="E150" s="7"/>
      <c r="F150" s="7"/>
      <c r="G150" s="7"/>
      <c r="H150" s="7"/>
      <c r="I150" s="7"/>
      <c r="J150" s="7"/>
      <c r="K150" s="7"/>
      <c r="L150" s="7"/>
      <c r="M150" s="7"/>
      <c r="N150" s="7"/>
    </row>
    <row r="151" ht="15.75" customHeight="1">
      <c r="A151" s="7"/>
      <c r="B151" s="7"/>
      <c r="C151" s="7"/>
      <c r="D151" s="7"/>
      <c r="E151" s="7"/>
      <c r="F151" s="7"/>
      <c r="G151" s="7"/>
      <c r="H151" s="7"/>
      <c r="I151" s="7"/>
      <c r="J151" s="7"/>
      <c r="K151" s="7"/>
      <c r="L151" s="7"/>
      <c r="M151" s="7"/>
      <c r="N151" s="7"/>
    </row>
    <row r="152" ht="15.75" customHeight="1">
      <c r="A152" s="7"/>
      <c r="B152" s="7"/>
      <c r="C152" s="7"/>
      <c r="D152" s="7"/>
      <c r="E152" s="7"/>
      <c r="F152" s="7"/>
      <c r="G152" s="7"/>
      <c r="H152" s="7"/>
      <c r="I152" s="7"/>
      <c r="J152" s="7"/>
      <c r="K152" s="7"/>
      <c r="L152" s="7"/>
      <c r="M152" s="7"/>
      <c r="N152" s="7"/>
    </row>
    <row r="153" ht="15.75" customHeight="1">
      <c r="A153" s="7"/>
      <c r="B153" s="7"/>
      <c r="C153" s="7"/>
      <c r="D153" s="7"/>
      <c r="E153" s="7"/>
      <c r="F153" s="7"/>
      <c r="G153" s="7"/>
      <c r="H153" s="7"/>
      <c r="I153" s="7"/>
      <c r="J153" s="7"/>
      <c r="K153" s="7"/>
      <c r="L153" s="7"/>
      <c r="M153" s="7"/>
      <c r="N153" s="7"/>
    </row>
    <row r="154" ht="15.75" customHeight="1">
      <c r="A154" s="7"/>
      <c r="B154" s="7"/>
      <c r="C154" s="7"/>
      <c r="D154" s="7"/>
      <c r="E154" s="7"/>
      <c r="F154" s="7"/>
      <c r="G154" s="7"/>
      <c r="H154" s="7"/>
      <c r="I154" s="7"/>
      <c r="J154" s="7"/>
      <c r="K154" s="7"/>
      <c r="L154" s="7"/>
      <c r="M154" s="7"/>
      <c r="N154" s="7"/>
    </row>
    <row r="155" ht="15.75" customHeight="1">
      <c r="A155" s="7"/>
      <c r="B155" s="7"/>
      <c r="C155" s="7"/>
      <c r="D155" s="7"/>
      <c r="E155" s="7"/>
      <c r="F155" s="7"/>
      <c r="G155" s="7"/>
      <c r="H155" s="7"/>
      <c r="I155" s="7"/>
      <c r="J155" s="7"/>
      <c r="K155" s="7"/>
      <c r="L155" s="7"/>
      <c r="M155" s="7"/>
      <c r="N155" s="7"/>
    </row>
    <row r="156" ht="15.75" customHeight="1">
      <c r="A156" s="7"/>
      <c r="B156" s="7"/>
      <c r="C156" s="7"/>
      <c r="D156" s="7"/>
      <c r="E156" s="7"/>
      <c r="F156" s="7"/>
      <c r="G156" s="7"/>
      <c r="H156" s="7"/>
      <c r="I156" s="7"/>
      <c r="J156" s="7"/>
      <c r="K156" s="7"/>
      <c r="L156" s="7"/>
      <c r="M156" s="7"/>
      <c r="N156" s="7"/>
    </row>
    <row r="157" ht="15.75" customHeight="1">
      <c r="A157" s="7"/>
      <c r="B157" s="7"/>
      <c r="C157" s="7"/>
      <c r="D157" s="7"/>
      <c r="E157" s="7"/>
      <c r="F157" s="7"/>
      <c r="G157" s="7"/>
      <c r="H157" s="7"/>
      <c r="I157" s="7"/>
      <c r="J157" s="7"/>
      <c r="K157" s="7"/>
      <c r="L157" s="7"/>
      <c r="M157" s="7"/>
      <c r="N157" s="7"/>
    </row>
    <row r="158" ht="15.75" customHeight="1">
      <c r="A158" s="7"/>
      <c r="B158" s="7"/>
      <c r="C158" s="7"/>
      <c r="D158" s="7"/>
      <c r="E158" s="7"/>
      <c r="F158" s="7"/>
      <c r="G158" s="7"/>
      <c r="H158" s="7"/>
      <c r="I158" s="7"/>
      <c r="J158" s="7"/>
      <c r="K158" s="7"/>
      <c r="L158" s="7"/>
      <c r="M158" s="7"/>
      <c r="N158" s="7"/>
    </row>
    <row r="159" ht="15.75" customHeight="1">
      <c r="A159" s="7"/>
      <c r="B159" s="7"/>
      <c r="C159" s="7"/>
      <c r="D159" s="7"/>
      <c r="E159" s="7"/>
      <c r="F159" s="7"/>
      <c r="G159" s="7"/>
      <c r="H159" s="7"/>
      <c r="I159" s="7"/>
      <c r="J159" s="7"/>
      <c r="K159" s="7"/>
      <c r="L159" s="7"/>
      <c r="M159" s="7"/>
      <c r="N159" s="7"/>
    </row>
    <row r="160" ht="15.75" customHeight="1">
      <c r="A160" s="7"/>
      <c r="B160" s="7"/>
      <c r="C160" s="7"/>
      <c r="D160" s="7"/>
      <c r="E160" s="7"/>
      <c r="F160" s="7"/>
      <c r="G160" s="7"/>
      <c r="H160" s="7"/>
      <c r="I160" s="7"/>
      <c r="J160" s="7"/>
      <c r="K160" s="7"/>
      <c r="L160" s="7"/>
      <c r="M160" s="7"/>
      <c r="N160" s="7"/>
    </row>
    <row r="161" ht="15.75" customHeight="1">
      <c r="A161" s="7"/>
      <c r="B161" s="7"/>
      <c r="C161" s="7"/>
      <c r="D161" s="7"/>
      <c r="E161" s="7"/>
      <c r="F161" s="7"/>
      <c r="G161" s="7"/>
      <c r="H161" s="7"/>
      <c r="I161" s="7"/>
      <c r="J161" s="7"/>
      <c r="K161" s="7"/>
      <c r="L161" s="7"/>
      <c r="M161" s="7"/>
      <c r="N161" s="7"/>
    </row>
    <row r="162" ht="15.75" customHeight="1">
      <c r="A162" s="7"/>
      <c r="B162" s="7"/>
      <c r="C162" s="7"/>
      <c r="D162" s="7"/>
      <c r="E162" s="7"/>
      <c r="F162" s="7"/>
      <c r="G162" s="7"/>
      <c r="H162" s="7"/>
      <c r="I162" s="7"/>
      <c r="J162" s="7"/>
      <c r="K162" s="7"/>
      <c r="L162" s="7"/>
      <c r="M162" s="7"/>
      <c r="N162" s="7"/>
    </row>
    <row r="163" ht="15.75" customHeight="1">
      <c r="A163" s="7"/>
      <c r="B163" s="7"/>
      <c r="C163" s="7"/>
      <c r="D163" s="7"/>
      <c r="E163" s="7"/>
      <c r="F163" s="7"/>
      <c r="G163" s="7"/>
      <c r="H163" s="7"/>
      <c r="I163" s="7"/>
      <c r="J163" s="7"/>
      <c r="K163" s="7"/>
      <c r="L163" s="7"/>
      <c r="M163" s="7"/>
      <c r="N163" s="7"/>
    </row>
    <row r="164" ht="15.75" customHeight="1">
      <c r="A164" s="7"/>
      <c r="B164" s="7"/>
      <c r="C164" s="7"/>
      <c r="D164" s="7"/>
      <c r="E164" s="7"/>
      <c r="F164" s="7"/>
      <c r="G164" s="7"/>
      <c r="H164" s="7"/>
      <c r="I164" s="7"/>
      <c r="J164" s="7"/>
      <c r="K164" s="7"/>
      <c r="L164" s="7"/>
      <c r="M164" s="7"/>
      <c r="N164" s="7"/>
    </row>
    <row r="165" ht="15.75" customHeight="1">
      <c r="A165" s="7"/>
      <c r="B165" s="7"/>
      <c r="C165" s="7"/>
      <c r="D165" s="7"/>
      <c r="E165" s="7"/>
      <c r="F165" s="7"/>
      <c r="G165" s="7"/>
      <c r="H165" s="7"/>
      <c r="I165" s="7"/>
      <c r="J165" s="7"/>
      <c r="K165" s="7"/>
      <c r="L165" s="7"/>
      <c r="M165" s="7"/>
      <c r="N165" s="7"/>
    </row>
    <row r="166" ht="15.75" customHeight="1">
      <c r="A166" s="7"/>
      <c r="B166" s="7"/>
      <c r="C166" s="7"/>
      <c r="D166" s="7"/>
      <c r="E166" s="7"/>
      <c r="F166" s="7"/>
      <c r="G166" s="7"/>
      <c r="H166" s="7"/>
      <c r="I166" s="7"/>
      <c r="J166" s="7"/>
      <c r="K166" s="7"/>
      <c r="L166" s="7"/>
      <c r="M166" s="7"/>
      <c r="N166" s="7"/>
    </row>
    <row r="167" ht="15.75" customHeight="1">
      <c r="A167" s="7"/>
      <c r="B167" s="7"/>
      <c r="C167" s="7"/>
      <c r="D167" s="7"/>
      <c r="E167" s="7"/>
      <c r="F167" s="7"/>
      <c r="G167" s="7"/>
      <c r="H167" s="7"/>
      <c r="I167" s="7"/>
      <c r="J167" s="7"/>
      <c r="K167" s="7"/>
      <c r="L167" s="7"/>
      <c r="M167" s="7"/>
      <c r="N167" s="7"/>
    </row>
    <row r="168" ht="15.75" customHeight="1">
      <c r="A168" s="7"/>
      <c r="B168" s="7"/>
      <c r="C168" s="7"/>
      <c r="D168" s="7"/>
      <c r="E168" s="7"/>
      <c r="F168" s="7"/>
      <c r="G168" s="7"/>
      <c r="H168" s="7"/>
      <c r="I168" s="7"/>
      <c r="J168" s="7"/>
      <c r="K168" s="7"/>
      <c r="L168" s="7"/>
      <c r="M168" s="7"/>
      <c r="N168" s="7"/>
    </row>
    <row r="169" ht="15.75" customHeight="1">
      <c r="A169" s="7"/>
      <c r="B169" s="7"/>
      <c r="C169" s="7"/>
      <c r="D169" s="7"/>
      <c r="E169" s="7"/>
      <c r="F169" s="7"/>
      <c r="G169" s="7"/>
      <c r="H169" s="7"/>
      <c r="I169" s="7"/>
      <c r="J169" s="7"/>
      <c r="K169" s="7"/>
      <c r="L169" s="7"/>
      <c r="M169" s="7"/>
      <c r="N169" s="7"/>
    </row>
    <row r="170" ht="15.75" customHeight="1">
      <c r="A170" s="7"/>
      <c r="B170" s="7"/>
      <c r="C170" s="7"/>
      <c r="D170" s="7"/>
      <c r="E170" s="7"/>
      <c r="F170" s="7"/>
      <c r="G170" s="7"/>
      <c r="H170" s="7"/>
      <c r="I170" s="7"/>
      <c r="J170" s="7"/>
      <c r="K170" s="7"/>
      <c r="L170" s="7"/>
      <c r="M170" s="7"/>
      <c r="N170" s="7"/>
    </row>
    <row r="171" ht="15.75" customHeight="1">
      <c r="A171" s="7"/>
      <c r="B171" s="7"/>
      <c r="C171" s="7"/>
      <c r="D171" s="7"/>
      <c r="E171" s="7"/>
      <c r="F171" s="7"/>
      <c r="G171" s="7"/>
      <c r="H171" s="7"/>
      <c r="I171" s="7"/>
      <c r="J171" s="7"/>
      <c r="K171" s="7"/>
      <c r="L171" s="7"/>
      <c r="M171" s="7"/>
      <c r="N171" s="7"/>
    </row>
    <row r="172" ht="15.75" customHeight="1">
      <c r="A172" s="7"/>
      <c r="B172" s="7"/>
      <c r="C172" s="7"/>
      <c r="D172" s="7"/>
      <c r="E172" s="7"/>
      <c r="F172" s="7"/>
      <c r="G172" s="7"/>
      <c r="H172" s="7"/>
      <c r="I172" s="7"/>
      <c r="J172" s="7"/>
      <c r="K172" s="7"/>
      <c r="L172" s="7"/>
      <c r="M172" s="7"/>
      <c r="N172" s="7"/>
    </row>
    <row r="173" ht="15.75" customHeight="1">
      <c r="A173" s="7"/>
      <c r="B173" s="7"/>
      <c r="C173" s="7"/>
      <c r="D173" s="7"/>
      <c r="E173" s="7"/>
      <c r="F173" s="7"/>
      <c r="G173" s="7"/>
      <c r="H173" s="7"/>
      <c r="I173" s="7"/>
      <c r="J173" s="7"/>
      <c r="K173" s="7"/>
      <c r="L173" s="7"/>
      <c r="M173" s="7"/>
      <c r="N173" s="7"/>
    </row>
    <row r="174" ht="15.75" customHeight="1">
      <c r="A174" s="7"/>
      <c r="B174" s="7"/>
      <c r="C174" s="7"/>
      <c r="D174" s="7"/>
      <c r="E174" s="7"/>
      <c r="F174" s="7"/>
      <c r="G174" s="7"/>
      <c r="H174" s="7"/>
      <c r="I174" s="7"/>
      <c r="J174" s="7"/>
      <c r="K174" s="7"/>
      <c r="L174" s="7"/>
      <c r="M174" s="7"/>
      <c r="N174" s="7"/>
    </row>
    <row r="175" ht="15.75" customHeight="1">
      <c r="A175" s="7"/>
      <c r="B175" s="7"/>
      <c r="C175" s="7"/>
      <c r="D175" s="7"/>
      <c r="E175" s="7"/>
      <c r="F175" s="7"/>
      <c r="G175" s="7"/>
      <c r="H175" s="7"/>
      <c r="I175" s="7"/>
      <c r="J175" s="7"/>
      <c r="K175" s="7"/>
      <c r="L175" s="7"/>
      <c r="M175" s="7"/>
      <c r="N175" s="7"/>
    </row>
    <row r="176" ht="15.75" customHeight="1">
      <c r="A176" s="7"/>
      <c r="B176" s="7"/>
      <c r="C176" s="7"/>
      <c r="D176" s="7"/>
      <c r="E176" s="7"/>
      <c r="F176" s="7"/>
      <c r="G176" s="7"/>
      <c r="H176" s="7"/>
      <c r="I176" s="7"/>
      <c r="J176" s="7"/>
      <c r="K176" s="7"/>
      <c r="L176" s="7"/>
      <c r="M176" s="7"/>
      <c r="N176" s="7"/>
    </row>
    <row r="177" ht="15.75" customHeight="1">
      <c r="A177" s="7"/>
      <c r="B177" s="7"/>
      <c r="C177" s="7"/>
      <c r="D177" s="7"/>
      <c r="E177" s="7"/>
      <c r="F177" s="7"/>
      <c r="G177" s="7"/>
      <c r="H177" s="7"/>
      <c r="I177" s="7"/>
      <c r="J177" s="7"/>
      <c r="K177" s="7"/>
      <c r="L177" s="7"/>
      <c r="M177" s="7"/>
      <c r="N177" s="7"/>
    </row>
    <row r="178" ht="15.75" customHeight="1">
      <c r="A178" s="7"/>
      <c r="B178" s="7"/>
      <c r="C178" s="7"/>
      <c r="D178" s="7"/>
      <c r="E178" s="7"/>
      <c r="F178" s="7"/>
      <c r="G178" s="7"/>
      <c r="H178" s="7"/>
      <c r="I178" s="7"/>
      <c r="J178" s="7"/>
      <c r="K178" s="7"/>
      <c r="L178" s="7"/>
      <c r="M178" s="7"/>
      <c r="N178" s="7"/>
    </row>
    <row r="179" ht="15.75" customHeight="1">
      <c r="A179" s="7"/>
      <c r="B179" s="7"/>
      <c r="C179" s="7"/>
      <c r="D179" s="7"/>
      <c r="E179" s="7"/>
      <c r="F179" s="7"/>
      <c r="G179" s="7"/>
      <c r="H179" s="7"/>
      <c r="I179" s="7"/>
      <c r="J179" s="7"/>
      <c r="K179" s="7"/>
      <c r="L179" s="7"/>
      <c r="M179" s="7"/>
      <c r="N179" s="7"/>
    </row>
    <row r="180" ht="15.75" customHeight="1">
      <c r="A180" s="7"/>
      <c r="B180" s="7"/>
      <c r="C180" s="7"/>
      <c r="D180" s="7"/>
      <c r="E180" s="7"/>
      <c r="F180" s="7"/>
      <c r="G180" s="7"/>
      <c r="H180" s="7"/>
      <c r="I180" s="7"/>
      <c r="J180" s="7"/>
      <c r="K180" s="7"/>
      <c r="L180" s="7"/>
      <c r="M180" s="7"/>
      <c r="N180" s="7"/>
    </row>
    <row r="181" ht="15.75" customHeight="1">
      <c r="A181" s="7"/>
      <c r="B181" s="7"/>
      <c r="C181" s="7"/>
      <c r="D181" s="7"/>
      <c r="E181" s="7"/>
      <c r="F181" s="7"/>
      <c r="G181" s="7"/>
      <c r="H181" s="7"/>
      <c r="I181" s="7"/>
      <c r="J181" s="7"/>
      <c r="K181" s="7"/>
      <c r="L181" s="7"/>
      <c r="M181" s="7"/>
      <c r="N181" s="7"/>
    </row>
    <row r="182" ht="15.75" customHeight="1">
      <c r="A182" s="7"/>
      <c r="B182" s="7"/>
      <c r="C182" s="7"/>
      <c r="D182" s="7"/>
      <c r="E182" s="7"/>
      <c r="F182" s="7"/>
      <c r="G182" s="7"/>
      <c r="H182" s="7"/>
      <c r="I182" s="7"/>
      <c r="J182" s="7"/>
      <c r="K182" s="7"/>
      <c r="L182" s="7"/>
      <c r="M182" s="7"/>
      <c r="N182" s="7"/>
    </row>
    <row r="183" ht="15.75" customHeight="1">
      <c r="A183" s="7"/>
      <c r="B183" s="7"/>
      <c r="C183" s="7"/>
      <c r="D183" s="7"/>
      <c r="E183" s="7"/>
      <c r="F183" s="7"/>
      <c r="G183" s="7"/>
      <c r="H183" s="7"/>
      <c r="I183" s="7"/>
      <c r="J183" s="7"/>
      <c r="K183" s="7"/>
      <c r="L183" s="7"/>
      <c r="M183" s="7"/>
      <c r="N183" s="7"/>
    </row>
    <row r="184" ht="15.75" customHeight="1">
      <c r="A184" s="7"/>
      <c r="B184" s="7"/>
      <c r="C184" s="7"/>
      <c r="D184" s="7"/>
      <c r="E184" s="7"/>
      <c r="F184" s="7"/>
      <c r="G184" s="7"/>
      <c r="H184" s="7"/>
      <c r="I184" s="7"/>
      <c r="J184" s="7"/>
      <c r="K184" s="7"/>
      <c r="L184" s="7"/>
      <c r="M184" s="7"/>
      <c r="N184" s="7"/>
    </row>
    <row r="185" ht="15.75" customHeight="1">
      <c r="A185" s="7"/>
      <c r="B185" s="7"/>
      <c r="C185" s="7"/>
      <c r="D185" s="7"/>
      <c r="E185" s="7"/>
      <c r="F185" s="7"/>
      <c r="G185" s="7"/>
      <c r="H185" s="7"/>
      <c r="I185" s="7"/>
      <c r="J185" s="7"/>
      <c r="K185" s="7"/>
      <c r="L185" s="7"/>
      <c r="M185" s="7"/>
      <c r="N185" s="7"/>
    </row>
    <row r="186" ht="15.75" customHeight="1">
      <c r="A186" s="7"/>
      <c r="B186" s="7"/>
      <c r="C186" s="7"/>
      <c r="D186" s="7"/>
      <c r="E186" s="7"/>
      <c r="F186" s="7"/>
      <c r="G186" s="7"/>
      <c r="H186" s="7"/>
      <c r="I186" s="7"/>
      <c r="J186" s="7"/>
      <c r="K186" s="7"/>
      <c r="L186" s="7"/>
      <c r="M186" s="7"/>
      <c r="N186" s="7"/>
    </row>
    <row r="187" ht="15.75" customHeight="1">
      <c r="A187" s="7"/>
      <c r="B187" s="7"/>
      <c r="C187" s="7"/>
      <c r="D187" s="7"/>
      <c r="E187" s="7"/>
      <c r="F187" s="7"/>
      <c r="G187" s="7"/>
      <c r="H187" s="7"/>
      <c r="I187" s="7"/>
      <c r="J187" s="7"/>
      <c r="K187" s="7"/>
      <c r="L187" s="7"/>
      <c r="M187" s="7"/>
      <c r="N187" s="7"/>
    </row>
    <row r="188" ht="15.75" customHeight="1">
      <c r="A188" s="7"/>
      <c r="B188" s="7"/>
      <c r="C188" s="7"/>
      <c r="D188" s="7"/>
      <c r="E188" s="7"/>
      <c r="F188" s="7"/>
      <c r="G188" s="7"/>
      <c r="H188" s="7"/>
      <c r="I188" s="7"/>
      <c r="J188" s="7"/>
      <c r="K188" s="7"/>
      <c r="L188" s="7"/>
      <c r="M188" s="7"/>
      <c r="N188" s="7"/>
    </row>
    <row r="189" ht="15.75" customHeight="1">
      <c r="A189" s="7"/>
      <c r="B189" s="7"/>
      <c r="C189" s="7"/>
      <c r="D189" s="7"/>
      <c r="E189" s="7"/>
      <c r="F189" s="7"/>
      <c r="G189" s="7"/>
      <c r="H189" s="7"/>
      <c r="I189" s="7"/>
      <c r="J189" s="7"/>
      <c r="K189" s="7"/>
      <c r="L189" s="7"/>
      <c r="M189" s="7"/>
      <c r="N189" s="7"/>
    </row>
    <row r="190" ht="15.75" customHeight="1">
      <c r="A190" s="7"/>
      <c r="B190" s="7"/>
      <c r="C190" s="7"/>
      <c r="D190" s="7"/>
      <c r="E190" s="7"/>
      <c r="F190" s="7"/>
      <c r="G190" s="7"/>
      <c r="H190" s="7"/>
      <c r="I190" s="7"/>
      <c r="J190" s="7"/>
      <c r="K190" s="7"/>
      <c r="L190" s="7"/>
      <c r="M190" s="7"/>
      <c r="N190" s="7"/>
    </row>
    <row r="191" ht="15.75" customHeight="1">
      <c r="A191" s="7"/>
      <c r="B191" s="7"/>
      <c r="C191" s="7"/>
      <c r="D191" s="7"/>
      <c r="E191" s="7"/>
      <c r="F191" s="7"/>
      <c r="G191" s="7"/>
      <c r="H191" s="7"/>
      <c r="I191" s="7"/>
      <c r="J191" s="7"/>
      <c r="K191" s="7"/>
      <c r="L191" s="7"/>
      <c r="M191" s="7"/>
      <c r="N191" s="7"/>
    </row>
    <row r="192" ht="15.75" customHeight="1">
      <c r="A192" s="7"/>
      <c r="B192" s="7"/>
      <c r="C192" s="7"/>
      <c r="D192" s="7"/>
      <c r="E192" s="7"/>
      <c r="F192" s="7"/>
      <c r="G192" s="7"/>
      <c r="H192" s="7"/>
      <c r="I192" s="7"/>
      <c r="J192" s="7"/>
      <c r="K192" s="7"/>
      <c r="L192" s="7"/>
      <c r="M192" s="7"/>
      <c r="N192" s="7"/>
    </row>
    <row r="193" ht="15.75" customHeight="1">
      <c r="A193" s="7"/>
      <c r="B193" s="7"/>
      <c r="C193" s="7"/>
      <c r="D193" s="7"/>
      <c r="E193" s="7"/>
      <c r="F193" s="7"/>
      <c r="G193" s="7"/>
      <c r="H193" s="7"/>
      <c r="I193" s="7"/>
      <c r="J193" s="7"/>
      <c r="K193" s="7"/>
      <c r="L193" s="7"/>
      <c r="M193" s="7"/>
      <c r="N193" s="7"/>
    </row>
    <row r="194" ht="15.75" customHeight="1">
      <c r="A194" s="7"/>
      <c r="B194" s="7"/>
      <c r="C194" s="7"/>
      <c r="D194" s="7"/>
      <c r="E194" s="7"/>
      <c r="F194" s="7"/>
      <c r="G194" s="7"/>
      <c r="H194" s="7"/>
      <c r="I194" s="7"/>
      <c r="J194" s="7"/>
      <c r="K194" s="7"/>
      <c r="L194" s="7"/>
      <c r="M194" s="7"/>
      <c r="N194" s="7"/>
    </row>
    <row r="195" ht="15.75" customHeight="1">
      <c r="A195" s="7"/>
      <c r="B195" s="7"/>
      <c r="C195" s="7"/>
      <c r="D195" s="7"/>
      <c r="E195" s="7"/>
      <c r="F195" s="7"/>
      <c r="G195" s="7"/>
      <c r="H195" s="7"/>
      <c r="I195" s="7"/>
      <c r="J195" s="7"/>
      <c r="K195" s="7"/>
      <c r="L195" s="7"/>
      <c r="M195" s="7"/>
      <c r="N195" s="7"/>
    </row>
    <row r="196" ht="15.75" customHeight="1">
      <c r="A196" s="7"/>
      <c r="B196" s="7"/>
      <c r="C196" s="7"/>
      <c r="D196" s="7"/>
      <c r="E196" s="7"/>
      <c r="F196" s="7"/>
      <c r="G196" s="7"/>
      <c r="H196" s="7"/>
      <c r="I196" s="7"/>
      <c r="J196" s="7"/>
      <c r="K196" s="7"/>
      <c r="L196" s="7"/>
      <c r="M196" s="7"/>
      <c r="N196" s="7"/>
    </row>
    <row r="197" ht="15.75" customHeight="1">
      <c r="A197" s="7"/>
      <c r="B197" s="7"/>
      <c r="C197" s="7"/>
      <c r="D197" s="7"/>
      <c r="E197" s="7"/>
      <c r="F197" s="7"/>
      <c r="G197" s="7"/>
      <c r="H197" s="7"/>
      <c r="I197" s="7"/>
      <c r="J197" s="7"/>
      <c r="K197" s="7"/>
      <c r="L197" s="7"/>
      <c r="M197" s="7"/>
      <c r="N197" s="7"/>
    </row>
    <row r="198" ht="15.75" customHeight="1">
      <c r="A198" s="7"/>
      <c r="B198" s="7"/>
      <c r="C198" s="7"/>
      <c r="D198" s="7"/>
      <c r="E198" s="7"/>
      <c r="F198" s="7"/>
      <c r="G198" s="7"/>
      <c r="H198" s="7"/>
      <c r="I198" s="7"/>
      <c r="J198" s="7"/>
      <c r="K198" s="7"/>
      <c r="L198" s="7"/>
      <c r="M198" s="7"/>
      <c r="N198" s="7"/>
    </row>
    <row r="199" ht="15.75" customHeight="1">
      <c r="A199" s="7"/>
      <c r="B199" s="7"/>
      <c r="C199" s="7"/>
      <c r="D199" s="7"/>
      <c r="E199" s="7"/>
      <c r="F199" s="7"/>
      <c r="G199" s="7"/>
      <c r="H199" s="7"/>
      <c r="I199" s="7"/>
      <c r="J199" s="7"/>
      <c r="K199" s="7"/>
      <c r="L199" s="7"/>
      <c r="M199" s="7"/>
      <c r="N199" s="7"/>
    </row>
    <row r="200" ht="15.75" customHeight="1">
      <c r="A200" s="7"/>
      <c r="B200" s="7"/>
      <c r="C200" s="7"/>
      <c r="D200" s="7"/>
      <c r="E200" s="7"/>
      <c r="F200" s="7"/>
      <c r="G200" s="7"/>
      <c r="H200" s="7"/>
      <c r="I200" s="7"/>
      <c r="J200" s="7"/>
      <c r="K200" s="7"/>
      <c r="L200" s="7"/>
      <c r="M200" s="7"/>
      <c r="N200" s="7"/>
    </row>
    <row r="201" ht="15.75" customHeight="1">
      <c r="A201" s="7"/>
      <c r="B201" s="7"/>
      <c r="C201" s="7"/>
      <c r="D201" s="7"/>
      <c r="E201" s="7"/>
      <c r="F201" s="7"/>
      <c r="G201" s="7"/>
      <c r="H201" s="7"/>
      <c r="I201" s="7"/>
      <c r="J201" s="7"/>
      <c r="K201" s="7"/>
      <c r="L201" s="7"/>
      <c r="M201" s="7"/>
      <c r="N201" s="7"/>
    </row>
    <row r="202" ht="15.75" customHeight="1">
      <c r="A202" s="7"/>
      <c r="B202" s="7"/>
      <c r="C202" s="7"/>
      <c r="D202" s="7"/>
      <c r="E202" s="7"/>
      <c r="F202" s="7"/>
      <c r="G202" s="7"/>
      <c r="H202" s="7"/>
      <c r="I202" s="7"/>
      <c r="J202" s="7"/>
      <c r="K202" s="7"/>
      <c r="L202" s="7"/>
      <c r="M202" s="7"/>
      <c r="N202" s="7"/>
    </row>
    <row r="203" ht="15.75" customHeight="1">
      <c r="A203" s="7"/>
      <c r="B203" s="7"/>
      <c r="C203" s="7"/>
      <c r="D203" s="7"/>
      <c r="E203" s="7"/>
      <c r="F203" s="7"/>
      <c r="G203" s="7"/>
      <c r="H203" s="7"/>
      <c r="I203" s="7"/>
      <c r="J203" s="7"/>
      <c r="K203" s="7"/>
      <c r="L203" s="7"/>
      <c r="M203" s="7"/>
      <c r="N203" s="7"/>
    </row>
    <row r="204" ht="15.75" customHeight="1">
      <c r="A204" s="7"/>
      <c r="B204" s="7"/>
      <c r="C204" s="7"/>
      <c r="D204" s="7"/>
      <c r="E204" s="7"/>
      <c r="F204" s="7"/>
      <c r="G204" s="7"/>
      <c r="H204" s="7"/>
      <c r="I204" s="7"/>
      <c r="J204" s="7"/>
      <c r="K204" s="7"/>
      <c r="L204" s="7"/>
      <c r="M204" s="7"/>
      <c r="N204" s="7"/>
    </row>
    <row r="205" ht="15.75" customHeight="1">
      <c r="A205" s="7"/>
      <c r="B205" s="7"/>
      <c r="C205" s="7"/>
      <c r="D205" s="7"/>
      <c r="E205" s="7"/>
      <c r="F205" s="7"/>
      <c r="G205" s="7"/>
      <c r="H205" s="7"/>
      <c r="I205" s="7"/>
      <c r="J205" s="7"/>
      <c r="K205" s="7"/>
      <c r="L205" s="7"/>
      <c r="M205" s="7"/>
      <c r="N205" s="7"/>
    </row>
    <row r="206" ht="15.75" customHeight="1">
      <c r="A206" s="7"/>
      <c r="B206" s="7"/>
      <c r="C206" s="7"/>
      <c r="D206" s="7"/>
      <c r="E206" s="7"/>
      <c r="F206" s="7"/>
      <c r="G206" s="7"/>
      <c r="H206" s="7"/>
      <c r="I206" s="7"/>
      <c r="J206" s="7"/>
      <c r="K206" s="7"/>
      <c r="L206" s="7"/>
      <c r="M206" s="7"/>
      <c r="N206" s="7"/>
    </row>
    <row r="207" ht="15.75" customHeight="1">
      <c r="A207" s="7"/>
      <c r="B207" s="7"/>
      <c r="C207" s="7"/>
      <c r="D207" s="7"/>
      <c r="E207" s="7"/>
      <c r="F207" s="7"/>
      <c r="G207" s="7"/>
      <c r="H207" s="7"/>
      <c r="I207" s="7"/>
      <c r="J207" s="7"/>
      <c r="K207" s="7"/>
      <c r="L207" s="7"/>
      <c r="M207" s="7"/>
      <c r="N207" s="7"/>
    </row>
    <row r="208" ht="15.75" customHeight="1">
      <c r="A208" s="7"/>
      <c r="B208" s="7"/>
      <c r="C208" s="7"/>
      <c r="D208" s="7"/>
      <c r="E208" s="7"/>
      <c r="F208" s="7"/>
      <c r="G208" s="7"/>
      <c r="H208" s="7"/>
      <c r="I208" s="7"/>
      <c r="J208" s="7"/>
      <c r="K208" s="7"/>
      <c r="L208" s="7"/>
      <c r="M208" s="7"/>
      <c r="N208" s="7"/>
    </row>
    <row r="209" ht="15.75" customHeight="1">
      <c r="A209" s="7"/>
      <c r="B209" s="7"/>
      <c r="C209" s="7"/>
      <c r="D209" s="7"/>
      <c r="E209" s="7"/>
      <c r="F209" s="7"/>
      <c r="G209" s="7"/>
      <c r="H209" s="7"/>
      <c r="I209" s="7"/>
      <c r="J209" s="7"/>
      <c r="K209" s="7"/>
      <c r="L209" s="7"/>
      <c r="M209" s="7"/>
      <c r="N209" s="7"/>
    </row>
    <row r="210" ht="15.75" customHeight="1">
      <c r="A210" s="7"/>
      <c r="B210" s="7"/>
      <c r="C210" s="7"/>
      <c r="D210" s="7"/>
      <c r="E210" s="7"/>
      <c r="F210" s="7"/>
      <c r="G210" s="7"/>
      <c r="H210" s="7"/>
      <c r="I210" s="7"/>
      <c r="J210" s="7"/>
      <c r="K210" s="7"/>
      <c r="L210" s="7"/>
      <c r="M210" s="7"/>
      <c r="N210" s="7"/>
    </row>
    <row r="211" ht="15.75" customHeight="1">
      <c r="A211" s="7"/>
      <c r="B211" s="7"/>
      <c r="C211" s="7"/>
      <c r="D211" s="7"/>
      <c r="E211" s="7"/>
      <c r="F211" s="7"/>
      <c r="G211" s="7"/>
      <c r="H211" s="7"/>
      <c r="I211" s="7"/>
      <c r="J211" s="7"/>
      <c r="K211" s="7"/>
      <c r="L211" s="7"/>
      <c r="M211" s="7"/>
      <c r="N211" s="7"/>
    </row>
    <row r="212" ht="15.75" customHeight="1">
      <c r="A212" s="7"/>
      <c r="B212" s="7"/>
      <c r="C212" s="7"/>
      <c r="D212" s="7"/>
      <c r="E212" s="7"/>
      <c r="F212" s="7"/>
      <c r="G212" s="7"/>
      <c r="H212" s="7"/>
      <c r="I212" s="7"/>
      <c r="J212" s="7"/>
      <c r="K212" s="7"/>
      <c r="L212" s="7"/>
      <c r="M212" s="7"/>
      <c r="N212" s="7"/>
    </row>
    <row r="213" ht="15.75" customHeight="1">
      <c r="A213" s="7"/>
      <c r="B213" s="7"/>
      <c r="C213" s="7"/>
      <c r="D213" s="7"/>
      <c r="E213" s="7"/>
      <c r="F213" s="7"/>
      <c r="G213" s="7"/>
      <c r="H213" s="7"/>
      <c r="I213" s="7"/>
      <c r="J213" s="7"/>
      <c r="K213" s="7"/>
      <c r="L213" s="7"/>
      <c r="M213" s="7"/>
      <c r="N213" s="7"/>
    </row>
    <row r="214" ht="15.75" customHeight="1">
      <c r="A214" s="7"/>
      <c r="B214" s="7"/>
      <c r="C214" s="7"/>
      <c r="D214" s="7"/>
      <c r="E214" s="7"/>
      <c r="F214" s="7"/>
      <c r="G214" s="7"/>
      <c r="H214" s="7"/>
      <c r="I214" s="7"/>
      <c r="J214" s="7"/>
      <c r="K214" s="7"/>
      <c r="L214" s="7"/>
      <c r="M214" s="7"/>
      <c r="N214" s="7"/>
    </row>
    <row r="215" ht="15.75" customHeight="1">
      <c r="A215" s="7"/>
      <c r="B215" s="7"/>
      <c r="C215" s="7"/>
      <c r="D215" s="7"/>
      <c r="E215" s="7"/>
      <c r="F215" s="7"/>
      <c r="G215" s="7"/>
      <c r="H215" s="7"/>
      <c r="I215" s="7"/>
      <c r="J215" s="7"/>
      <c r="K215" s="7"/>
      <c r="L215" s="7"/>
      <c r="M215" s="7"/>
      <c r="N215" s="7"/>
    </row>
    <row r="216" ht="15.75" customHeight="1">
      <c r="A216" s="7"/>
      <c r="B216" s="7"/>
      <c r="C216" s="7"/>
      <c r="D216" s="7"/>
      <c r="E216" s="7"/>
      <c r="F216" s="7"/>
      <c r="G216" s="7"/>
      <c r="H216" s="7"/>
      <c r="I216" s="7"/>
      <c r="J216" s="7"/>
      <c r="K216" s="7"/>
      <c r="L216" s="7"/>
      <c r="M216" s="7"/>
      <c r="N216" s="7"/>
    </row>
    <row r="217" ht="15.75" customHeight="1">
      <c r="A217" s="7"/>
      <c r="B217" s="7"/>
      <c r="C217" s="7"/>
      <c r="D217" s="7"/>
      <c r="E217" s="7"/>
      <c r="F217" s="7"/>
      <c r="G217" s="7"/>
      <c r="H217" s="7"/>
      <c r="I217" s="7"/>
      <c r="J217" s="7"/>
      <c r="K217" s="7"/>
      <c r="L217" s="7"/>
      <c r="M217" s="7"/>
      <c r="N217" s="7"/>
    </row>
    <row r="218" ht="15.75" customHeight="1">
      <c r="A218" s="7"/>
      <c r="B218" s="7"/>
      <c r="C218" s="7"/>
      <c r="D218" s="7"/>
      <c r="E218" s="7"/>
      <c r="F218" s="7"/>
      <c r="G218" s="7"/>
      <c r="H218" s="7"/>
      <c r="I218" s="7"/>
      <c r="J218" s="7"/>
      <c r="K218" s="7"/>
      <c r="L218" s="7"/>
      <c r="M218" s="7"/>
      <c r="N218" s="7"/>
    </row>
    <row r="219" ht="15.75" customHeight="1">
      <c r="A219" s="7"/>
      <c r="B219" s="7"/>
      <c r="C219" s="7"/>
      <c r="D219" s="7"/>
      <c r="E219" s="7"/>
      <c r="F219" s="7"/>
      <c r="G219" s="7"/>
      <c r="H219" s="7"/>
      <c r="I219" s="7"/>
      <c r="J219" s="7"/>
      <c r="K219" s="7"/>
      <c r="L219" s="7"/>
      <c r="M219" s="7"/>
      <c r="N219" s="7"/>
    </row>
    <row r="220" ht="15.75" customHeight="1">
      <c r="A220" s="7"/>
      <c r="B220" s="7"/>
      <c r="C220" s="7"/>
      <c r="D220" s="7"/>
      <c r="E220" s="7"/>
      <c r="F220" s="7"/>
      <c r="G220" s="7"/>
      <c r="H220" s="7"/>
      <c r="I220" s="7"/>
      <c r="J220" s="7"/>
      <c r="K220" s="7"/>
      <c r="L220" s="7"/>
      <c r="M220" s="7"/>
      <c r="N220" s="7"/>
    </row>
    <row r="221" ht="15.75" customHeight="1">
      <c r="A221" s="7"/>
      <c r="B221" s="7"/>
      <c r="C221" s="7"/>
      <c r="D221" s="7"/>
      <c r="E221" s="7"/>
      <c r="F221" s="7"/>
      <c r="G221" s="7"/>
      <c r="H221" s="7"/>
      <c r="I221" s="7"/>
      <c r="J221" s="7"/>
      <c r="K221" s="7"/>
      <c r="L221" s="7"/>
      <c r="M221" s="7"/>
      <c r="N221" s="7"/>
    </row>
    <row r="222" ht="15.75" customHeight="1">
      <c r="A222" s="7"/>
      <c r="B222" s="7"/>
      <c r="C222" s="7"/>
      <c r="D222" s="7"/>
      <c r="E222" s="7"/>
      <c r="F222" s="7"/>
      <c r="G222" s="7"/>
      <c r="H222" s="7"/>
      <c r="I222" s="7"/>
      <c r="J222" s="7"/>
      <c r="K222" s="7"/>
      <c r="L222" s="7"/>
      <c r="M222" s="7"/>
      <c r="N222" s="7"/>
    </row>
    <row r="223" ht="15.75" customHeight="1">
      <c r="A223" s="7"/>
      <c r="B223" s="7"/>
      <c r="C223" s="7"/>
      <c r="D223" s="7"/>
      <c r="E223" s="7"/>
      <c r="F223" s="7"/>
      <c r="G223" s="7"/>
      <c r="H223" s="7"/>
      <c r="I223" s="7"/>
      <c r="J223" s="7"/>
      <c r="K223" s="7"/>
      <c r="L223" s="7"/>
      <c r="M223" s="7"/>
      <c r="N223" s="7"/>
    </row>
    <row r="224" ht="15.75" customHeight="1">
      <c r="A224" s="7"/>
      <c r="B224" s="7"/>
      <c r="C224" s="7"/>
      <c r="D224" s="7"/>
      <c r="E224" s="7"/>
      <c r="F224" s="7"/>
      <c r="G224" s="7"/>
      <c r="H224" s="7"/>
      <c r="I224" s="7"/>
      <c r="J224" s="7"/>
      <c r="K224" s="7"/>
      <c r="L224" s="7"/>
      <c r="M224" s="7"/>
      <c r="N224" s="7"/>
    </row>
    <row r="225" ht="15.75" customHeight="1">
      <c r="A225" s="7"/>
      <c r="B225" s="7"/>
      <c r="C225" s="7"/>
      <c r="D225" s="7"/>
      <c r="E225" s="7"/>
      <c r="F225" s="7"/>
      <c r="G225" s="7"/>
      <c r="H225" s="7"/>
      <c r="I225" s="7"/>
      <c r="J225" s="7"/>
      <c r="K225" s="7"/>
      <c r="L225" s="7"/>
      <c r="M225" s="7"/>
      <c r="N225" s="7"/>
    </row>
    <row r="226" ht="15.75" customHeight="1">
      <c r="A226" s="7"/>
      <c r="B226" s="7"/>
      <c r="C226" s="7"/>
      <c r="D226" s="7"/>
      <c r="E226" s="7"/>
      <c r="F226" s="7"/>
      <c r="G226" s="7"/>
      <c r="H226" s="7"/>
      <c r="I226" s="7"/>
      <c r="J226" s="7"/>
      <c r="K226" s="7"/>
      <c r="L226" s="7"/>
      <c r="M226" s="7"/>
      <c r="N226" s="7"/>
    </row>
    <row r="227" ht="15.75" customHeight="1">
      <c r="A227" s="7"/>
      <c r="B227" s="7"/>
      <c r="C227" s="7"/>
      <c r="D227" s="7"/>
      <c r="E227" s="7"/>
      <c r="F227" s="7"/>
      <c r="G227" s="7"/>
      <c r="H227" s="7"/>
      <c r="I227" s="7"/>
      <c r="J227" s="7"/>
      <c r="K227" s="7"/>
      <c r="L227" s="7"/>
      <c r="M227" s="7"/>
      <c r="N227" s="7"/>
    </row>
    <row r="228" ht="15.75" customHeight="1">
      <c r="A228" s="7"/>
      <c r="B228" s="7"/>
      <c r="C228" s="7"/>
      <c r="D228" s="7"/>
      <c r="E228" s="7"/>
      <c r="F228" s="7"/>
      <c r="G228" s="7"/>
      <c r="H228" s="7"/>
      <c r="I228" s="7"/>
      <c r="J228" s="7"/>
      <c r="K228" s="7"/>
      <c r="L228" s="7"/>
      <c r="M228" s="7"/>
      <c r="N228" s="7"/>
    </row>
    <row r="229" ht="15.75" customHeight="1">
      <c r="A229" s="7"/>
      <c r="B229" s="7"/>
      <c r="C229" s="7"/>
      <c r="D229" s="7"/>
      <c r="E229" s="7"/>
      <c r="F229" s="7"/>
      <c r="G229" s="7"/>
      <c r="H229" s="7"/>
      <c r="I229" s="7"/>
      <c r="J229" s="7"/>
      <c r="K229" s="7"/>
      <c r="L229" s="7"/>
      <c r="M229" s="7"/>
      <c r="N229" s="7"/>
    </row>
    <row r="230" ht="15.75" customHeight="1">
      <c r="A230" s="7"/>
      <c r="B230" s="7"/>
      <c r="C230" s="7"/>
      <c r="D230" s="7"/>
      <c r="E230" s="7"/>
      <c r="F230" s="7"/>
      <c r="G230" s="7"/>
      <c r="H230" s="7"/>
      <c r="I230" s="7"/>
      <c r="J230" s="7"/>
      <c r="K230" s="7"/>
      <c r="L230" s="7"/>
      <c r="M230" s="7"/>
      <c r="N230" s="7"/>
    </row>
    <row r="231" ht="15.75" customHeight="1">
      <c r="A231" s="7"/>
      <c r="B231" s="7"/>
      <c r="C231" s="7"/>
      <c r="D231" s="7"/>
      <c r="E231" s="7"/>
      <c r="F231" s="7"/>
      <c r="G231" s="7"/>
      <c r="H231" s="7"/>
      <c r="I231" s="7"/>
      <c r="J231" s="7"/>
      <c r="K231" s="7"/>
      <c r="L231" s="7"/>
      <c r="M231" s="7"/>
      <c r="N231" s="7"/>
    </row>
    <row r="232" ht="15.75" customHeight="1">
      <c r="A232" s="7"/>
      <c r="B232" s="7"/>
      <c r="C232" s="7"/>
      <c r="D232" s="7"/>
      <c r="E232" s="7"/>
      <c r="F232" s="7"/>
      <c r="G232" s="7"/>
      <c r="H232" s="7"/>
      <c r="I232" s="7"/>
      <c r="J232" s="7"/>
      <c r="K232" s="7"/>
      <c r="L232" s="7"/>
      <c r="M232" s="7"/>
      <c r="N232" s="7"/>
    </row>
    <row r="233" ht="15.75" customHeight="1">
      <c r="A233" s="7"/>
      <c r="B233" s="7"/>
      <c r="C233" s="7"/>
      <c r="D233" s="7"/>
      <c r="E233" s="7"/>
      <c r="F233" s="7"/>
      <c r="G233" s="7"/>
      <c r="H233" s="7"/>
      <c r="I233" s="7"/>
      <c r="J233" s="7"/>
      <c r="K233" s="7"/>
      <c r="L233" s="7"/>
      <c r="M233" s="7"/>
      <c r="N233" s="7"/>
    </row>
    <row r="234" ht="15.75" customHeight="1">
      <c r="A234" s="7"/>
      <c r="B234" s="7"/>
      <c r="C234" s="7"/>
      <c r="D234" s="7"/>
      <c r="E234" s="7"/>
      <c r="F234" s="7"/>
      <c r="G234" s="7"/>
      <c r="H234" s="7"/>
      <c r="I234" s="7"/>
      <c r="J234" s="7"/>
      <c r="K234" s="7"/>
      <c r="L234" s="7"/>
      <c r="M234" s="7"/>
      <c r="N234" s="7"/>
    </row>
    <row r="235" ht="15.75" customHeight="1">
      <c r="A235" s="7"/>
      <c r="B235" s="7"/>
      <c r="C235" s="7"/>
      <c r="D235" s="7"/>
      <c r="E235" s="7"/>
      <c r="F235" s="7"/>
      <c r="G235" s="7"/>
      <c r="H235" s="7"/>
      <c r="I235" s="7"/>
      <c r="J235" s="7"/>
      <c r="K235" s="7"/>
      <c r="L235" s="7"/>
      <c r="M235" s="7"/>
      <c r="N235" s="7"/>
    </row>
    <row r="236" ht="15.75" customHeight="1">
      <c r="A236" s="7"/>
      <c r="B236" s="7"/>
      <c r="C236" s="7"/>
      <c r="D236" s="7"/>
      <c r="E236" s="7"/>
      <c r="F236" s="7"/>
      <c r="G236" s="7"/>
      <c r="H236" s="7"/>
      <c r="I236" s="7"/>
      <c r="J236" s="7"/>
      <c r="K236" s="7"/>
      <c r="L236" s="7"/>
      <c r="M236" s="7"/>
      <c r="N236" s="7"/>
    </row>
    <row r="237" ht="15.75" customHeight="1">
      <c r="A237" s="7"/>
      <c r="B237" s="7"/>
      <c r="C237" s="7"/>
      <c r="D237" s="7"/>
      <c r="E237" s="7"/>
      <c r="F237" s="7"/>
      <c r="G237" s="7"/>
      <c r="H237" s="7"/>
      <c r="I237" s="7"/>
      <c r="J237" s="7"/>
      <c r="K237" s="7"/>
      <c r="L237" s="7"/>
      <c r="M237" s="7"/>
      <c r="N237" s="7"/>
    </row>
    <row r="238" ht="15.75" customHeight="1">
      <c r="A238" s="7"/>
      <c r="B238" s="7"/>
      <c r="C238" s="7"/>
      <c r="D238" s="7"/>
      <c r="E238" s="7"/>
      <c r="F238" s="7"/>
      <c r="G238" s="7"/>
      <c r="H238" s="7"/>
      <c r="I238" s="7"/>
      <c r="J238" s="7"/>
      <c r="K238" s="7"/>
      <c r="L238" s="7"/>
      <c r="M238" s="7"/>
      <c r="N238" s="7"/>
    </row>
    <row r="239" ht="15.75" customHeight="1">
      <c r="A239" s="7"/>
      <c r="B239" s="7"/>
      <c r="C239" s="7"/>
      <c r="D239" s="7"/>
      <c r="E239" s="7"/>
      <c r="F239" s="7"/>
      <c r="G239" s="7"/>
      <c r="H239" s="7"/>
      <c r="I239" s="7"/>
      <c r="J239" s="7"/>
      <c r="K239" s="7"/>
      <c r="L239" s="7"/>
      <c r="M239" s="7"/>
      <c r="N239" s="7"/>
    </row>
    <row r="240" ht="15.75" customHeight="1">
      <c r="A240" s="7"/>
      <c r="B240" s="7"/>
      <c r="C240" s="7"/>
      <c r="D240" s="7"/>
      <c r="E240" s="7"/>
      <c r="F240" s="7"/>
      <c r="G240" s="7"/>
      <c r="H240" s="7"/>
      <c r="I240" s="7"/>
      <c r="J240" s="7"/>
      <c r="K240" s="7"/>
      <c r="L240" s="7"/>
      <c r="M240" s="7"/>
      <c r="N240" s="7"/>
    </row>
    <row r="241" ht="15.75" customHeight="1">
      <c r="A241" s="7"/>
      <c r="B241" s="7"/>
      <c r="C241" s="7"/>
      <c r="D241" s="7"/>
      <c r="E241" s="7"/>
      <c r="F241" s="7"/>
      <c r="G241" s="7"/>
      <c r="H241" s="7"/>
      <c r="I241" s="7"/>
      <c r="J241" s="7"/>
      <c r="K241" s="7"/>
      <c r="L241" s="7"/>
      <c r="M241" s="7"/>
      <c r="N241" s="7"/>
    </row>
    <row r="242" ht="15.75" customHeight="1">
      <c r="A242" s="7"/>
      <c r="B242" s="7"/>
      <c r="C242" s="7"/>
      <c r="D242" s="7"/>
      <c r="E242" s="7"/>
      <c r="F242" s="7"/>
      <c r="G242" s="7"/>
      <c r="H242" s="7"/>
      <c r="I242" s="7"/>
      <c r="J242" s="7"/>
      <c r="K242" s="7"/>
      <c r="L242" s="7"/>
      <c r="M242" s="7"/>
      <c r="N242" s="7"/>
    </row>
    <row r="243" ht="15.75" customHeight="1">
      <c r="A243" s="7"/>
      <c r="B243" s="7"/>
      <c r="C243" s="7"/>
      <c r="D243" s="7"/>
      <c r="E243" s="7"/>
      <c r="F243" s="7"/>
      <c r="G243" s="7"/>
      <c r="H243" s="7"/>
      <c r="I243" s="7"/>
      <c r="J243" s="7"/>
      <c r="K243" s="7"/>
      <c r="L243" s="7"/>
      <c r="M243" s="7"/>
      <c r="N243" s="7"/>
    </row>
    <row r="244" ht="15.75" customHeight="1">
      <c r="A244" s="7"/>
      <c r="B244" s="7"/>
      <c r="C244" s="7"/>
      <c r="D244" s="7"/>
      <c r="E244" s="7"/>
      <c r="F244" s="7"/>
      <c r="G244" s="7"/>
      <c r="H244" s="7"/>
      <c r="I244" s="7"/>
      <c r="J244" s="7"/>
      <c r="K244" s="7"/>
      <c r="L244" s="7"/>
      <c r="M244" s="7"/>
      <c r="N244" s="7"/>
    </row>
    <row r="245" ht="15.75" customHeight="1">
      <c r="A245" s="7"/>
      <c r="B245" s="7"/>
      <c r="C245" s="7"/>
      <c r="D245" s="7"/>
      <c r="E245" s="7"/>
      <c r="F245" s="7"/>
      <c r="G245" s="7"/>
      <c r="H245" s="7"/>
      <c r="I245" s="7"/>
      <c r="J245" s="7"/>
      <c r="K245" s="7"/>
      <c r="L245" s="7"/>
      <c r="M245" s="7"/>
      <c r="N245" s="7"/>
    </row>
    <row r="246" ht="15.75" customHeight="1">
      <c r="A246" s="7"/>
      <c r="B246" s="7"/>
      <c r="C246" s="7"/>
      <c r="D246" s="7"/>
      <c r="E246" s="7"/>
      <c r="F246" s="7"/>
      <c r="G246" s="7"/>
      <c r="H246" s="7"/>
      <c r="I246" s="7"/>
      <c r="J246" s="7"/>
      <c r="K246" s="7"/>
      <c r="L246" s="7"/>
      <c r="M246" s="7"/>
      <c r="N246" s="7"/>
    </row>
    <row r="247" ht="15.75" customHeight="1">
      <c r="A247" s="7"/>
      <c r="B247" s="7"/>
      <c r="C247" s="7"/>
      <c r="D247" s="7"/>
      <c r="E247" s="7"/>
      <c r="F247" s="7"/>
      <c r="G247" s="7"/>
      <c r="H247" s="7"/>
      <c r="I247" s="7"/>
      <c r="J247" s="7"/>
      <c r="K247" s="7"/>
      <c r="L247" s="7"/>
      <c r="M247" s="7"/>
      <c r="N247" s="7"/>
    </row>
    <row r="248" ht="15.75" customHeight="1">
      <c r="A248" s="7"/>
      <c r="B248" s="7"/>
      <c r="C248" s="7"/>
      <c r="D248" s="7"/>
      <c r="E248" s="7"/>
      <c r="F248" s="7"/>
      <c r="G248" s="7"/>
      <c r="H248" s="7"/>
      <c r="I248" s="7"/>
      <c r="J248" s="7"/>
      <c r="K248" s="7"/>
      <c r="L248" s="7"/>
      <c r="M248" s="7"/>
      <c r="N248" s="7"/>
    </row>
    <row r="249" ht="15.75" customHeight="1">
      <c r="A249" s="7"/>
      <c r="B249" s="7"/>
      <c r="C249" s="7"/>
      <c r="D249" s="7"/>
      <c r="E249" s="7"/>
      <c r="F249" s="7"/>
      <c r="G249" s="7"/>
      <c r="H249" s="7"/>
      <c r="I249" s="7"/>
      <c r="J249" s="7"/>
      <c r="K249" s="7"/>
      <c r="L249" s="7"/>
      <c r="M249" s="7"/>
      <c r="N249" s="7"/>
    </row>
    <row r="250" ht="15.75" customHeight="1">
      <c r="A250" s="7"/>
      <c r="B250" s="7"/>
      <c r="C250" s="7"/>
      <c r="D250" s="7"/>
      <c r="E250" s="7"/>
      <c r="F250" s="7"/>
      <c r="G250" s="7"/>
      <c r="H250" s="7"/>
      <c r="I250" s="7"/>
      <c r="J250" s="7"/>
      <c r="K250" s="7"/>
      <c r="L250" s="7"/>
      <c r="M250" s="7"/>
      <c r="N250" s="7"/>
    </row>
    <row r="251" ht="15.75" customHeight="1">
      <c r="A251" s="7"/>
      <c r="B251" s="7"/>
      <c r="C251" s="7"/>
      <c r="D251" s="7"/>
      <c r="E251" s="7"/>
      <c r="F251" s="7"/>
      <c r="G251" s="7"/>
      <c r="H251" s="7"/>
      <c r="I251" s="7"/>
      <c r="J251" s="7"/>
      <c r="K251" s="7"/>
      <c r="L251" s="7"/>
      <c r="M251" s="7"/>
      <c r="N251" s="7"/>
    </row>
    <row r="252" ht="15.75" customHeight="1">
      <c r="A252" s="7"/>
      <c r="B252" s="7"/>
      <c r="C252" s="7"/>
      <c r="D252" s="7"/>
      <c r="E252" s="7"/>
      <c r="F252" s="7"/>
      <c r="G252" s="7"/>
      <c r="H252" s="7"/>
      <c r="I252" s="7"/>
      <c r="J252" s="7"/>
      <c r="K252" s="7"/>
      <c r="L252" s="7"/>
      <c r="M252" s="7"/>
      <c r="N252" s="7"/>
    </row>
    <row r="253" ht="15.75" customHeight="1">
      <c r="A253" s="7"/>
      <c r="B253" s="7"/>
      <c r="C253" s="7"/>
      <c r="D253" s="7"/>
      <c r="E253" s="7"/>
      <c r="F253" s="7"/>
      <c r="G253" s="7"/>
      <c r="H253" s="7"/>
      <c r="I253" s="7"/>
      <c r="J253" s="7"/>
      <c r="K253" s="7"/>
      <c r="L253" s="7"/>
      <c r="M253" s="7"/>
      <c r="N253" s="7"/>
    </row>
    <row r="254" ht="15.75" customHeight="1">
      <c r="A254" s="7"/>
      <c r="B254" s="7"/>
      <c r="C254" s="7"/>
      <c r="D254" s="7"/>
      <c r="E254" s="7"/>
      <c r="F254" s="7"/>
      <c r="G254" s="7"/>
      <c r="H254" s="7"/>
      <c r="I254" s="7"/>
      <c r="J254" s="7"/>
      <c r="K254" s="7"/>
      <c r="L254" s="7"/>
      <c r="M254" s="7"/>
      <c r="N254" s="7"/>
    </row>
    <row r="255" ht="15.75" customHeight="1">
      <c r="A255" s="7"/>
      <c r="B255" s="7"/>
      <c r="C255" s="7"/>
      <c r="D255" s="7"/>
      <c r="E255" s="7"/>
      <c r="F255" s="7"/>
      <c r="G255" s="7"/>
      <c r="H255" s="7"/>
      <c r="I255" s="7"/>
      <c r="J255" s="7"/>
      <c r="K255" s="7"/>
      <c r="L255" s="7"/>
      <c r="M255" s="7"/>
      <c r="N255" s="7"/>
    </row>
    <row r="256" ht="15.75" customHeight="1">
      <c r="A256" s="7"/>
      <c r="B256" s="7"/>
      <c r="C256" s="7"/>
      <c r="D256" s="7"/>
      <c r="E256" s="7"/>
      <c r="F256" s="7"/>
      <c r="G256" s="7"/>
      <c r="H256" s="7"/>
      <c r="I256" s="7"/>
      <c r="J256" s="7"/>
      <c r="K256" s="7"/>
      <c r="L256" s="7"/>
      <c r="M256" s="7"/>
      <c r="N256" s="7"/>
    </row>
    <row r="257" ht="15.75" customHeight="1">
      <c r="A257" s="7"/>
      <c r="B257" s="7"/>
      <c r="C257" s="7"/>
      <c r="D257" s="7"/>
      <c r="E257" s="7"/>
      <c r="F257" s="7"/>
      <c r="G257" s="7"/>
      <c r="H257" s="7"/>
      <c r="I257" s="7"/>
      <c r="J257" s="7"/>
      <c r="K257" s="7"/>
      <c r="L257" s="7"/>
      <c r="M257" s="7"/>
      <c r="N257" s="7"/>
    </row>
    <row r="258" ht="15.75" customHeight="1">
      <c r="A258" s="7"/>
      <c r="B258" s="7"/>
      <c r="C258" s="7"/>
      <c r="D258" s="7"/>
      <c r="E258" s="7"/>
      <c r="F258" s="7"/>
      <c r="G258" s="7"/>
      <c r="H258" s="7"/>
      <c r="I258" s="7"/>
      <c r="J258" s="7"/>
      <c r="K258" s="7"/>
      <c r="L258" s="7"/>
      <c r="M258" s="7"/>
      <c r="N258" s="7"/>
    </row>
    <row r="259" ht="15.75" customHeight="1">
      <c r="A259" s="7"/>
      <c r="B259" s="7"/>
      <c r="C259" s="7"/>
      <c r="D259" s="7"/>
      <c r="E259" s="7"/>
      <c r="F259" s="7"/>
      <c r="G259" s="7"/>
      <c r="H259" s="7"/>
      <c r="I259" s="7"/>
      <c r="J259" s="7"/>
      <c r="K259" s="7"/>
      <c r="L259" s="7"/>
      <c r="M259" s="7"/>
      <c r="N259" s="7"/>
    </row>
    <row r="260" ht="15.75" customHeight="1">
      <c r="A260" s="7"/>
      <c r="B260" s="7"/>
      <c r="C260" s="7"/>
      <c r="D260" s="7"/>
      <c r="E260" s="7"/>
      <c r="F260" s="7"/>
      <c r="G260" s="7"/>
      <c r="H260" s="7"/>
      <c r="I260" s="7"/>
      <c r="J260" s="7"/>
      <c r="K260" s="7"/>
      <c r="L260" s="7"/>
      <c r="M260" s="7"/>
      <c r="N260" s="7"/>
    </row>
    <row r="261" ht="15.75" customHeight="1">
      <c r="A261" s="7"/>
      <c r="B261" s="7"/>
      <c r="C261" s="7"/>
      <c r="D261" s="7"/>
      <c r="E261" s="7"/>
      <c r="F261" s="7"/>
      <c r="G261" s="7"/>
      <c r="H261" s="7"/>
      <c r="I261" s="7"/>
      <c r="J261" s="7"/>
      <c r="K261" s="7"/>
      <c r="L261" s="7"/>
      <c r="M261" s="7"/>
      <c r="N261" s="7"/>
    </row>
    <row r="262" ht="15.75" customHeight="1">
      <c r="A262" s="7"/>
      <c r="B262" s="7"/>
      <c r="C262" s="7"/>
      <c r="D262" s="7"/>
      <c r="E262" s="7"/>
      <c r="F262" s="7"/>
      <c r="G262" s="7"/>
      <c r="H262" s="7"/>
      <c r="I262" s="7"/>
      <c r="J262" s="7"/>
      <c r="K262" s="7"/>
      <c r="L262" s="7"/>
      <c r="M262" s="7"/>
      <c r="N262" s="7"/>
    </row>
    <row r="263" ht="15.75" customHeight="1">
      <c r="A263" s="7"/>
      <c r="B263" s="7"/>
      <c r="C263" s="7"/>
      <c r="D263" s="7"/>
      <c r="E263" s="7"/>
      <c r="F263" s="7"/>
      <c r="G263" s="7"/>
      <c r="H263" s="7"/>
      <c r="I263" s="7"/>
      <c r="J263" s="7"/>
      <c r="K263" s="7"/>
      <c r="L263" s="7"/>
      <c r="M263" s="7"/>
      <c r="N263" s="7"/>
    </row>
    <row r="264" ht="15.75" customHeight="1">
      <c r="A264" s="7"/>
      <c r="B264" s="7"/>
      <c r="C264" s="7"/>
      <c r="D264" s="7"/>
      <c r="E264" s="7"/>
      <c r="F264" s="7"/>
      <c r="G264" s="7"/>
      <c r="H264" s="7"/>
      <c r="I264" s="7"/>
      <c r="J264" s="7"/>
      <c r="K264" s="7"/>
      <c r="L264" s="7"/>
      <c r="M264" s="7"/>
      <c r="N264" s="7"/>
    </row>
    <row r="265" ht="15.75" customHeight="1">
      <c r="A265" s="7"/>
      <c r="B265" s="7"/>
      <c r="C265" s="7"/>
      <c r="D265" s="7"/>
      <c r="E265" s="7"/>
      <c r="F265" s="7"/>
      <c r="G265" s="7"/>
      <c r="H265" s="7"/>
      <c r="I265" s="7"/>
      <c r="J265" s="7"/>
      <c r="K265" s="7"/>
      <c r="L265" s="7"/>
      <c r="M265" s="7"/>
      <c r="N265" s="7"/>
    </row>
    <row r="266" ht="15.75" customHeight="1">
      <c r="A266" s="7"/>
      <c r="B266" s="7"/>
      <c r="C266" s="7"/>
      <c r="D266" s="7"/>
      <c r="E266" s="7"/>
      <c r="F266" s="7"/>
      <c r="G266" s="7"/>
      <c r="H266" s="7"/>
      <c r="I266" s="7"/>
      <c r="J266" s="7"/>
      <c r="K266" s="7"/>
      <c r="L266" s="7"/>
      <c r="M266" s="7"/>
      <c r="N266" s="7"/>
    </row>
    <row r="267" ht="15.75" customHeight="1">
      <c r="A267" s="7"/>
      <c r="B267" s="7"/>
      <c r="C267" s="7"/>
      <c r="D267" s="7"/>
      <c r="E267" s="7"/>
      <c r="F267" s="7"/>
      <c r="G267" s="7"/>
      <c r="H267" s="7"/>
      <c r="I267" s="7"/>
      <c r="J267" s="7"/>
      <c r="K267" s="7"/>
      <c r="L267" s="7"/>
      <c r="M267" s="7"/>
      <c r="N267" s="7"/>
    </row>
    <row r="268" ht="15.75" customHeight="1">
      <c r="A268" s="7"/>
      <c r="B268" s="7"/>
      <c r="C268" s="7"/>
      <c r="D268" s="7"/>
      <c r="E268" s="7"/>
      <c r="F268" s="7"/>
      <c r="G268" s="7"/>
      <c r="H268" s="7"/>
      <c r="I268" s="7"/>
      <c r="J268" s="7"/>
      <c r="K268" s="7"/>
      <c r="L268" s="7"/>
      <c r="M268" s="7"/>
      <c r="N268" s="7"/>
    </row>
    <row r="269" ht="15.75" customHeight="1">
      <c r="A269" s="7"/>
      <c r="B269" s="7"/>
      <c r="C269" s="7"/>
      <c r="D269" s="7"/>
      <c r="E269" s="7"/>
      <c r="F269" s="7"/>
      <c r="G269" s="7"/>
      <c r="H269" s="7"/>
      <c r="I269" s="7"/>
      <c r="J269" s="7"/>
      <c r="K269" s="7"/>
      <c r="L269" s="7"/>
      <c r="M269" s="7"/>
      <c r="N269" s="7"/>
    </row>
    <row r="270" ht="15.75" customHeight="1">
      <c r="A270" s="7"/>
      <c r="B270" s="7"/>
      <c r="C270" s="7"/>
      <c r="D270" s="7"/>
      <c r="E270" s="7"/>
      <c r="F270" s="7"/>
      <c r="G270" s="7"/>
      <c r="H270" s="7"/>
      <c r="I270" s="7"/>
      <c r="J270" s="7"/>
      <c r="K270" s="7"/>
      <c r="L270" s="7"/>
      <c r="M270" s="7"/>
      <c r="N270" s="7"/>
    </row>
    <row r="271" ht="15.75" customHeight="1">
      <c r="A271" s="7"/>
      <c r="B271" s="7"/>
      <c r="C271" s="7"/>
      <c r="D271" s="7"/>
      <c r="E271" s="7"/>
      <c r="F271" s="7"/>
      <c r="G271" s="7"/>
      <c r="H271" s="7"/>
      <c r="I271" s="7"/>
      <c r="J271" s="7"/>
      <c r="K271" s="7"/>
      <c r="L271" s="7"/>
      <c r="M271" s="7"/>
      <c r="N271" s="7"/>
    </row>
    <row r="272" ht="15.75" customHeight="1">
      <c r="A272" s="7"/>
      <c r="B272" s="7"/>
      <c r="C272" s="7"/>
      <c r="D272" s="7"/>
      <c r="E272" s="7"/>
      <c r="F272" s="7"/>
      <c r="G272" s="7"/>
      <c r="H272" s="7"/>
      <c r="I272" s="7"/>
      <c r="J272" s="7"/>
      <c r="K272" s="7"/>
      <c r="L272" s="7"/>
      <c r="M272" s="7"/>
      <c r="N272" s="7"/>
    </row>
    <row r="273" ht="15.75" customHeight="1">
      <c r="A273" s="7"/>
      <c r="B273" s="7"/>
      <c r="C273" s="7"/>
      <c r="D273" s="7"/>
      <c r="E273" s="7"/>
      <c r="F273" s="7"/>
      <c r="G273" s="7"/>
      <c r="H273" s="7"/>
      <c r="I273" s="7"/>
      <c r="J273" s="7"/>
      <c r="K273" s="7"/>
      <c r="L273" s="7"/>
      <c r="M273" s="7"/>
      <c r="N273" s="7"/>
    </row>
    <row r="274" ht="15.75" customHeight="1">
      <c r="A274" s="7"/>
      <c r="B274" s="7"/>
      <c r="C274" s="7"/>
      <c r="D274" s="7"/>
      <c r="E274" s="7"/>
      <c r="F274" s="7"/>
      <c r="G274" s="7"/>
      <c r="H274" s="7"/>
      <c r="I274" s="7"/>
      <c r="J274" s="7"/>
      <c r="K274" s="7"/>
      <c r="L274" s="7"/>
      <c r="M274" s="7"/>
      <c r="N274" s="7"/>
    </row>
    <row r="275" ht="15.75" customHeight="1">
      <c r="A275" s="7"/>
      <c r="B275" s="7"/>
      <c r="C275" s="7"/>
      <c r="D275" s="7"/>
      <c r="E275" s="7"/>
      <c r="F275" s="7"/>
      <c r="G275" s="7"/>
      <c r="H275" s="7"/>
      <c r="I275" s="7"/>
      <c r="J275" s="7"/>
      <c r="K275" s="7"/>
      <c r="L275" s="7"/>
      <c r="M275" s="7"/>
      <c r="N275" s="7"/>
    </row>
    <row r="276" ht="15.75" customHeight="1">
      <c r="A276" s="7"/>
      <c r="B276" s="7"/>
      <c r="C276" s="7"/>
      <c r="D276" s="7"/>
      <c r="E276" s="7"/>
      <c r="F276" s="7"/>
      <c r="G276" s="7"/>
      <c r="H276" s="7"/>
      <c r="I276" s="7"/>
      <c r="J276" s="7"/>
      <c r="K276" s="7"/>
      <c r="L276" s="7"/>
      <c r="M276" s="7"/>
      <c r="N276" s="7"/>
    </row>
    <row r="277" ht="15.75" customHeight="1">
      <c r="A277" s="7"/>
      <c r="B277" s="7"/>
      <c r="C277" s="7"/>
      <c r="D277" s="7"/>
      <c r="E277" s="7"/>
      <c r="F277" s="7"/>
      <c r="G277" s="7"/>
      <c r="H277" s="7"/>
      <c r="I277" s="7"/>
      <c r="J277" s="7"/>
      <c r="K277" s="7"/>
      <c r="L277" s="7"/>
      <c r="M277" s="7"/>
      <c r="N277" s="7"/>
    </row>
    <row r="278" ht="15.75" customHeight="1">
      <c r="A278" s="7"/>
      <c r="B278" s="7"/>
      <c r="C278" s="7"/>
      <c r="D278" s="7"/>
      <c r="E278" s="7"/>
      <c r="F278" s="7"/>
      <c r="G278" s="7"/>
      <c r="H278" s="7"/>
      <c r="I278" s="7"/>
      <c r="J278" s="7"/>
      <c r="K278" s="7"/>
      <c r="L278" s="7"/>
      <c r="M278" s="7"/>
      <c r="N278" s="7"/>
    </row>
    <row r="279" ht="15.75" customHeight="1">
      <c r="A279" s="7"/>
      <c r="B279" s="7"/>
      <c r="C279" s="7"/>
      <c r="D279" s="7"/>
      <c r="E279" s="7"/>
      <c r="F279" s="7"/>
      <c r="G279" s="7"/>
      <c r="H279" s="7"/>
      <c r="I279" s="7"/>
      <c r="J279" s="7"/>
      <c r="K279" s="7"/>
      <c r="L279" s="7"/>
      <c r="M279" s="7"/>
      <c r="N279" s="7"/>
    </row>
    <row r="280" ht="15.75" customHeight="1">
      <c r="A280" s="7"/>
      <c r="B280" s="7"/>
      <c r="C280" s="7"/>
      <c r="D280" s="7"/>
      <c r="E280" s="7"/>
      <c r="F280" s="7"/>
      <c r="G280" s="7"/>
      <c r="H280" s="7"/>
      <c r="I280" s="7"/>
      <c r="J280" s="7"/>
      <c r="K280" s="7"/>
      <c r="L280" s="7"/>
      <c r="M280" s="7"/>
      <c r="N280" s="7"/>
    </row>
    <row r="281" ht="15.75" customHeight="1">
      <c r="A281" s="7"/>
      <c r="B281" s="7"/>
      <c r="C281" s="7"/>
      <c r="D281" s="7"/>
      <c r="E281" s="7"/>
      <c r="F281" s="7"/>
      <c r="G281" s="7"/>
      <c r="H281" s="7"/>
      <c r="I281" s="7"/>
      <c r="J281" s="7"/>
      <c r="K281" s="7"/>
      <c r="L281" s="7"/>
      <c r="M281" s="7"/>
      <c r="N281" s="7"/>
    </row>
    <row r="282" ht="15.75" customHeight="1">
      <c r="A282" s="7"/>
      <c r="B282" s="7"/>
      <c r="C282" s="7"/>
      <c r="D282" s="7"/>
      <c r="E282" s="7"/>
      <c r="F282" s="7"/>
      <c r="G282" s="7"/>
      <c r="H282" s="7"/>
      <c r="I282" s="7"/>
      <c r="J282" s="7"/>
      <c r="K282" s="7"/>
      <c r="L282" s="7"/>
      <c r="M282" s="7"/>
      <c r="N282" s="7"/>
    </row>
    <row r="283" ht="15.75" customHeight="1">
      <c r="A283" s="7"/>
      <c r="B283" s="7"/>
      <c r="C283" s="7"/>
      <c r="D283" s="7"/>
      <c r="E283" s="7"/>
      <c r="F283" s="7"/>
      <c r="G283" s="7"/>
      <c r="H283" s="7"/>
      <c r="I283" s="7"/>
      <c r="J283" s="7"/>
      <c r="K283" s="7"/>
      <c r="L283" s="7"/>
      <c r="M283" s="7"/>
      <c r="N283" s="7"/>
    </row>
    <row r="284" ht="15.75" customHeight="1">
      <c r="A284" s="7"/>
      <c r="B284" s="7"/>
      <c r="C284" s="7"/>
      <c r="D284" s="7"/>
      <c r="E284" s="7"/>
      <c r="F284" s="7"/>
      <c r="G284" s="7"/>
      <c r="H284" s="7"/>
      <c r="I284" s="7"/>
      <c r="J284" s="7"/>
      <c r="K284" s="7"/>
      <c r="L284" s="7"/>
      <c r="M284" s="7"/>
      <c r="N284" s="7"/>
    </row>
    <row r="285" ht="15.75" customHeight="1">
      <c r="A285" s="7"/>
      <c r="B285" s="7"/>
      <c r="C285" s="7"/>
      <c r="D285" s="7"/>
      <c r="E285" s="7"/>
      <c r="F285" s="7"/>
      <c r="G285" s="7"/>
      <c r="H285" s="7"/>
      <c r="I285" s="7"/>
      <c r="J285" s="7"/>
      <c r="K285" s="7"/>
      <c r="L285" s="7"/>
      <c r="M285" s="7"/>
      <c r="N285" s="7"/>
    </row>
    <row r="286" ht="15.75" customHeight="1">
      <c r="A286" s="7"/>
      <c r="B286" s="7"/>
      <c r="C286" s="7"/>
      <c r="D286" s="7"/>
      <c r="E286" s="7"/>
      <c r="F286" s="7"/>
      <c r="G286" s="7"/>
      <c r="H286" s="7"/>
      <c r="I286" s="7"/>
      <c r="J286" s="7"/>
      <c r="K286" s="7"/>
      <c r="L286" s="7"/>
      <c r="M286" s="7"/>
      <c r="N286" s="7"/>
    </row>
    <row r="287" ht="15.75" customHeight="1">
      <c r="A287" s="7"/>
      <c r="B287" s="7"/>
      <c r="C287" s="7"/>
      <c r="D287" s="7"/>
      <c r="E287" s="7"/>
      <c r="F287" s="7"/>
      <c r="G287" s="7"/>
      <c r="H287" s="7"/>
      <c r="I287" s="7"/>
      <c r="J287" s="7"/>
      <c r="K287" s="7"/>
      <c r="L287" s="7"/>
      <c r="M287" s="7"/>
      <c r="N287" s="7"/>
    </row>
    <row r="288" ht="15.75" customHeight="1">
      <c r="A288" s="7"/>
      <c r="B288" s="7"/>
      <c r="C288" s="7"/>
      <c r="D288" s="7"/>
      <c r="E288" s="7"/>
      <c r="F288" s="7"/>
      <c r="G288" s="7"/>
      <c r="H288" s="7"/>
      <c r="I288" s="7"/>
      <c r="J288" s="7"/>
      <c r="K288" s="7"/>
      <c r="L288" s="7"/>
      <c r="M288" s="7"/>
      <c r="N288" s="7"/>
    </row>
    <row r="289" ht="15.75" customHeight="1">
      <c r="A289" s="7"/>
      <c r="B289" s="7"/>
      <c r="C289" s="7"/>
      <c r="D289" s="7"/>
      <c r="E289" s="7"/>
      <c r="F289" s="7"/>
      <c r="G289" s="7"/>
      <c r="H289" s="7"/>
      <c r="I289" s="7"/>
      <c r="J289" s="7"/>
      <c r="K289" s="7"/>
      <c r="L289" s="7"/>
      <c r="M289" s="7"/>
      <c r="N289" s="7"/>
    </row>
    <row r="290" ht="15.75" customHeight="1">
      <c r="A290" s="7"/>
      <c r="B290" s="7"/>
      <c r="C290" s="7"/>
      <c r="D290" s="7"/>
      <c r="E290" s="7"/>
      <c r="F290" s="7"/>
      <c r="G290" s="7"/>
      <c r="H290" s="7"/>
      <c r="I290" s="7"/>
      <c r="J290" s="7"/>
      <c r="K290" s="7"/>
      <c r="L290" s="7"/>
      <c r="M290" s="7"/>
      <c r="N290" s="7"/>
    </row>
    <row r="291" ht="15.75" customHeight="1">
      <c r="A291" s="7"/>
      <c r="B291" s="7"/>
      <c r="C291" s="7"/>
      <c r="D291" s="7"/>
      <c r="E291" s="7"/>
      <c r="F291" s="7"/>
      <c r="G291" s="7"/>
      <c r="H291" s="7"/>
      <c r="I291" s="7"/>
      <c r="J291" s="7"/>
      <c r="K291" s="7"/>
      <c r="L291" s="7"/>
      <c r="M291" s="7"/>
      <c r="N291" s="7"/>
    </row>
    <row r="292" ht="15.75" customHeight="1">
      <c r="A292" s="7"/>
      <c r="B292" s="7"/>
      <c r="C292" s="7"/>
      <c r="D292" s="7"/>
      <c r="E292" s="7"/>
      <c r="F292" s="7"/>
      <c r="G292" s="7"/>
      <c r="H292" s="7"/>
      <c r="I292" s="7"/>
      <c r="J292" s="7"/>
      <c r="K292" s="7"/>
      <c r="L292" s="7"/>
      <c r="M292" s="7"/>
      <c r="N292" s="7"/>
    </row>
    <row r="293" ht="15.75" customHeight="1">
      <c r="A293" s="7"/>
      <c r="B293" s="7"/>
      <c r="C293" s="7"/>
      <c r="D293" s="7"/>
      <c r="E293" s="7"/>
      <c r="F293" s="7"/>
      <c r="G293" s="7"/>
      <c r="H293" s="7"/>
      <c r="I293" s="7"/>
      <c r="J293" s="7"/>
      <c r="K293" s="7"/>
      <c r="L293" s="7"/>
      <c r="M293" s="7"/>
      <c r="N293" s="7"/>
    </row>
    <row r="294" ht="15.75" customHeight="1">
      <c r="A294" s="7"/>
      <c r="B294" s="7"/>
      <c r="C294" s="7"/>
      <c r="D294" s="7"/>
      <c r="E294" s="7"/>
      <c r="F294" s="7"/>
      <c r="G294" s="7"/>
      <c r="H294" s="7"/>
      <c r="I294" s="7"/>
      <c r="J294" s="7"/>
      <c r="K294" s="7"/>
      <c r="L294" s="7"/>
      <c r="M294" s="7"/>
      <c r="N294" s="7"/>
    </row>
    <row r="295" ht="15.75" customHeight="1">
      <c r="A295" s="7"/>
      <c r="B295" s="7"/>
      <c r="C295" s="7"/>
      <c r="D295" s="7"/>
      <c r="E295" s="7"/>
      <c r="F295" s="7"/>
      <c r="G295" s="7"/>
      <c r="H295" s="7"/>
      <c r="I295" s="7"/>
      <c r="J295" s="7"/>
      <c r="K295" s="7"/>
      <c r="L295" s="7"/>
      <c r="M295" s="7"/>
      <c r="N295" s="7"/>
    </row>
    <row r="296" ht="15.75" customHeight="1">
      <c r="A296" s="7"/>
      <c r="B296" s="7"/>
      <c r="C296" s="7"/>
      <c r="D296" s="7"/>
      <c r="E296" s="7"/>
      <c r="F296" s="7"/>
      <c r="G296" s="7"/>
      <c r="H296" s="7"/>
      <c r="I296" s="7"/>
      <c r="J296" s="7"/>
      <c r="K296" s="7"/>
      <c r="L296" s="7"/>
      <c r="M296" s="7"/>
      <c r="N296" s="7"/>
    </row>
    <row r="297" ht="15.75" customHeight="1">
      <c r="A297" s="7"/>
      <c r="B297" s="7"/>
      <c r="C297" s="7"/>
      <c r="D297" s="7"/>
      <c r="E297" s="7"/>
      <c r="F297" s="7"/>
      <c r="G297" s="7"/>
      <c r="H297" s="7"/>
      <c r="I297" s="7"/>
      <c r="J297" s="7"/>
      <c r="K297" s="7"/>
      <c r="L297" s="7"/>
      <c r="M297" s="7"/>
      <c r="N297" s="7"/>
    </row>
    <row r="298" ht="15.75" customHeight="1">
      <c r="A298" s="7"/>
      <c r="B298" s="7"/>
      <c r="C298" s="7"/>
      <c r="D298" s="7"/>
      <c r="E298" s="7"/>
      <c r="F298" s="7"/>
      <c r="G298" s="7"/>
      <c r="H298" s="7"/>
      <c r="I298" s="7"/>
      <c r="J298" s="7"/>
      <c r="K298" s="7"/>
      <c r="L298" s="7"/>
      <c r="M298" s="7"/>
      <c r="N298" s="7"/>
    </row>
    <row r="299" ht="15.75" customHeight="1">
      <c r="A299" s="7"/>
      <c r="B299" s="7"/>
      <c r="C299" s="7"/>
      <c r="D299" s="7"/>
      <c r="E299" s="7"/>
      <c r="F299" s="7"/>
      <c r="G299" s="7"/>
      <c r="H299" s="7"/>
      <c r="I299" s="7"/>
      <c r="J299" s="7"/>
      <c r="K299" s="7"/>
      <c r="L299" s="7"/>
      <c r="M299" s="7"/>
      <c r="N299" s="7"/>
    </row>
    <row r="300" ht="15.75" customHeight="1">
      <c r="A300" s="7"/>
      <c r="B300" s="7"/>
      <c r="C300" s="7"/>
      <c r="D300" s="7"/>
      <c r="E300" s="7"/>
      <c r="F300" s="7"/>
      <c r="G300" s="7"/>
      <c r="H300" s="7"/>
      <c r="I300" s="7"/>
      <c r="J300" s="7"/>
      <c r="K300" s="7"/>
      <c r="L300" s="7"/>
      <c r="M300" s="7"/>
      <c r="N300" s="7"/>
    </row>
    <row r="301" ht="15.75" customHeight="1">
      <c r="A301" s="7"/>
      <c r="B301" s="7"/>
      <c r="C301" s="7"/>
      <c r="D301" s="7"/>
      <c r="E301" s="7"/>
      <c r="F301" s="7"/>
      <c r="G301" s="7"/>
      <c r="H301" s="7"/>
      <c r="I301" s="7"/>
      <c r="J301" s="7"/>
      <c r="K301" s="7"/>
      <c r="L301" s="7"/>
      <c r="M301" s="7"/>
      <c r="N301" s="7"/>
    </row>
    <row r="302" ht="15.75" customHeight="1">
      <c r="A302" s="7"/>
      <c r="B302" s="7"/>
      <c r="C302" s="7"/>
      <c r="D302" s="7"/>
      <c r="E302" s="7"/>
      <c r="F302" s="7"/>
      <c r="G302" s="7"/>
      <c r="H302" s="7"/>
      <c r="I302" s="7"/>
      <c r="J302" s="7"/>
      <c r="K302" s="7"/>
      <c r="L302" s="7"/>
      <c r="M302" s="7"/>
      <c r="N302" s="7"/>
    </row>
    <row r="303" ht="15.75" customHeight="1">
      <c r="A303" s="7"/>
      <c r="B303" s="7"/>
      <c r="C303" s="7"/>
      <c r="D303" s="7"/>
      <c r="E303" s="7"/>
      <c r="F303" s="7"/>
      <c r="G303" s="7"/>
      <c r="H303" s="7"/>
      <c r="I303" s="7"/>
      <c r="J303" s="7"/>
      <c r="K303" s="7"/>
      <c r="L303" s="7"/>
      <c r="M303" s="7"/>
      <c r="N303" s="7"/>
    </row>
    <row r="304" ht="15.75" customHeight="1">
      <c r="A304" s="7"/>
      <c r="B304" s="7"/>
      <c r="C304" s="7"/>
      <c r="D304" s="7"/>
      <c r="E304" s="7"/>
      <c r="F304" s="7"/>
      <c r="G304" s="7"/>
      <c r="H304" s="7"/>
      <c r="I304" s="7"/>
      <c r="J304" s="7"/>
      <c r="K304" s="7"/>
      <c r="L304" s="7"/>
      <c r="M304" s="7"/>
      <c r="N304" s="7"/>
    </row>
    <row r="305" ht="15.75" customHeight="1">
      <c r="A305" s="7"/>
      <c r="B305" s="7"/>
      <c r="C305" s="7"/>
      <c r="D305" s="7"/>
      <c r="E305" s="7"/>
      <c r="F305" s="7"/>
      <c r="G305" s="7"/>
      <c r="H305" s="7"/>
      <c r="I305" s="7"/>
      <c r="J305" s="7"/>
      <c r="K305" s="7"/>
      <c r="L305" s="7"/>
      <c r="M305" s="7"/>
      <c r="N305" s="7"/>
    </row>
    <row r="306" ht="15.75" customHeight="1">
      <c r="A306" s="7"/>
      <c r="B306" s="7"/>
      <c r="C306" s="7"/>
      <c r="D306" s="7"/>
      <c r="E306" s="7"/>
      <c r="F306" s="7"/>
      <c r="G306" s="7"/>
      <c r="H306" s="7"/>
      <c r="I306" s="7"/>
      <c r="J306" s="7"/>
      <c r="K306" s="7"/>
      <c r="L306" s="7"/>
      <c r="M306" s="7"/>
      <c r="N306" s="7"/>
    </row>
    <row r="307" ht="15.75" customHeight="1">
      <c r="A307" s="7"/>
      <c r="B307" s="7"/>
      <c r="C307" s="7"/>
      <c r="D307" s="7"/>
      <c r="E307" s="7"/>
      <c r="F307" s="7"/>
      <c r="G307" s="7"/>
      <c r="H307" s="7"/>
      <c r="I307" s="7"/>
      <c r="J307" s="7"/>
      <c r="K307" s="7"/>
      <c r="L307" s="7"/>
      <c r="M307" s="7"/>
      <c r="N307" s="7"/>
    </row>
    <row r="308" ht="15.75" customHeight="1">
      <c r="A308" s="7"/>
      <c r="B308" s="7"/>
      <c r="C308" s="7"/>
      <c r="D308" s="7"/>
      <c r="E308" s="7"/>
      <c r="F308" s="7"/>
      <c r="G308" s="7"/>
      <c r="H308" s="7"/>
      <c r="I308" s="7"/>
      <c r="J308" s="7"/>
      <c r="K308" s="7"/>
      <c r="L308" s="7"/>
      <c r="M308" s="7"/>
      <c r="N308" s="7"/>
    </row>
    <row r="309" ht="15.75" customHeight="1">
      <c r="A309" s="7"/>
      <c r="B309" s="7"/>
      <c r="C309" s="7"/>
      <c r="D309" s="7"/>
      <c r="E309" s="7"/>
      <c r="F309" s="7"/>
      <c r="G309" s="7"/>
      <c r="H309" s="7"/>
      <c r="I309" s="7"/>
      <c r="J309" s="7"/>
      <c r="K309" s="7"/>
      <c r="L309" s="7"/>
      <c r="M309" s="7"/>
      <c r="N309" s="7"/>
    </row>
    <row r="310" ht="15.75" customHeight="1">
      <c r="A310" s="7"/>
      <c r="B310" s="7"/>
      <c r="C310" s="7"/>
      <c r="D310" s="7"/>
      <c r="E310" s="7"/>
      <c r="F310" s="7"/>
      <c r="G310" s="7"/>
      <c r="H310" s="7"/>
      <c r="I310" s="7"/>
      <c r="J310" s="7"/>
      <c r="K310" s="7"/>
      <c r="L310" s="7"/>
      <c r="M310" s="7"/>
      <c r="N310" s="7"/>
    </row>
    <row r="311" ht="15.75" customHeight="1">
      <c r="A311" s="7"/>
      <c r="B311" s="7"/>
      <c r="C311" s="7"/>
      <c r="D311" s="7"/>
      <c r="E311" s="7"/>
      <c r="F311" s="7"/>
      <c r="G311" s="7"/>
      <c r="H311" s="7"/>
      <c r="I311" s="7"/>
      <c r="J311" s="7"/>
      <c r="K311" s="7"/>
      <c r="L311" s="7"/>
      <c r="M311" s="7"/>
      <c r="N311" s="7"/>
    </row>
    <row r="312" ht="15.75" customHeight="1">
      <c r="A312" s="7"/>
      <c r="B312" s="7"/>
      <c r="C312" s="7"/>
      <c r="D312" s="7"/>
      <c r="E312" s="7"/>
      <c r="F312" s="7"/>
      <c r="G312" s="7"/>
      <c r="H312" s="7"/>
      <c r="I312" s="7"/>
      <c r="J312" s="7"/>
      <c r="K312" s="7"/>
      <c r="L312" s="7"/>
      <c r="M312" s="7"/>
      <c r="N312" s="7"/>
    </row>
    <row r="313" ht="15.75" customHeight="1">
      <c r="A313" s="7"/>
      <c r="B313" s="7"/>
      <c r="C313" s="7"/>
      <c r="D313" s="7"/>
      <c r="E313" s="7"/>
      <c r="F313" s="7"/>
      <c r="G313" s="7"/>
      <c r="H313" s="7"/>
      <c r="I313" s="7"/>
      <c r="J313" s="7"/>
      <c r="K313" s="7"/>
      <c r="L313" s="7"/>
      <c r="M313" s="7"/>
      <c r="N313" s="7"/>
    </row>
    <row r="314" ht="15.75" customHeight="1">
      <c r="A314" s="7"/>
      <c r="B314" s="7"/>
      <c r="C314" s="7"/>
      <c r="D314" s="7"/>
      <c r="E314" s="7"/>
      <c r="F314" s="7"/>
      <c r="G314" s="7"/>
      <c r="H314" s="7"/>
      <c r="I314" s="7"/>
      <c r="J314" s="7"/>
      <c r="K314" s="7"/>
      <c r="L314" s="7"/>
      <c r="M314" s="7"/>
      <c r="N314" s="7"/>
    </row>
    <row r="315" ht="15.75" customHeight="1">
      <c r="A315" s="7"/>
      <c r="B315" s="7"/>
      <c r="C315" s="7"/>
      <c r="D315" s="7"/>
      <c r="E315" s="7"/>
      <c r="F315" s="7"/>
      <c r="G315" s="7"/>
      <c r="H315" s="7"/>
      <c r="I315" s="7"/>
      <c r="J315" s="7"/>
      <c r="K315" s="7"/>
      <c r="L315" s="7"/>
      <c r="M315" s="7"/>
      <c r="N315" s="7"/>
    </row>
    <row r="316" ht="15.75" customHeight="1">
      <c r="A316" s="7"/>
      <c r="B316" s="7"/>
      <c r="C316" s="7"/>
      <c r="D316" s="7"/>
      <c r="E316" s="7"/>
      <c r="F316" s="7"/>
      <c r="G316" s="7"/>
      <c r="H316" s="7"/>
      <c r="I316" s="7"/>
      <c r="J316" s="7"/>
      <c r="K316" s="7"/>
      <c r="L316" s="7"/>
      <c r="M316" s="7"/>
      <c r="N316" s="7"/>
    </row>
    <row r="317" ht="15.75" customHeight="1">
      <c r="A317" s="7"/>
      <c r="B317" s="7"/>
      <c r="C317" s="7"/>
      <c r="D317" s="7"/>
      <c r="E317" s="7"/>
      <c r="F317" s="7"/>
      <c r="G317" s="7"/>
      <c r="H317" s="7"/>
      <c r="I317" s="7"/>
      <c r="J317" s="7"/>
      <c r="K317" s="7"/>
      <c r="L317" s="7"/>
      <c r="M317" s="7"/>
      <c r="N317" s="7"/>
    </row>
    <row r="318" ht="15.75" customHeight="1">
      <c r="A318" s="7"/>
      <c r="B318" s="7"/>
      <c r="C318" s="7"/>
      <c r="D318" s="7"/>
      <c r="E318" s="7"/>
      <c r="F318" s="7"/>
      <c r="G318" s="7"/>
      <c r="H318" s="7"/>
      <c r="I318" s="7"/>
      <c r="J318" s="7"/>
      <c r="K318" s="7"/>
      <c r="L318" s="7"/>
      <c r="M318" s="7"/>
      <c r="N318" s="7"/>
    </row>
    <row r="319" ht="15.75" customHeight="1">
      <c r="A319" s="7"/>
      <c r="B319" s="7"/>
      <c r="C319" s="7"/>
      <c r="D319" s="7"/>
      <c r="E319" s="7"/>
      <c r="F319" s="7"/>
      <c r="G319" s="7"/>
      <c r="H319" s="7"/>
      <c r="I319" s="7"/>
      <c r="J319" s="7"/>
      <c r="K319" s="7"/>
      <c r="L319" s="7"/>
      <c r="M319" s="7"/>
      <c r="N319" s="7"/>
    </row>
    <row r="320" ht="15.75" customHeight="1">
      <c r="A320" s="7"/>
      <c r="B320" s="7"/>
      <c r="C320" s="7"/>
      <c r="D320" s="7"/>
      <c r="E320" s="7"/>
      <c r="F320" s="7"/>
      <c r="G320" s="7"/>
      <c r="H320" s="7"/>
      <c r="I320" s="7"/>
      <c r="J320" s="7"/>
      <c r="K320" s="7"/>
      <c r="L320" s="7"/>
      <c r="M320" s="7"/>
      <c r="N320" s="7"/>
    </row>
    <row r="321" ht="15.75" customHeight="1">
      <c r="A321" s="7"/>
      <c r="B321" s="7"/>
      <c r="C321" s="7"/>
      <c r="D321" s="7"/>
      <c r="E321" s="7"/>
      <c r="F321" s="7"/>
      <c r="G321" s="7"/>
      <c r="H321" s="7"/>
      <c r="I321" s="7"/>
      <c r="J321" s="7"/>
      <c r="K321" s="7"/>
      <c r="L321" s="7"/>
      <c r="M321" s="7"/>
      <c r="N321" s="7"/>
    </row>
    <row r="322" ht="15.75" customHeight="1">
      <c r="A322" s="7"/>
      <c r="B322" s="7"/>
      <c r="C322" s="7"/>
      <c r="D322" s="7"/>
      <c r="E322" s="7"/>
      <c r="F322" s="7"/>
      <c r="G322" s="7"/>
      <c r="H322" s="7"/>
      <c r="I322" s="7"/>
      <c r="J322" s="7"/>
      <c r="K322" s="7"/>
      <c r="L322" s="7"/>
      <c r="M322" s="7"/>
      <c r="N322" s="7"/>
    </row>
    <row r="323" ht="15.75" customHeight="1">
      <c r="A323" s="7"/>
      <c r="B323" s="7"/>
      <c r="C323" s="7"/>
      <c r="D323" s="7"/>
      <c r="E323" s="7"/>
      <c r="F323" s="7"/>
      <c r="G323" s="7"/>
      <c r="H323" s="7"/>
      <c r="I323" s="7"/>
      <c r="J323" s="7"/>
      <c r="K323" s="7"/>
      <c r="L323" s="7"/>
      <c r="M323" s="7"/>
      <c r="N323" s="7"/>
    </row>
    <row r="324" ht="15.75" customHeight="1">
      <c r="A324" s="7"/>
      <c r="B324" s="7"/>
      <c r="C324" s="7"/>
      <c r="D324" s="7"/>
      <c r="E324" s="7"/>
      <c r="F324" s="7"/>
      <c r="G324" s="7"/>
      <c r="H324" s="7"/>
      <c r="I324" s="7"/>
      <c r="J324" s="7"/>
      <c r="K324" s="7"/>
      <c r="L324" s="7"/>
      <c r="M324" s="7"/>
      <c r="N324" s="7"/>
    </row>
    <row r="325" ht="15.75" customHeight="1">
      <c r="A325" s="7"/>
      <c r="B325" s="7"/>
      <c r="C325" s="7"/>
      <c r="D325" s="7"/>
      <c r="E325" s="7"/>
      <c r="F325" s="7"/>
      <c r="G325" s="7"/>
      <c r="H325" s="7"/>
      <c r="I325" s="7"/>
      <c r="J325" s="7"/>
      <c r="K325" s="7"/>
      <c r="L325" s="7"/>
      <c r="M325" s="7"/>
      <c r="N325" s="7"/>
    </row>
    <row r="326" ht="15.75" customHeight="1">
      <c r="A326" s="7"/>
      <c r="B326" s="7"/>
      <c r="C326" s="7"/>
      <c r="D326" s="7"/>
      <c r="E326" s="7"/>
      <c r="F326" s="7"/>
      <c r="G326" s="7"/>
      <c r="H326" s="7"/>
      <c r="I326" s="7"/>
      <c r="J326" s="7"/>
      <c r="K326" s="7"/>
      <c r="L326" s="7"/>
      <c r="M326" s="7"/>
      <c r="N326" s="7"/>
    </row>
    <row r="327" ht="15.75" customHeight="1">
      <c r="A327" s="7"/>
      <c r="B327" s="7"/>
      <c r="C327" s="7"/>
      <c r="D327" s="7"/>
      <c r="E327" s="7"/>
      <c r="F327" s="7"/>
      <c r="G327" s="7"/>
      <c r="H327" s="7"/>
      <c r="I327" s="7"/>
      <c r="J327" s="7"/>
      <c r="K327" s="7"/>
      <c r="L327" s="7"/>
      <c r="M327" s="7"/>
      <c r="N327" s="7"/>
    </row>
    <row r="328" ht="15.75" customHeight="1">
      <c r="A328" s="7"/>
      <c r="B328" s="7"/>
      <c r="C328" s="7"/>
      <c r="D328" s="7"/>
      <c r="E328" s="7"/>
      <c r="F328" s="7"/>
      <c r="G328" s="7"/>
      <c r="H328" s="7"/>
      <c r="I328" s="7"/>
      <c r="J328" s="7"/>
      <c r="K328" s="7"/>
      <c r="L328" s="7"/>
      <c r="M328" s="7"/>
      <c r="N328" s="7"/>
    </row>
    <row r="329" ht="15.75" customHeight="1">
      <c r="A329" s="7"/>
      <c r="B329" s="7"/>
      <c r="C329" s="7"/>
      <c r="D329" s="7"/>
      <c r="E329" s="7"/>
      <c r="F329" s="7"/>
      <c r="G329" s="7"/>
      <c r="H329" s="7"/>
      <c r="I329" s="7"/>
      <c r="J329" s="7"/>
      <c r="K329" s="7"/>
      <c r="L329" s="7"/>
      <c r="M329" s="7"/>
      <c r="N329" s="7"/>
    </row>
    <row r="330" ht="15.75" customHeight="1">
      <c r="A330" s="7"/>
      <c r="B330" s="7"/>
      <c r="C330" s="7"/>
      <c r="D330" s="7"/>
      <c r="E330" s="7"/>
      <c r="F330" s="7"/>
      <c r="G330" s="7"/>
      <c r="H330" s="7"/>
      <c r="I330" s="7"/>
      <c r="J330" s="7"/>
      <c r="K330" s="7"/>
      <c r="L330" s="7"/>
      <c r="M330" s="7"/>
      <c r="N330" s="7"/>
    </row>
    <row r="331" ht="15.75" customHeight="1">
      <c r="A331" s="7"/>
      <c r="B331" s="7"/>
      <c r="C331" s="7"/>
      <c r="D331" s="7"/>
      <c r="E331" s="7"/>
      <c r="F331" s="7"/>
      <c r="G331" s="7"/>
      <c r="H331" s="7"/>
      <c r="I331" s="7"/>
      <c r="J331" s="7"/>
      <c r="K331" s="7"/>
      <c r="L331" s="7"/>
      <c r="M331" s="7"/>
      <c r="N331" s="7"/>
    </row>
    <row r="332" ht="15.75" customHeight="1">
      <c r="A332" s="7"/>
      <c r="B332" s="7"/>
      <c r="C332" s="7"/>
      <c r="D332" s="7"/>
      <c r="E332" s="7"/>
      <c r="F332" s="7"/>
      <c r="G332" s="7"/>
      <c r="H332" s="7"/>
      <c r="I332" s="7"/>
      <c r="J332" s="7"/>
      <c r="K332" s="7"/>
      <c r="L332" s="7"/>
      <c r="M332" s="7"/>
      <c r="N332" s="7"/>
    </row>
    <row r="333" ht="15.75" customHeight="1">
      <c r="A333" s="7"/>
      <c r="B333" s="7"/>
      <c r="C333" s="7"/>
      <c r="D333" s="7"/>
      <c r="E333" s="7"/>
      <c r="F333" s="7"/>
      <c r="G333" s="7"/>
      <c r="H333" s="7"/>
      <c r="I333" s="7"/>
      <c r="J333" s="7"/>
      <c r="K333" s="7"/>
      <c r="L333" s="7"/>
      <c r="M333" s="7"/>
      <c r="N333" s="7"/>
    </row>
    <row r="334" ht="15.75" customHeight="1">
      <c r="A334" s="7"/>
      <c r="B334" s="7"/>
      <c r="C334" s="7"/>
      <c r="D334" s="7"/>
      <c r="E334" s="7"/>
      <c r="F334" s="7"/>
      <c r="G334" s="7"/>
      <c r="H334" s="7"/>
      <c r="I334" s="7"/>
      <c r="J334" s="7"/>
      <c r="K334" s="7"/>
      <c r="L334" s="7"/>
      <c r="M334" s="7"/>
      <c r="N334" s="7"/>
    </row>
    <row r="335" ht="15.75" customHeight="1">
      <c r="A335" s="7"/>
      <c r="B335" s="7"/>
      <c r="C335" s="7"/>
      <c r="D335" s="7"/>
      <c r="E335" s="7"/>
      <c r="F335" s="7"/>
      <c r="G335" s="7"/>
      <c r="H335" s="7"/>
      <c r="I335" s="7"/>
      <c r="J335" s="7"/>
      <c r="K335" s="7"/>
      <c r="L335" s="7"/>
      <c r="M335" s="7"/>
      <c r="N335" s="7"/>
    </row>
    <row r="336" ht="15.75" customHeight="1">
      <c r="A336" s="7"/>
      <c r="B336" s="7"/>
      <c r="C336" s="7"/>
      <c r="D336" s="7"/>
      <c r="E336" s="7"/>
      <c r="F336" s="7"/>
      <c r="G336" s="7"/>
      <c r="H336" s="7"/>
      <c r="I336" s="7"/>
      <c r="J336" s="7"/>
      <c r="K336" s="7"/>
      <c r="L336" s="7"/>
      <c r="M336" s="7"/>
      <c r="N336" s="7"/>
    </row>
    <row r="337" ht="15.75" customHeight="1">
      <c r="A337" s="7"/>
      <c r="B337" s="7"/>
      <c r="C337" s="7"/>
      <c r="D337" s="7"/>
      <c r="E337" s="7"/>
      <c r="F337" s="7"/>
      <c r="G337" s="7"/>
      <c r="H337" s="7"/>
      <c r="I337" s="7"/>
      <c r="J337" s="7"/>
      <c r="K337" s="7"/>
      <c r="L337" s="7"/>
      <c r="M337" s="7"/>
      <c r="N337" s="7"/>
    </row>
    <row r="338" ht="15.75" customHeight="1">
      <c r="A338" s="7"/>
      <c r="B338" s="7"/>
      <c r="C338" s="7"/>
      <c r="D338" s="7"/>
      <c r="E338" s="7"/>
      <c r="F338" s="7"/>
      <c r="G338" s="7"/>
      <c r="H338" s="7"/>
      <c r="I338" s="7"/>
      <c r="J338" s="7"/>
      <c r="K338" s="7"/>
      <c r="L338" s="7"/>
      <c r="M338" s="7"/>
      <c r="N338" s="7"/>
    </row>
    <row r="339" ht="15.75" customHeight="1">
      <c r="A339" s="7"/>
      <c r="B339" s="7"/>
      <c r="C339" s="7"/>
      <c r="D339" s="7"/>
      <c r="E339" s="7"/>
      <c r="F339" s="7"/>
      <c r="G339" s="7"/>
      <c r="H339" s="7"/>
      <c r="I339" s="7"/>
      <c r="J339" s="7"/>
      <c r="K339" s="7"/>
      <c r="L339" s="7"/>
      <c r="M339" s="7"/>
      <c r="N339" s="7"/>
    </row>
    <row r="340" ht="15.75" customHeight="1">
      <c r="A340" s="7"/>
      <c r="B340" s="7"/>
      <c r="C340" s="7"/>
      <c r="D340" s="7"/>
      <c r="E340" s="7"/>
      <c r="F340" s="7"/>
      <c r="G340" s="7"/>
      <c r="H340" s="7"/>
      <c r="I340" s="7"/>
      <c r="J340" s="7"/>
      <c r="K340" s="7"/>
      <c r="L340" s="7"/>
      <c r="M340" s="7"/>
      <c r="N340" s="7"/>
    </row>
    <row r="341" ht="15.75" customHeight="1">
      <c r="A341" s="7"/>
      <c r="B341" s="7"/>
      <c r="C341" s="7"/>
      <c r="D341" s="7"/>
      <c r="E341" s="7"/>
      <c r="F341" s="7"/>
      <c r="G341" s="7"/>
      <c r="H341" s="7"/>
      <c r="I341" s="7"/>
      <c r="J341" s="7"/>
      <c r="K341" s="7"/>
      <c r="L341" s="7"/>
      <c r="M341" s="7"/>
      <c r="N341" s="7"/>
    </row>
    <row r="342" ht="15.75" customHeight="1">
      <c r="A342" s="7"/>
      <c r="B342" s="7"/>
      <c r="C342" s="7"/>
      <c r="D342" s="7"/>
      <c r="E342" s="7"/>
      <c r="F342" s="7"/>
      <c r="G342" s="7"/>
      <c r="H342" s="7"/>
      <c r="I342" s="7"/>
      <c r="J342" s="7"/>
      <c r="K342" s="7"/>
      <c r="L342" s="7"/>
      <c r="M342" s="7"/>
      <c r="N342" s="7"/>
    </row>
    <row r="343" ht="15.75" customHeight="1">
      <c r="A343" s="7"/>
      <c r="B343" s="7"/>
      <c r="C343" s="7"/>
      <c r="D343" s="7"/>
      <c r="E343" s="7"/>
      <c r="F343" s="7"/>
      <c r="G343" s="7"/>
      <c r="H343" s="7"/>
      <c r="I343" s="7"/>
      <c r="J343" s="7"/>
      <c r="K343" s="7"/>
      <c r="L343" s="7"/>
      <c r="M343" s="7"/>
      <c r="N343" s="7"/>
    </row>
    <row r="344" ht="15.75" customHeight="1">
      <c r="A344" s="7"/>
      <c r="B344" s="7"/>
      <c r="C344" s="7"/>
      <c r="D344" s="7"/>
      <c r="E344" s="7"/>
      <c r="F344" s="7"/>
      <c r="G344" s="7"/>
      <c r="H344" s="7"/>
      <c r="I344" s="7"/>
      <c r="J344" s="7"/>
      <c r="K344" s="7"/>
      <c r="L344" s="7"/>
      <c r="M344" s="7"/>
      <c r="N344" s="7"/>
    </row>
    <row r="345" ht="15.75" customHeight="1">
      <c r="A345" s="7"/>
      <c r="B345" s="7"/>
      <c r="C345" s="7"/>
      <c r="D345" s="7"/>
      <c r="E345" s="7"/>
      <c r="F345" s="7"/>
      <c r="G345" s="7"/>
      <c r="H345" s="7"/>
      <c r="I345" s="7"/>
      <c r="J345" s="7"/>
      <c r="K345" s="7"/>
      <c r="L345" s="7"/>
      <c r="M345" s="7"/>
      <c r="N345" s="7"/>
    </row>
    <row r="346" ht="15.75" customHeight="1">
      <c r="A346" s="7"/>
      <c r="B346" s="7"/>
      <c r="C346" s="7"/>
      <c r="D346" s="7"/>
      <c r="E346" s="7"/>
      <c r="F346" s="7"/>
      <c r="G346" s="7"/>
      <c r="H346" s="7"/>
      <c r="I346" s="7"/>
      <c r="J346" s="7"/>
      <c r="K346" s="7"/>
      <c r="L346" s="7"/>
      <c r="M346" s="7"/>
      <c r="N346" s="7"/>
    </row>
    <row r="347" ht="15.75" customHeight="1">
      <c r="A347" s="7"/>
      <c r="B347" s="7"/>
      <c r="C347" s="7"/>
      <c r="D347" s="7"/>
      <c r="E347" s="7"/>
      <c r="F347" s="7"/>
      <c r="G347" s="7"/>
      <c r="H347" s="7"/>
      <c r="I347" s="7"/>
      <c r="J347" s="7"/>
      <c r="K347" s="7"/>
      <c r="L347" s="7"/>
      <c r="M347" s="7"/>
      <c r="N347" s="7"/>
    </row>
    <row r="348" ht="15.75" customHeight="1">
      <c r="A348" s="7"/>
      <c r="B348" s="7"/>
      <c r="C348" s="7"/>
      <c r="D348" s="7"/>
      <c r="E348" s="7"/>
      <c r="F348" s="7"/>
      <c r="G348" s="7"/>
      <c r="H348" s="7"/>
      <c r="I348" s="7"/>
      <c r="J348" s="7"/>
      <c r="K348" s="7"/>
      <c r="L348" s="7"/>
      <c r="M348" s="7"/>
      <c r="N348" s="7"/>
    </row>
    <row r="349" ht="15.75" customHeight="1">
      <c r="A349" s="7"/>
      <c r="B349" s="7"/>
      <c r="C349" s="7"/>
      <c r="D349" s="7"/>
      <c r="E349" s="7"/>
      <c r="F349" s="7"/>
      <c r="G349" s="7"/>
      <c r="H349" s="7"/>
      <c r="I349" s="7"/>
      <c r="J349" s="7"/>
      <c r="K349" s="7"/>
      <c r="L349" s="7"/>
      <c r="M349" s="7"/>
      <c r="N349" s="7"/>
    </row>
    <row r="350" ht="15.75" customHeight="1">
      <c r="A350" s="7"/>
      <c r="B350" s="7"/>
      <c r="C350" s="7"/>
      <c r="D350" s="7"/>
      <c r="E350" s="7"/>
      <c r="F350" s="7"/>
      <c r="G350" s="7"/>
      <c r="H350" s="7"/>
      <c r="I350" s="7"/>
      <c r="J350" s="7"/>
      <c r="K350" s="7"/>
      <c r="L350" s="7"/>
      <c r="M350" s="7"/>
      <c r="N350" s="7"/>
    </row>
    <row r="351" ht="15.75" customHeight="1">
      <c r="A351" s="7"/>
      <c r="B351" s="7"/>
      <c r="C351" s="7"/>
      <c r="D351" s="7"/>
      <c r="E351" s="7"/>
      <c r="F351" s="7"/>
      <c r="G351" s="7"/>
      <c r="H351" s="7"/>
      <c r="I351" s="7"/>
      <c r="J351" s="7"/>
      <c r="K351" s="7"/>
      <c r="L351" s="7"/>
      <c r="M351" s="7"/>
      <c r="N351" s="7"/>
    </row>
    <row r="352" ht="15.75" customHeight="1">
      <c r="A352" s="7"/>
      <c r="B352" s="7"/>
      <c r="C352" s="7"/>
      <c r="D352" s="7"/>
      <c r="E352" s="7"/>
      <c r="F352" s="7"/>
      <c r="G352" s="7"/>
      <c r="H352" s="7"/>
      <c r="I352" s="7"/>
      <c r="J352" s="7"/>
      <c r="K352" s="7"/>
      <c r="L352" s="7"/>
      <c r="M352" s="7"/>
      <c r="N352" s="7"/>
    </row>
    <row r="353" ht="15.75" customHeight="1">
      <c r="A353" s="7"/>
      <c r="B353" s="7"/>
      <c r="C353" s="7"/>
      <c r="D353" s="7"/>
      <c r="E353" s="7"/>
      <c r="F353" s="7"/>
      <c r="G353" s="7"/>
      <c r="H353" s="7"/>
      <c r="I353" s="7"/>
      <c r="J353" s="7"/>
      <c r="K353" s="7"/>
      <c r="L353" s="7"/>
      <c r="M353" s="7"/>
      <c r="N353" s="7"/>
    </row>
    <row r="354" ht="15.75" customHeight="1">
      <c r="A354" s="7"/>
      <c r="B354" s="7"/>
      <c r="C354" s="7"/>
      <c r="D354" s="7"/>
      <c r="E354" s="7"/>
      <c r="F354" s="7"/>
      <c r="G354" s="7"/>
      <c r="H354" s="7"/>
      <c r="I354" s="7"/>
      <c r="J354" s="7"/>
      <c r="K354" s="7"/>
      <c r="L354" s="7"/>
      <c r="M354" s="7"/>
      <c r="N354" s="7"/>
    </row>
    <row r="355" ht="15.75" customHeight="1">
      <c r="A355" s="7"/>
      <c r="B355" s="7"/>
      <c r="C355" s="7"/>
      <c r="D355" s="7"/>
      <c r="E355" s="7"/>
      <c r="F355" s="7"/>
      <c r="G355" s="7"/>
      <c r="H355" s="7"/>
      <c r="I355" s="7"/>
      <c r="J355" s="7"/>
      <c r="K355" s="7"/>
      <c r="L355" s="7"/>
      <c r="M355" s="7"/>
      <c r="N355" s="7"/>
    </row>
    <row r="356" ht="15.75" customHeight="1">
      <c r="A356" s="7"/>
      <c r="B356" s="7"/>
      <c r="C356" s="7"/>
      <c r="D356" s="7"/>
      <c r="E356" s="7"/>
      <c r="F356" s="7"/>
      <c r="G356" s="7"/>
      <c r="H356" s="7"/>
      <c r="I356" s="7"/>
      <c r="J356" s="7"/>
      <c r="K356" s="7"/>
      <c r="L356" s="7"/>
      <c r="M356" s="7"/>
      <c r="N356" s="7"/>
    </row>
    <row r="357" ht="15.75" customHeight="1">
      <c r="A357" s="7"/>
      <c r="B357" s="7"/>
      <c r="C357" s="7"/>
      <c r="D357" s="7"/>
      <c r="E357" s="7"/>
      <c r="F357" s="7"/>
      <c r="G357" s="7"/>
      <c r="H357" s="7"/>
      <c r="I357" s="7"/>
      <c r="J357" s="7"/>
      <c r="K357" s="7"/>
      <c r="L357" s="7"/>
      <c r="M357" s="7"/>
      <c r="N357" s="7"/>
    </row>
    <row r="358" ht="15.75" customHeight="1">
      <c r="A358" s="7"/>
      <c r="B358" s="7"/>
      <c r="C358" s="7"/>
      <c r="D358" s="7"/>
      <c r="E358" s="7"/>
      <c r="F358" s="7"/>
      <c r="G358" s="7"/>
      <c r="H358" s="7"/>
      <c r="I358" s="7"/>
      <c r="J358" s="7"/>
      <c r="K358" s="7"/>
      <c r="L358" s="7"/>
      <c r="M358" s="7"/>
      <c r="N358" s="7"/>
    </row>
    <row r="359" ht="15.75" customHeight="1">
      <c r="A359" s="7"/>
      <c r="B359" s="7"/>
      <c r="C359" s="7"/>
      <c r="D359" s="7"/>
      <c r="E359" s="7"/>
      <c r="F359" s="7"/>
      <c r="G359" s="7"/>
      <c r="H359" s="7"/>
      <c r="I359" s="7"/>
      <c r="J359" s="7"/>
      <c r="K359" s="7"/>
      <c r="L359" s="7"/>
      <c r="M359" s="7"/>
      <c r="N359" s="7"/>
    </row>
    <row r="360" ht="15.75" customHeight="1">
      <c r="A360" s="7"/>
      <c r="B360" s="7"/>
      <c r="C360" s="7"/>
      <c r="D360" s="7"/>
      <c r="E360" s="7"/>
      <c r="F360" s="7"/>
      <c r="G360" s="7"/>
      <c r="H360" s="7"/>
      <c r="I360" s="7"/>
      <c r="J360" s="7"/>
      <c r="K360" s="7"/>
      <c r="L360" s="7"/>
      <c r="M360" s="7"/>
      <c r="N360" s="7"/>
    </row>
    <row r="361" ht="15.75" customHeight="1">
      <c r="A361" s="7"/>
      <c r="B361" s="7"/>
      <c r="C361" s="7"/>
      <c r="D361" s="7"/>
      <c r="E361" s="7"/>
      <c r="F361" s="7"/>
      <c r="G361" s="7"/>
      <c r="H361" s="7"/>
      <c r="I361" s="7"/>
      <c r="J361" s="7"/>
      <c r="K361" s="7"/>
      <c r="L361" s="7"/>
      <c r="M361" s="7"/>
      <c r="N361" s="7"/>
    </row>
    <row r="362" ht="15.75" customHeight="1">
      <c r="A362" s="7"/>
      <c r="B362" s="7"/>
      <c r="C362" s="7"/>
      <c r="D362" s="7"/>
      <c r="E362" s="7"/>
      <c r="F362" s="7"/>
      <c r="G362" s="7"/>
      <c r="H362" s="7"/>
      <c r="I362" s="7"/>
      <c r="J362" s="7"/>
      <c r="K362" s="7"/>
      <c r="L362" s="7"/>
      <c r="M362" s="7"/>
      <c r="N362" s="7"/>
    </row>
    <row r="363" ht="15.75" customHeight="1">
      <c r="A363" s="7"/>
      <c r="B363" s="7"/>
      <c r="C363" s="7"/>
      <c r="D363" s="7"/>
      <c r="E363" s="7"/>
      <c r="F363" s="7"/>
      <c r="G363" s="7"/>
      <c r="H363" s="7"/>
      <c r="I363" s="7"/>
      <c r="J363" s="7"/>
      <c r="K363" s="7"/>
      <c r="L363" s="7"/>
      <c r="M363" s="7"/>
      <c r="N363" s="7"/>
    </row>
    <row r="364" ht="15.75" customHeight="1">
      <c r="A364" s="7"/>
      <c r="B364" s="7"/>
      <c r="C364" s="7"/>
      <c r="D364" s="7"/>
      <c r="E364" s="7"/>
      <c r="F364" s="7"/>
      <c r="G364" s="7"/>
      <c r="H364" s="7"/>
      <c r="I364" s="7"/>
      <c r="J364" s="7"/>
      <c r="K364" s="7"/>
      <c r="L364" s="7"/>
      <c r="M364" s="7"/>
      <c r="N364" s="7"/>
    </row>
    <row r="365" ht="15.75" customHeight="1">
      <c r="A365" s="7"/>
      <c r="B365" s="7"/>
      <c r="C365" s="7"/>
      <c r="D365" s="7"/>
      <c r="E365" s="7"/>
      <c r="F365" s="7"/>
      <c r="G365" s="7"/>
      <c r="H365" s="7"/>
      <c r="I365" s="7"/>
      <c r="J365" s="7"/>
      <c r="K365" s="7"/>
      <c r="L365" s="7"/>
      <c r="M365" s="7"/>
      <c r="N365" s="7"/>
    </row>
    <row r="366" ht="15.75" customHeight="1">
      <c r="A366" s="7"/>
      <c r="B366" s="7"/>
      <c r="C366" s="7"/>
      <c r="D366" s="7"/>
      <c r="E366" s="7"/>
      <c r="F366" s="7"/>
      <c r="G366" s="7"/>
      <c r="H366" s="7"/>
      <c r="I366" s="7"/>
      <c r="J366" s="7"/>
      <c r="K366" s="7"/>
      <c r="L366" s="7"/>
      <c r="M366" s="7"/>
      <c r="N366" s="7"/>
    </row>
    <row r="367" ht="15.75" customHeight="1">
      <c r="A367" s="7"/>
      <c r="B367" s="7"/>
      <c r="C367" s="7"/>
      <c r="D367" s="7"/>
      <c r="E367" s="7"/>
      <c r="F367" s="7"/>
      <c r="G367" s="7"/>
      <c r="H367" s="7"/>
      <c r="I367" s="7"/>
      <c r="J367" s="7"/>
      <c r="K367" s="7"/>
      <c r="L367" s="7"/>
      <c r="M367" s="7"/>
      <c r="N367" s="7"/>
    </row>
    <row r="368" ht="15.75" customHeight="1">
      <c r="A368" s="7"/>
      <c r="B368" s="7"/>
      <c r="C368" s="7"/>
      <c r="D368" s="7"/>
      <c r="E368" s="7"/>
      <c r="F368" s="7"/>
      <c r="G368" s="7"/>
      <c r="H368" s="7"/>
      <c r="I368" s="7"/>
      <c r="J368" s="7"/>
      <c r="K368" s="7"/>
      <c r="L368" s="7"/>
      <c r="M368" s="7"/>
      <c r="N368" s="7"/>
    </row>
    <row r="369" ht="15.75" customHeight="1">
      <c r="A369" s="7"/>
      <c r="B369" s="7"/>
      <c r="C369" s="7"/>
      <c r="D369" s="7"/>
      <c r="E369" s="7"/>
      <c r="F369" s="7"/>
      <c r="G369" s="7"/>
      <c r="H369" s="7"/>
      <c r="I369" s="7"/>
      <c r="J369" s="7"/>
      <c r="K369" s="7"/>
      <c r="L369" s="7"/>
      <c r="M369" s="7"/>
      <c r="N369" s="7"/>
    </row>
    <row r="370" ht="15.75" customHeight="1">
      <c r="A370" s="7"/>
      <c r="B370" s="7"/>
      <c r="C370" s="7"/>
      <c r="D370" s="7"/>
      <c r="E370" s="7"/>
      <c r="F370" s="7"/>
      <c r="G370" s="7"/>
      <c r="H370" s="7"/>
      <c r="I370" s="7"/>
      <c r="J370" s="7"/>
      <c r="K370" s="7"/>
      <c r="L370" s="7"/>
      <c r="M370" s="7"/>
      <c r="N370" s="7"/>
    </row>
    <row r="371" ht="15.75" customHeight="1">
      <c r="A371" s="7"/>
      <c r="B371" s="7"/>
      <c r="C371" s="7"/>
      <c r="D371" s="7"/>
      <c r="E371" s="7"/>
      <c r="F371" s="7"/>
      <c r="G371" s="7"/>
      <c r="H371" s="7"/>
      <c r="I371" s="7"/>
      <c r="J371" s="7"/>
      <c r="K371" s="7"/>
      <c r="L371" s="7"/>
      <c r="M371" s="7"/>
      <c r="N371" s="7"/>
    </row>
    <row r="372" ht="15.75" customHeight="1">
      <c r="A372" s="7"/>
      <c r="B372" s="7"/>
      <c r="C372" s="7"/>
      <c r="D372" s="7"/>
      <c r="E372" s="7"/>
      <c r="F372" s="7"/>
      <c r="G372" s="7"/>
      <c r="H372" s="7"/>
      <c r="I372" s="7"/>
      <c r="J372" s="7"/>
      <c r="K372" s="7"/>
      <c r="L372" s="7"/>
      <c r="M372" s="7"/>
      <c r="N372" s="7"/>
    </row>
    <row r="373" ht="15.75" customHeight="1">
      <c r="A373" s="7"/>
      <c r="B373" s="7"/>
      <c r="C373" s="7"/>
      <c r="D373" s="7"/>
      <c r="E373" s="7"/>
      <c r="F373" s="7"/>
      <c r="G373" s="7"/>
      <c r="H373" s="7"/>
      <c r="I373" s="7"/>
      <c r="J373" s="7"/>
      <c r="K373" s="7"/>
      <c r="L373" s="7"/>
      <c r="M373" s="7"/>
      <c r="N373" s="7"/>
    </row>
    <row r="374" ht="15.75" customHeight="1">
      <c r="A374" s="7"/>
      <c r="B374" s="7"/>
      <c r="C374" s="7"/>
      <c r="D374" s="7"/>
      <c r="E374" s="7"/>
      <c r="F374" s="7"/>
      <c r="G374" s="7"/>
      <c r="H374" s="7"/>
      <c r="I374" s="7"/>
      <c r="J374" s="7"/>
      <c r="K374" s="7"/>
      <c r="L374" s="7"/>
      <c r="M374" s="7"/>
      <c r="N374" s="7"/>
    </row>
    <row r="375" ht="15.75" customHeight="1">
      <c r="A375" s="7"/>
      <c r="B375" s="7"/>
      <c r="C375" s="7"/>
      <c r="D375" s="7"/>
      <c r="E375" s="7"/>
      <c r="F375" s="7"/>
      <c r="G375" s="7"/>
      <c r="H375" s="7"/>
      <c r="I375" s="7"/>
      <c r="J375" s="7"/>
      <c r="K375" s="7"/>
      <c r="L375" s="7"/>
      <c r="M375" s="7"/>
      <c r="N375" s="7"/>
    </row>
    <row r="376" ht="15.75" customHeight="1">
      <c r="A376" s="7"/>
      <c r="B376" s="7"/>
      <c r="C376" s="7"/>
      <c r="D376" s="7"/>
      <c r="E376" s="7"/>
      <c r="F376" s="7"/>
      <c r="G376" s="7"/>
      <c r="H376" s="7"/>
      <c r="I376" s="7"/>
      <c r="J376" s="7"/>
      <c r="K376" s="7"/>
      <c r="L376" s="7"/>
      <c r="M376" s="7"/>
      <c r="N376" s="7"/>
    </row>
    <row r="377" ht="15.75" customHeight="1">
      <c r="A377" s="7"/>
      <c r="B377" s="7"/>
      <c r="C377" s="7"/>
      <c r="D377" s="7"/>
      <c r="E377" s="7"/>
      <c r="F377" s="7"/>
      <c r="G377" s="7"/>
      <c r="H377" s="7"/>
      <c r="I377" s="7"/>
      <c r="J377" s="7"/>
      <c r="K377" s="7"/>
      <c r="L377" s="7"/>
      <c r="M377" s="7"/>
      <c r="N377" s="7"/>
    </row>
    <row r="378" ht="15.75" customHeight="1">
      <c r="A378" s="7"/>
      <c r="B378" s="7"/>
      <c r="C378" s="7"/>
      <c r="D378" s="7"/>
      <c r="E378" s="7"/>
      <c r="F378" s="7"/>
      <c r="G378" s="7"/>
      <c r="H378" s="7"/>
      <c r="I378" s="7"/>
      <c r="J378" s="7"/>
      <c r="K378" s="7"/>
      <c r="L378" s="7"/>
      <c r="M378" s="7"/>
      <c r="N378" s="7"/>
    </row>
    <row r="379" ht="15.75" customHeight="1">
      <c r="A379" s="7"/>
      <c r="B379" s="7"/>
      <c r="C379" s="7"/>
      <c r="D379" s="7"/>
      <c r="E379" s="7"/>
      <c r="F379" s="7"/>
      <c r="G379" s="7"/>
      <c r="H379" s="7"/>
      <c r="I379" s="7"/>
      <c r="J379" s="7"/>
      <c r="K379" s="7"/>
      <c r="L379" s="7"/>
      <c r="M379" s="7"/>
      <c r="N379" s="7"/>
    </row>
    <row r="380" ht="15.75" customHeight="1">
      <c r="A380" s="7"/>
      <c r="B380" s="7"/>
      <c r="C380" s="7"/>
      <c r="D380" s="7"/>
      <c r="E380" s="7"/>
      <c r="F380" s="7"/>
      <c r="G380" s="7"/>
      <c r="H380" s="7"/>
      <c r="I380" s="7"/>
      <c r="J380" s="7"/>
      <c r="K380" s="7"/>
      <c r="L380" s="7"/>
      <c r="M380" s="7"/>
      <c r="N380" s="7"/>
    </row>
    <row r="381" ht="15.75" customHeight="1">
      <c r="A381" s="7"/>
      <c r="B381" s="7"/>
      <c r="C381" s="7"/>
      <c r="D381" s="7"/>
      <c r="E381" s="7"/>
      <c r="F381" s="7"/>
      <c r="G381" s="7"/>
      <c r="H381" s="7"/>
      <c r="I381" s="7"/>
      <c r="J381" s="7"/>
      <c r="K381" s="7"/>
      <c r="L381" s="7"/>
      <c r="M381" s="7"/>
      <c r="N381" s="7"/>
    </row>
    <row r="382" ht="15.75" customHeight="1">
      <c r="A382" s="7"/>
      <c r="B382" s="7"/>
      <c r="C382" s="7"/>
      <c r="D382" s="7"/>
      <c r="E382" s="7"/>
      <c r="F382" s="7"/>
      <c r="G382" s="7"/>
      <c r="H382" s="7"/>
      <c r="I382" s="7"/>
      <c r="J382" s="7"/>
      <c r="K382" s="7"/>
      <c r="L382" s="7"/>
      <c r="M382" s="7"/>
      <c r="N382" s="7"/>
    </row>
    <row r="383" ht="15.75" customHeight="1">
      <c r="A383" s="7"/>
      <c r="B383" s="7"/>
      <c r="C383" s="7"/>
      <c r="D383" s="7"/>
      <c r="E383" s="7"/>
      <c r="F383" s="7"/>
      <c r="G383" s="7"/>
      <c r="H383" s="7"/>
      <c r="I383" s="7"/>
      <c r="J383" s="7"/>
      <c r="K383" s="7"/>
      <c r="L383" s="7"/>
      <c r="M383" s="7"/>
      <c r="N383" s="7"/>
    </row>
    <row r="384" ht="15.75" customHeight="1">
      <c r="A384" s="7"/>
      <c r="B384" s="7"/>
      <c r="C384" s="7"/>
      <c r="D384" s="7"/>
      <c r="E384" s="7"/>
      <c r="F384" s="7"/>
      <c r="G384" s="7"/>
      <c r="H384" s="7"/>
      <c r="I384" s="7"/>
      <c r="J384" s="7"/>
      <c r="K384" s="7"/>
      <c r="L384" s="7"/>
      <c r="M384" s="7"/>
      <c r="N384" s="7"/>
    </row>
    <row r="385" ht="15.75" customHeight="1">
      <c r="A385" s="7"/>
      <c r="B385" s="7"/>
      <c r="C385" s="7"/>
      <c r="D385" s="7"/>
      <c r="E385" s="7"/>
      <c r="F385" s="7"/>
      <c r="G385" s="7"/>
      <c r="H385" s="7"/>
      <c r="I385" s="7"/>
      <c r="J385" s="7"/>
      <c r="K385" s="7"/>
      <c r="L385" s="7"/>
      <c r="M385" s="7"/>
      <c r="N385" s="7"/>
    </row>
    <row r="386" ht="15.75" customHeight="1">
      <c r="A386" s="7"/>
      <c r="B386" s="7"/>
      <c r="C386" s="7"/>
      <c r="D386" s="7"/>
      <c r="E386" s="7"/>
      <c r="F386" s="7"/>
      <c r="G386" s="7"/>
      <c r="H386" s="7"/>
      <c r="I386" s="7"/>
      <c r="J386" s="7"/>
      <c r="K386" s="7"/>
      <c r="L386" s="7"/>
      <c r="M386" s="7"/>
      <c r="N386" s="7"/>
    </row>
    <row r="387" ht="15.75" customHeight="1">
      <c r="A387" s="7"/>
      <c r="B387" s="7"/>
      <c r="C387" s="7"/>
      <c r="D387" s="7"/>
      <c r="E387" s="7"/>
      <c r="F387" s="7"/>
      <c r="G387" s="7"/>
      <c r="H387" s="7"/>
      <c r="I387" s="7"/>
      <c r="J387" s="7"/>
      <c r="K387" s="7"/>
      <c r="L387" s="7"/>
      <c r="M387" s="7"/>
      <c r="N387" s="7"/>
    </row>
    <row r="388" ht="15.75" customHeight="1">
      <c r="A388" s="7"/>
      <c r="B388" s="7"/>
      <c r="C388" s="7"/>
      <c r="D388" s="7"/>
      <c r="E388" s="7"/>
      <c r="F388" s="7"/>
      <c r="G388" s="7"/>
      <c r="H388" s="7"/>
      <c r="I388" s="7"/>
      <c r="J388" s="7"/>
      <c r="K388" s="7"/>
      <c r="L388" s="7"/>
      <c r="M388" s="7"/>
      <c r="N388" s="7"/>
    </row>
    <row r="389" ht="15.75" customHeight="1">
      <c r="A389" s="7"/>
      <c r="B389" s="7"/>
      <c r="C389" s="7"/>
      <c r="D389" s="7"/>
      <c r="E389" s="7"/>
      <c r="F389" s="7"/>
      <c r="G389" s="7"/>
      <c r="H389" s="7"/>
      <c r="I389" s="7"/>
      <c r="J389" s="7"/>
      <c r="K389" s="7"/>
      <c r="L389" s="7"/>
      <c r="M389" s="7"/>
      <c r="N389" s="7"/>
    </row>
    <row r="390" ht="15.75" customHeight="1">
      <c r="A390" s="7"/>
      <c r="B390" s="7"/>
      <c r="C390" s="7"/>
      <c r="D390" s="7"/>
      <c r="E390" s="7"/>
      <c r="F390" s="7"/>
      <c r="G390" s="7"/>
      <c r="H390" s="7"/>
      <c r="I390" s="7"/>
      <c r="J390" s="7"/>
      <c r="K390" s="7"/>
      <c r="L390" s="7"/>
      <c r="M390" s="7"/>
      <c r="N390" s="7"/>
    </row>
    <row r="391" ht="15.75" customHeight="1">
      <c r="A391" s="7"/>
      <c r="B391" s="7"/>
      <c r="C391" s="7"/>
      <c r="D391" s="7"/>
      <c r="E391" s="7"/>
      <c r="F391" s="7"/>
      <c r="G391" s="7"/>
      <c r="H391" s="7"/>
      <c r="I391" s="7"/>
      <c r="J391" s="7"/>
      <c r="K391" s="7"/>
      <c r="L391" s="7"/>
      <c r="M391" s="7"/>
      <c r="N391" s="7"/>
    </row>
    <row r="392" ht="15.75" customHeight="1">
      <c r="A392" s="7"/>
      <c r="B392" s="7"/>
      <c r="C392" s="7"/>
      <c r="D392" s="7"/>
      <c r="E392" s="7"/>
      <c r="F392" s="7"/>
      <c r="G392" s="7"/>
      <c r="H392" s="7"/>
      <c r="I392" s="7"/>
      <c r="J392" s="7"/>
      <c r="K392" s="7"/>
      <c r="L392" s="7"/>
      <c r="M392" s="7"/>
      <c r="N392" s="7"/>
    </row>
    <row r="393" ht="15.75" customHeight="1">
      <c r="A393" s="7"/>
      <c r="B393" s="7"/>
      <c r="C393" s="7"/>
      <c r="D393" s="7"/>
      <c r="E393" s="7"/>
      <c r="F393" s="7"/>
      <c r="G393" s="7"/>
      <c r="H393" s="7"/>
      <c r="I393" s="7"/>
      <c r="J393" s="7"/>
      <c r="K393" s="7"/>
      <c r="L393" s="7"/>
      <c r="M393" s="7"/>
      <c r="N393" s="7"/>
    </row>
    <row r="394" ht="15.75" customHeight="1">
      <c r="A394" s="7"/>
      <c r="B394" s="7"/>
      <c r="C394" s="7"/>
      <c r="D394" s="7"/>
      <c r="E394" s="7"/>
      <c r="F394" s="7"/>
      <c r="G394" s="7"/>
      <c r="H394" s="7"/>
      <c r="I394" s="7"/>
      <c r="J394" s="7"/>
      <c r="K394" s="7"/>
      <c r="L394" s="7"/>
      <c r="M394" s="7"/>
      <c r="N394" s="7"/>
    </row>
    <row r="395" ht="15.75" customHeight="1">
      <c r="A395" s="7"/>
      <c r="B395" s="7"/>
      <c r="C395" s="7"/>
      <c r="D395" s="7"/>
      <c r="E395" s="7"/>
      <c r="F395" s="7"/>
      <c r="G395" s="7"/>
      <c r="H395" s="7"/>
      <c r="I395" s="7"/>
      <c r="J395" s="7"/>
      <c r="K395" s="7"/>
      <c r="L395" s="7"/>
      <c r="M395" s="7"/>
      <c r="N395" s="7"/>
    </row>
    <row r="396" ht="15.75" customHeight="1">
      <c r="A396" s="7"/>
      <c r="B396" s="7"/>
      <c r="C396" s="7"/>
      <c r="D396" s="7"/>
      <c r="E396" s="7"/>
      <c r="F396" s="7"/>
      <c r="G396" s="7"/>
      <c r="H396" s="7"/>
      <c r="I396" s="7"/>
      <c r="J396" s="7"/>
      <c r="K396" s="7"/>
      <c r="L396" s="7"/>
      <c r="M396" s="7"/>
      <c r="N396" s="7"/>
    </row>
    <row r="397" ht="15.75" customHeight="1">
      <c r="A397" s="7"/>
      <c r="B397" s="7"/>
      <c r="C397" s="7"/>
      <c r="D397" s="7"/>
      <c r="E397" s="7"/>
      <c r="F397" s="7"/>
      <c r="G397" s="7"/>
      <c r="H397" s="7"/>
      <c r="I397" s="7"/>
      <c r="J397" s="7"/>
      <c r="K397" s="7"/>
      <c r="L397" s="7"/>
      <c r="M397" s="7"/>
      <c r="N397" s="7"/>
    </row>
    <row r="398" ht="15.75" customHeight="1">
      <c r="A398" s="7"/>
      <c r="B398" s="7"/>
      <c r="C398" s="7"/>
      <c r="D398" s="7"/>
      <c r="E398" s="7"/>
      <c r="F398" s="7"/>
      <c r="G398" s="7"/>
      <c r="H398" s="7"/>
      <c r="I398" s="7"/>
      <c r="J398" s="7"/>
      <c r="K398" s="7"/>
      <c r="L398" s="7"/>
      <c r="M398" s="7"/>
      <c r="N398" s="7"/>
    </row>
    <row r="399" ht="15.75" customHeight="1">
      <c r="A399" s="7"/>
      <c r="B399" s="7"/>
      <c r="C399" s="7"/>
      <c r="D399" s="7"/>
      <c r="E399" s="7"/>
      <c r="F399" s="7"/>
      <c r="G399" s="7"/>
      <c r="H399" s="7"/>
      <c r="I399" s="7"/>
      <c r="J399" s="7"/>
      <c r="K399" s="7"/>
      <c r="L399" s="7"/>
      <c r="M399" s="7"/>
      <c r="N399" s="7"/>
    </row>
    <row r="400" ht="15.75" customHeight="1">
      <c r="A400" s="7"/>
      <c r="B400" s="7"/>
      <c r="C400" s="7"/>
      <c r="D400" s="7"/>
      <c r="E400" s="7"/>
      <c r="F400" s="7"/>
      <c r="G400" s="7"/>
      <c r="H400" s="7"/>
      <c r="I400" s="7"/>
      <c r="J400" s="7"/>
      <c r="K400" s="7"/>
      <c r="L400" s="7"/>
      <c r="M400" s="7"/>
      <c r="N400" s="7"/>
    </row>
    <row r="401" ht="15.75" customHeight="1">
      <c r="A401" s="7"/>
      <c r="B401" s="7"/>
      <c r="C401" s="7"/>
      <c r="D401" s="7"/>
      <c r="E401" s="7"/>
      <c r="F401" s="7"/>
      <c r="G401" s="7"/>
      <c r="H401" s="7"/>
      <c r="I401" s="7"/>
      <c r="J401" s="7"/>
      <c r="K401" s="7"/>
      <c r="L401" s="7"/>
      <c r="M401" s="7"/>
      <c r="N401" s="7"/>
    </row>
    <row r="402" ht="15.75" customHeight="1">
      <c r="A402" s="7"/>
      <c r="B402" s="7"/>
      <c r="C402" s="7"/>
      <c r="D402" s="7"/>
      <c r="E402" s="7"/>
      <c r="F402" s="7"/>
      <c r="G402" s="7"/>
      <c r="H402" s="7"/>
      <c r="I402" s="7"/>
      <c r="J402" s="7"/>
      <c r="K402" s="7"/>
      <c r="L402" s="7"/>
      <c r="M402" s="7"/>
      <c r="N402" s="7"/>
    </row>
    <row r="403" ht="15.75" customHeight="1">
      <c r="A403" s="7"/>
      <c r="B403" s="7"/>
      <c r="C403" s="7"/>
      <c r="D403" s="7"/>
      <c r="E403" s="7"/>
      <c r="F403" s="7"/>
      <c r="G403" s="7"/>
      <c r="H403" s="7"/>
      <c r="I403" s="7"/>
      <c r="J403" s="7"/>
      <c r="K403" s="7"/>
      <c r="L403" s="7"/>
      <c r="M403" s="7"/>
      <c r="N403" s="7"/>
    </row>
    <row r="404" ht="15.75" customHeight="1">
      <c r="A404" s="7"/>
      <c r="B404" s="7"/>
      <c r="C404" s="7"/>
      <c r="D404" s="7"/>
      <c r="E404" s="7"/>
      <c r="F404" s="7"/>
      <c r="G404" s="7"/>
      <c r="H404" s="7"/>
      <c r="I404" s="7"/>
      <c r="J404" s="7"/>
      <c r="K404" s="7"/>
      <c r="L404" s="7"/>
      <c r="M404" s="7"/>
      <c r="N404" s="7"/>
    </row>
    <row r="405" ht="15.75" customHeight="1">
      <c r="A405" s="7"/>
      <c r="B405" s="7"/>
      <c r="C405" s="7"/>
      <c r="D405" s="7"/>
      <c r="E405" s="7"/>
      <c r="F405" s="7"/>
      <c r="G405" s="7"/>
      <c r="H405" s="7"/>
      <c r="I405" s="7"/>
      <c r="J405" s="7"/>
      <c r="K405" s="7"/>
      <c r="L405" s="7"/>
      <c r="M405" s="7"/>
      <c r="N405" s="7"/>
    </row>
    <row r="406" ht="15.75" customHeight="1">
      <c r="A406" s="7"/>
      <c r="B406" s="7"/>
      <c r="C406" s="7"/>
      <c r="D406" s="7"/>
      <c r="E406" s="7"/>
      <c r="F406" s="7"/>
      <c r="G406" s="7"/>
      <c r="H406" s="7"/>
      <c r="I406" s="7"/>
      <c r="J406" s="7"/>
      <c r="K406" s="7"/>
      <c r="L406" s="7"/>
      <c r="M406" s="7"/>
      <c r="N406" s="7"/>
    </row>
    <row r="407" ht="15.75" customHeight="1">
      <c r="A407" s="7"/>
      <c r="B407" s="7"/>
      <c r="C407" s="7"/>
      <c r="D407" s="7"/>
      <c r="E407" s="7"/>
      <c r="F407" s="7"/>
      <c r="G407" s="7"/>
      <c r="H407" s="7"/>
      <c r="I407" s="7"/>
      <c r="J407" s="7"/>
      <c r="K407" s="7"/>
      <c r="L407" s="7"/>
      <c r="M407" s="7"/>
      <c r="N407" s="7"/>
    </row>
    <row r="408" ht="15.75" customHeight="1">
      <c r="A408" s="7"/>
      <c r="B408" s="7"/>
      <c r="C408" s="7"/>
      <c r="D408" s="7"/>
      <c r="E408" s="7"/>
      <c r="F408" s="7"/>
      <c r="G408" s="7"/>
      <c r="H408" s="7"/>
      <c r="I408" s="7"/>
      <c r="J408" s="7"/>
      <c r="K408" s="7"/>
      <c r="L408" s="7"/>
      <c r="M408" s="7"/>
      <c r="N408" s="7"/>
    </row>
    <row r="409" ht="15.75" customHeight="1">
      <c r="A409" s="7"/>
      <c r="B409" s="7"/>
      <c r="C409" s="7"/>
      <c r="D409" s="7"/>
      <c r="E409" s="7"/>
      <c r="F409" s="7"/>
      <c r="G409" s="7"/>
      <c r="H409" s="7"/>
      <c r="I409" s="7"/>
      <c r="J409" s="7"/>
      <c r="K409" s="7"/>
      <c r="L409" s="7"/>
      <c r="M409" s="7"/>
      <c r="N409" s="7"/>
    </row>
    <row r="410" ht="15.75" customHeight="1">
      <c r="A410" s="7"/>
      <c r="B410" s="7"/>
      <c r="C410" s="7"/>
      <c r="D410" s="7"/>
      <c r="E410" s="7"/>
      <c r="F410" s="7"/>
      <c r="G410" s="7"/>
      <c r="H410" s="7"/>
      <c r="I410" s="7"/>
      <c r="J410" s="7"/>
      <c r="K410" s="7"/>
      <c r="L410" s="7"/>
      <c r="M410" s="7"/>
      <c r="N410" s="7"/>
    </row>
    <row r="411" ht="15.75" customHeight="1">
      <c r="A411" s="7"/>
      <c r="B411" s="7"/>
      <c r="C411" s="7"/>
      <c r="D411" s="7"/>
      <c r="E411" s="7"/>
      <c r="F411" s="7"/>
      <c r="G411" s="7"/>
      <c r="H411" s="7"/>
      <c r="I411" s="7"/>
      <c r="J411" s="7"/>
      <c r="K411" s="7"/>
      <c r="L411" s="7"/>
      <c r="M411" s="7"/>
      <c r="N411" s="7"/>
    </row>
    <row r="412" ht="15.75" customHeight="1">
      <c r="A412" s="7"/>
      <c r="B412" s="7"/>
      <c r="C412" s="7"/>
      <c r="D412" s="7"/>
      <c r="E412" s="7"/>
      <c r="F412" s="7"/>
      <c r="G412" s="7"/>
      <c r="H412" s="7"/>
      <c r="I412" s="7"/>
      <c r="J412" s="7"/>
      <c r="K412" s="7"/>
      <c r="L412" s="7"/>
      <c r="M412" s="7"/>
      <c r="N412" s="7"/>
    </row>
    <row r="413" ht="15.75" customHeight="1">
      <c r="A413" s="7"/>
      <c r="B413" s="7"/>
      <c r="C413" s="7"/>
      <c r="D413" s="7"/>
      <c r="E413" s="7"/>
      <c r="F413" s="7"/>
      <c r="G413" s="7"/>
      <c r="H413" s="7"/>
      <c r="I413" s="7"/>
      <c r="J413" s="7"/>
      <c r="K413" s="7"/>
      <c r="L413" s="7"/>
      <c r="M413" s="7"/>
      <c r="N413" s="7"/>
    </row>
    <row r="414" ht="15.75" customHeight="1">
      <c r="A414" s="7"/>
      <c r="B414" s="7"/>
      <c r="C414" s="7"/>
      <c r="D414" s="7"/>
      <c r="E414" s="7"/>
      <c r="F414" s="7"/>
      <c r="G414" s="7"/>
      <c r="H414" s="7"/>
      <c r="I414" s="7"/>
      <c r="J414" s="7"/>
      <c r="K414" s="7"/>
      <c r="L414" s="7"/>
      <c r="M414" s="7"/>
      <c r="N414" s="7"/>
    </row>
    <row r="415" ht="15.75" customHeight="1">
      <c r="A415" s="7"/>
      <c r="B415" s="7"/>
      <c r="C415" s="7"/>
      <c r="D415" s="7"/>
      <c r="E415" s="7"/>
      <c r="F415" s="7"/>
      <c r="G415" s="7"/>
      <c r="H415" s="7"/>
      <c r="I415" s="7"/>
      <c r="J415" s="7"/>
      <c r="K415" s="7"/>
      <c r="L415" s="7"/>
      <c r="M415" s="7"/>
      <c r="N415" s="7"/>
    </row>
    <row r="416" ht="15.75" customHeight="1">
      <c r="A416" s="7"/>
      <c r="B416" s="7"/>
      <c r="C416" s="7"/>
      <c r="D416" s="7"/>
      <c r="E416" s="7"/>
      <c r="F416" s="7"/>
      <c r="G416" s="7"/>
      <c r="H416" s="7"/>
      <c r="I416" s="7"/>
      <c r="J416" s="7"/>
      <c r="K416" s="7"/>
      <c r="L416" s="7"/>
      <c r="M416" s="7"/>
      <c r="N416" s="7"/>
    </row>
    <row r="417" ht="15.75" customHeight="1">
      <c r="A417" s="7"/>
      <c r="B417" s="7"/>
      <c r="C417" s="7"/>
      <c r="D417" s="7"/>
      <c r="E417" s="7"/>
      <c r="F417" s="7"/>
      <c r="G417" s="7"/>
      <c r="H417" s="7"/>
      <c r="I417" s="7"/>
      <c r="J417" s="7"/>
      <c r="K417" s="7"/>
      <c r="L417" s="7"/>
      <c r="M417" s="7"/>
      <c r="N417" s="7"/>
    </row>
    <row r="418" ht="15.75" customHeight="1">
      <c r="A418" s="7"/>
      <c r="B418" s="7"/>
      <c r="C418" s="7"/>
      <c r="D418" s="7"/>
      <c r="E418" s="7"/>
      <c r="F418" s="7"/>
      <c r="G418" s="7"/>
      <c r="H418" s="7"/>
      <c r="I418" s="7"/>
      <c r="J418" s="7"/>
      <c r="K418" s="7"/>
      <c r="L418" s="7"/>
      <c r="M418" s="7"/>
      <c r="N418" s="7"/>
    </row>
    <row r="419" ht="15.75" customHeight="1">
      <c r="A419" s="7"/>
      <c r="B419" s="7"/>
      <c r="C419" s="7"/>
      <c r="D419" s="7"/>
      <c r="E419" s="7"/>
      <c r="F419" s="7"/>
      <c r="G419" s="7"/>
      <c r="H419" s="7"/>
      <c r="I419" s="7"/>
      <c r="J419" s="7"/>
      <c r="K419" s="7"/>
      <c r="L419" s="7"/>
      <c r="M419" s="7"/>
      <c r="N419" s="7"/>
    </row>
    <row r="420" ht="15.75" customHeight="1">
      <c r="A420" s="7"/>
      <c r="B420" s="7"/>
      <c r="C420" s="7"/>
      <c r="D420" s="7"/>
      <c r="E420" s="7"/>
      <c r="F420" s="7"/>
      <c r="G420" s="7"/>
      <c r="H420" s="7"/>
      <c r="I420" s="7"/>
      <c r="J420" s="7"/>
      <c r="K420" s="7"/>
      <c r="L420" s="7"/>
      <c r="M420" s="7"/>
      <c r="N420" s="7"/>
    </row>
    <row r="421" ht="15.75" customHeight="1">
      <c r="A421" s="7"/>
      <c r="B421" s="7"/>
      <c r="C421" s="7"/>
      <c r="D421" s="7"/>
      <c r="E421" s="7"/>
      <c r="F421" s="7"/>
      <c r="G421" s="7"/>
      <c r="H421" s="7"/>
      <c r="I421" s="7"/>
      <c r="J421" s="7"/>
      <c r="K421" s="7"/>
      <c r="L421" s="7"/>
      <c r="M421" s="7"/>
      <c r="N421" s="7"/>
    </row>
    <row r="422" ht="15.75" customHeight="1">
      <c r="A422" s="7"/>
      <c r="B422" s="7"/>
      <c r="C422" s="7"/>
      <c r="D422" s="7"/>
      <c r="E422" s="7"/>
      <c r="F422" s="7"/>
      <c r="G422" s="7"/>
      <c r="H422" s="7"/>
      <c r="I422" s="7"/>
      <c r="J422" s="7"/>
      <c r="K422" s="7"/>
      <c r="L422" s="7"/>
      <c r="M422" s="7"/>
      <c r="N422" s="7"/>
    </row>
    <row r="423" ht="15.75" customHeight="1">
      <c r="A423" s="7"/>
      <c r="B423" s="7"/>
      <c r="C423" s="7"/>
      <c r="D423" s="7"/>
      <c r="E423" s="7"/>
      <c r="F423" s="7"/>
      <c r="G423" s="7"/>
      <c r="H423" s="7"/>
      <c r="I423" s="7"/>
      <c r="J423" s="7"/>
      <c r="K423" s="7"/>
      <c r="L423" s="7"/>
      <c r="M423" s="7"/>
      <c r="N423" s="7"/>
    </row>
    <row r="424" ht="15.75" customHeight="1">
      <c r="A424" s="7"/>
      <c r="B424" s="7"/>
      <c r="C424" s="7"/>
      <c r="D424" s="7"/>
      <c r="E424" s="7"/>
      <c r="F424" s="7"/>
      <c r="G424" s="7"/>
      <c r="H424" s="7"/>
      <c r="I424" s="7"/>
      <c r="J424" s="7"/>
      <c r="K424" s="7"/>
      <c r="L424" s="7"/>
      <c r="M424" s="7"/>
      <c r="N424" s="7"/>
    </row>
    <row r="425" ht="15.75" customHeight="1">
      <c r="A425" s="7"/>
      <c r="B425" s="7"/>
      <c r="C425" s="7"/>
      <c r="D425" s="7"/>
      <c r="E425" s="7"/>
      <c r="F425" s="7"/>
      <c r="G425" s="7"/>
      <c r="H425" s="7"/>
      <c r="I425" s="7"/>
      <c r="J425" s="7"/>
      <c r="K425" s="7"/>
      <c r="L425" s="7"/>
      <c r="M425" s="7"/>
      <c r="N425" s="7"/>
    </row>
    <row r="426" ht="15.75" customHeight="1">
      <c r="A426" s="7"/>
      <c r="B426" s="7"/>
      <c r="C426" s="7"/>
      <c r="D426" s="7"/>
      <c r="E426" s="7"/>
      <c r="F426" s="7"/>
      <c r="G426" s="7"/>
      <c r="H426" s="7"/>
      <c r="I426" s="7"/>
      <c r="J426" s="7"/>
      <c r="K426" s="7"/>
      <c r="L426" s="7"/>
      <c r="M426" s="7"/>
      <c r="N426" s="7"/>
    </row>
    <row r="427" ht="15.75" customHeight="1">
      <c r="A427" s="7"/>
      <c r="B427" s="7"/>
      <c r="C427" s="7"/>
      <c r="D427" s="7"/>
      <c r="E427" s="7"/>
      <c r="F427" s="7"/>
      <c r="G427" s="7"/>
      <c r="H427" s="7"/>
      <c r="I427" s="7"/>
      <c r="J427" s="7"/>
      <c r="K427" s="7"/>
      <c r="L427" s="7"/>
      <c r="M427" s="7"/>
      <c r="N427" s="7"/>
    </row>
    <row r="428" ht="15.75" customHeight="1">
      <c r="A428" s="7"/>
      <c r="B428" s="7"/>
      <c r="C428" s="7"/>
      <c r="D428" s="7"/>
      <c r="E428" s="7"/>
      <c r="F428" s="7"/>
      <c r="G428" s="7"/>
      <c r="H428" s="7"/>
      <c r="I428" s="7"/>
      <c r="J428" s="7"/>
      <c r="K428" s="7"/>
      <c r="L428" s="7"/>
      <c r="M428" s="7"/>
      <c r="N428" s="7"/>
    </row>
    <row r="429" ht="15.75" customHeight="1">
      <c r="A429" s="7"/>
      <c r="B429" s="7"/>
      <c r="C429" s="7"/>
      <c r="D429" s="7"/>
      <c r="E429" s="7"/>
      <c r="F429" s="7"/>
      <c r="G429" s="7"/>
      <c r="H429" s="7"/>
      <c r="I429" s="7"/>
      <c r="J429" s="7"/>
      <c r="K429" s="7"/>
      <c r="L429" s="7"/>
      <c r="M429" s="7"/>
      <c r="N429" s="7"/>
    </row>
    <row r="430" ht="15.75" customHeight="1">
      <c r="A430" s="7"/>
      <c r="B430" s="7"/>
      <c r="C430" s="7"/>
      <c r="D430" s="7"/>
      <c r="E430" s="7"/>
      <c r="F430" s="7"/>
      <c r="G430" s="7"/>
      <c r="H430" s="7"/>
      <c r="I430" s="7"/>
      <c r="J430" s="7"/>
      <c r="K430" s="7"/>
      <c r="L430" s="7"/>
      <c r="M430" s="7"/>
      <c r="N430" s="7"/>
    </row>
    <row r="431" ht="15.75" customHeight="1">
      <c r="A431" s="7"/>
      <c r="B431" s="7"/>
      <c r="C431" s="7"/>
      <c r="D431" s="7"/>
      <c r="E431" s="7"/>
      <c r="F431" s="7"/>
      <c r="G431" s="7"/>
      <c r="H431" s="7"/>
      <c r="I431" s="7"/>
      <c r="J431" s="7"/>
      <c r="K431" s="7"/>
      <c r="L431" s="7"/>
      <c r="M431" s="7"/>
      <c r="N431" s="7"/>
    </row>
    <row r="432" ht="15.75" customHeight="1">
      <c r="A432" s="7"/>
      <c r="B432" s="7"/>
      <c r="C432" s="7"/>
      <c r="D432" s="7"/>
      <c r="E432" s="7"/>
      <c r="F432" s="7"/>
      <c r="G432" s="7"/>
      <c r="H432" s="7"/>
      <c r="I432" s="7"/>
      <c r="J432" s="7"/>
      <c r="K432" s="7"/>
      <c r="L432" s="7"/>
      <c r="M432" s="7"/>
      <c r="N432" s="7"/>
    </row>
    <row r="433" ht="15.75" customHeight="1">
      <c r="A433" s="7"/>
      <c r="B433" s="7"/>
      <c r="C433" s="7"/>
      <c r="D433" s="7"/>
      <c r="E433" s="7"/>
      <c r="F433" s="7"/>
      <c r="G433" s="7"/>
      <c r="H433" s="7"/>
      <c r="I433" s="7"/>
      <c r="J433" s="7"/>
      <c r="K433" s="7"/>
      <c r="L433" s="7"/>
      <c r="M433" s="7"/>
      <c r="N433" s="7"/>
    </row>
    <row r="434" ht="15.75" customHeight="1">
      <c r="A434" s="7"/>
      <c r="B434" s="7"/>
      <c r="C434" s="7"/>
      <c r="D434" s="7"/>
      <c r="E434" s="7"/>
      <c r="F434" s="7"/>
      <c r="G434" s="7"/>
      <c r="H434" s="7"/>
      <c r="I434" s="7"/>
      <c r="J434" s="7"/>
      <c r="K434" s="7"/>
      <c r="L434" s="7"/>
      <c r="M434" s="7"/>
      <c r="N434" s="7"/>
    </row>
    <row r="435" ht="15.75" customHeight="1">
      <c r="A435" s="7"/>
      <c r="B435" s="7"/>
      <c r="C435" s="7"/>
      <c r="D435" s="7"/>
      <c r="E435" s="7"/>
      <c r="F435" s="7"/>
      <c r="G435" s="7"/>
      <c r="H435" s="7"/>
      <c r="I435" s="7"/>
      <c r="J435" s="7"/>
      <c r="K435" s="7"/>
      <c r="L435" s="7"/>
      <c r="M435" s="7"/>
      <c r="N435" s="7"/>
    </row>
    <row r="436" ht="15.75" customHeight="1">
      <c r="A436" s="7"/>
      <c r="B436" s="7"/>
      <c r="C436" s="7"/>
      <c r="D436" s="7"/>
      <c r="E436" s="7"/>
      <c r="F436" s="7"/>
      <c r="G436" s="7"/>
      <c r="H436" s="7"/>
      <c r="I436" s="7"/>
      <c r="J436" s="7"/>
      <c r="K436" s="7"/>
      <c r="L436" s="7"/>
      <c r="M436" s="7"/>
      <c r="N436" s="7"/>
    </row>
    <row r="437" ht="15.75" customHeight="1">
      <c r="A437" s="7"/>
      <c r="B437" s="7"/>
      <c r="C437" s="7"/>
      <c r="D437" s="7"/>
      <c r="E437" s="7"/>
      <c r="F437" s="7"/>
      <c r="G437" s="7"/>
      <c r="H437" s="7"/>
      <c r="I437" s="7"/>
      <c r="J437" s="7"/>
      <c r="K437" s="7"/>
      <c r="L437" s="7"/>
      <c r="M437" s="7"/>
      <c r="N437" s="7"/>
    </row>
    <row r="438" ht="15.75" customHeight="1">
      <c r="A438" s="7"/>
      <c r="B438" s="7"/>
      <c r="C438" s="7"/>
      <c r="D438" s="7"/>
      <c r="E438" s="7"/>
      <c r="F438" s="7"/>
      <c r="G438" s="7"/>
      <c r="H438" s="7"/>
      <c r="I438" s="7"/>
      <c r="J438" s="7"/>
      <c r="K438" s="7"/>
      <c r="L438" s="7"/>
      <c r="M438" s="7"/>
      <c r="N438" s="7"/>
    </row>
    <row r="439" ht="15.75" customHeight="1">
      <c r="A439" s="7"/>
      <c r="B439" s="7"/>
      <c r="C439" s="7"/>
      <c r="D439" s="7"/>
      <c r="E439" s="7"/>
      <c r="F439" s="7"/>
      <c r="G439" s="7"/>
      <c r="H439" s="7"/>
      <c r="I439" s="7"/>
      <c r="J439" s="7"/>
      <c r="K439" s="7"/>
      <c r="L439" s="7"/>
      <c r="M439" s="7"/>
      <c r="N439" s="7"/>
    </row>
    <row r="440" ht="15.75" customHeight="1">
      <c r="A440" s="7"/>
      <c r="B440" s="7"/>
      <c r="C440" s="7"/>
      <c r="D440" s="7"/>
      <c r="E440" s="7"/>
      <c r="F440" s="7"/>
      <c r="G440" s="7"/>
      <c r="H440" s="7"/>
      <c r="I440" s="7"/>
      <c r="J440" s="7"/>
      <c r="K440" s="7"/>
      <c r="L440" s="7"/>
      <c r="M440" s="7"/>
      <c r="N440" s="7"/>
    </row>
    <row r="441" ht="15.75" customHeight="1">
      <c r="A441" s="7"/>
      <c r="B441" s="7"/>
      <c r="C441" s="7"/>
      <c r="D441" s="7"/>
      <c r="E441" s="7"/>
      <c r="F441" s="7"/>
      <c r="G441" s="7"/>
      <c r="H441" s="7"/>
      <c r="I441" s="7"/>
      <c r="J441" s="7"/>
      <c r="K441" s="7"/>
      <c r="L441" s="7"/>
      <c r="M441" s="7"/>
      <c r="N441" s="7"/>
    </row>
    <row r="442" ht="15.75" customHeight="1">
      <c r="A442" s="7"/>
      <c r="B442" s="7"/>
      <c r="C442" s="7"/>
      <c r="D442" s="7"/>
      <c r="E442" s="7"/>
      <c r="F442" s="7"/>
      <c r="G442" s="7"/>
      <c r="H442" s="7"/>
      <c r="I442" s="7"/>
      <c r="J442" s="7"/>
      <c r="K442" s="7"/>
      <c r="L442" s="7"/>
      <c r="M442" s="7"/>
      <c r="N442" s="7"/>
    </row>
    <row r="443" ht="15.75" customHeight="1">
      <c r="A443" s="7"/>
      <c r="B443" s="7"/>
      <c r="C443" s="7"/>
      <c r="D443" s="7"/>
      <c r="E443" s="7"/>
      <c r="F443" s="7"/>
      <c r="G443" s="7"/>
      <c r="H443" s="7"/>
      <c r="I443" s="7"/>
      <c r="J443" s="7"/>
      <c r="K443" s="7"/>
      <c r="L443" s="7"/>
      <c r="M443" s="7"/>
      <c r="N443" s="7"/>
    </row>
    <row r="444" ht="15.75" customHeight="1">
      <c r="A444" s="7"/>
      <c r="B444" s="7"/>
      <c r="C444" s="7"/>
      <c r="D444" s="7"/>
      <c r="E444" s="7"/>
      <c r="F444" s="7"/>
      <c r="G444" s="7"/>
      <c r="H444" s="7"/>
      <c r="I444" s="7"/>
      <c r="J444" s="7"/>
      <c r="K444" s="7"/>
      <c r="L444" s="7"/>
      <c r="M444" s="7"/>
      <c r="N444" s="7"/>
    </row>
    <row r="445" ht="15.75" customHeight="1">
      <c r="A445" s="7"/>
      <c r="B445" s="7"/>
      <c r="C445" s="7"/>
      <c r="D445" s="7"/>
      <c r="E445" s="7"/>
      <c r="F445" s="7"/>
      <c r="G445" s="7"/>
      <c r="H445" s="7"/>
      <c r="I445" s="7"/>
      <c r="J445" s="7"/>
      <c r="K445" s="7"/>
      <c r="L445" s="7"/>
      <c r="M445" s="7"/>
      <c r="N445" s="7"/>
    </row>
    <row r="446" ht="15.75" customHeight="1">
      <c r="A446" s="7"/>
      <c r="B446" s="7"/>
      <c r="C446" s="7"/>
      <c r="D446" s="7"/>
      <c r="E446" s="7"/>
      <c r="F446" s="7"/>
      <c r="G446" s="7"/>
      <c r="H446" s="7"/>
      <c r="I446" s="7"/>
      <c r="J446" s="7"/>
      <c r="K446" s="7"/>
      <c r="L446" s="7"/>
      <c r="M446" s="7"/>
      <c r="N446" s="7"/>
    </row>
    <row r="447" ht="15.75" customHeight="1">
      <c r="A447" s="7"/>
      <c r="B447" s="7"/>
      <c r="C447" s="7"/>
      <c r="D447" s="7"/>
      <c r="E447" s="7"/>
      <c r="F447" s="7"/>
      <c r="G447" s="7"/>
      <c r="H447" s="7"/>
      <c r="I447" s="7"/>
      <c r="J447" s="7"/>
      <c r="K447" s="7"/>
      <c r="L447" s="7"/>
      <c r="M447" s="7"/>
      <c r="N447" s="7"/>
    </row>
    <row r="448" ht="15.75" customHeight="1">
      <c r="A448" s="7"/>
      <c r="B448" s="7"/>
      <c r="C448" s="7"/>
      <c r="D448" s="7"/>
      <c r="E448" s="7"/>
      <c r="F448" s="7"/>
      <c r="G448" s="7"/>
      <c r="H448" s="7"/>
      <c r="I448" s="7"/>
      <c r="J448" s="7"/>
      <c r="K448" s="7"/>
      <c r="L448" s="7"/>
      <c r="M448" s="7"/>
      <c r="N448" s="7"/>
    </row>
    <row r="449" ht="15.75" customHeight="1">
      <c r="A449" s="7"/>
      <c r="B449" s="7"/>
      <c r="C449" s="7"/>
      <c r="D449" s="7"/>
      <c r="E449" s="7"/>
      <c r="F449" s="7"/>
      <c r="G449" s="7"/>
      <c r="H449" s="7"/>
      <c r="I449" s="7"/>
      <c r="J449" s="7"/>
      <c r="K449" s="7"/>
      <c r="L449" s="7"/>
      <c r="M449" s="7"/>
      <c r="N449" s="7"/>
    </row>
    <row r="450" ht="15.75" customHeight="1">
      <c r="A450" s="7"/>
      <c r="B450" s="7"/>
      <c r="C450" s="7"/>
      <c r="D450" s="7"/>
      <c r="E450" s="7"/>
      <c r="F450" s="7"/>
      <c r="G450" s="7"/>
      <c r="H450" s="7"/>
      <c r="I450" s="7"/>
      <c r="J450" s="7"/>
      <c r="K450" s="7"/>
      <c r="L450" s="7"/>
      <c r="M450" s="7"/>
      <c r="N450" s="7"/>
    </row>
    <row r="451" ht="15.75" customHeight="1">
      <c r="A451" s="7"/>
      <c r="B451" s="7"/>
      <c r="C451" s="7"/>
      <c r="D451" s="7"/>
      <c r="E451" s="7"/>
      <c r="F451" s="7"/>
      <c r="G451" s="7"/>
      <c r="H451" s="7"/>
      <c r="I451" s="7"/>
      <c r="J451" s="7"/>
      <c r="K451" s="7"/>
      <c r="L451" s="7"/>
      <c r="M451" s="7"/>
      <c r="N451" s="7"/>
    </row>
    <row r="452" ht="15.75" customHeight="1">
      <c r="A452" s="7"/>
      <c r="B452" s="7"/>
      <c r="C452" s="7"/>
      <c r="D452" s="7"/>
      <c r="E452" s="7"/>
      <c r="F452" s="7"/>
      <c r="G452" s="7"/>
      <c r="H452" s="7"/>
      <c r="I452" s="7"/>
      <c r="J452" s="7"/>
      <c r="K452" s="7"/>
      <c r="L452" s="7"/>
      <c r="M452" s="7"/>
      <c r="N452" s="7"/>
    </row>
    <row r="453" ht="15.75" customHeight="1">
      <c r="A453" s="7"/>
      <c r="B453" s="7"/>
      <c r="C453" s="7"/>
      <c r="D453" s="7"/>
      <c r="E453" s="7"/>
      <c r="F453" s="7"/>
      <c r="G453" s="7"/>
      <c r="H453" s="7"/>
      <c r="I453" s="7"/>
      <c r="J453" s="7"/>
      <c r="K453" s="7"/>
      <c r="L453" s="7"/>
      <c r="M453" s="7"/>
      <c r="N453" s="7"/>
    </row>
    <row r="454" ht="15.75" customHeight="1">
      <c r="A454" s="7"/>
      <c r="B454" s="7"/>
      <c r="C454" s="7"/>
      <c r="D454" s="7"/>
      <c r="E454" s="7"/>
      <c r="F454" s="7"/>
      <c r="G454" s="7"/>
      <c r="H454" s="7"/>
      <c r="I454" s="7"/>
      <c r="J454" s="7"/>
      <c r="K454" s="7"/>
      <c r="L454" s="7"/>
      <c r="M454" s="7"/>
      <c r="N454" s="7"/>
    </row>
    <row r="455" ht="15.75" customHeight="1">
      <c r="A455" s="7"/>
      <c r="B455" s="7"/>
      <c r="C455" s="7"/>
      <c r="D455" s="7"/>
      <c r="E455" s="7"/>
      <c r="F455" s="7"/>
      <c r="G455" s="7"/>
      <c r="H455" s="7"/>
      <c r="I455" s="7"/>
      <c r="J455" s="7"/>
      <c r="K455" s="7"/>
      <c r="L455" s="7"/>
      <c r="M455" s="7"/>
      <c r="N455" s="7"/>
    </row>
    <row r="456" ht="15.75" customHeight="1">
      <c r="A456" s="7"/>
      <c r="B456" s="7"/>
      <c r="C456" s="7"/>
      <c r="D456" s="7"/>
      <c r="E456" s="7"/>
      <c r="F456" s="7"/>
      <c r="G456" s="7"/>
      <c r="H456" s="7"/>
      <c r="I456" s="7"/>
      <c r="J456" s="7"/>
      <c r="K456" s="7"/>
      <c r="L456" s="7"/>
      <c r="M456" s="7"/>
      <c r="N456" s="7"/>
    </row>
    <row r="457" ht="15.75" customHeight="1">
      <c r="A457" s="7"/>
      <c r="B457" s="7"/>
      <c r="C457" s="7"/>
      <c r="D457" s="7"/>
      <c r="E457" s="7"/>
      <c r="F457" s="7"/>
      <c r="G457" s="7"/>
      <c r="H457" s="7"/>
      <c r="I457" s="7"/>
      <c r="J457" s="7"/>
      <c r="K457" s="7"/>
      <c r="L457" s="7"/>
      <c r="M457" s="7"/>
      <c r="N457" s="7"/>
    </row>
    <row r="458" ht="15.75" customHeight="1">
      <c r="A458" s="7"/>
      <c r="B458" s="7"/>
      <c r="C458" s="7"/>
      <c r="D458" s="7"/>
      <c r="E458" s="7"/>
      <c r="F458" s="7"/>
      <c r="G458" s="7"/>
      <c r="H458" s="7"/>
      <c r="I458" s="7"/>
      <c r="J458" s="7"/>
      <c r="K458" s="7"/>
      <c r="L458" s="7"/>
      <c r="M458" s="7"/>
      <c r="N458" s="7"/>
    </row>
    <row r="459" ht="15.75" customHeight="1">
      <c r="A459" s="7"/>
      <c r="B459" s="7"/>
      <c r="C459" s="7"/>
      <c r="D459" s="7"/>
      <c r="E459" s="7"/>
      <c r="F459" s="7"/>
      <c r="G459" s="7"/>
      <c r="H459" s="7"/>
      <c r="I459" s="7"/>
      <c r="J459" s="7"/>
      <c r="K459" s="7"/>
      <c r="L459" s="7"/>
      <c r="M459" s="7"/>
      <c r="N459" s="7"/>
    </row>
    <row r="460" ht="15.75" customHeight="1">
      <c r="A460" s="7"/>
      <c r="B460" s="7"/>
      <c r="C460" s="7"/>
      <c r="D460" s="7"/>
      <c r="E460" s="7"/>
      <c r="F460" s="7"/>
      <c r="G460" s="7"/>
      <c r="H460" s="7"/>
      <c r="I460" s="7"/>
      <c r="J460" s="7"/>
      <c r="K460" s="7"/>
      <c r="L460" s="7"/>
      <c r="M460" s="7"/>
      <c r="N460" s="7"/>
    </row>
    <row r="461" ht="15.75" customHeight="1">
      <c r="A461" s="7"/>
      <c r="B461" s="7"/>
      <c r="C461" s="7"/>
      <c r="D461" s="7"/>
      <c r="E461" s="7"/>
      <c r="F461" s="7"/>
      <c r="G461" s="7"/>
      <c r="H461" s="7"/>
      <c r="I461" s="7"/>
      <c r="J461" s="7"/>
      <c r="K461" s="7"/>
      <c r="L461" s="7"/>
      <c r="M461" s="7"/>
      <c r="N461" s="7"/>
    </row>
    <row r="462" ht="15.75" customHeight="1">
      <c r="A462" s="7"/>
      <c r="B462" s="7"/>
      <c r="C462" s="7"/>
      <c r="D462" s="7"/>
      <c r="E462" s="7"/>
      <c r="F462" s="7"/>
      <c r="G462" s="7"/>
      <c r="H462" s="7"/>
      <c r="I462" s="7"/>
      <c r="J462" s="7"/>
      <c r="K462" s="7"/>
      <c r="L462" s="7"/>
      <c r="M462" s="7"/>
      <c r="N462" s="7"/>
    </row>
    <row r="463" ht="15.75" customHeight="1">
      <c r="A463" s="7"/>
      <c r="B463" s="7"/>
      <c r="C463" s="7"/>
      <c r="D463" s="7"/>
      <c r="E463" s="7"/>
      <c r="F463" s="7"/>
      <c r="G463" s="7"/>
      <c r="H463" s="7"/>
      <c r="I463" s="7"/>
      <c r="J463" s="7"/>
      <c r="K463" s="7"/>
      <c r="L463" s="7"/>
      <c r="M463" s="7"/>
      <c r="N463" s="7"/>
    </row>
    <row r="464" ht="15.75" customHeight="1">
      <c r="A464" s="7"/>
      <c r="B464" s="7"/>
      <c r="C464" s="7"/>
      <c r="D464" s="7"/>
      <c r="E464" s="7"/>
      <c r="F464" s="7"/>
      <c r="G464" s="7"/>
      <c r="H464" s="7"/>
      <c r="I464" s="7"/>
      <c r="J464" s="7"/>
      <c r="K464" s="7"/>
      <c r="L464" s="7"/>
      <c r="M464" s="7"/>
      <c r="N464" s="7"/>
    </row>
    <row r="465" ht="15.75" customHeight="1">
      <c r="A465" s="7"/>
      <c r="B465" s="7"/>
      <c r="C465" s="7"/>
      <c r="D465" s="7"/>
      <c r="E465" s="7"/>
      <c r="F465" s="7"/>
      <c r="G465" s="7"/>
      <c r="H465" s="7"/>
      <c r="I465" s="7"/>
      <c r="J465" s="7"/>
      <c r="K465" s="7"/>
      <c r="L465" s="7"/>
      <c r="M465" s="7"/>
      <c r="N465" s="7"/>
    </row>
    <row r="466" ht="15.75" customHeight="1">
      <c r="A466" s="7"/>
      <c r="B466" s="7"/>
      <c r="C466" s="7"/>
      <c r="D466" s="7"/>
      <c r="E466" s="7"/>
      <c r="F466" s="7"/>
      <c r="G466" s="7"/>
      <c r="H466" s="7"/>
      <c r="I466" s="7"/>
      <c r="J466" s="7"/>
      <c r="K466" s="7"/>
      <c r="L466" s="7"/>
      <c r="M466" s="7"/>
      <c r="N466" s="7"/>
    </row>
    <row r="467" ht="15.75" customHeight="1">
      <c r="A467" s="7"/>
      <c r="B467" s="7"/>
      <c r="C467" s="7"/>
      <c r="D467" s="7"/>
      <c r="E467" s="7"/>
      <c r="F467" s="7"/>
      <c r="G467" s="7"/>
      <c r="H467" s="7"/>
      <c r="I467" s="7"/>
      <c r="J467" s="7"/>
      <c r="K467" s="7"/>
      <c r="L467" s="7"/>
      <c r="M467" s="7"/>
      <c r="N467" s="7"/>
    </row>
    <row r="468" ht="15.75" customHeight="1">
      <c r="A468" s="7"/>
      <c r="B468" s="7"/>
      <c r="C468" s="7"/>
      <c r="D468" s="7"/>
      <c r="E468" s="7"/>
      <c r="F468" s="7"/>
      <c r="G468" s="7"/>
      <c r="H468" s="7"/>
      <c r="I468" s="7"/>
      <c r="J468" s="7"/>
      <c r="K468" s="7"/>
      <c r="L468" s="7"/>
      <c r="M468" s="7"/>
      <c r="N468" s="7"/>
    </row>
    <row r="469" ht="15.75" customHeight="1">
      <c r="A469" s="7"/>
      <c r="B469" s="7"/>
      <c r="C469" s="7"/>
      <c r="D469" s="7"/>
      <c r="E469" s="7"/>
      <c r="F469" s="7"/>
      <c r="G469" s="7"/>
      <c r="H469" s="7"/>
      <c r="I469" s="7"/>
      <c r="J469" s="7"/>
      <c r="K469" s="7"/>
      <c r="L469" s="7"/>
      <c r="M469" s="7"/>
      <c r="N469" s="7"/>
    </row>
    <row r="470" ht="15.75" customHeight="1">
      <c r="A470" s="7"/>
      <c r="B470" s="7"/>
      <c r="C470" s="7"/>
      <c r="D470" s="7"/>
      <c r="E470" s="7"/>
      <c r="F470" s="7"/>
      <c r="G470" s="7"/>
      <c r="H470" s="7"/>
      <c r="I470" s="7"/>
      <c r="J470" s="7"/>
      <c r="K470" s="7"/>
      <c r="L470" s="7"/>
      <c r="M470" s="7"/>
      <c r="N470" s="7"/>
    </row>
    <row r="471" ht="15.75" customHeight="1">
      <c r="A471" s="7"/>
      <c r="B471" s="7"/>
      <c r="C471" s="7"/>
      <c r="D471" s="7"/>
      <c r="E471" s="7"/>
      <c r="F471" s="7"/>
      <c r="G471" s="7"/>
      <c r="H471" s="7"/>
      <c r="I471" s="7"/>
      <c r="J471" s="7"/>
      <c r="K471" s="7"/>
      <c r="L471" s="7"/>
      <c r="M471" s="7"/>
      <c r="N471" s="7"/>
    </row>
    <row r="472" ht="15.75" customHeight="1">
      <c r="A472" s="7"/>
      <c r="B472" s="7"/>
      <c r="C472" s="7"/>
      <c r="D472" s="7"/>
      <c r="E472" s="7"/>
      <c r="F472" s="7"/>
      <c r="G472" s="7"/>
      <c r="H472" s="7"/>
      <c r="I472" s="7"/>
      <c r="J472" s="7"/>
      <c r="K472" s="7"/>
      <c r="L472" s="7"/>
      <c r="M472" s="7"/>
      <c r="N472" s="7"/>
    </row>
    <row r="473" ht="15.75" customHeight="1">
      <c r="A473" s="7"/>
      <c r="B473" s="7"/>
      <c r="C473" s="7"/>
      <c r="D473" s="7"/>
      <c r="E473" s="7"/>
      <c r="F473" s="7"/>
      <c r="G473" s="7"/>
      <c r="H473" s="7"/>
      <c r="I473" s="7"/>
      <c r="J473" s="7"/>
      <c r="K473" s="7"/>
      <c r="L473" s="7"/>
      <c r="M473" s="7"/>
      <c r="N473" s="7"/>
    </row>
    <row r="474" ht="15.75" customHeight="1">
      <c r="A474" s="7"/>
      <c r="B474" s="7"/>
      <c r="C474" s="7"/>
      <c r="D474" s="7"/>
      <c r="E474" s="7"/>
      <c r="F474" s="7"/>
      <c r="G474" s="7"/>
      <c r="H474" s="7"/>
      <c r="I474" s="7"/>
      <c r="J474" s="7"/>
      <c r="K474" s="7"/>
      <c r="L474" s="7"/>
      <c r="M474" s="7"/>
      <c r="N474" s="7"/>
    </row>
    <row r="475" ht="15.75" customHeight="1">
      <c r="A475" s="7"/>
      <c r="B475" s="7"/>
      <c r="C475" s="7"/>
      <c r="D475" s="7"/>
      <c r="E475" s="7"/>
      <c r="F475" s="7"/>
      <c r="G475" s="7"/>
      <c r="H475" s="7"/>
      <c r="I475" s="7"/>
      <c r="J475" s="7"/>
      <c r="K475" s="7"/>
      <c r="L475" s="7"/>
      <c r="M475" s="7"/>
      <c r="N475" s="7"/>
    </row>
    <row r="476" ht="15.75" customHeight="1">
      <c r="A476" s="7"/>
      <c r="B476" s="7"/>
      <c r="C476" s="7"/>
      <c r="D476" s="7"/>
      <c r="E476" s="7"/>
      <c r="F476" s="7"/>
      <c r="G476" s="7"/>
      <c r="H476" s="7"/>
      <c r="I476" s="7"/>
      <c r="J476" s="7"/>
      <c r="K476" s="7"/>
      <c r="L476" s="7"/>
      <c r="M476" s="7"/>
      <c r="N476" s="7"/>
    </row>
    <row r="477" ht="15.75" customHeight="1">
      <c r="A477" s="7"/>
      <c r="B477" s="7"/>
      <c r="C477" s="7"/>
      <c r="D477" s="7"/>
      <c r="E477" s="7"/>
      <c r="F477" s="7"/>
      <c r="G477" s="7"/>
      <c r="H477" s="7"/>
      <c r="I477" s="7"/>
      <c r="J477" s="7"/>
      <c r="K477" s="7"/>
      <c r="L477" s="7"/>
      <c r="M477" s="7"/>
      <c r="N477" s="7"/>
    </row>
    <row r="478" ht="15.75" customHeight="1">
      <c r="A478" s="7"/>
      <c r="B478" s="7"/>
      <c r="C478" s="7"/>
      <c r="D478" s="7"/>
      <c r="E478" s="7"/>
      <c r="F478" s="7"/>
      <c r="G478" s="7"/>
      <c r="H478" s="7"/>
      <c r="I478" s="7"/>
      <c r="J478" s="7"/>
      <c r="K478" s="7"/>
      <c r="L478" s="7"/>
      <c r="M478" s="7"/>
      <c r="N478" s="7"/>
    </row>
    <row r="479" ht="15.75" customHeight="1">
      <c r="A479" s="7"/>
      <c r="B479" s="7"/>
      <c r="C479" s="7"/>
      <c r="D479" s="7"/>
      <c r="E479" s="7"/>
      <c r="F479" s="7"/>
      <c r="G479" s="7"/>
      <c r="H479" s="7"/>
      <c r="I479" s="7"/>
      <c r="J479" s="7"/>
      <c r="K479" s="7"/>
      <c r="L479" s="7"/>
      <c r="M479" s="7"/>
      <c r="N479" s="7"/>
    </row>
    <row r="480" ht="15.75" customHeight="1">
      <c r="A480" s="7"/>
      <c r="B480" s="7"/>
      <c r="C480" s="7"/>
      <c r="D480" s="7"/>
      <c r="E480" s="7"/>
      <c r="F480" s="7"/>
      <c r="G480" s="7"/>
      <c r="H480" s="7"/>
      <c r="I480" s="7"/>
      <c r="J480" s="7"/>
      <c r="K480" s="7"/>
      <c r="L480" s="7"/>
      <c r="M480" s="7"/>
      <c r="N480" s="7"/>
    </row>
    <row r="481" ht="15.75" customHeight="1">
      <c r="A481" s="7"/>
      <c r="B481" s="7"/>
      <c r="C481" s="7"/>
      <c r="D481" s="7"/>
      <c r="E481" s="7"/>
      <c r="F481" s="7"/>
      <c r="G481" s="7"/>
      <c r="H481" s="7"/>
      <c r="I481" s="7"/>
      <c r="J481" s="7"/>
      <c r="K481" s="7"/>
      <c r="L481" s="7"/>
      <c r="M481" s="7"/>
      <c r="N481" s="7"/>
    </row>
    <row r="482" ht="15.75" customHeight="1">
      <c r="A482" s="7"/>
      <c r="B482" s="7"/>
      <c r="C482" s="7"/>
      <c r="D482" s="7"/>
      <c r="E482" s="7"/>
      <c r="F482" s="7"/>
      <c r="G482" s="7"/>
      <c r="H482" s="7"/>
      <c r="I482" s="7"/>
      <c r="J482" s="7"/>
      <c r="K482" s="7"/>
      <c r="L482" s="7"/>
      <c r="M482" s="7"/>
      <c r="N482" s="7"/>
    </row>
    <row r="483" ht="15.75" customHeight="1">
      <c r="A483" s="7"/>
      <c r="B483" s="7"/>
      <c r="C483" s="7"/>
      <c r="D483" s="7"/>
      <c r="E483" s="7"/>
      <c r="F483" s="7"/>
      <c r="G483" s="7"/>
      <c r="H483" s="7"/>
      <c r="I483" s="7"/>
      <c r="J483" s="7"/>
      <c r="K483" s="7"/>
      <c r="L483" s="7"/>
      <c r="M483" s="7"/>
      <c r="N483" s="7"/>
    </row>
    <row r="484" ht="15.75" customHeight="1">
      <c r="A484" s="7"/>
      <c r="B484" s="7"/>
      <c r="C484" s="7"/>
      <c r="D484" s="7"/>
      <c r="E484" s="7"/>
      <c r="F484" s="7"/>
      <c r="G484" s="7"/>
      <c r="H484" s="7"/>
      <c r="I484" s="7"/>
      <c r="J484" s="7"/>
      <c r="K484" s="7"/>
      <c r="L484" s="7"/>
      <c r="M484" s="7"/>
      <c r="N484" s="7"/>
    </row>
    <row r="485" ht="15.75" customHeight="1">
      <c r="A485" s="7"/>
      <c r="B485" s="7"/>
      <c r="C485" s="7"/>
      <c r="D485" s="7"/>
      <c r="E485" s="7"/>
      <c r="F485" s="7"/>
      <c r="G485" s="7"/>
      <c r="H485" s="7"/>
      <c r="I485" s="7"/>
      <c r="J485" s="7"/>
      <c r="K485" s="7"/>
      <c r="L485" s="7"/>
      <c r="M485" s="7"/>
      <c r="N485" s="7"/>
    </row>
    <row r="486" ht="15.75" customHeight="1">
      <c r="A486" s="7"/>
      <c r="B486" s="7"/>
      <c r="C486" s="7"/>
      <c r="D486" s="7"/>
      <c r="E486" s="7"/>
      <c r="F486" s="7"/>
      <c r="G486" s="7"/>
      <c r="H486" s="7"/>
      <c r="I486" s="7"/>
      <c r="J486" s="7"/>
      <c r="K486" s="7"/>
      <c r="L486" s="7"/>
      <c r="M486" s="7"/>
      <c r="N486" s="7"/>
    </row>
    <row r="487" ht="15.75" customHeight="1">
      <c r="A487" s="7"/>
      <c r="B487" s="7"/>
      <c r="C487" s="7"/>
      <c r="D487" s="7"/>
      <c r="E487" s="7"/>
      <c r="F487" s="7"/>
      <c r="G487" s="7"/>
      <c r="H487" s="7"/>
      <c r="I487" s="7"/>
      <c r="J487" s="7"/>
      <c r="K487" s="7"/>
      <c r="L487" s="7"/>
      <c r="M487" s="7"/>
      <c r="N487" s="7"/>
    </row>
    <row r="488" ht="15.75" customHeight="1">
      <c r="A488" s="7"/>
      <c r="B488" s="7"/>
      <c r="C488" s="7"/>
      <c r="D488" s="7"/>
      <c r="E488" s="7"/>
      <c r="F488" s="7"/>
      <c r="G488" s="7"/>
      <c r="H488" s="7"/>
      <c r="I488" s="7"/>
      <c r="J488" s="7"/>
      <c r="K488" s="7"/>
      <c r="L488" s="7"/>
      <c r="M488" s="7"/>
      <c r="N488" s="7"/>
    </row>
    <row r="489" ht="15.75" customHeight="1">
      <c r="A489" s="7"/>
      <c r="B489" s="7"/>
      <c r="C489" s="7"/>
      <c r="D489" s="7"/>
      <c r="E489" s="7"/>
      <c r="F489" s="7"/>
      <c r="G489" s="7"/>
      <c r="H489" s="7"/>
      <c r="I489" s="7"/>
      <c r="J489" s="7"/>
      <c r="K489" s="7"/>
      <c r="L489" s="7"/>
      <c r="M489" s="7"/>
      <c r="N489" s="7"/>
    </row>
    <row r="490" ht="15.75" customHeight="1">
      <c r="A490" s="7"/>
      <c r="B490" s="7"/>
      <c r="C490" s="7"/>
      <c r="D490" s="7"/>
      <c r="E490" s="7"/>
      <c r="F490" s="7"/>
      <c r="G490" s="7"/>
      <c r="H490" s="7"/>
      <c r="I490" s="7"/>
      <c r="J490" s="7"/>
      <c r="K490" s="7"/>
      <c r="L490" s="7"/>
      <c r="M490" s="7"/>
      <c r="N490" s="7"/>
    </row>
    <row r="491" ht="15.75" customHeight="1">
      <c r="A491" s="7"/>
      <c r="B491" s="7"/>
      <c r="C491" s="7"/>
      <c r="D491" s="7"/>
      <c r="E491" s="7"/>
      <c r="F491" s="7"/>
      <c r="G491" s="7"/>
      <c r="H491" s="7"/>
      <c r="I491" s="7"/>
      <c r="J491" s="7"/>
      <c r="K491" s="7"/>
      <c r="L491" s="7"/>
      <c r="M491" s="7"/>
      <c r="N491" s="7"/>
    </row>
    <row r="492" ht="15.75" customHeight="1">
      <c r="A492" s="7"/>
      <c r="B492" s="7"/>
      <c r="C492" s="7"/>
      <c r="D492" s="7"/>
      <c r="E492" s="7"/>
      <c r="F492" s="7"/>
      <c r="G492" s="7"/>
      <c r="H492" s="7"/>
      <c r="I492" s="7"/>
      <c r="J492" s="7"/>
      <c r="K492" s="7"/>
      <c r="L492" s="7"/>
      <c r="M492" s="7"/>
      <c r="N492" s="7"/>
    </row>
    <row r="493" ht="15.75" customHeight="1">
      <c r="A493" s="7"/>
      <c r="B493" s="7"/>
      <c r="C493" s="7"/>
      <c r="D493" s="7"/>
      <c r="E493" s="7"/>
      <c r="F493" s="7"/>
      <c r="G493" s="7"/>
      <c r="H493" s="7"/>
      <c r="I493" s="7"/>
      <c r="J493" s="7"/>
      <c r="K493" s="7"/>
      <c r="L493" s="7"/>
      <c r="M493" s="7"/>
      <c r="N493" s="7"/>
    </row>
    <row r="494" ht="15.75" customHeight="1">
      <c r="A494" s="7"/>
      <c r="B494" s="7"/>
      <c r="C494" s="7"/>
      <c r="D494" s="7"/>
      <c r="E494" s="7"/>
      <c r="F494" s="7"/>
      <c r="G494" s="7"/>
      <c r="H494" s="7"/>
      <c r="I494" s="7"/>
      <c r="J494" s="7"/>
      <c r="K494" s="7"/>
      <c r="L494" s="7"/>
      <c r="M494" s="7"/>
      <c r="N494" s="7"/>
    </row>
    <row r="495" ht="15.75" customHeight="1">
      <c r="A495" s="7"/>
      <c r="B495" s="7"/>
      <c r="C495" s="7"/>
      <c r="D495" s="7"/>
      <c r="E495" s="7"/>
      <c r="F495" s="7"/>
      <c r="G495" s="7"/>
      <c r="H495" s="7"/>
      <c r="I495" s="7"/>
      <c r="J495" s="7"/>
      <c r="K495" s="7"/>
      <c r="L495" s="7"/>
      <c r="M495" s="7"/>
      <c r="N495" s="7"/>
    </row>
    <row r="496" ht="15.75" customHeight="1">
      <c r="A496" s="7"/>
      <c r="B496" s="7"/>
      <c r="C496" s="7"/>
      <c r="D496" s="7"/>
      <c r="E496" s="7"/>
      <c r="F496" s="7"/>
      <c r="G496" s="7"/>
      <c r="H496" s="7"/>
      <c r="I496" s="7"/>
      <c r="J496" s="7"/>
      <c r="K496" s="7"/>
      <c r="L496" s="7"/>
      <c r="M496" s="7"/>
      <c r="N496" s="7"/>
    </row>
    <row r="497" ht="15.75" customHeight="1">
      <c r="A497" s="7"/>
      <c r="B497" s="7"/>
      <c r="C497" s="7"/>
      <c r="D497" s="7"/>
      <c r="E497" s="7"/>
      <c r="F497" s="7"/>
      <c r="G497" s="7"/>
      <c r="H497" s="7"/>
      <c r="I497" s="7"/>
      <c r="J497" s="7"/>
      <c r="K497" s="7"/>
      <c r="L497" s="7"/>
      <c r="M497" s="7"/>
      <c r="N497" s="7"/>
    </row>
    <row r="498" ht="15.75" customHeight="1">
      <c r="A498" s="7"/>
      <c r="B498" s="7"/>
      <c r="C498" s="7"/>
      <c r="D498" s="7"/>
      <c r="E498" s="7"/>
      <c r="F498" s="7"/>
      <c r="G498" s="7"/>
      <c r="H498" s="7"/>
      <c r="I498" s="7"/>
      <c r="J498" s="7"/>
      <c r="K498" s="7"/>
      <c r="L498" s="7"/>
      <c r="M498" s="7"/>
      <c r="N498" s="7"/>
    </row>
    <row r="499" ht="15.75" customHeight="1">
      <c r="A499" s="7"/>
      <c r="B499" s="7"/>
      <c r="C499" s="7"/>
      <c r="D499" s="7"/>
      <c r="E499" s="7"/>
      <c r="F499" s="7"/>
      <c r="G499" s="7"/>
      <c r="H499" s="7"/>
      <c r="I499" s="7"/>
      <c r="J499" s="7"/>
      <c r="K499" s="7"/>
      <c r="L499" s="7"/>
      <c r="M499" s="7"/>
      <c r="N499" s="7"/>
    </row>
    <row r="500" ht="15.75" customHeight="1">
      <c r="A500" s="7"/>
      <c r="B500" s="7"/>
      <c r="C500" s="7"/>
      <c r="D500" s="7"/>
      <c r="E500" s="7"/>
      <c r="F500" s="7"/>
      <c r="G500" s="7"/>
      <c r="H500" s="7"/>
      <c r="I500" s="7"/>
      <c r="J500" s="7"/>
      <c r="K500" s="7"/>
      <c r="L500" s="7"/>
      <c r="M500" s="7"/>
      <c r="N500" s="7"/>
    </row>
    <row r="501" ht="15.75" customHeight="1">
      <c r="A501" s="7"/>
      <c r="B501" s="7"/>
      <c r="C501" s="7"/>
      <c r="D501" s="7"/>
      <c r="E501" s="7"/>
      <c r="F501" s="7"/>
      <c r="G501" s="7"/>
      <c r="H501" s="7"/>
      <c r="I501" s="7"/>
      <c r="J501" s="7"/>
      <c r="K501" s="7"/>
      <c r="L501" s="7"/>
      <c r="M501" s="7"/>
      <c r="N501" s="7"/>
    </row>
    <row r="502" ht="15.75" customHeight="1">
      <c r="A502" s="7"/>
      <c r="B502" s="7"/>
      <c r="C502" s="7"/>
      <c r="D502" s="7"/>
      <c r="E502" s="7"/>
      <c r="F502" s="7"/>
      <c r="G502" s="7"/>
      <c r="H502" s="7"/>
      <c r="I502" s="7"/>
      <c r="J502" s="7"/>
      <c r="K502" s="7"/>
      <c r="L502" s="7"/>
      <c r="M502" s="7"/>
      <c r="N502" s="7"/>
    </row>
    <row r="503" ht="15.75" customHeight="1">
      <c r="A503" s="7"/>
      <c r="B503" s="7"/>
      <c r="C503" s="7"/>
      <c r="D503" s="7"/>
      <c r="E503" s="7"/>
      <c r="F503" s="7"/>
      <c r="G503" s="7"/>
      <c r="H503" s="7"/>
      <c r="I503" s="7"/>
      <c r="J503" s="7"/>
      <c r="K503" s="7"/>
      <c r="L503" s="7"/>
      <c r="M503" s="7"/>
      <c r="N503" s="7"/>
    </row>
    <row r="504" ht="15.75" customHeight="1">
      <c r="A504" s="7"/>
      <c r="B504" s="7"/>
      <c r="C504" s="7"/>
      <c r="D504" s="7"/>
      <c r="E504" s="7"/>
      <c r="F504" s="7"/>
      <c r="G504" s="7"/>
      <c r="H504" s="7"/>
      <c r="I504" s="7"/>
      <c r="J504" s="7"/>
      <c r="K504" s="7"/>
      <c r="L504" s="7"/>
      <c r="M504" s="7"/>
      <c r="N504" s="7"/>
    </row>
    <row r="505" ht="15.75" customHeight="1">
      <c r="A505" s="7"/>
      <c r="B505" s="7"/>
      <c r="C505" s="7"/>
      <c r="D505" s="7"/>
      <c r="E505" s="7"/>
      <c r="F505" s="7"/>
      <c r="G505" s="7"/>
      <c r="H505" s="7"/>
      <c r="I505" s="7"/>
      <c r="J505" s="7"/>
      <c r="K505" s="7"/>
      <c r="L505" s="7"/>
      <c r="M505" s="7"/>
      <c r="N505" s="7"/>
    </row>
    <row r="506" ht="15.75" customHeight="1">
      <c r="A506" s="7"/>
      <c r="B506" s="7"/>
      <c r="C506" s="7"/>
      <c r="D506" s="7"/>
      <c r="E506" s="7"/>
      <c r="F506" s="7"/>
      <c r="G506" s="7"/>
      <c r="H506" s="7"/>
      <c r="I506" s="7"/>
      <c r="J506" s="7"/>
      <c r="K506" s="7"/>
      <c r="L506" s="7"/>
      <c r="M506" s="7"/>
      <c r="N506" s="7"/>
    </row>
    <row r="507" ht="15.75" customHeight="1">
      <c r="A507" s="7"/>
      <c r="B507" s="7"/>
      <c r="C507" s="7"/>
      <c r="D507" s="7"/>
      <c r="E507" s="7"/>
      <c r="F507" s="7"/>
      <c r="G507" s="7"/>
      <c r="H507" s="7"/>
      <c r="I507" s="7"/>
      <c r="J507" s="7"/>
      <c r="K507" s="7"/>
      <c r="L507" s="7"/>
      <c r="M507" s="7"/>
      <c r="N507" s="7"/>
    </row>
    <row r="508" ht="15.75" customHeight="1">
      <c r="A508" s="7"/>
      <c r="B508" s="7"/>
      <c r="C508" s="7"/>
      <c r="D508" s="7"/>
      <c r="E508" s="7"/>
      <c r="F508" s="7"/>
      <c r="G508" s="7"/>
      <c r="H508" s="7"/>
      <c r="I508" s="7"/>
      <c r="J508" s="7"/>
      <c r="K508" s="7"/>
      <c r="L508" s="7"/>
      <c r="M508" s="7"/>
      <c r="N508" s="7"/>
    </row>
    <row r="509" ht="15.75" customHeight="1">
      <c r="A509" s="7"/>
      <c r="B509" s="7"/>
      <c r="C509" s="7"/>
      <c r="D509" s="7"/>
      <c r="E509" s="7"/>
      <c r="F509" s="7"/>
      <c r="G509" s="7"/>
      <c r="H509" s="7"/>
      <c r="I509" s="7"/>
      <c r="J509" s="7"/>
      <c r="K509" s="7"/>
      <c r="L509" s="7"/>
      <c r="M509" s="7"/>
      <c r="N509" s="7"/>
    </row>
    <row r="510" ht="15.75" customHeight="1">
      <c r="A510" s="7"/>
      <c r="B510" s="7"/>
      <c r="C510" s="7"/>
      <c r="D510" s="7"/>
      <c r="E510" s="7"/>
      <c r="F510" s="7"/>
      <c r="G510" s="7"/>
      <c r="H510" s="7"/>
      <c r="I510" s="7"/>
      <c r="J510" s="7"/>
      <c r="K510" s="7"/>
      <c r="L510" s="7"/>
      <c r="M510" s="7"/>
      <c r="N510" s="7"/>
    </row>
    <row r="511" ht="15.75" customHeight="1">
      <c r="A511" s="7"/>
      <c r="B511" s="7"/>
      <c r="C511" s="7"/>
      <c r="D511" s="7"/>
      <c r="E511" s="7"/>
      <c r="F511" s="7"/>
      <c r="G511" s="7"/>
      <c r="H511" s="7"/>
      <c r="I511" s="7"/>
      <c r="J511" s="7"/>
      <c r="K511" s="7"/>
      <c r="L511" s="7"/>
      <c r="M511" s="7"/>
      <c r="N511" s="7"/>
    </row>
    <row r="512" ht="15.75" customHeight="1">
      <c r="A512" s="7"/>
      <c r="B512" s="7"/>
      <c r="C512" s="7"/>
      <c r="D512" s="7"/>
      <c r="E512" s="7"/>
      <c r="F512" s="7"/>
      <c r="G512" s="7"/>
      <c r="H512" s="7"/>
      <c r="I512" s="7"/>
      <c r="J512" s="7"/>
      <c r="K512" s="7"/>
      <c r="L512" s="7"/>
      <c r="M512" s="7"/>
      <c r="N512" s="7"/>
    </row>
    <row r="513" ht="15.75" customHeight="1">
      <c r="A513" s="7"/>
      <c r="B513" s="7"/>
      <c r="C513" s="7"/>
      <c r="D513" s="7"/>
      <c r="E513" s="7"/>
      <c r="F513" s="7"/>
      <c r="G513" s="7"/>
      <c r="H513" s="7"/>
      <c r="I513" s="7"/>
      <c r="J513" s="7"/>
      <c r="K513" s="7"/>
      <c r="L513" s="7"/>
      <c r="M513" s="7"/>
      <c r="N513" s="7"/>
    </row>
    <row r="514" ht="15.75" customHeight="1">
      <c r="A514" s="7"/>
      <c r="B514" s="7"/>
      <c r="C514" s="7"/>
      <c r="D514" s="7"/>
      <c r="E514" s="7"/>
      <c r="F514" s="7"/>
      <c r="G514" s="7"/>
      <c r="H514" s="7"/>
      <c r="I514" s="7"/>
      <c r="J514" s="7"/>
      <c r="K514" s="7"/>
      <c r="L514" s="7"/>
      <c r="M514" s="7"/>
      <c r="N514" s="7"/>
    </row>
    <row r="515" ht="15.75" customHeight="1">
      <c r="A515" s="7"/>
      <c r="B515" s="7"/>
      <c r="C515" s="7"/>
      <c r="D515" s="7"/>
      <c r="E515" s="7"/>
      <c r="F515" s="7"/>
      <c r="G515" s="7"/>
      <c r="H515" s="7"/>
      <c r="I515" s="7"/>
      <c r="J515" s="7"/>
      <c r="K515" s="7"/>
      <c r="L515" s="7"/>
      <c r="M515" s="7"/>
      <c r="N515" s="7"/>
    </row>
    <row r="516" ht="15.75" customHeight="1">
      <c r="A516" s="7"/>
      <c r="B516" s="7"/>
      <c r="C516" s="7"/>
      <c r="D516" s="7"/>
      <c r="E516" s="7"/>
      <c r="F516" s="7"/>
      <c r="G516" s="7"/>
      <c r="H516" s="7"/>
      <c r="I516" s="7"/>
      <c r="J516" s="7"/>
      <c r="K516" s="7"/>
      <c r="L516" s="7"/>
      <c r="M516" s="7"/>
      <c r="N516" s="7"/>
    </row>
    <row r="517" ht="15.75" customHeight="1">
      <c r="A517" s="7"/>
      <c r="B517" s="7"/>
      <c r="C517" s="7"/>
      <c r="D517" s="7"/>
      <c r="E517" s="7"/>
      <c r="F517" s="7"/>
      <c r="G517" s="7"/>
      <c r="H517" s="7"/>
      <c r="I517" s="7"/>
      <c r="J517" s="7"/>
      <c r="K517" s="7"/>
      <c r="L517" s="7"/>
      <c r="M517" s="7"/>
      <c r="N517" s="7"/>
    </row>
    <row r="518" ht="15.75" customHeight="1">
      <c r="A518" s="7"/>
      <c r="B518" s="7"/>
      <c r="C518" s="7"/>
      <c r="D518" s="7"/>
      <c r="E518" s="7"/>
      <c r="F518" s="7"/>
      <c r="G518" s="7"/>
      <c r="H518" s="7"/>
      <c r="I518" s="7"/>
      <c r="J518" s="7"/>
      <c r="K518" s="7"/>
      <c r="L518" s="7"/>
      <c r="M518" s="7"/>
      <c r="N518" s="7"/>
    </row>
    <row r="519" ht="15.75" customHeight="1">
      <c r="A519" s="7"/>
      <c r="B519" s="7"/>
      <c r="C519" s="7"/>
      <c r="D519" s="7"/>
      <c r="E519" s="7"/>
      <c r="F519" s="7"/>
      <c r="G519" s="7"/>
      <c r="H519" s="7"/>
      <c r="I519" s="7"/>
      <c r="J519" s="7"/>
      <c r="K519" s="7"/>
      <c r="L519" s="7"/>
      <c r="M519" s="7"/>
      <c r="N519" s="7"/>
    </row>
    <row r="520" ht="15.75" customHeight="1">
      <c r="A520" s="7"/>
      <c r="B520" s="7"/>
      <c r="C520" s="7"/>
      <c r="D520" s="7"/>
      <c r="E520" s="7"/>
      <c r="F520" s="7"/>
      <c r="G520" s="7"/>
      <c r="H520" s="7"/>
      <c r="I520" s="7"/>
      <c r="J520" s="7"/>
      <c r="K520" s="7"/>
      <c r="L520" s="7"/>
      <c r="M520" s="7"/>
      <c r="N520" s="7"/>
    </row>
    <row r="521" ht="15.75" customHeight="1">
      <c r="A521" s="7"/>
      <c r="B521" s="7"/>
      <c r="C521" s="7"/>
      <c r="D521" s="7"/>
      <c r="E521" s="7"/>
      <c r="F521" s="7"/>
      <c r="G521" s="7"/>
      <c r="H521" s="7"/>
      <c r="I521" s="7"/>
      <c r="J521" s="7"/>
      <c r="K521" s="7"/>
      <c r="L521" s="7"/>
      <c r="M521" s="7"/>
      <c r="N521" s="7"/>
    </row>
    <row r="522" ht="15.75" customHeight="1">
      <c r="A522" s="7"/>
      <c r="B522" s="7"/>
      <c r="C522" s="7"/>
      <c r="D522" s="7"/>
      <c r="E522" s="7"/>
      <c r="F522" s="7"/>
      <c r="G522" s="7"/>
      <c r="H522" s="7"/>
      <c r="I522" s="7"/>
      <c r="J522" s="7"/>
      <c r="K522" s="7"/>
      <c r="L522" s="7"/>
      <c r="M522" s="7"/>
      <c r="N522" s="7"/>
    </row>
    <row r="523" ht="15.75" customHeight="1">
      <c r="A523" s="7"/>
      <c r="B523" s="7"/>
      <c r="C523" s="7"/>
      <c r="D523" s="7"/>
      <c r="E523" s="7"/>
      <c r="F523" s="7"/>
      <c r="G523" s="7"/>
      <c r="H523" s="7"/>
      <c r="I523" s="7"/>
      <c r="J523" s="7"/>
      <c r="K523" s="7"/>
      <c r="L523" s="7"/>
      <c r="M523" s="7"/>
      <c r="N523" s="7"/>
    </row>
    <row r="524" ht="15.75" customHeight="1">
      <c r="A524" s="7"/>
      <c r="B524" s="7"/>
      <c r="C524" s="7"/>
      <c r="D524" s="7"/>
      <c r="E524" s="7"/>
      <c r="F524" s="7"/>
      <c r="G524" s="7"/>
      <c r="H524" s="7"/>
      <c r="I524" s="7"/>
      <c r="J524" s="7"/>
      <c r="K524" s="7"/>
      <c r="L524" s="7"/>
      <c r="M524" s="7"/>
      <c r="N524" s="7"/>
    </row>
    <row r="525" ht="15.75" customHeight="1">
      <c r="A525" s="7"/>
      <c r="B525" s="7"/>
      <c r="C525" s="7"/>
      <c r="D525" s="7"/>
      <c r="E525" s="7"/>
      <c r="F525" s="7"/>
      <c r="G525" s="7"/>
      <c r="H525" s="7"/>
      <c r="I525" s="7"/>
      <c r="J525" s="7"/>
      <c r="K525" s="7"/>
      <c r="L525" s="7"/>
      <c r="M525" s="7"/>
      <c r="N525" s="7"/>
    </row>
    <row r="526" ht="15.75" customHeight="1">
      <c r="A526" s="7"/>
      <c r="B526" s="7"/>
      <c r="C526" s="7"/>
      <c r="D526" s="7"/>
      <c r="E526" s="7"/>
      <c r="F526" s="7"/>
      <c r="G526" s="7"/>
      <c r="H526" s="7"/>
      <c r="I526" s="7"/>
      <c r="J526" s="7"/>
      <c r="K526" s="7"/>
      <c r="L526" s="7"/>
      <c r="M526" s="7"/>
      <c r="N526" s="7"/>
    </row>
    <row r="527" ht="15.75" customHeight="1">
      <c r="A527" s="7"/>
      <c r="B527" s="7"/>
      <c r="C527" s="7"/>
      <c r="D527" s="7"/>
      <c r="E527" s="7"/>
      <c r="F527" s="7"/>
      <c r="G527" s="7"/>
      <c r="H527" s="7"/>
      <c r="I527" s="7"/>
      <c r="J527" s="7"/>
      <c r="K527" s="7"/>
      <c r="L527" s="7"/>
      <c r="M527" s="7"/>
      <c r="N527" s="7"/>
    </row>
    <row r="528" ht="15.75" customHeight="1">
      <c r="A528" s="7"/>
      <c r="B528" s="7"/>
      <c r="C528" s="7"/>
      <c r="D528" s="7"/>
      <c r="E528" s="7"/>
      <c r="F528" s="7"/>
      <c r="G528" s="7"/>
      <c r="H528" s="7"/>
      <c r="I528" s="7"/>
      <c r="J528" s="7"/>
      <c r="K528" s="7"/>
      <c r="L528" s="7"/>
      <c r="M528" s="7"/>
      <c r="N528" s="7"/>
    </row>
    <row r="529" ht="15.75" customHeight="1">
      <c r="A529" s="7"/>
      <c r="B529" s="7"/>
      <c r="C529" s="7"/>
      <c r="D529" s="7"/>
      <c r="E529" s="7"/>
      <c r="F529" s="7"/>
      <c r="G529" s="7"/>
      <c r="H529" s="7"/>
      <c r="I529" s="7"/>
      <c r="J529" s="7"/>
      <c r="K529" s="7"/>
      <c r="L529" s="7"/>
      <c r="M529" s="7"/>
      <c r="N529" s="7"/>
    </row>
    <row r="530" ht="15.75" customHeight="1">
      <c r="A530" s="7"/>
      <c r="B530" s="7"/>
      <c r="C530" s="7"/>
      <c r="D530" s="7"/>
      <c r="E530" s="7"/>
      <c r="F530" s="7"/>
      <c r="G530" s="7"/>
      <c r="H530" s="7"/>
      <c r="I530" s="7"/>
      <c r="J530" s="7"/>
      <c r="K530" s="7"/>
      <c r="L530" s="7"/>
      <c r="M530" s="7"/>
      <c r="N530" s="7"/>
    </row>
    <row r="531" ht="15.75" customHeight="1">
      <c r="A531" s="7"/>
      <c r="B531" s="7"/>
      <c r="C531" s="7"/>
      <c r="D531" s="7"/>
      <c r="E531" s="7"/>
      <c r="F531" s="7"/>
      <c r="G531" s="7"/>
      <c r="H531" s="7"/>
      <c r="I531" s="7"/>
      <c r="J531" s="7"/>
      <c r="K531" s="7"/>
      <c r="L531" s="7"/>
      <c r="M531" s="7"/>
      <c r="N531" s="7"/>
    </row>
    <row r="532" ht="15.75" customHeight="1">
      <c r="A532" s="7"/>
      <c r="B532" s="7"/>
      <c r="C532" s="7"/>
      <c r="D532" s="7"/>
      <c r="E532" s="7"/>
      <c r="F532" s="7"/>
      <c r="G532" s="7"/>
      <c r="H532" s="7"/>
      <c r="I532" s="7"/>
      <c r="J532" s="7"/>
      <c r="K532" s="7"/>
      <c r="L532" s="7"/>
      <c r="M532" s="7"/>
      <c r="N532" s="7"/>
    </row>
    <row r="533" ht="15.75" customHeight="1">
      <c r="A533" s="7"/>
      <c r="B533" s="7"/>
      <c r="C533" s="7"/>
      <c r="D533" s="7"/>
      <c r="E533" s="7"/>
      <c r="F533" s="7"/>
      <c r="G533" s="7"/>
      <c r="H533" s="7"/>
      <c r="I533" s="7"/>
      <c r="J533" s="7"/>
      <c r="K533" s="7"/>
      <c r="L533" s="7"/>
      <c r="M533" s="7"/>
      <c r="N533" s="7"/>
    </row>
    <row r="534" ht="15.75" customHeight="1">
      <c r="A534" s="7"/>
      <c r="B534" s="7"/>
      <c r="C534" s="7"/>
      <c r="D534" s="7"/>
      <c r="E534" s="7"/>
      <c r="F534" s="7"/>
      <c r="G534" s="7"/>
      <c r="H534" s="7"/>
      <c r="I534" s="7"/>
      <c r="J534" s="7"/>
      <c r="K534" s="7"/>
      <c r="L534" s="7"/>
      <c r="M534" s="7"/>
      <c r="N534" s="7"/>
    </row>
    <row r="535" ht="15.75" customHeight="1">
      <c r="A535" s="7"/>
      <c r="B535" s="7"/>
      <c r="C535" s="7"/>
      <c r="D535" s="7"/>
      <c r="E535" s="7"/>
      <c r="F535" s="7"/>
      <c r="G535" s="7"/>
      <c r="H535" s="7"/>
      <c r="I535" s="7"/>
      <c r="J535" s="7"/>
      <c r="K535" s="7"/>
      <c r="L535" s="7"/>
      <c r="M535" s="7"/>
      <c r="N535" s="7"/>
    </row>
    <row r="536" ht="15.75" customHeight="1">
      <c r="A536" s="7"/>
      <c r="B536" s="7"/>
      <c r="C536" s="7"/>
      <c r="D536" s="7"/>
      <c r="E536" s="7"/>
      <c r="F536" s="7"/>
      <c r="G536" s="7"/>
      <c r="H536" s="7"/>
      <c r="I536" s="7"/>
      <c r="J536" s="7"/>
      <c r="K536" s="7"/>
      <c r="L536" s="7"/>
      <c r="M536" s="7"/>
      <c r="N536" s="7"/>
    </row>
    <row r="537" ht="15.75" customHeight="1">
      <c r="A537" s="7"/>
      <c r="B537" s="7"/>
      <c r="C537" s="7"/>
      <c r="D537" s="7"/>
      <c r="E537" s="7"/>
      <c r="F537" s="7"/>
      <c r="G537" s="7"/>
      <c r="H537" s="7"/>
      <c r="I537" s="7"/>
      <c r="J537" s="7"/>
      <c r="K537" s="7"/>
      <c r="L537" s="7"/>
      <c r="M537" s="7"/>
      <c r="N537" s="7"/>
    </row>
    <row r="538" ht="15.75" customHeight="1">
      <c r="A538" s="7"/>
      <c r="B538" s="7"/>
      <c r="C538" s="7"/>
      <c r="D538" s="7"/>
      <c r="E538" s="7"/>
      <c r="F538" s="7"/>
      <c r="G538" s="7"/>
      <c r="H538" s="7"/>
      <c r="I538" s="7"/>
      <c r="J538" s="7"/>
      <c r="K538" s="7"/>
      <c r="L538" s="7"/>
      <c r="M538" s="7"/>
      <c r="N538" s="7"/>
    </row>
    <row r="539" ht="15.75" customHeight="1">
      <c r="A539" s="7"/>
      <c r="B539" s="7"/>
      <c r="C539" s="7"/>
      <c r="D539" s="7"/>
      <c r="E539" s="7"/>
      <c r="F539" s="7"/>
      <c r="G539" s="7"/>
      <c r="H539" s="7"/>
      <c r="I539" s="7"/>
      <c r="J539" s="7"/>
      <c r="K539" s="7"/>
      <c r="L539" s="7"/>
      <c r="M539" s="7"/>
      <c r="N539" s="7"/>
    </row>
    <row r="540" ht="15.75" customHeight="1">
      <c r="A540" s="7"/>
      <c r="B540" s="7"/>
      <c r="C540" s="7"/>
      <c r="D540" s="7"/>
      <c r="E540" s="7"/>
      <c r="F540" s="7"/>
      <c r="G540" s="7"/>
      <c r="H540" s="7"/>
      <c r="I540" s="7"/>
      <c r="J540" s="7"/>
      <c r="K540" s="7"/>
      <c r="L540" s="7"/>
      <c r="M540" s="7"/>
      <c r="N540" s="7"/>
    </row>
    <row r="541" ht="15.75" customHeight="1">
      <c r="A541" s="7"/>
      <c r="B541" s="7"/>
      <c r="C541" s="7"/>
      <c r="D541" s="7"/>
      <c r="E541" s="7"/>
      <c r="F541" s="7"/>
      <c r="G541" s="7"/>
      <c r="H541" s="7"/>
      <c r="I541" s="7"/>
      <c r="J541" s="7"/>
      <c r="K541" s="7"/>
      <c r="L541" s="7"/>
      <c r="M541" s="7"/>
      <c r="N541" s="7"/>
    </row>
    <row r="542" ht="15.75" customHeight="1">
      <c r="A542" s="7"/>
      <c r="B542" s="7"/>
      <c r="C542" s="7"/>
      <c r="D542" s="7"/>
      <c r="E542" s="7"/>
      <c r="F542" s="7"/>
      <c r="G542" s="7"/>
      <c r="H542" s="7"/>
      <c r="I542" s="7"/>
      <c r="J542" s="7"/>
      <c r="K542" s="7"/>
      <c r="L542" s="7"/>
      <c r="M542" s="7"/>
      <c r="N542" s="7"/>
    </row>
    <row r="543" ht="15.75" customHeight="1">
      <c r="A543" s="7"/>
      <c r="B543" s="7"/>
      <c r="C543" s="7"/>
      <c r="D543" s="7"/>
      <c r="E543" s="7"/>
      <c r="F543" s="7"/>
      <c r="G543" s="7"/>
      <c r="H543" s="7"/>
      <c r="I543" s="7"/>
      <c r="J543" s="7"/>
      <c r="K543" s="7"/>
      <c r="L543" s="7"/>
      <c r="M543" s="7"/>
      <c r="N543" s="7"/>
    </row>
    <row r="544" ht="15.75" customHeight="1">
      <c r="A544" s="7"/>
      <c r="B544" s="7"/>
      <c r="C544" s="7"/>
      <c r="D544" s="7"/>
      <c r="E544" s="7"/>
      <c r="F544" s="7"/>
      <c r="G544" s="7"/>
      <c r="H544" s="7"/>
      <c r="I544" s="7"/>
      <c r="J544" s="7"/>
      <c r="K544" s="7"/>
      <c r="L544" s="7"/>
      <c r="M544" s="7"/>
      <c r="N544" s="7"/>
    </row>
    <row r="545" ht="15.75" customHeight="1">
      <c r="A545" s="7"/>
      <c r="B545" s="7"/>
      <c r="C545" s="7"/>
      <c r="D545" s="7"/>
      <c r="E545" s="7"/>
      <c r="F545" s="7"/>
      <c r="G545" s="7"/>
      <c r="H545" s="7"/>
      <c r="I545" s="7"/>
      <c r="J545" s="7"/>
      <c r="K545" s="7"/>
      <c r="L545" s="7"/>
      <c r="M545" s="7"/>
      <c r="N545" s="7"/>
    </row>
    <row r="546" ht="15.75" customHeight="1">
      <c r="A546" s="7"/>
      <c r="B546" s="7"/>
      <c r="C546" s="7"/>
      <c r="D546" s="7"/>
      <c r="E546" s="7"/>
      <c r="F546" s="7"/>
      <c r="G546" s="7"/>
      <c r="H546" s="7"/>
      <c r="I546" s="7"/>
      <c r="J546" s="7"/>
      <c r="K546" s="7"/>
      <c r="L546" s="7"/>
      <c r="M546" s="7"/>
      <c r="N546" s="7"/>
    </row>
    <row r="547" ht="15.75" customHeight="1">
      <c r="A547" s="7"/>
      <c r="B547" s="7"/>
      <c r="C547" s="7"/>
      <c r="D547" s="7"/>
      <c r="E547" s="7"/>
      <c r="F547" s="7"/>
      <c r="G547" s="7"/>
      <c r="H547" s="7"/>
      <c r="I547" s="7"/>
      <c r="J547" s="7"/>
      <c r="K547" s="7"/>
      <c r="L547" s="7"/>
      <c r="M547" s="7"/>
      <c r="N547" s="7"/>
    </row>
    <row r="548" ht="15.75" customHeight="1">
      <c r="A548" s="7"/>
      <c r="B548" s="7"/>
      <c r="C548" s="7"/>
      <c r="D548" s="7"/>
      <c r="E548" s="7"/>
      <c r="F548" s="7"/>
      <c r="G548" s="7"/>
      <c r="H548" s="7"/>
      <c r="I548" s="7"/>
      <c r="J548" s="7"/>
      <c r="K548" s="7"/>
      <c r="L548" s="7"/>
      <c r="M548" s="7"/>
      <c r="N548" s="7"/>
    </row>
    <row r="549" ht="15.75" customHeight="1">
      <c r="A549" s="7"/>
      <c r="B549" s="7"/>
      <c r="C549" s="7"/>
      <c r="D549" s="7"/>
      <c r="E549" s="7"/>
      <c r="F549" s="7"/>
      <c r="G549" s="7"/>
      <c r="H549" s="7"/>
      <c r="I549" s="7"/>
      <c r="J549" s="7"/>
      <c r="K549" s="7"/>
      <c r="L549" s="7"/>
      <c r="M549" s="7"/>
      <c r="N549" s="7"/>
    </row>
    <row r="550" ht="15.75" customHeight="1">
      <c r="A550" s="7"/>
      <c r="B550" s="7"/>
      <c r="C550" s="7"/>
      <c r="D550" s="7"/>
      <c r="E550" s="7"/>
      <c r="F550" s="7"/>
      <c r="G550" s="7"/>
      <c r="H550" s="7"/>
      <c r="I550" s="7"/>
      <c r="J550" s="7"/>
      <c r="K550" s="7"/>
      <c r="L550" s="7"/>
      <c r="M550" s="7"/>
      <c r="N550" s="7"/>
    </row>
    <row r="551" ht="15.75" customHeight="1">
      <c r="A551" s="7"/>
      <c r="B551" s="7"/>
      <c r="C551" s="7"/>
      <c r="D551" s="7"/>
      <c r="E551" s="7"/>
      <c r="F551" s="7"/>
      <c r="G551" s="7"/>
      <c r="H551" s="7"/>
      <c r="I551" s="7"/>
      <c r="J551" s="7"/>
      <c r="K551" s="7"/>
      <c r="L551" s="7"/>
      <c r="M551" s="7"/>
      <c r="N551" s="7"/>
    </row>
    <row r="552" ht="15.75" customHeight="1">
      <c r="A552" s="7"/>
      <c r="B552" s="7"/>
      <c r="C552" s="7"/>
      <c r="D552" s="7"/>
      <c r="E552" s="7"/>
      <c r="F552" s="7"/>
      <c r="G552" s="7"/>
      <c r="H552" s="7"/>
      <c r="I552" s="7"/>
      <c r="J552" s="7"/>
      <c r="K552" s="7"/>
      <c r="L552" s="7"/>
      <c r="M552" s="7"/>
      <c r="N552" s="7"/>
    </row>
    <row r="553" ht="15.75" customHeight="1">
      <c r="A553" s="7"/>
      <c r="B553" s="7"/>
      <c r="C553" s="7"/>
      <c r="D553" s="7"/>
      <c r="E553" s="7"/>
      <c r="F553" s="7"/>
      <c r="G553" s="7"/>
      <c r="H553" s="7"/>
      <c r="I553" s="7"/>
      <c r="J553" s="7"/>
      <c r="K553" s="7"/>
      <c r="L553" s="7"/>
      <c r="M553" s="7"/>
      <c r="N553" s="7"/>
    </row>
    <row r="554" ht="15.75" customHeight="1">
      <c r="A554" s="7"/>
      <c r="B554" s="7"/>
      <c r="C554" s="7"/>
      <c r="D554" s="7"/>
      <c r="E554" s="7"/>
      <c r="F554" s="7"/>
      <c r="G554" s="7"/>
      <c r="H554" s="7"/>
      <c r="I554" s="7"/>
      <c r="J554" s="7"/>
      <c r="K554" s="7"/>
      <c r="L554" s="7"/>
      <c r="M554" s="7"/>
      <c r="N554" s="7"/>
    </row>
    <row r="555" ht="15.75" customHeight="1">
      <c r="A555" s="7"/>
      <c r="B555" s="7"/>
      <c r="C555" s="7"/>
      <c r="D555" s="7"/>
      <c r="E555" s="7"/>
      <c r="F555" s="7"/>
      <c r="G555" s="7"/>
      <c r="H555" s="7"/>
      <c r="I555" s="7"/>
      <c r="J555" s="7"/>
      <c r="K555" s="7"/>
      <c r="L555" s="7"/>
      <c r="M555" s="7"/>
      <c r="N555" s="7"/>
    </row>
    <row r="556" ht="15.75" customHeight="1">
      <c r="A556" s="7"/>
      <c r="B556" s="7"/>
      <c r="C556" s="7"/>
      <c r="D556" s="7"/>
      <c r="E556" s="7"/>
      <c r="F556" s="7"/>
      <c r="G556" s="7"/>
      <c r="H556" s="7"/>
      <c r="I556" s="7"/>
      <c r="J556" s="7"/>
      <c r="K556" s="7"/>
      <c r="L556" s="7"/>
      <c r="M556" s="7"/>
      <c r="N556" s="7"/>
    </row>
    <row r="557" ht="15.75" customHeight="1">
      <c r="A557" s="7"/>
      <c r="B557" s="7"/>
      <c r="C557" s="7"/>
      <c r="D557" s="7"/>
      <c r="E557" s="7"/>
      <c r="F557" s="7"/>
      <c r="G557" s="7"/>
      <c r="H557" s="7"/>
      <c r="I557" s="7"/>
      <c r="J557" s="7"/>
      <c r="K557" s="7"/>
      <c r="L557" s="7"/>
      <c r="M557" s="7"/>
      <c r="N557" s="7"/>
    </row>
    <row r="558" ht="15.75" customHeight="1">
      <c r="A558" s="7"/>
      <c r="B558" s="7"/>
      <c r="C558" s="7"/>
      <c r="D558" s="7"/>
      <c r="E558" s="7"/>
      <c r="F558" s="7"/>
      <c r="G558" s="7"/>
      <c r="H558" s="7"/>
      <c r="I558" s="7"/>
      <c r="J558" s="7"/>
      <c r="K558" s="7"/>
      <c r="L558" s="7"/>
      <c r="M558" s="7"/>
      <c r="N558" s="7"/>
    </row>
    <row r="559" ht="15.75" customHeight="1">
      <c r="A559" s="7"/>
      <c r="B559" s="7"/>
      <c r="C559" s="7"/>
      <c r="D559" s="7"/>
      <c r="E559" s="7"/>
      <c r="F559" s="7"/>
      <c r="G559" s="7"/>
      <c r="H559" s="7"/>
      <c r="I559" s="7"/>
      <c r="J559" s="7"/>
      <c r="K559" s="7"/>
      <c r="L559" s="7"/>
      <c r="M559" s="7"/>
      <c r="N559" s="7"/>
    </row>
    <row r="560" ht="15.75" customHeight="1">
      <c r="A560" s="7"/>
      <c r="B560" s="7"/>
      <c r="C560" s="7"/>
      <c r="D560" s="7"/>
      <c r="E560" s="7"/>
      <c r="F560" s="7"/>
      <c r="G560" s="7"/>
      <c r="H560" s="7"/>
      <c r="I560" s="7"/>
      <c r="J560" s="7"/>
      <c r="K560" s="7"/>
      <c r="L560" s="7"/>
      <c r="M560" s="7"/>
      <c r="N560" s="7"/>
    </row>
    <row r="561" ht="15.75" customHeight="1">
      <c r="A561" s="7"/>
      <c r="B561" s="7"/>
      <c r="C561" s="7"/>
      <c r="D561" s="7"/>
      <c r="E561" s="7"/>
      <c r="F561" s="7"/>
      <c r="G561" s="7"/>
      <c r="H561" s="7"/>
      <c r="I561" s="7"/>
      <c r="J561" s="7"/>
      <c r="K561" s="7"/>
      <c r="L561" s="7"/>
      <c r="M561" s="7"/>
      <c r="N561" s="7"/>
    </row>
    <row r="562" ht="15.75" customHeight="1">
      <c r="A562" s="7"/>
      <c r="B562" s="7"/>
      <c r="C562" s="7"/>
      <c r="D562" s="7"/>
      <c r="E562" s="7"/>
      <c r="F562" s="7"/>
      <c r="G562" s="7"/>
      <c r="H562" s="7"/>
      <c r="I562" s="7"/>
      <c r="J562" s="7"/>
      <c r="K562" s="7"/>
      <c r="L562" s="7"/>
      <c r="M562" s="7"/>
      <c r="N562" s="7"/>
    </row>
    <row r="563" ht="15.75" customHeight="1">
      <c r="A563" s="7"/>
      <c r="B563" s="7"/>
      <c r="C563" s="7"/>
      <c r="D563" s="7"/>
      <c r="E563" s="7"/>
      <c r="F563" s="7"/>
      <c r="G563" s="7"/>
      <c r="H563" s="7"/>
      <c r="I563" s="7"/>
      <c r="J563" s="7"/>
      <c r="K563" s="7"/>
      <c r="L563" s="7"/>
      <c r="M563" s="7"/>
      <c r="N563" s="7"/>
    </row>
    <row r="564" ht="15.75" customHeight="1">
      <c r="A564" s="7"/>
      <c r="B564" s="7"/>
      <c r="C564" s="7"/>
      <c r="D564" s="7"/>
      <c r="E564" s="7"/>
      <c r="F564" s="7"/>
      <c r="G564" s="7"/>
      <c r="H564" s="7"/>
      <c r="I564" s="7"/>
      <c r="J564" s="7"/>
      <c r="K564" s="7"/>
      <c r="L564" s="7"/>
      <c r="M564" s="7"/>
      <c r="N564" s="7"/>
    </row>
    <row r="565" ht="15.75" customHeight="1">
      <c r="A565" s="7"/>
      <c r="B565" s="7"/>
      <c r="C565" s="7"/>
      <c r="D565" s="7"/>
      <c r="E565" s="7"/>
      <c r="F565" s="7"/>
      <c r="G565" s="7"/>
      <c r="H565" s="7"/>
      <c r="I565" s="7"/>
      <c r="J565" s="7"/>
      <c r="K565" s="7"/>
      <c r="L565" s="7"/>
      <c r="M565" s="7"/>
      <c r="N565" s="7"/>
    </row>
    <row r="566" ht="15.75" customHeight="1">
      <c r="A566" s="7"/>
      <c r="B566" s="7"/>
      <c r="C566" s="7"/>
      <c r="D566" s="7"/>
      <c r="E566" s="7"/>
      <c r="F566" s="7"/>
      <c r="G566" s="7"/>
      <c r="H566" s="7"/>
      <c r="I566" s="7"/>
      <c r="J566" s="7"/>
      <c r="K566" s="7"/>
      <c r="L566" s="7"/>
      <c r="M566" s="7"/>
      <c r="N566" s="7"/>
    </row>
    <row r="567" ht="15.75" customHeight="1">
      <c r="A567" s="7"/>
      <c r="B567" s="7"/>
      <c r="C567" s="7"/>
      <c r="D567" s="7"/>
      <c r="E567" s="7"/>
      <c r="F567" s="7"/>
      <c r="G567" s="7"/>
      <c r="H567" s="7"/>
      <c r="I567" s="7"/>
      <c r="J567" s="7"/>
      <c r="K567" s="7"/>
      <c r="L567" s="7"/>
      <c r="M567" s="7"/>
      <c r="N567" s="7"/>
    </row>
    <row r="568" ht="15.75" customHeight="1">
      <c r="A568" s="7"/>
      <c r="B568" s="7"/>
      <c r="C568" s="7"/>
      <c r="D568" s="7"/>
      <c r="E568" s="7"/>
      <c r="F568" s="7"/>
      <c r="G568" s="7"/>
      <c r="H568" s="7"/>
      <c r="I568" s="7"/>
      <c r="J568" s="7"/>
      <c r="K568" s="7"/>
      <c r="L568" s="7"/>
      <c r="M568" s="7"/>
      <c r="N568" s="7"/>
    </row>
    <row r="569" ht="15.75" customHeight="1">
      <c r="A569" s="7"/>
      <c r="B569" s="7"/>
      <c r="C569" s="7"/>
      <c r="D569" s="7"/>
      <c r="E569" s="7"/>
      <c r="F569" s="7"/>
      <c r="G569" s="7"/>
      <c r="H569" s="7"/>
      <c r="I569" s="7"/>
      <c r="J569" s="7"/>
      <c r="K569" s="7"/>
      <c r="L569" s="7"/>
      <c r="M569" s="7"/>
      <c r="N569" s="7"/>
    </row>
    <row r="570" ht="15.75" customHeight="1">
      <c r="A570" s="7"/>
      <c r="B570" s="7"/>
      <c r="C570" s="7"/>
      <c r="D570" s="7"/>
      <c r="E570" s="7"/>
      <c r="F570" s="7"/>
      <c r="G570" s="7"/>
      <c r="H570" s="7"/>
      <c r="I570" s="7"/>
      <c r="J570" s="7"/>
      <c r="K570" s="7"/>
      <c r="L570" s="7"/>
      <c r="M570" s="7"/>
      <c r="N570" s="7"/>
    </row>
    <row r="571" ht="15.75" customHeight="1">
      <c r="A571" s="7"/>
      <c r="B571" s="7"/>
      <c r="C571" s="7"/>
      <c r="D571" s="7"/>
      <c r="E571" s="7"/>
      <c r="F571" s="7"/>
      <c r="G571" s="7"/>
      <c r="H571" s="7"/>
      <c r="I571" s="7"/>
      <c r="J571" s="7"/>
      <c r="K571" s="7"/>
      <c r="L571" s="7"/>
      <c r="M571" s="7"/>
      <c r="N571" s="7"/>
    </row>
    <row r="572" ht="15.75" customHeight="1">
      <c r="A572" s="7"/>
      <c r="B572" s="7"/>
      <c r="C572" s="7"/>
      <c r="D572" s="7"/>
      <c r="E572" s="7"/>
      <c r="F572" s="7"/>
      <c r="G572" s="7"/>
      <c r="H572" s="7"/>
      <c r="I572" s="7"/>
      <c r="J572" s="7"/>
      <c r="K572" s="7"/>
      <c r="L572" s="7"/>
      <c r="M572" s="7"/>
      <c r="N572" s="7"/>
    </row>
    <row r="573" ht="15.75" customHeight="1">
      <c r="A573" s="7"/>
      <c r="B573" s="7"/>
      <c r="C573" s="7"/>
      <c r="D573" s="7"/>
      <c r="E573" s="7"/>
      <c r="F573" s="7"/>
      <c r="G573" s="7"/>
      <c r="H573" s="7"/>
      <c r="I573" s="7"/>
      <c r="J573" s="7"/>
      <c r="K573" s="7"/>
      <c r="L573" s="7"/>
      <c r="M573" s="7"/>
      <c r="N573" s="7"/>
    </row>
    <row r="574" ht="15.75" customHeight="1">
      <c r="A574" s="7"/>
      <c r="B574" s="7"/>
      <c r="C574" s="7"/>
      <c r="D574" s="7"/>
      <c r="E574" s="7"/>
      <c r="F574" s="7"/>
      <c r="G574" s="7"/>
      <c r="H574" s="7"/>
      <c r="I574" s="7"/>
      <c r="J574" s="7"/>
      <c r="K574" s="7"/>
      <c r="L574" s="7"/>
      <c r="M574" s="7"/>
      <c r="N574" s="7"/>
    </row>
    <row r="575" ht="15.75" customHeight="1">
      <c r="A575" s="7"/>
      <c r="B575" s="7"/>
      <c r="C575" s="7"/>
      <c r="D575" s="7"/>
      <c r="E575" s="7"/>
      <c r="F575" s="7"/>
      <c r="G575" s="7"/>
      <c r="H575" s="7"/>
      <c r="I575" s="7"/>
      <c r="J575" s="7"/>
      <c r="K575" s="7"/>
      <c r="L575" s="7"/>
      <c r="M575" s="7"/>
      <c r="N575" s="7"/>
    </row>
    <row r="576" ht="15.75" customHeight="1">
      <c r="A576" s="7"/>
      <c r="B576" s="7"/>
      <c r="C576" s="7"/>
      <c r="D576" s="7"/>
      <c r="E576" s="7"/>
      <c r="F576" s="7"/>
      <c r="G576" s="7"/>
      <c r="H576" s="7"/>
      <c r="I576" s="7"/>
      <c r="J576" s="7"/>
      <c r="K576" s="7"/>
      <c r="L576" s="7"/>
      <c r="M576" s="7"/>
      <c r="N576" s="7"/>
    </row>
    <row r="577" ht="15.75" customHeight="1">
      <c r="A577" s="7"/>
      <c r="B577" s="7"/>
      <c r="C577" s="7"/>
      <c r="D577" s="7"/>
      <c r="E577" s="7"/>
      <c r="F577" s="7"/>
      <c r="G577" s="7"/>
      <c r="H577" s="7"/>
      <c r="I577" s="7"/>
      <c r="J577" s="7"/>
      <c r="K577" s="7"/>
      <c r="L577" s="7"/>
      <c r="M577" s="7"/>
      <c r="N577" s="7"/>
    </row>
    <row r="578" ht="15.75" customHeight="1">
      <c r="A578" s="7"/>
      <c r="B578" s="7"/>
      <c r="C578" s="7"/>
      <c r="D578" s="7"/>
      <c r="E578" s="7"/>
      <c r="F578" s="7"/>
      <c r="G578" s="7"/>
      <c r="H578" s="7"/>
      <c r="I578" s="7"/>
      <c r="J578" s="7"/>
      <c r="K578" s="7"/>
      <c r="L578" s="7"/>
      <c r="M578" s="7"/>
      <c r="N578" s="7"/>
    </row>
    <row r="579" ht="15.75" customHeight="1">
      <c r="A579" s="7"/>
      <c r="B579" s="7"/>
      <c r="C579" s="7"/>
      <c r="D579" s="7"/>
      <c r="E579" s="7"/>
      <c r="F579" s="7"/>
      <c r="G579" s="7"/>
      <c r="H579" s="7"/>
      <c r="I579" s="7"/>
      <c r="J579" s="7"/>
      <c r="K579" s="7"/>
      <c r="L579" s="7"/>
      <c r="M579" s="7"/>
      <c r="N579" s="7"/>
    </row>
    <row r="580" ht="15.75" customHeight="1">
      <c r="A580" s="7"/>
      <c r="B580" s="7"/>
      <c r="C580" s="7"/>
      <c r="D580" s="7"/>
      <c r="E580" s="7"/>
      <c r="F580" s="7"/>
      <c r="G580" s="7"/>
      <c r="H580" s="7"/>
      <c r="I580" s="7"/>
      <c r="J580" s="7"/>
      <c r="K580" s="7"/>
      <c r="L580" s="7"/>
      <c r="M580" s="7"/>
      <c r="N580" s="7"/>
    </row>
    <row r="581" ht="15.75" customHeight="1">
      <c r="A581" s="7"/>
      <c r="B581" s="7"/>
      <c r="C581" s="7"/>
      <c r="D581" s="7"/>
      <c r="E581" s="7"/>
      <c r="F581" s="7"/>
      <c r="G581" s="7"/>
      <c r="H581" s="7"/>
      <c r="I581" s="7"/>
      <c r="J581" s="7"/>
      <c r="K581" s="7"/>
      <c r="L581" s="7"/>
      <c r="M581" s="7"/>
      <c r="N581" s="7"/>
    </row>
    <row r="582" ht="15.75" customHeight="1">
      <c r="A582" s="7"/>
      <c r="B582" s="7"/>
      <c r="C582" s="7"/>
      <c r="D582" s="7"/>
      <c r="E582" s="7"/>
      <c r="F582" s="7"/>
      <c r="G582" s="7"/>
      <c r="H582" s="7"/>
      <c r="I582" s="7"/>
      <c r="J582" s="7"/>
      <c r="K582" s="7"/>
      <c r="L582" s="7"/>
      <c r="M582" s="7"/>
      <c r="N582" s="7"/>
    </row>
    <row r="583" ht="15.75" customHeight="1">
      <c r="A583" s="7"/>
      <c r="B583" s="7"/>
      <c r="C583" s="7"/>
      <c r="D583" s="7"/>
      <c r="E583" s="7"/>
      <c r="F583" s="7"/>
      <c r="G583" s="7"/>
      <c r="H583" s="7"/>
      <c r="I583" s="7"/>
      <c r="J583" s="7"/>
      <c r="K583" s="7"/>
      <c r="L583" s="7"/>
      <c r="M583" s="7"/>
      <c r="N583" s="7"/>
    </row>
    <row r="584" ht="15.75" customHeight="1">
      <c r="A584" s="7"/>
      <c r="B584" s="7"/>
      <c r="C584" s="7"/>
      <c r="D584" s="7"/>
      <c r="E584" s="7"/>
      <c r="F584" s="7"/>
      <c r="G584" s="7"/>
      <c r="H584" s="7"/>
      <c r="I584" s="7"/>
      <c r="J584" s="7"/>
      <c r="K584" s="7"/>
      <c r="L584" s="7"/>
      <c r="M584" s="7"/>
      <c r="N584" s="7"/>
    </row>
    <row r="585" ht="15.75" customHeight="1">
      <c r="A585" s="7"/>
      <c r="B585" s="7"/>
      <c r="C585" s="7"/>
      <c r="D585" s="7"/>
      <c r="E585" s="7"/>
      <c r="F585" s="7"/>
      <c r="G585" s="7"/>
      <c r="H585" s="7"/>
      <c r="I585" s="7"/>
      <c r="J585" s="7"/>
      <c r="K585" s="7"/>
      <c r="L585" s="7"/>
      <c r="M585" s="7"/>
      <c r="N585" s="7"/>
    </row>
    <row r="586" ht="15.75" customHeight="1">
      <c r="A586" s="7"/>
      <c r="B586" s="7"/>
      <c r="C586" s="7"/>
      <c r="D586" s="7"/>
      <c r="E586" s="7"/>
      <c r="F586" s="7"/>
      <c r="G586" s="7"/>
      <c r="H586" s="7"/>
      <c r="I586" s="7"/>
      <c r="J586" s="7"/>
      <c r="K586" s="7"/>
      <c r="L586" s="7"/>
      <c r="M586" s="7"/>
      <c r="N586" s="7"/>
    </row>
    <row r="587" ht="15.75" customHeight="1">
      <c r="A587" s="7"/>
      <c r="B587" s="7"/>
      <c r="C587" s="7"/>
      <c r="D587" s="7"/>
      <c r="E587" s="7"/>
      <c r="F587" s="7"/>
      <c r="G587" s="7"/>
      <c r="H587" s="7"/>
      <c r="I587" s="7"/>
      <c r="J587" s="7"/>
      <c r="K587" s="7"/>
      <c r="L587" s="7"/>
      <c r="M587" s="7"/>
      <c r="N587" s="7"/>
    </row>
    <row r="588" ht="15.75" customHeight="1">
      <c r="A588" s="7"/>
      <c r="B588" s="7"/>
      <c r="C588" s="7"/>
      <c r="D588" s="7"/>
      <c r="E588" s="7"/>
      <c r="F588" s="7"/>
      <c r="G588" s="7"/>
      <c r="H588" s="7"/>
      <c r="I588" s="7"/>
      <c r="J588" s="7"/>
      <c r="K588" s="7"/>
      <c r="L588" s="7"/>
      <c r="M588" s="7"/>
      <c r="N588" s="7"/>
    </row>
    <row r="589" ht="15.75" customHeight="1">
      <c r="A589" s="7"/>
      <c r="B589" s="7"/>
      <c r="C589" s="7"/>
      <c r="D589" s="7"/>
      <c r="E589" s="7"/>
      <c r="F589" s="7"/>
      <c r="G589" s="7"/>
      <c r="H589" s="7"/>
      <c r="I589" s="7"/>
      <c r="J589" s="7"/>
      <c r="K589" s="7"/>
      <c r="L589" s="7"/>
      <c r="M589" s="7"/>
      <c r="N589" s="7"/>
    </row>
    <row r="590" ht="15.75" customHeight="1">
      <c r="A590" s="7"/>
      <c r="B590" s="7"/>
      <c r="C590" s="7"/>
      <c r="D590" s="7"/>
      <c r="E590" s="7"/>
      <c r="F590" s="7"/>
      <c r="G590" s="7"/>
      <c r="H590" s="7"/>
      <c r="I590" s="7"/>
      <c r="J590" s="7"/>
      <c r="K590" s="7"/>
      <c r="L590" s="7"/>
      <c r="M590" s="7"/>
      <c r="N590" s="7"/>
    </row>
    <row r="591" ht="15.75" customHeight="1">
      <c r="A591" s="7"/>
      <c r="B591" s="7"/>
      <c r="C591" s="7"/>
      <c r="D591" s="7"/>
      <c r="E591" s="7"/>
      <c r="F591" s="7"/>
      <c r="G591" s="7"/>
      <c r="H591" s="7"/>
      <c r="I591" s="7"/>
      <c r="J591" s="7"/>
      <c r="K591" s="7"/>
      <c r="L591" s="7"/>
      <c r="M591" s="7"/>
      <c r="N591" s="7"/>
    </row>
    <row r="592" ht="15.75" customHeight="1">
      <c r="A592" s="7"/>
      <c r="B592" s="7"/>
      <c r="C592" s="7"/>
      <c r="D592" s="7"/>
      <c r="E592" s="7"/>
      <c r="F592" s="7"/>
      <c r="G592" s="7"/>
      <c r="H592" s="7"/>
      <c r="I592" s="7"/>
      <c r="J592" s="7"/>
      <c r="K592" s="7"/>
      <c r="L592" s="7"/>
      <c r="M592" s="7"/>
      <c r="N592" s="7"/>
    </row>
    <row r="593" ht="15.75" customHeight="1">
      <c r="A593" s="7"/>
      <c r="B593" s="7"/>
      <c r="C593" s="7"/>
      <c r="D593" s="7"/>
      <c r="E593" s="7"/>
      <c r="F593" s="7"/>
      <c r="G593" s="7"/>
      <c r="H593" s="7"/>
      <c r="I593" s="7"/>
      <c r="J593" s="7"/>
      <c r="K593" s="7"/>
      <c r="L593" s="7"/>
      <c r="M593" s="7"/>
      <c r="N593" s="7"/>
    </row>
    <row r="594" ht="15.75" customHeight="1">
      <c r="A594" s="7"/>
      <c r="B594" s="7"/>
      <c r="C594" s="7"/>
      <c r="D594" s="7"/>
      <c r="E594" s="7"/>
      <c r="F594" s="7"/>
      <c r="G594" s="7"/>
      <c r="H594" s="7"/>
      <c r="I594" s="7"/>
      <c r="J594" s="7"/>
      <c r="K594" s="7"/>
      <c r="L594" s="7"/>
      <c r="M594" s="7"/>
      <c r="N594" s="7"/>
    </row>
    <row r="595" ht="15.75" customHeight="1">
      <c r="A595" s="7"/>
      <c r="B595" s="7"/>
      <c r="C595" s="7"/>
      <c r="D595" s="7"/>
      <c r="E595" s="7"/>
      <c r="F595" s="7"/>
      <c r="G595" s="7"/>
      <c r="H595" s="7"/>
      <c r="I595" s="7"/>
      <c r="J595" s="7"/>
      <c r="K595" s="7"/>
      <c r="L595" s="7"/>
      <c r="M595" s="7"/>
      <c r="N595" s="7"/>
    </row>
    <row r="596" ht="15.75" customHeight="1">
      <c r="A596" s="7"/>
      <c r="B596" s="7"/>
      <c r="C596" s="7"/>
      <c r="D596" s="7"/>
      <c r="E596" s="7"/>
      <c r="F596" s="7"/>
      <c r="G596" s="7"/>
      <c r="H596" s="7"/>
      <c r="I596" s="7"/>
      <c r="J596" s="7"/>
      <c r="K596" s="7"/>
      <c r="L596" s="7"/>
      <c r="M596" s="7"/>
      <c r="N596" s="7"/>
    </row>
    <row r="597" ht="15.75" customHeight="1">
      <c r="A597" s="7"/>
      <c r="B597" s="7"/>
      <c r="C597" s="7"/>
      <c r="D597" s="7"/>
      <c r="E597" s="7"/>
      <c r="F597" s="7"/>
      <c r="G597" s="7"/>
      <c r="H597" s="7"/>
      <c r="I597" s="7"/>
      <c r="J597" s="7"/>
      <c r="K597" s="7"/>
      <c r="L597" s="7"/>
      <c r="M597" s="7"/>
      <c r="N597" s="7"/>
    </row>
    <row r="598" ht="15.75" customHeight="1">
      <c r="A598" s="7"/>
      <c r="B598" s="7"/>
      <c r="C598" s="7"/>
      <c r="D598" s="7"/>
      <c r="E598" s="7"/>
      <c r="F598" s="7"/>
      <c r="G598" s="7"/>
      <c r="H598" s="7"/>
      <c r="I598" s="7"/>
      <c r="J598" s="7"/>
      <c r="K598" s="7"/>
      <c r="L598" s="7"/>
      <c r="M598" s="7"/>
      <c r="N598" s="7"/>
    </row>
    <row r="599" ht="15.75" customHeight="1">
      <c r="A599" s="7"/>
      <c r="B599" s="7"/>
      <c r="C599" s="7"/>
      <c r="D599" s="7"/>
      <c r="E599" s="7"/>
      <c r="F599" s="7"/>
      <c r="G599" s="7"/>
      <c r="H599" s="7"/>
      <c r="I599" s="7"/>
      <c r="J599" s="7"/>
      <c r="K599" s="7"/>
      <c r="L599" s="7"/>
      <c r="M599" s="7"/>
      <c r="N599" s="7"/>
    </row>
    <row r="600" ht="15.75" customHeight="1">
      <c r="A600" s="7"/>
      <c r="B600" s="7"/>
      <c r="C600" s="7"/>
      <c r="D600" s="7"/>
      <c r="E600" s="7"/>
      <c r="F600" s="7"/>
      <c r="G600" s="7"/>
      <c r="H600" s="7"/>
      <c r="I600" s="7"/>
      <c r="J600" s="7"/>
      <c r="K600" s="7"/>
      <c r="L600" s="7"/>
      <c r="M600" s="7"/>
      <c r="N600" s="7"/>
    </row>
    <row r="601" ht="15.75" customHeight="1">
      <c r="A601" s="7"/>
      <c r="B601" s="7"/>
      <c r="C601" s="7"/>
      <c r="D601" s="7"/>
      <c r="E601" s="7"/>
      <c r="F601" s="7"/>
      <c r="G601" s="7"/>
      <c r="H601" s="7"/>
      <c r="I601" s="7"/>
      <c r="J601" s="7"/>
      <c r="K601" s="7"/>
      <c r="L601" s="7"/>
      <c r="M601" s="7"/>
      <c r="N601" s="7"/>
    </row>
    <row r="602" ht="15.75" customHeight="1">
      <c r="A602" s="7"/>
      <c r="B602" s="7"/>
      <c r="C602" s="7"/>
      <c r="D602" s="7"/>
      <c r="E602" s="7"/>
      <c r="F602" s="7"/>
      <c r="G602" s="7"/>
      <c r="H602" s="7"/>
      <c r="I602" s="7"/>
      <c r="J602" s="7"/>
      <c r="K602" s="7"/>
      <c r="L602" s="7"/>
      <c r="M602" s="7"/>
      <c r="N602" s="7"/>
    </row>
    <row r="603" ht="15.75" customHeight="1">
      <c r="A603" s="7"/>
      <c r="B603" s="7"/>
      <c r="C603" s="7"/>
      <c r="D603" s="7"/>
      <c r="E603" s="7"/>
      <c r="F603" s="7"/>
      <c r="G603" s="7"/>
      <c r="H603" s="7"/>
      <c r="I603" s="7"/>
      <c r="J603" s="7"/>
      <c r="K603" s="7"/>
      <c r="L603" s="7"/>
      <c r="M603" s="7"/>
      <c r="N603" s="7"/>
    </row>
    <row r="604" ht="15.75" customHeight="1">
      <c r="A604" s="7"/>
      <c r="B604" s="7"/>
      <c r="C604" s="7"/>
      <c r="D604" s="7"/>
      <c r="E604" s="7"/>
      <c r="F604" s="7"/>
      <c r="G604" s="7"/>
      <c r="H604" s="7"/>
      <c r="I604" s="7"/>
      <c r="J604" s="7"/>
      <c r="K604" s="7"/>
      <c r="L604" s="7"/>
      <c r="M604" s="7"/>
      <c r="N604" s="7"/>
    </row>
    <row r="605" ht="15.75" customHeight="1">
      <c r="A605" s="7"/>
      <c r="B605" s="7"/>
      <c r="C605" s="7"/>
      <c r="D605" s="7"/>
      <c r="E605" s="7"/>
      <c r="F605" s="7"/>
      <c r="G605" s="7"/>
      <c r="H605" s="7"/>
      <c r="I605" s="7"/>
      <c r="J605" s="7"/>
      <c r="K605" s="7"/>
      <c r="L605" s="7"/>
      <c r="M605" s="7"/>
      <c r="N605" s="7"/>
    </row>
    <row r="606" ht="15.75" customHeight="1">
      <c r="A606" s="7"/>
      <c r="B606" s="7"/>
      <c r="C606" s="7"/>
      <c r="D606" s="7"/>
      <c r="E606" s="7"/>
      <c r="F606" s="7"/>
      <c r="G606" s="7"/>
      <c r="H606" s="7"/>
      <c r="I606" s="7"/>
      <c r="J606" s="7"/>
      <c r="K606" s="7"/>
      <c r="L606" s="7"/>
      <c r="M606" s="7"/>
      <c r="N606" s="7"/>
    </row>
    <row r="607" ht="15.75" customHeight="1">
      <c r="A607" s="7"/>
      <c r="B607" s="7"/>
      <c r="C607" s="7"/>
      <c r="D607" s="7"/>
      <c r="E607" s="7"/>
      <c r="F607" s="7"/>
      <c r="G607" s="7"/>
      <c r="H607" s="7"/>
      <c r="I607" s="7"/>
      <c r="J607" s="7"/>
      <c r="K607" s="7"/>
      <c r="L607" s="7"/>
      <c r="M607" s="7"/>
      <c r="N607" s="7"/>
    </row>
    <row r="608" ht="15.75" customHeight="1">
      <c r="A608" s="7"/>
      <c r="B608" s="7"/>
      <c r="C608" s="7"/>
      <c r="D608" s="7"/>
      <c r="E608" s="7"/>
      <c r="F608" s="7"/>
      <c r="G608" s="7"/>
      <c r="H608" s="7"/>
      <c r="I608" s="7"/>
      <c r="J608" s="7"/>
      <c r="K608" s="7"/>
      <c r="L608" s="7"/>
      <c r="M608" s="7"/>
      <c r="N608" s="7"/>
    </row>
    <row r="609" ht="15.75" customHeight="1">
      <c r="A609" s="7"/>
      <c r="B609" s="7"/>
      <c r="C609" s="7"/>
      <c r="D609" s="7"/>
      <c r="E609" s="7"/>
      <c r="F609" s="7"/>
      <c r="G609" s="7"/>
      <c r="H609" s="7"/>
      <c r="I609" s="7"/>
      <c r="J609" s="7"/>
      <c r="K609" s="7"/>
      <c r="L609" s="7"/>
      <c r="M609" s="7"/>
      <c r="N609" s="7"/>
    </row>
    <row r="610" ht="15.75" customHeight="1">
      <c r="A610" s="7"/>
      <c r="B610" s="7"/>
      <c r="C610" s="7"/>
      <c r="D610" s="7"/>
      <c r="E610" s="7"/>
      <c r="F610" s="7"/>
      <c r="G610" s="7"/>
      <c r="H610" s="7"/>
      <c r="I610" s="7"/>
      <c r="J610" s="7"/>
      <c r="K610" s="7"/>
      <c r="L610" s="7"/>
      <c r="M610" s="7"/>
      <c r="N610" s="7"/>
    </row>
    <row r="611" ht="15.75" customHeight="1">
      <c r="A611" s="7"/>
      <c r="B611" s="7"/>
      <c r="C611" s="7"/>
      <c r="D611" s="7"/>
      <c r="E611" s="7"/>
      <c r="F611" s="7"/>
      <c r="G611" s="7"/>
      <c r="H611" s="7"/>
      <c r="I611" s="7"/>
      <c r="J611" s="7"/>
      <c r="K611" s="7"/>
      <c r="L611" s="7"/>
      <c r="M611" s="7"/>
      <c r="N611" s="7"/>
    </row>
    <row r="612" ht="15.75" customHeight="1">
      <c r="A612" s="7"/>
      <c r="B612" s="7"/>
      <c r="C612" s="7"/>
      <c r="D612" s="7"/>
      <c r="E612" s="7"/>
      <c r="F612" s="7"/>
      <c r="G612" s="7"/>
      <c r="H612" s="7"/>
      <c r="I612" s="7"/>
      <c r="J612" s="7"/>
      <c r="K612" s="7"/>
      <c r="L612" s="7"/>
      <c r="M612" s="7"/>
      <c r="N612" s="7"/>
    </row>
    <row r="613" ht="15.75" customHeight="1">
      <c r="A613" s="7"/>
      <c r="B613" s="7"/>
      <c r="C613" s="7"/>
      <c r="D613" s="7"/>
      <c r="E613" s="7"/>
      <c r="F613" s="7"/>
      <c r="G613" s="7"/>
      <c r="H613" s="7"/>
      <c r="I613" s="7"/>
      <c r="J613" s="7"/>
      <c r="K613" s="7"/>
      <c r="L613" s="7"/>
      <c r="M613" s="7"/>
      <c r="N613" s="7"/>
    </row>
    <row r="614" ht="15.75" customHeight="1">
      <c r="A614" s="7"/>
      <c r="B614" s="7"/>
      <c r="C614" s="7"/>
      <c r="D614" s="7"/>
      <c r="E614" s="7"/>
      <c r="F614" s="7"/>
      <c r="G614" s="7"/>
      <c r="H614" s="7"/>
      <c r="I614" s="7"/>
      <c r="J614" s="7"/>
      <c r="K614" s="7"/>
      <c r="L614" s="7"/>
      <c r="M614" s="7"/>
      <c r="N614" s="7"/>
    </row>
    <row r="615" ht="15.75" customHeight="1">
      <c r="A615" s="7"/>
      <c r="B615" s="7"/>
      <c r="C615" s="7"/>
      <c r="D615" s="7"/>
      <c r="E615" s="7"/>
      <c r="F615" s="7"/>
      <c r="G615" s="7"/>
      <c r="H615" s="7"/>
      <c r="I615" s="7"/>
      <c r="J615" s="7"/>
      <c r="K615" s="7"/>
      <c r="L615" s="7"/>
      <c r="M615" s="7"/>
      <c r="N615" s="7"/>
    </row>
    <row r="616" ht="15.75" customHeight="1">
      <c r="A616" s="7"/>
      <c r="B616" s="7"/>
      <c r="C616" s="7"/>
      <c r="D616" s="7"/>
      <c r="E616" s="7"/>
      <c r="F616" s="7"/>
      <c r="G616" s="7"/>
      <c r="H616" s="7"/>
      <c r="I616" s="7"/>
      <c r="J616" s="7"/>
      <c r="K616" s="7"/>
      <c r="L616" s="7"/>
      <c r="M616" s="7"/>
      <c r="N616" s="7"/>
    </row>
    <row r="617" ht="15.75" customHeight="1">
      <c r="A617" s="7"/>
      <c r="B617" s="7"/>
      <c r="C617" s="7"/>
      <c r="D617" s="7"/>
      <c r="E617" s="7"/>
      <c r="F617" s="7"/>
      <c r="G617" s="7"/>
      <c r="H617" s="7"/>
      <c r="I617" s="7"/>
      <c r="J617" s="7"/>
      <c r="K617" s="7"/>
      <c r="L617" s="7"/>
      <c r="M617" s="7"/>
      <c r="N617" s="7"/>
    </row>
    <row r="618" ht="15.75" customHeight="1">
      <c r="A618" s="7"/>
      <c r="B618" s="7"/>
      <c r="C618" s="7"/>
      <c r="D618" s="7"/>
      <c r="E618" s="7"/>
      <c r="F618" s="7"/>
      <c r="G618" s="7"/>
      <c r="H618" s="7"/>
      <c r="I618" s="7"/>
      <c r="J618" s="7"/>
      <c r="K618" s="7"/>
      <c r="L618" s="7"/>
      <c r="M618" s="7"/>
      <c r="N618" s="7"/>
    </row>
    <row r="619" ht="15.75" customHeight="1">
      <c r="A619" s="7"/>
      <c r="B619" s="7"/>
      <c r="C619" s="7"/>
      <c r="D619" s="7"/>
      <c r="E619" s="7"/>
      <c r="F619" s="7"/>
      <c r="G619" s="7"/>
      <c r="H619" s="7"/>
      <c r="I619" s="7"/>
      <c r="J619" s="7"/>
      <c r="K619" s="7"/>
      <c r="L619" s="7"/>
      <c r="M619" s="7"/>
      <c r="N619" s="7"/>
    </row>
    <row r="620" ht="15.75" customHeight="1">
      <c r="A620" s="7"/>
      <c r="B620" s="7"/>
      <c r="C620" s="7"/>
      <c r="D620" s="7"/>
      <c r="E620" s="7"/>
      <c r="F620" s="7"/>
      <c r="G620" s="7"/>
      <c r="H620" s="7"/>
      <c r="I620" s="7"/>
      <c r="J620" s="7"/>
      <c r="K620" s="7"/>
      <c r="L620" s="7"/>
      <c r="M620" s="7"/>
      <c r="N620" s="7"/>
    </row>
    <row r="621" ht="15.75" customHeight="1">
      <c r="A621" s="7"/>
      <c r="B621" s="7"/>
      <c r="C621" s="7"/>
      <c r="D621" s="7"/>
      <c r="E621" s="7"/>
      <c r="F621" s="7"/>
      <c r="G621" s="7"/>
      <c r="H621" s="7"/>
      <c r="I621" s="7"/>
      <c r="J621" s="7"/>
      <c r="K621" s="7"/>
      <c r="L621" s="7"/>
      <c r="M621" s="7"/>
      <c r="N621" s="7"/>
    </row>
    <row r="622" ht="15.75" customHeight="1">
      <c r="A622" s="7"/>
      <c r="B622" s="7"/>
      <c r="C622" s="7"/>
      <c r="D622" s="7"/>
      <c r="E622" s="7"/>
      <c r="F622" s="7"/>
      <c r="G622" s="7"/>
      <c r="H622" s="7"/>
      <c r="I622" s="7"/>
      <c r="J622" s="7"/>
      <c r="K622" s="7"/>
      <c r="L622" s="7"/>
      <c r="M622" s="7"/>
      <c r="N622" s="7"/>
    </row>
    <row r="623" ht="15.75" customHeight="1">
      <c r="A623" s="7"/>
      <c r="B623" s="7"/>
      <c r="C623" s="7"/>
      <c r="D623" s="7"/>
      <c r="E623" s="7"/>
      <c r="F623" s="7"/>
      <c r="G623" s="7"/>
      <c r="H623" s="7"/>
      <c r="I623" s="7"/>
      <c r="J623" s="7"/>
      <c r="K623" s="7"/>
      <c r="L623" s="7"/>
      <c r="M623" s="7"/>
      <c r="N623" s="7"/>
    </row>
    <row r="624" ht="15.75" customHeight="1">
      <c r="A624" s="7"/>
      <c r="B624" s="7"/>
      <c r="C624" s="7"/>
      <c r="D624" s="7"/>
      <c r="E624" s="7"/>
      <c r="F624" s="7"/>
      <c r="G624" s="7"/>
      <c r="H624" s="7"/>
      <c r="I624" s="7"/>
      <c r="J624" s="7"/>
      <c r="K624" s="7"/>
      <c r="L624" s="7"/>
      <c r="M624" s="7"/>
      <c r="N624" s="7"/>
    </row>
    <row r="625" ht="15.75" customHeight="1">
      <c r="A625" s="7"/>
      <c r="B625" s="7"/>
      <c r="C625" s="7"/>
      <c r="D625" s="7"/>
      <c r="E625" s="7"/>
      <c r="F625" s="7"/>
      <c r="G625" s="7"/>
      <c r="H625" s="7"/>
      <c r="I625" s="7"/>
      <c r="J625" s="7"/>
      <c r="K625" s="7"/>
      <c r="L625" s="7"/>
      <c r="M625" s="7"/>
      <c r="N625" s="7"/>
    </row>
    <row r="626" ht="15.75" customHeight="1">
      <c r="A626" s="7"/>
      <c r="B626" s="7"/>
      <c r="C626" s="7"/>
      <c r="D626" s="7"/>
      <c r="E626" s="7"/>
      <c r="F626" s="7"/>
      <c r="G626" s="7"/>
      <c r="H626" s="7"/>
      <c r="I626" s="7"/>
      <c r="J626" s="7"/>
      <c r="K626" s="7"/>
      <c r="L626" s="7"/>
      <c r="M626" s="7"/>
      <c r="N626" s="7"/>
    </row>
    <row r="627" ht="15.75" customHeight="1">
      <c r="A627" s="7"/>
      <c r="B627" s="7"/>
      <c r="C627" s="7"/>
      <c r="D627" s="7"/>
      <c r="E627" s="7"/>
      <c r="F627" s="7"/>
      <c r="G627" s="7"/>
      <c r="H627" s="7"/>
      <c r="I627" s="7"/>
      <c r="J627" s="7"/>
      <c r="K627" s="7"/>
      <c r="L627" s="7"/>
      <c r="M627" s="7"/>
      <c r="N627" s="7"/>
    </row>
    <row r="628" ht="15.75" customHeight="1">
      <c r="A628" s="7"/>
      <c r="B628" s="7"/>
      <c r="C628" s="7"/>
      <c r="D628" s="7"/>
      <c r="E628" s="7"/>
      <c r="F628" s="7"/>
      <c r="G628" s="7"/>
      <c r="H628" s="7"/>
      <c r="I628" s="7"/>
      <c r="J628" s="7"/>
      <c r="K628" s="7"/>
      <c r="L628" s="7"/>
      <c r="M628" s="7"/>
      <c r="N628" s="7"/>
    </row>
    <row r="629" ht="15.75" customHeight="1">
      <c r="A629" s="7"/>
      <c r="B629" s="7"/>
      <c r="C629" s="7"/>
      <c r="D629" s="7"/>
      <c r="E629" s="7"/>
      <c r="F629" s="7"/>
      <c r="G629" s="7"/>
      <c r="H629" s="7"/>
      <c r="I629" s="7"/>
      <c r="J629" s="7"/>
      <c r="K629" s="7"/>
      <c r="L629" s="7"/>
      <c r="M629" s="7"/>
      <c r="N629" s="7"/>
    </row>
    <row r="630" ht="15.75" customHeight="1">
      <c r="A630" s="7"/>
      <c r="B630" s="7"/>
      <c r="C630" s="7"/>
      <c r="D630" s="7"/>
      <c r="E630" s="7"/>
      <c r="F630" s="7"/>
      <c r="G630" s="7"/>
      <c r="H630" s="7"/>
      <c r="I630" s="7"/>
      <c r="J630" s="7"/>
      <c r="K630" s="7"/>
      <c r="L630" s="7"/>
      <c r="M630" s="7"/>
      <c r="N630" s="7"/>
    </row>
    <row r="631" ht="15.75" customHeight="1">
      <c r="A631" s="7"/>
      <c r="B631" s="7"/>
      <c r="C631" s="7"/>
      <c r="D631" s="7"/>
      <c r="E631" s="7"/>
      <c r="F631" s="7"/>
      <c r="G631" s="7"/>
      <c r="H631" s="7"/>
      <c r="I631" s="7"/>
      <c r="J631" s="7"/>
      <c r="K631" s="7"/>
      <c r="L631" s="7"/>
      <c r="M631" s="7"/>
      <c r="N631" s="7"/>
    </row>
    <row r="632" ht="15.75" customHeight="1">
      <c r="A632" s="7"/>
      <c r="B632" s="7"/>
      <c r="C632" s="7"/>
      <c r="D632" s="7"/>
      <c r="E632" s="7"/>
      <c r="F632" s="7"/>
      <c r="G632" s="7"/>
      <c r="H632" s="7"/>
      <c r="I632" s="7"/>
      <c r="J632" s="7"/>
      <c r="K632" s="7"/>
      <c r="L632" s="7"/>
      <c r="M632" s="7"/>
      <c r="N632" s="7"/>
    </row>
    <row r="633" ht="15.75" customHeight="1">
      <c r="A633" s="7"/>
      <c r="B633" s="7"/>
      <c r="C633" s="7"/>
      <c r="D633" s="7"/>
      <c r="E633" s="7"/>
      <c r="F633" s="7"/>
      <c r="G633" s="7"/>
      <c r="H633" s="7"/>
      <c r="I633" s="7"/>
      <c r="J633" s="7"/>
      <c r="K633" s="7"/>
      <c r="L633" s="7"/>
      <c r="M633" s="7"/>
      <c r="N633" s="7"/>
    </row>
    <row r="634" ht="15.75" customHeight="1">
      <c r="A634" s="7"/>
      <c r="B634" s="7"/>
      <c r="C634" s="7"/>
      <c r="D634" s="7"/>
      <c r="E634" s="7"/>
      <c r="F634" s="7"/>
      <c r="G634" s="7"/>
      <c r="H634" s="7"/>
      <c r="I634" s="7"/>
      <c r="J634" s="7"/>
      <c r="K634" s="7"/>
      <c r="L634" s="7"/>
      <c r="M634" s="7"/>
      <c r="N634" s="7"/>
    </row>
    <row r="635" ht="15.75" customHeight="1">
      <c r="A635" s="7"/>
      <c r="B635" s="7"/>
      <c r="C635" s="7"/>
      <c r="D635" s="7"/>
      <c r="E635" s="7"/>
      <c r="F635" s="7"/>
      <c r="G635" s="7"/>
      <c r="H635" s="7"/>
      <c r="I635" s="7"/>
      <c r="J635" s="7"/>
      <c r="K635" s="7"/>
      <c r="L635" s="7"/>
      <c r="M635" s="7"/>
      <c r="N635" s="7"/>
    </row>
    <row r="636" ht="15.75" customHeight="1">
      <c r="A636" s="7"/>
      <c r="B636" s="7"/>
      <c r="C636" s="7"/>
      <c r="D636" s="7"/>
      <c r="E636" s="7"/>
      <c r="F636" s="7"/>
      <c r="G636" s="7"/>
      <c r="H636" s="7"/>
      <c r="I636" s="7"/>
      <c r="J636" s="7"/>
      <c r="K636" s="7"/>
      <c r="L636" s="7"/>
      <c r="M636" s="7"/>
      <c r="N636" s="7"/>
    </row>
    <row r="637" ht="15.75" customHeight="1">
      <c r="A637" s="7"/>
      <c r="B637" s="7"/>
      <c r="C637" s="7"/>
      <c r="D637" s="7"/>
      <c r="E637" s="7"/>
      <c r="F637" s="7"/>
      <c r="G637" s="7"/>
      <c r="H637" s="7"/>
      <c r="I637" s="7"/>
      <c r="J637" s="7"/>
      <c r="K637" s="7"/>
      <c r="L637" s="7"/>
      <c r="M637" s="7"/>
      <c r="N637" s="7"/>
    </row>
    <row r="638" ht="15.75" customHeight="1">
      <c r="A638" s="7"/>
      <c r="B638" s="7"/>
      <c r="C638" s="7"/>
      <c r="D638" s="7"/>
      <c r="E638" s="7"/>
      <c r="F638" s="7"/>
      <c r="G638" s="7"/>
      <c r="H638" s="7"/>
      <c r="I638" s="7"/>
      <c r="J638" s="7"/>
      <c r="K638" s="7"/>
      <c r="L638" s="7"/>
      <c r="M638" s="7"/>
      <c r="N638" s="7"/>
    </row>
    <row r="639" ht="15.75" customHeight="1">
      <c r="A639" s="7"/>
      <c r="B639" s="7"/>
      <c r="C639" s="7"/>
      <c r="D639" s="7"/>
      <c r="E639" s="7"/>
      <c r="F639" s="7"/>
      <c r="G639" s="7"/>
      <c r="H639" s="7"/>
      <c r="I639" s="7"/>
      <c r="J639" s="7"/>
      <c r="K639" s="7"/>
      <c r="L639" s="7"/>
      <c r="M639" s="7"/>
      <c r="N639" s="7"/>
    </row>
    <row r="640" ht="15.75" customHeight="1">
      <c r="A640" s="7"/>
      <c r="B640" s="7"/>
      <c r="C640" s="7"/>
      <c r="D640" s="7"/>
      <c r="E640" s="7"/>
      <c r="F640" s="7"/>
      <c r="G640" s="7"/>
      <c r="H640" s="7"/>
      <c r="I640" s="7"/>
      <c r="J640" s="7"/>
      <c r="K640" s="7"/>
      <c r="L640" s="7"/>
      <c r="M640" s="7"/>
      <c r="N640" s="7"/>
    </row>
    <row r="641" ht="15.75" customHeight="1">
      <c r="A641" s="7"/>
      <c r="B641" s="7"/>
      <c r="C641" s="7"/>
      <c r="D641" s="7"/>
      <c r="E641" s="7"/>
      <c r="F641" s="7"/>
      <c r="G641" s="7"/>
      <c r="H641" s="7"/>
      <c r="I641" s="7"/>
      <c r="J641" s="7"/>
      <c r="K641" s="7"/>
      <c r="L641" s="7"/>
      <c r="M641" s="7"/>
      <c r="N641" s="7"/>
    </row>
    <row r="642" ht="15.75" customHeight="1">
      <c r="A642" s="7"/>
      <c r="B642" s="7"/>
      <c r="C642" s="7"/>
      <c r="D642" s="7"/>
      <c r="E642" s="7"/>
      <c r="F642" s="7"/>
      <c r="G642" s="7"/>
      <c r="H642" s="7"/>
      <c r="I642" s="7"/>
      <c r="J642" s="7"/>
      <c r="K642" s="7"/>
      <c r="L642" s="7"/>
      <c r="M642" s="7"/>
      <c r="N642" s="7"/>
    </row>
    <row r="643" ht="15.75" customHeight="1">
      <c r="A643" s="7"/>
      <c r="B643" s="7"/>
      <c r="C643" s="7"/>
      <c r="D643" s="7"/>
      <c r="E643" s="7"/>
      <c r="F643" s="7"/>
      <c r="G643" s="7"/>
      <c r="H643" s="7"/>
      <c r="I643" s="7"/>
      <c r="J643" s="7"/>
      <c r="K643" s="7"/>
      <c r="L643" s="7"/>
      <c r="M643" s="7"/>
      <c r="N643" s="7"/>
    </row>
    <row r="644" ht="15.75" customHeight="1">
      <c r="A644" s="7"/>
      <c r="B644" s="7"/>
      <c r="C644" s="7"/>
      <c r="D644" s="7"/>
      <c r="E644" s="7"/>
      <c r="F644" s="7"/>
      <c r="G644" s="7"/>
      <c r="H644" s="7"/>
      <c r="I644" s="7"/>
      <c r="J644" s="7"/>
      <c r="K644" s="7"/>
      <c r="L644" s="7"/>
      <c r="M644" s="7"/>
      <c r="N644" s="7"/>
    </row>
    <row r="645" ht="15.75" customHeight="1">
      <c r="A645" s="7"/>
      <c r="B645" s="7"/>
      <c r="C645" s="7"/>
      <c r="D645" s="7"/>
      <c r="E645" s="7"/>
      <c r="F645" s="7"/>
      <c r="G645" s="7"/>
      <c r="H645" s="7"/>
      <c r="I645" s="7"/>
      <c r="J645" s="7"/>
      <c r="K645" s="7"/>
      <c r="L645" s="7"/>
      <c r="M645" s="7"/>
      <c r="N645" s="7"/>
    </row>
    <row r="646" ht="15.75" customHeight="1">
      <c r="A646" s="7"/>
      <c r="B646" s="7"/>
      <c r="C646" s="7"/>
      <c r="D646" s="7"/>
      <c r="E646" s="7"/>
      <c r="F646" s="7"/>
      <c r="G646" s="7"/>
      <c r="H646" s="7"/>
      <c r="I646" s="7"/>
      <c r="J646" s="7"/>
      <c r="K646" s="7"/>
      <c r="L646" s="7"/>
      <c r="M646" s="7"/>
      <c r="N646" s="7"/>
    </row>
    <row r="647" ht="15.75" customHeight="1">
      <c r="A647" s="7"/>
      <c r="B647" s="7"/>
      <c r="C647" s="7"/>
      <c r="D647" s="7"/>
      <c r="E647" s="7"/>
      <c r="F647" s="7"/>
      <c r="G647" s="7"/>
      <c r="H647" s="7"/>
      <c r="I647" s="7"/>
      <c r="J647" s="7"/>
      <c r="K647" s="7"/>
      <c r="L647" s="7"/>
      <c r="M647" s="7"/>
      <c r="N647" s="7"/>
    </row>
    <row r="648" ht="15.75" customHeight="1">
      <c r="A648" s="7"/>
      <c r="B648" s="7"/>
      <c r="C648" s="7"/>
      <c r="D648" s="7"/>
      <c r="E648" s="7"/>
      <c r="F648" s="7"/>
      <c r="G648" s="7"/>
      <c r="H648" s="7"/>
      <c r="I648" s="7"/>
      <c r="J648" s="7"/>
      <c r="K648" s="7"/>
      <c r="L648" s="7"/>
      <c r="M648" s="7"/>
      <c r="N648" s="7"/>
    </row>
    <row r="649" ht="15.75" customHeight="1">
      <c r="A649" s="7"/>
      <c r="B649" s="7"/>
      <c r="C649" s="7"/>
      <c r="D649" s="7"/>
      <c r="E649" s="7"/>
      <c r="F649" s="7"/>
      <c r="G649" s="7"/>
      <c r="H649" s="7"/>
      <c r="I649" s="7"/>
      <c r="J649" s="7"/>
      <c r="K649" s="7"/>
      <c r="L649" s="7"/>
      <c r="M649" s="7"/>
      <c r="N649" s="7"/>
    </row>
    <row r="650" ht="15.75" customHeight="1">
      <c r="A650" s="7"/>
      <c r="B650" s="7"/>
      <c r="C650" s="7"/>
      <c r="D650" s="7"/>
      <c r="E650" s="7"/>
      <c r="F650" s="7"/>
      <c r="G650" s="7"/>
      <c r="H650" s="7"/>
      <c r="I650" s="7"/>
      <c r="J650" s="7"/>
      <c r="K650" s="7"/>
      <c r="L650" s="7"/>
      <c r="M650" s="7"/>
      <c r="N650" s="7"/>
    </row>
    <row r="651" ht="15.75" customHeight="1">
      <c r="A651" s="7"/>
      <c r="B651" s="7"/>
      <c r="C651" s="7"/>
      <c r="D651" s="7"/>
      <c r="E651" s="7"/>
      <c r="F651" s="7"/>
      <c r="G651" s="7"/>
      <c r="H651" s="7"/>
      <c r="I651" s="7"/>
      <c r="J651" s="7"/>
      <c r="K651" s="7"/>
      <c r="L651" s="7"/>
      <c r="M651" s="7"/>
      <c r="N651" s="7"/>
    </row>
    <row r="652" ht="15.75" customHeight="1">
      <c r="A652" s="7"/>
      <c r="B652" s="7"/>
      <c r="C652" s="7"/>
      <c r="D652" s="7"/>
      <c r="E652" s="7"/>
      <c r="F652" s="7"/>
      <c r="G652" s="7"/>
      <c r="H652" s="7"/>
      <c r="I652" s="7"/>
      <c r="J652" s="7"/>
      <c r="K652" s="7"/>
      <c r="L652" s="7"/>
      <c r="M652" s="7"/>
      <c r="N652" s="7"/>
    </row>
    <row r="653" ht="15.75" customHeight="1">
      <c r="A653" s="7"/>
      <c r="B653" s="7"/>
      <c r="C653" s="7"/>
      <c r="D653" s="7"/>
      <c r="E653" s="7"/>
      <c r="F653" s="7"/>
      <c r="G653" s="7"/>
      <c r="H653" s="7"/>
      <c r="I653" s="7"/>
      <c r="J653" s="7"/>
      <c r="K653" s="7"/>
      <c r="L653" s="7"/>
      <c r="M653" s="7"/>
      <c r="N653" s="7"/>
    </row>
    <row r="654" ht="15.75" customHeight="1">
      <c r="A654" s="7"/>
      <c r="B654" s="7"/>
      <c r="C654" s="7"/>
      <c r="D654" s="7"/>
      <c r="E654" s="7"/>
      <c r="F654" s="7"/>
      <c r="G654" s="7"/>
      <c r="H654" s="7"/>
      <c r="I654" s="7"/>
      <c r="J654" s="7"/>
      <c r="K654" s="7"/>
      <c r="L654" s="7"/>
      <c r="M654" s="7"/>
      <c r="N654" s="7"/>
    </row>
    <row r="655" ht="15.75" customHeight="1">
      <c r="A655" s="7"/>
      <c r="B655" s="7"/>
      <c r="C655" s="7"/>
      <c r="D655" s="7"/>
      <c r="E655" s="7"/>
      <c r="F655" s="7"/>
      <c r="G655" s="7"/>
      <c r="H655" s="7"/>
      <c r="I655" s="7"/>
      <c r="J655" s="7"/>
      <c r="K655" s="7"/>
      <c r="L655" s="7"/>
      <c r="M655" s="7"/>
      <c r="N655" s="7"/>
    </row>
    <row r="656" ht="15.75" customHeight="1">
      <c r="A656" s="7"/>
      <c r="B656" s="7"/>
      <c r="C656" s="7"/>
      <c r="D656" s="7"/>
      <c r="E656" s="7"/>
      <c r="F656" s="7"/>
      <c r="G656" s="7"/>
      <c r="H656" s="7"/>
      <c r="I656" s="7"/>
      <c r="J656" s="7"/>
      <c r="K656" s="7"/>
      <c r="L656" s="7"/>
      <c r="M656" s="7"/>
      <c r="N656" s="7"/>
    </row>
    <row r="657" ht="15.75" customHeight="1">
      <c r="A657" s="7"/>
      <c r="B657" s="7"/>
      <c r="C657" s="7"/>
      <c r="D657" s="7"/>
      <c r="E657" s="7"/>
      <c r="F657" s="7"/>
      <c r="G657" s="7"/>
      <c r="H657" s="7"/>
      <c r="I657" s="7"/>
      <c r="J657" s="7"/>
      <c r="K657" s="7"/>
      <c r="L657" s="7"/>
      <c r="M657" s="7"/>
      <c r="N657" s="7"/>
    </row>
    <row r="658" ht="15.75" customHeight="1">
      <c r="A658" s="7"/>
      <c r="B658" s="7"/>
      <c r="C658" s="7"/>
      <c r="D658" s="7"/>
      <c r="E658" s="7"/>
      <c r="F658" s="7"/>
      <c r="G658" s="7"/>
      <c r="H658" s="7"/>
      <c r="I658" s="7"/>
      <c r="J658" s="7"/>
      <c r="K658" s="7"/>
      <c r="L658" s="7"/>
      <c r="M658" s="7"/>
      <c r="N658" s="7"/>
    </row>
    <row r="659" ht="15.75" customHeight="1">
      <c r="A659" s="7"/>
      <c r="B659" s="7"/>
      <c r="C659" s="7"/>
      <c r="D659" s="7"/>
      <c r="E659" s="7"/>
      <c r="F659" s="7"/>
      <c r="G659" s="7"/>
      <c r="H659" s="7"/>
      <c r="I659" s="7"/>
      <c r="J659" s="7"/>
      <c r="K659" s="7"/>
      <c r="L659" s="7"/>
      <c r="M659" s="7"/>
      <c r="N659" s="7"/>
    </row>
    <row r="660" ht="15.75" customHeight="1">
      <c r="A660" s="7"/>
      <c r="B660" s="7"/>
      <c r="C660" s="7"/>
      <c r="D660" s="7"/>
      <c r="E660" s="7"/>
      <c r="F660" s="7"/>
      <c r="G660" s="7"/>
      <c r="H660" s="7"/>
      <c r="I660" s="7"/>
      <c r="J660" s="7"/>
      <c r="K660" s="7"/>
      <c r="L660" s="7"/>
      <c r="M660" s="7"/>
      <c r="N660" s="7"/>
    </row>
    <row r="661" ht="15.75" customHeight="1">
      <c r="A661" s="7"/>
      <c r="B661" s="7"/>
      <c r="C661" s="7"/>
      <c r="D661" s="7"/>
      <c r="E661" s="7"/>
      <c r="F661" s="7"/>
      <c r="G661" s="7"/>
      <c r="H661" s="7"/>
      <c r="I661" s="7"/>
      <c r="J661" s="7"/>
      <c r="K661" s="7"/>
      <c r="L661" s="7"/>
      <c r="M661" s="7"/>
      <c r="N661" s="7"/>
    </row>
    <row r="662" ht="15.75" customHeight="1">
      <c r="A662" s="7"/>
      <c r="B662" s="7"/>
      <c r="C662" s="7"/>
      <c r="D662" s="7"/>
      <c r="E662" s="7"/>
      <c r="F662" s="7"/>
      <c r="G662" s="7"/>
      <c r="H662" s="7"/>
      <c r="I662" s="7"/>
      <c r="J662" s="7"/>
      <c r="K662" s="7"/>
      <c r="L662" s="7"/>
      <c r="M662" s="7"/>
      <c r="N662" s="7"/>
    </row>
    <row r="663" ht="15.75" customHeight="1">
      <c r="A663" s="7"/>
      <c r="B663" s="7"/>
      <c r="C663" s="7"/>
      <c r="D663" s="7"/>
      <c r="E663" s="7"/>
      <c r="F663" s="7"/>
      <c r="G663" s="7"/>
      <c r="H663" s="7"/>
      <c r="I663" s="7"/>
      <c r="J663" s="7"/>
      <c r="K663" s="7"/>
      <c r="L663" s="7"/>
      <c r="M663" s="7"/>
      <c r="N663" s="7"/>
    </row>
    <row r="664" ht="15.75" customHeight="1">
      <c r="A664" s="7"/>
      <c r="B664" s="7"/>
      <c r="C664" s="7"/>
      <c r="D664" s="7"/>
      <c r="E664" s="7"/>
      <c r="F664" s="7"/>
      <c r="G664" s="7"/>
      <c r="H664" s="7"/>
      <c r="I664" s="7"/>
      <c r="J664" s="7"/>
      <c r="K664" s="7"/>
      <c r="L664" s="7"/>
      <c r="M664" s="7"/>
      <c r="N664" s="7"/>
    </row>
    <row r="665" ht="15.75" customHeight="1">
      <c r="A665" s="7"/>
      <c r="B665" s="7"/>
      <c r="C665" s="7"/>
      <c r="D665" s="7"/>
      <c r="E665" s="7"/>
      <c r="F665" s="7"/>
      <c r="G665" s="7"/>
      <c r="H665" s="7"/>
      <c r="I665" s="7"/>
      <c r="J665" s="7"/>
      <c r="K665" s="7"/>
      <c r="L665" s="7"/>
      <c r="M665" s="7"/>
      <c r="N665" s="7"/>
    </row>
    <row r="666" ht="15.75" customHeight="1">
      <c r="A666" s="7"/>
      <c r="B666" s="7"/>
      <c r="C666" s="7"/>
      <c r="D666" s="7"/>
      <c r="E666" s="7"/>
      <c r="F666" s="7"/>
      <c r="G666" s="7"/>
      <c r="H666" s="7"/>
      <c r="I666" s="7"/>
      <c r="J666" s="7"/>
      <c r="K666" s="7"/>
      <c r="L666" s="7"/>
      <c r="M666" s="7"/>
      <c r="N666" s="7"/>
    </row>
    <row r="667" ht="15.75" customHeight="1">
      <c r="A667" s="7"/>
      <c r="B667" s="7"/>
      <c r="C667" s="7"/>
      <c r="D667" s="7"/>
      <c r="E667" s="7"/>
      <c r="F667" s="7"/>
      <c r="G667" s="7"/>
      <c r="H667" s="7"/>
      <c r="I667" s="7"/>
      <c r="J667" s="7"/>
      <c r="K667" s="7"/>
      <c r="L667" s="7"/>
      <c r="M667" s="7"/>
      <c r="N667" s="7"/>
    </row>
    <row r="668" ht="15.75" customHeight="1">
      <c r="A668" s="7"/>
      <c r="B668" s="7"/>
      <c r="C668" s="7"/>
      <c r="D668" s="7"/>
      <c r="E668" s="7"/>
      <c r="F668" s="7"/>
      <c r="G668" s="7"/>
      <c r="H668" s="7"/>
      <c r="I668" s="7"/>
      <c r="J668" s="7"/>
      <c r="K668" s="7"/>
      <c r="L668" s="7"/>
      <c r="M668" s="7"/>
      <c r="N668" s="7"/>
    </row>
    <row r="669" ht="15.75" customHeight="1">
      <c r="A669" s="7"/>
      <c r="B669" s="7"/>
      <c r="C669" s="7"/>
      <c r="D669" s="7"/>
      <c r="E669" s="7"/>
      <c r="F669" s="7"/>
      <c r="G669" s="7"/>
      <c r="H669" s="7"/>
      <c r="I669" s="7"/>
      <c r="J669" s="7"/>
      <c r="K669" s="7"/>
      <c r="L669" s="7"/>
      <c r="M669" s="7"/>
      <c r="N669" s="7"/>
    </row>
    <row r="670" ht="15.75" customHeight="1">
      <c r="A670" s="7"/>
      <c r="B670" s="7"/>
      <c r="C670" s="7"/>
      <c r="D670" s="7"/>
      <c r="E670" s="7"/>
      <c r="F670" s="7"/>
      <c r="G670" s="7"/>
      <c r="H670" s="7"/>
      <c r="I670" s="7"/>
      <c r="J670" s="7"/>
      <c r="K670" s="7"/>
      <c r="L670" s="7"/>
      <c r="M670" s="7"/>
      <c r="N670" s="7"/>
    </row>
    <row r="671" ht="15.75" customHeight="1">
      <c r="A671" s="7"/>
      <c r="B671" s="7"/>
      <c r="C671" s="7"/>
      <c r="D671" s="7"/>
      <c r="E671" s="7"/>
      <c r="F671" s="7"/>
      <c r="G671" s="7"/>
      <c r="H671" s="7"/>
      <c r="I671" s="7"/>
      <c r="J671" s="7"/>
      <c r="K671" s="7"/>
      <c r="L671" s="7"/>
      <c r="M671" s="7"/>
      <c r="N671" s="7"/>
    </row>
    <row r="672" ht="15.75" customHeight="1">
      <c r="A672" s="7"/>
      <c r="B672" s="7"/>
      <c r="C672" s="7"/>
      <c r="D672" s="7"/>
      <c r="E672" s="7"/>
      <c r="F672" s="7"/>
      <c r="G672" s="7"/>
      <c r="H672" s="7"/>
      <c r="I672" s="7"/>
      <c r="J672" s="7"/>
      <c r="K672" s="7"/>
      <c r="L672" s="7"/>
      <c r="M672" s="7"/>
      <c r="N672" s="7"/>
    </row>
    <row r="673" ht="15.75" customHeight="1">
      <c r="A673" s="7"/>
      <c r="B673" s="7"/>
      <c r="C673" s="7"/>
      <c r="D673" s="7"/>
      <c r="E673" s="7"/>
      <c r="F673" s="7"/>
      <c r="G673" s="7"/>
      <c r="H673" s="7"/>
      <c r="I673" s="7"/>
      <c r="J673" s="7"/>
      <c r="K673" s="7"/>
      <c r="L673" s="7"/>
      <c r="M673" s="7"/>
      <c r="N673" s="7"/>
    </row>
    <row r="674" ht="15.75" customHeight="1">
      <c r="A674" s="7"/>
      <c r="B674" s="7"/>
      <c r="C674" s="7"/>
      <c r="D674" s="7"/>
      <c r="E674" s="7"/>
      <c r="F674" s="7"/>
      <c r="G674" s="7"/>
      <c r="H674" s="7"/>
      <c r="I674" s="7"/>
      <c r="J674" s="7"/>
      <c r="K674" s="7"/>
      <c r="L674" s="7"/>
      <c r="M674" s="7"/>
      <c r="N674" s="7"/>
    </row>
    <row r="675" ht="15.75" customHeight="1">
      <c r="A675" s="7"/>
      <c r="B675" s="7"/>
      <c r="C675" s="7"/>
      <c r="D675" s="7"/>
      <c r="E675" s="7"/>
      <c r="F675" s="7"/>
      <c r="G675" s="7"/>
      <c r="H675" s="7"/>
      <c r="I675" s="7"/>
      <c r="J675" s="7"/>
      <c r="K675" s="7"/>
      <c r="L675" s="7"/>
      <c r="M675" s="7"/>
      <c r="N675" s="7"/>
    </row>
    <row r="676" ht="15.75" customHeight="1">
      <c r="A676" s="7"/>
      <c r="B676" s="7"/>
      <c r="C676" s="7"/>
      <c r="D676" s="7"/>
      <c r="E676" s="7"/>
      <c r="F676" s="7"/>
      <c r="G676" s="7"/>
      <c r="H676" s="7"/>
      <c r="I676" s="7"/>
      <c r="J676" s="7"/>
      <c r="K676" s="7"/>
      <c r="L676" s="7"/>
      <c r="M676" s="7"/>
      <c r="N676" s="7"/>
    </row>
    <row r="677" ht="15.75" customHeight="1">
      <c r="A677" s="7"/>
      <c r="B677" s="7"/>
      <c r="C677" s="7"/>
      <c r="D677" s="7"/>
      <c r="E677" s="7"/>
      <c r="F677" s="7"/>
      <c r="G677" s="7"/>
      <c r="H677" s="7"/>
      <c r="I677" s="7"/>
      <c r="J677" s="7"/>
      <c r="K677" s="7"/>
      <c r="L677" s="7"/>
      <c r="M677" s="7"/>
      <c r="N677" s="7"/>
    </row>
    <row r="678" ht="15.75" customHeight="1">
      <c r="A678" s="7"/>
      <c r="B678" s="7"/>
      <c r="C678" s="7"/>
      <c r="D678" s="7"/>
      <c r="E678" s="7"/>
      <c r="F678" s="7"/>
      <c r="G678" s="7"/>
      <c r="H678" s="7"/>
      <c r="I678" s="7"/>
      <c r="J678" s="7"/>
      <c r="K678" s="7"/>
      <c r="L678" s="7"/>
      <c r="M678" s="7"/>
      <c r="N678" s="7"/>
    </row>
    <row r="679" ht="15.75" customHeight="1">
      <c r="A679" s="7"/>
      <c r="B679" s="7"/>
      <c r="C679" s="7"/>
      <c r="D679" s="7"/>
      <c r="E679" s="7"/>
      <c r="F679" s="7"/>
      <c r="G679" s="7"/>
      <c r="H679" s="7"/>
      <c r="I679" s="7"/>
      <c r="J679" s="7"/>
      <c r="K679" s="7"/>
      <c r="L679" s="7"/>
      <c r="M679" s="7"/>
      <c r="N679" s="7"/>
    </row>
    <row r="680" ht="15.75" customHeight="1">
      <c r="A680" s="7"/>
      <c r="B680" s="7"/>
      <c r="C680" s="7"/>
      <c r="D680" s="7"/>
      <c r="E680" s="7"/>
      <c r="F680" s="7"/>
      <c r="G680" s="7"/>
      <c r="H680" s="7"/>
      <c r="I680" s="7"/>
      <c r="J680" s="7"/>
      <c r="K680" s="7"/>
      <c r="L680" s="7"/>
      <c r="M680" s="7"/>
      <c r="N680" s="7"/>
    </row>
    <row r="681" ht="15.75" customHeight="1">
      <c r="A681" s="7"/>
      <c r="B681" s="7"/>
      <c r="C681" s="7"/>
      <c r="D681" s="7"/>
      <c r="E681" s="7"/>
      <c r="F681" s="7"/>
      <c r="G681" s="7"/>
      <c r="H681" s="7"/>
      <c r="I681" s="7"/>
      <c r="J681" s="7"/>
      <c r="K681" s="7"/>
      <c r="L681" s="7"/>
      <c r="M681" s="7"/>
      <c r="N681" s="7"/>
    </row>
    <row r="682" ht="15.75" customHeight="1">
      <c r="A682" s="7"/>
      <c r="B682" s="7"/>
      <c r="C682" s="7"/>
      <c r="D682" s="7"/>
      <c r="E682" s="7"/>
      <c r="F682" s="7"/>
      <c r="G682" s="7"/>
      <c r="H682" s="7"/>
      <c r="I682" s="7"/>
      <c r="J682" s="7"/>
      <c r="K682" s="7"/>
      <c r="L682" s="7"/>
      <c r="M682" s="7"/>
      <c r="N682" s="7"/>
    </row>
    <row r="683" ht="15.75" customHeight="1">
      <c r="A683" s="7"/>
      <c r="B683" s="7"/>
      <c r="C683" s="7"/>
      <c r="D683" s="7"/>
      <c r="E683" s="7"/>
      <c r="F683" s="7"/>
      <c r="G683" s="7"/>
      <c r="H683" s="7"/>
      <c r="I683" s="7"/>
      <c r="J683" s="7"/>
      <c r="K683" s="7"/>
      <c r="L683" s="7"/>
      <c r="M683" s="7"/>
      <c r="N683" s="7"/>
    </row>
    <row r="684" ht="15.75" customHeight="1">
      <c r="A684" s="7"/>
      <c r="B684" s="7"/>
      <c r="C684" s="7"/>
      <c r="D684" s="7"/>
      <c r="E684" s="7"/>
      <c r="F684" s="7"/>
      <c r="G684" s="7"/>
      <c r="H684" s="7"/>
      <c r="I684" s="7"/>
      <c r="J684" s="7"/>
      <c r="K684" s="7"/>
      <c r="L684" s="7"/>
      <c r="M684" s="7"/>
      <c r="N684" s="7"/>
    </row>
    <row r="685" ht="15.75" customHeight="1">
      <c r="A685" s="7"/>
      <c r="B685" s="7"/>
      <c r="C685" s="7"/>
      <c r="D685" s="7"/>
      <c r="E685" s="7"/>
      <c r="F685" s="7"/>
      <c r="G685" s="7"/>
      <c r="H685" s="7"/>
      <c r="I685" s="7"/>
      <c r="J685" s="7"/>
      <c r="K685" s="7"/>
      <c r="L685" s="7"/>
      <c r="M685" s="7"/>
      <c r="N685" s="7"/>
    </row>
    <row r="686" ht="15.75" customHeight="1">
      <c r="A686" s="7"/>
      <c r="B686" s="7"/>
      <c r="C686" s="7"/>
      <c r="D686" s="7"/>
      <c r="E686" s="7"/>
      <c r="F686" s="7"/>
      <c r="G686" s="7"/>
      <c r="H686" s="7"/>
      <c r="I686" s="7"/>
      <c r="J686" s="7"/>
      <c r="K686" s="7"/>
      <c r="L686" s="7"/>
      <c r="M686" s="7"/>
      <c r="N686" s="7"/>
    </row>
    <row r="687" ht="15.75" customHeight="1">
      <c r="A687" s="7"/>
      <c r="B687" s="7"/>
      <c r="C687" s="7"/>
      <c r="D687" s="7"/>
      <c r="E687" s="7"/>
      <c r="F687" s="7"/>
      <c r="G687" s="7"/>
      <c r="H687" s="7"/>
      <c r="I687" s="7"/>
      <c r="J687" s="7"/>
      <c r="K687" s="7"/>
      <c r="L687" s="7"/>
      <c r="M687" s="7"/>
      <c r="N687" s="7"/>
    </row>
    <row r="688" ht="15.75" customHeight="1">
      <c r="A688" s="7"/>
      <c r="B688" s="7"/>
      <c r="C688" s="7"/>
      <c r="D688" s="7"/>
      <c r="E688" s="7"/>
      <c r="F688" s="7"/>
      <c r="G688" s="7"/>
      <c r="H688" s="7"/>
      <c r="I688" s="7"/>
      <c r="J688" s="7"/>
      <c r="K688" s="7"/>
      <c r="L688" s="7"/>
      <c r="M688" s="7"/>
      <c r="N688" s="7"/>
    </row>
    <row r="689" ht="15.75" customHeight="1">
      <c r="A689" s="7"/>
      <c r="B689" s="7"/>
      <c r="C689" s="7"/>
      <c r="D689" s="7"/>
      <c r="E689" s="7"/>
      <c r="F689" s="7"/>
      <c r="G689" s="7"/>
      <c r="H689" s="7"/>
      <c r="I689" s="7"/>
      <c r="J689" s="7"/>
      <c r="K689" s="7"/>
      <c r="L689" s="7"/>
      <c r="M689" s="7"/>
      <c r="N689" s="7"/>
    </row>
    <row r="690" ht="15.75" customHeight="1">
      <c r="A690" s="7"/>
      <c r="B690" s="7"/>
      <c r="C690" s="7"/>
      <c r="D690" s="7"/>
      <c r="E690" s="7"/>
      <c r="F690" s="7"/>
      <c r="G690" s="7"/>
      <c r="H690" s="7"/>
      <c r="I690" s="7"/>
      <c r="J690" s="7"/>
      <c r="K690" s="7"/>
      <c r="L690" s="7"/>
      <c r="M690" s="7"/>
      <c r="N690" s="7"/>
    </row>
    <row r="691" ht="15.75" customHeight="1">
      <c r="A691" s="7"/>
      <c r="B691" s="7"/>
      <c r="C691" s="7"/>
      <c r="D691" s="7"/>
      <c r="E691" s="7"/>
      <c r="F691" s="7"/>
      <c r="G691" s="7"/>
      <c r="H691" s="7"/>
      <c r="I691" s="7"/>
      <c r="J691" s="7"/>
      <c r="K691" s="7"/>
      <c r="L691" s="7"/>
      <c r="M691" s="7"/>
      <c r="N691" s="7"/>
    </row>
    <row r="692" ht="15.75" customHeight="1">
      <c r="A692" s="7"/>
      <c r="B692" s="7"/>
      <c r="C692" s="7"/>
      <c r="D692" s="7"/>
      <c r="E692" s="7"/>
      <c r="F692" s="7"/>
      <c r="G692" s="7"/>
      <c r="H692" s="7"/>
      <c r="I692" s="7"/>
      <c r="J692" s="7"/>
      <c r="K692" s="7"/>
      <c r="L692" s="7"/>
      <c r="M692" s="7"/>
      <c r="N692" s="7"/>
    </row>
    <row r="693" ht="15.75" customHeight="1">
      <c r="A693" s="7"/>
      <c r="B693" s="7"/>
      <c r="C693" s="7"/>
      <c r="D693" s="7"/>
      <c r="E693" s="7"/>
      <c r="F693" s="7"/>
      <c r="G693" s="7"/>
      <c r="H693" s="7"/>
      <c r="I693" s="7"/>
      <c r="J693" s="7"/>
      <c r="K693" s="7"/>
      <c r="L693" s="7"/>
      <c r="M693" s="7"/>
      <c r="N693" s="7"/>
    </row>
    <row r="694" ht="15.75" customHeight="1">
      <c r="A694" s="7"/>
      <c r="B694" s="7"/>
      <c r="C694" s="7"/>
      <c r="D694" s="7"/>
      <c r="E694" s="7"/>
      <c r="F694" s="7"/>
      <c r="G694" s="7"/>
      <c r="H694" s="7"/>
      <c r="I694" s="7"/>
      <c r="J694" s="7"/>
      <c r="K694" s="7"/>
      <c r="L694" s="7"/>
      <c r="M694" s="7"/>
      <c r="N694" s="7"/>
    </row>
    <row r="695" ht="15.75" customHeight="1">
      <c r="A695" s="7"/>
      <c r="B695" s="7"/>
      <c r="C695" s="7"/>
      <c r="D695" s="7"/>
      <c r="E695" s="7"/>
      <c r="F695" s="7"/>
      <c r="G695" s="7"/>
      <c r="H695" s="7"/>
      <c r="I695" s="7"/>
      <c r="J695" s="7"/>
      <c r="K695" s="7"/>
      <c r="L695" s="7"/>
      <c r="M695" s="7"/>
      <c r="N695" s="7"/>
    </row>
    <row r="696" ht="15.75" customHeight="1">
      <c r="A696" s="7"/>
      <c r="B696" s="7"/>
      <c r="C696" s="7"/>
      <c r="D696" s="7"/>
      <c r="E696" s="7"/>
      <c r="F696" s="7"/>
      <c r="G696" s="7"/>
      <c r="H696" s="7"/>
      <c r="I696" s="7"/>
      <c r="J696" s="7"/>
      <c r="K696" s="7"/>
      <c r="L696" s="7"/>
      <c r="M696" s="7"/>
      <c r="N696" s="7"/>
    </row>
    <row r="697" ht="15.75" customHeight="1">
      <c r="A697" s="7"/>
      <c r="B697" s="7"/>
      <c r="C697" s="7"/>
      <c r="D697" s="7"/>
      <c r="E697" s="7"/>
      <c r="F697" s="7"/>
      <c r="G697" s="7"/>
      <c r="H697" s="7"/>
      <c r="I697" s="7"/>
      <c r="J697" s="7"/>
      <c r="K697" s="7"/>
      <c r="L697" s="7"/>
      <c r="M697" s="7"/>
      <c r="N697" s="7"/>
    </row>
    <row r="698" ht="15.75" customHeight="1">
      <c r="A698" s="7"/>
      <c r="B698" s="7"/>
      <c r="C698" s="7"/>
      <c r="D698" s="7"/>
      <c r="E698" s="7"/>
      <c r="F698" s="7"/>
      <c r="G698" s="7"/>
      <c r="H698" s="7"/>
      <c r="I698" s="7"/>
      <c r="J698" s="7"/>
      <c r="K698" s="7"/>
      <c r="L698" s="7"/>
      <c r="M698" s="7"/>
      <c r="N698" s="7"/>
    </row>
    <row r="699" ht="15.75" customHeight="1">
      <c r="A699" s="7"/>
      <c r="B699" s="7"/>
      <c r="C699" s="7"/>
      <c r="D699" s="7"/>
      <c r="E699" s="7"/>
      <c r="F699" s="7"/>
      <c r="G699" s="7"/>
      <c r="H699" s="7"/>
      <c r="I699" s="7"/>
      <c r="J699" s="7"/>
      <c r="K699" s="7"/>
      <c r="L699" s="7"/>
      <c r="M699" s="7"/>
      <c r="N699" s="7"/>
    </row>
    <row r="700" ht="15.75" customHeight="1">
      <c r="A700" s="7"/>
      <c r="B700" s="7"/>
      <c r="C700" s="7"/>
      <c r="D700" s="7"/>
      <c r="E700" s="7"/>
      <c r="F700" s="7"/>
      <c r="G700" s="7"/>
      <c r="H700" s="7"/>
      <c r="I700" s="7"/>
      <c r="J700" s="7"/>
      <c r="K700" s="7"/>
      <c r="L700" s="7"/>
      <c r="M700" s="7"/>
      <c r="N700" s="7"/>
    </row>
    <row r="701" ht="15.75" customHeight="1">
      <c r="A701" s="7"/>
      <c r="B701" s="7"/>
      <c r="C701" s="7"/>
      <c r="D701" s="7"/>
      <c r="E701" s="7"/>
      <c r="F701" s="7"/>
      <c r="G701" s="7"/>
      <c r="H701" s="7"/>
      <c r="I701" s="7"/>
      <c r="J701" s="7"/>
      <c r="K701" s="7"/>
      <c r="L701" s="7"/>
      <c r="M701" s="7"/>
      <c r="N701" s="7"/>
    </row>
    <row r="702" ht="15.75" customHeight="1">
      <c r="A702" s="7"/>
      <c r="B702" s="7"/>
      <c r="C702" s="7"/>
      <c r="D702" s="7"/>
      <c r="E702" s="7"/>
      <c r="F702" s="7"/>
      <c r="G702" s="7"/>
      <c r="H702" s="7"/>
      <c r="I702" s="7"/>
      <c r="J702" s="7"/>
      <c r="K702" s="7"/>
      <c r="L702" s="7"/>
      <c r="M702" s="7"/>
      <c r="N702" s="7"/>
    </row>
    <row r="703" ht="15.75" customHeight="1">
      <c r="A703" s="7"/>
      <c r="B703" s="7"/>
      <c r="C703" s="7"/>
      <c r="D703" s="7"/>
      <c r="E703" s="7"/>
      <c r="F703" s="7"/>
      <c r="G703" s="7"/>
      <c r="H703" s="7"/>
      <c r="I703" s="7"/>
      <c r="J703" s="7"/>
      <c r="K703" s="7"/>
      <c r="L703" s="7"/>
      <c r="M703" s="7"/>
      <c r="N703" s="7"/>
    </row>
    <row r="704" ht="15.75" customHeight="1">
      <c r="A704" s="7"/>
      <c r="B704" s="7"/>
      <c r="C704" s="7"/>
      <c r="D704" s="7"/>
      <c r="E704" s="7"/>
      <c r="F704" s="7"/>
      <c r="G704" s="7"/>
      <c r="H704" s="7"/>
      <c r="I704" s="7"/>
      <c r="J704" s="7"/>
      <c r="K704" s="7"/>
      <c r="L704" s="7"/>
      <c r="M704" s="7"/>
      <c r="N704" s="7"/>
    </row>
    <row r="705" ht="15.75" customHeight="1">
      <c r="A705" s="7"/>
      <c r="B705" s="7"/>
      <c r="C705" s="7"/>
      <c r="D705" s="7"/>
      <c r="E705" s="7"/>
      <c r="F705" s="7"/>
      <c r="G705" s="7"/>
      <c r="H705" s="7"/>
      <c r="I705" s="7"/>
      <c r="J705" s="7"/>
      <c r="K705" s="7"/>
      <c r="L705" s="7"/>
      <c r="M705" s="7"/>
      <c r="N705" s="7"/>
    </row>
    <row r="706" ht="15.75" customHeight="1">
      <c r="A706" s="7"/>
      <c r="B706" s="7"/>
      <c r="C706" s="7"/>
      <c r="D706" s="7"/>
      <c r="E706" s="7"/>
      <c r="F706" s="7"/>
      <c r="G706" s="7"/>
      <c r="H706" s="7"/>
      <c r="I706" s="7"/>
      <c r="J706" s="7"/>
      <c r="K706" s="7"/>
      <c r="L706" s="7"/>
      <c r="M706" s="7"/>
      <c r="N706" s="7"/>
    </row>
    <row r="707" ht="15.75" customHeight="1">
      <c r="A707" s="7"/>
      <c r="B707" s="7"/>
      <c r="C707" s="7"/>
      <c r="D707" s="7"/>
      <c r="E707" s="7"/>
      <c r="F707" s="7"/>
      <c r="G707" s="7"/>
      <c r="H707" s="7"/>
      <c r="I707" s="7"/>
      <c r="J707" s="7"/>
      <c r="K707" s="7"/>
      <c r="L707" s="7"/>
      <c r="M707" s="7"/>
      <c r="N707" s="7"/>
    </row>
    <row r="708" ht="15.75" customHeight="1">
      <c r="A708" s="7"/>
      <c r="B708" s="7"/>
      <c r="C708" s="7"/>
      <c r="D708" s="7"/>
      <c r="E708" s="7"/>
      <c r="F708" s="7"/>
      <c r="G708" s="7"/>
      <c r="H708" s="7"/>
      <c r="I708" s="7"/>
      <c r="J708" s="7"/>
      <c r="K708" s="7"/>
      <c r="L708" s="7"/>
      <c r="M708" s="7"/>
      <c r="N708" s="7"/>
    </row>
    <row r="709" ht="15.75" customHeight="1">
      <c r="A709" s="7"/>
      <c r="B709" s="7"/>
      <c r="C709" s="7"/>
      <c r="D709" s="7"/>
      <c r="E709" s="7"/>
      <c r="F709" s="7"/>
      <c r="G709" s="7"/>
      <c r="H709" s="7"/>
      <c r="I709" s="7"/>
      <c r="J709" s="7"/>
      <c r="K709" s="7"/>
      <c r="L709" s="7"/>
      <c r="M709" s="7"/>
      <c r="N709" s="7"/>
    </row>
    <row r="710" ht="15.75" customHeight="1">
      <c r="A710" s="7"/>
      <c r="B710" s="7"/>
      <c r="C710" s="7"/>
      <c r="D710" s="7"/>
      <c r="E710" s="7"/>
      <c r="F710" s="7"/>
      <c r="G710" s="7"/>
      <c r="H710" s="7"/>
      <c r="I710" s="7"/>
      <c r="J710" s="7"/>
      <c r="K710" s="7"/>
      <c r="L710" s="7"/>
      <c r="M710" s="7"/>
      <c r="N710" s="7"/>
    </row>
    <row r="711" ht="15.75" customHeight="1">
      <c r="A711" s="7"/>
      <c r="B711" s="7"/>
      <c r="C711" s="7"/>
      <c r="D711" s="7"/>
      <c r="E711" s="7"/>
      <c r="F711" s="7"/>
      <c r="G711" s="7"/>
      <c r="H711" s="7"/>
      <c r="I711" s="7"/>
      <c r="J711" s="7"/>
      <c r="K711" s="7"/>
      <c r="L711" s="7"/>
      <c r="M711" s="7"/>
      <c r="N711" s="7"/>
    </row>
    <row r="712" ht="15.75" customHeight="1">
      <c r="A712" s="7"/>
      <c r="B712" s="7"/>
      <c r="C712" s="7"/>
      <c r="D712" s="7"/>
      <c r="E712" s="7"/>
      <c r="F712" s="7"/>
      <c r="G712" s="7"/>
      <c r="H712" s="7"/>
      <c r="I712" s="7"/>
      <c r="J712" s="7"/>
      <c r="K712" s="7"/>
      <c r="L712" s="7"/>
      <c r="M712" s="7"/>
      <c r="N712" s="7"/>
    </row>
    <row r="713" ht="15.75" customHeight="1">
      <c r="A713" s="7"/>
      <c r="B713" s="7"/>
      <c r="C713" s="7"/>
      <c r="D713" s="7"/>
      <c r="E713" s="7"/>
      <c r="F713" s="7"/>
      <c r="G713" s="7"/>
      <c r="H713" s="7"/>
      <c r="I713" s="7"/>
      <c r="J713" s="7"/>
      <c r="K713" s="7"/>
      <c r="L713" s="7"/>
      <c r="M713" s="7"/>
      <c r="N713" s="7"/>
    </row>
    <row r="714" ht="15.75" customHeight="1">
      <c r="A714" s="7"/>
      <c r="B714" s="7"/>
      <c r="C714" s="7"/>
      <c r="D714" s="7"/>
      <c r="E714" s="7"/>
      <c r="F714" s="7"/>
      <c r="G714" s="7"/>
      <c r="H714" s="7"/>
      <c r="I714" s="7"/>
      <c r="J714" s="7"/>
      <c r="K714" s="7"/>
      <c r="L714" s="7"/>
      <c r="M714" s="7"/>
      <c r="N714" s="7"/>
    </row>
    <row r="715" ht="15.75" customHeight="1">
      <c r="A715" s="7"/>
      <c r="B715" s="7"/>
      <c r="C715" s="7"/>
      <c r="D715" s="7"/>
      <c r="E715" s="7"/>
      <c r="F715" s="7"/>
      <c r="G715" s="7"/>
      <c r="H715" s="7"/>
      <c r="I715" s="7"/>
      <c r="J715" s="7"/>
      <c r="K715" s="7"/>
      <c r="L715" s="7"/>
      <c r="M715" s="7"/>
      <c r="N715" s="7"/>
    </row>
    <row r="716" ht="15.75" customHeight="1">
      <c r="A716" s="7"/>
      <c r="B716" s="7"/>
      <c r="C716" s="7"/>
      <c r="D716" s="7"/>
      <c r="E716" s="7"/>
      <c r="F716" s="7"/>
      <c r="G716" s="7"/>
      <c r="H716" s="7"/>
      <c r="I716" s="7"/>
      <c r="J716" s="7"/>
      <c r="K716" s="7"/>
      <c r="L716" s="7"/>
      <c r="M716" s="7"/>
      <c r="N716" s="7"/>
    </row>
    <row r="717" ht="15.75" customHeight="1">
      <c r="A717" s="7"/>
      <c r="B717" s="7"/>
      <c r="C717" s="7"/>
      <c r="D717" s="7"/>
      <c r="E717" s="7"/>
      <c r="F717" s="7"/>
      <c r="G717" s="7"/>
      <c r="H717" s="7"/>
      <c r="I717" s="7"/>
      <c r="J717" s="7"/>
      <c r="K717" s="7"/>
      <c r="L717" s="7"/>
      <c r="M717" s="7"/>
      <c r="N717" s="7"/>
    </row>
    <row r="718" ht="15.75" customHeight="1">
      <c r="A718" s="7"/>
      <c r="B718" s="7"/>
      <c r="C718" s="7"/>
      <c r="D718" s="7"/>
      <c r="E718" s="7"/>
      <c r="F718" s="7"/>
      <c r="G718" s="7"/>
      <c r="H718" s="7"/>
      <c r="I718" s="7"/>
      <c r="J718" s="7"/>
      <c r="K718" s="7"/>
      <c r="L718" s="7"/>
      <c r="M718" s="7"/>
      <c r="N718" s="7"/>
    </row>
    <row r="719" ht="15.75" customHeight="1">
      <c r="A719" s="7"/>
      <c r="B719" s="7"/>
      <c r="C719" s="7"/>
      <c r="D719" s="7"/>
      <c r="E719" s="7"/>
      <c r="F719" s="7"/>
      <c r="G719" s="7"/>
      <c r="H719" s="7"/>
      <c r="I719" s="7"/>
      <c r="J719" s="7"/>
      <c r="K719" s="7"/>
      <c r="L719" s="7"/>
      <c r="M719" s="7"/>
      <c r="N719" s="7"/>
    </row>
    <row r="720" ht="15.75" customHeight="1">
      <c r="A720" s="7"/>
      <c r="B720" s="7"/>
      <c r="C720" s="7"/>
      <c r="D720" s="7"/>
      <c r="E720" s="7"/>
      <c r="F720" s="7"/>
      <c r="G720" s="7"/>
      <c r="H720" s="7"/>
      <c r="I720" s="7"/>
      <c r="J720" s="7"/>
      <c r="K720" s="7"/>
      <c r="L720" s="7"/>
      <c r="M720" s="7"/>
      <c r="N720" s="7"/>
    </row>
    <row r="721" ht="15.75" customHeight="1">
      <c r="A721" s="7"/>
      <c r="B721" s="7"/>
      <c r="C721" s="7"/>
      <c r="D721" s="7"/>
      <c r="E721" s="7"/>
      <c r="F721" s="7"/>
      <c r="G721" s="7"/>
      <c r="H721" s="7"/>
      <c r="I721" s="7"/>
      <c r="J721" s="7"/>
      <c r="K721" s="7"/>
      <c r="L721" s="7"/>
      <c r="M721" s="7"/>
      <c r="N721" s="7"/>
    </row>
    <row r="722" ht="15.75" customHeight="1">
      <c r="A722" s="7"/>
      <c r="B722" s="7"/>
      <c r="C722" s="7"/>
      <c r="D722" s="7"/>
      <c r="E722" s="7"/>
      <c r="F722" s="7"/>
      <c r="G722" s="7"/>
      <c r="H722" s="7"/>
      <c r="I722" s="7"/>
      <c r="J722" s="7"/>
      <c r="K722" s="7"/>
      <c r="L722" s="7"/>
      <c r="M722" s="7"/>
      <c r="N722" s="7"/>
    </row>
    <row r="723" ht="15.75" customHeight="1">
      <c r="A723" s="7"/>
      <c r="B723" s="7"/>
      <c r="C723" s="7"/>
      <c r="D723" s="7"/>
      <c r="E723" s="7"/>
      <c r="F723" s="7"/>
      <c r="G723" s="7"/>
      <c r="H723" s="7"/>
      <c r="I723" s="7"/>
      <c r="J723" s="7"/>
      <c r="K723" s="7"/>
      <c r="L723" s="7"/>
      <c r="M723" s="7"/>
      <c r="N723" s="7"/>
    </row>
    <row r="724" ht="15.75" customHeight="1">
      <c r="A724" s="7"/>
      <c r="B724" s="7"/>
      <c r="C724" s="7"/>
      <c r="D724" s="7"/>
      <c r="E724" s="7"/>
      <c r="F724" s="7"/>
      <c r="G724" s="7"/>
      <c r="H724" s="7"/>
      <c r="I724" s="7"/>
      <c r="J724" s="7"/>
      <c r="K724" s="7"/>
      <c r="L724" s="7"/>
      <c r="M724" s="7"/>
      <c r="N724" s="7"/>
    </row>
    <row r="725" ht="15.75" customHeight="1">
      <c r="A725" s="7"/>
      <c r="B725" s="7"/>
      <c r="C725" s="7"/>
      <c r="D725" s="7"/>
      <c r="E725" s="7"/>
      <c r="F725" s="7"/>
      <c r="G725" s="7"/>
      <c r="H725" s="7"/>
      <c r="I725" s="7"/>
      <c r="J725" s="7"/>
      <c r="K725" s="7"/>
      <c r="L725" s="7"/>
      <c r="M725" s="7"/>
      <c r="N725" s="7"/>
    </row>
    <row r="726" ht="15.75" customHeight="1">
      <c r="A726" s="7"/>
      <c r="B726" s="7"/>
      <c r="C726" s="7"/>
      <c r="D726" s="7"/>
      <c r="E726" s="7"/>
      <c r="F726" s="7"/>
      <c r="G726" s="7"/>
      <c r="H726" s="7"/>
      <c r="I726" s="7"/>
      <c r="J726" s="7"/>
      <c r="K726" s="7"/>
      <c r="L726" s="7"/>
      <c r="M726" s="7"/>
      <c r="N726" s="7"/>
    </row>
    <row r="727" ht="15.75" customHeight="1">
      <c r="A727" s="7"/>
      <c r="B727" s="7"/>
      <c r="C727" s="7"/>
      <c r="D727" s="7"/>
      <c r="E727" s="7"/>
      <c r="F727" s="7"/>
      <c r="G727" s="7"/>
      <c r="H727" s="7"/>
      <c r="I727" s="7"/>
      <c r="J727" s="7"/>
      <c r="K727" s="7"/>
      <c r="L727" s="7"/>
      <c r="M727" s="7"/>
      <c r="N727" s="7"/>
    </row>
    <row r="728" ht="15.75" customHeight="1">
      <c r="A728" s="7"/>
      <c r="B728" s="7"/>
      <c r="C728" s="7"/>
      <c r="D728" s="7"/>
      <c r="E728" s="7"/>
      <c r="F728" s="7"/>
      <c r="G728" s="7"/>
      <c r="H728" s="7"/>
      <c r="I728" s="7"/>
      <c r="J728" s="7"/>
      <c r="K728" s="7"/>
      <c r="L728" s="7"/>
      <c r="M728" s="7"/>
      <c r="N728" s="7"/>
    </row>
    <row r="729" ht="15.75" customHeight="1">
      <c r="A729" s="7"/>
      <c r="B729" s="7"/>
      <c r="C729" s="7"/>
      <c r="D729" s="7"/>
      <c r="E729" s="7"/>
      <c r="F729" s="7"/>
      <c r="G729" s="7"/>
      <c r="H729" s="7"/>
      <c r="I729" s="7"/>
      <c r="J729" s="7"/>
      <c r="K729" s="7"/>
      <c r="L729" s="7"/>
      <c r="M729" s="7"/>
      <c r="N729" s="7"/>
    </row>
    <row r="730" ht="15.75" customHeight="1">
      <c r="A730" s="7"/>
      <c r="B730" s="7"/>
      <c r="C730" s="7"/>
      <c r="D730" s="7"/>
      <c r="E730" s="7"/>
      <c r="F730" s="7"/>
      <c r="G730" s="7"/>
      <c r="H730" s="7"/>
      <c r="I730" s="7"/>
      <c r="J730" s="7"/>
      <c r="K730" s="7"/>
      <c r="L730" s="7"/>
      <c r="M730" s="7"/>
      <c r="N730" s="7"/>
    </row>
    <row r="731" ht="15.75" customHeight="1">
      <c r="A731" s="7"/>
      <c r="B731" s="7"/>
      <c r="C731" s="7"/>
      <c r="D731" s="7"/>
      <c r="E731" s="7"/>
      <c r="F731" s="7"/>
      <c r="G731" s="7"/>
      <c r="H731" s="7"/>
      <c r="I731" s="7"/>
      <c r="J731" s="7"/>
      <c r="K731" s="7"/>
      <c r="L731" s="7"/>
      <c r="M731" s="7"/>
      <c r="N731" s="7"/>
    </row>
    <row r="732" ht="15.75" customHeight="1">
      <c r="A732" s="7"/>
      <c r="B732" s="7"/>
      <c r="C732" s="7"/>
      <c r="D732" s="7"/>
      <c r="E732" s="7"/>
      <c r="F732" s="7"/>
      <c r="G732" s="7"/>
      <c r="H732" s="7"/>
      <c r="I732" s="7"/>
      <c r="J732" s="7"/>
      <c r="K732" s="7"/>
      <c r="L732" s="7"/>
      <c r="M732" s="7"/>
      <c r="N732" s="7"/>
    </row>
    <row r="733" ht="15.75" customHeight="1">
      <c r="A733" s="7"/>
      <c r="B733" s="7"/>
      <c r="C733" s="7"/>
      <c r="D733" s="7"/>
      <c r="E733" s="7"/>
      <c r="F733" s="7"/>
      <c r="G733" s="7"/>
      <c r="H733" s="7"/>
      <c r="I733" s="7"/>
      <c r="J733" s="7"/>
      <c r="K733" s="7"/>
      <c r="L733" s="7"/>
      <c r="M733" s="7"/>
      <c r="N733" s="7"/>
    </row>
    <row r="734" ht="15.75" customHeight="1">
      <c r="A734" s="7"/>
      <c r="B734" s="7"/>
      <c r="C734" s="7"/>
      <c r="D734" s="7"/>
      <c r="E734" s="7"/>
      <c r="F734" s="7"/>
      <c r="G734" s="7"/>
      <c r="H734" s="7"/>
      <c r="I734" s="7"/>
      <c r="J734" s="7"/>
      <c r="K734" s="7"/>
      <c r="L734" s="7"/>
      <c r="M734" s="7"/>
      <c r="N734" s="7"/>
    </row>
    <row r="735" ht="15.75" customHeight="1">
      <c r="A735" s="7"/>
      <c r="B735" s="7"/>
      <c r="C735" s="7"/>
      <c r="D735" s="7"/>
      <c r="E735" s="7"/>
      <c r="F735" s="7"/>
      <c r="G735" s="7"/>
      <c r="H735" s="7"/>
      <c r="I735" s="7"/>
      <c r="J735" s="7"/>
      <c r="K735" s="7"/>
      <c r="L735" s="7"/>
      <c r="M735" s="7"/>
      <c r="N735" s="7"/>
    </row>
    <row r="736" ht="15.75" customHeight="1">
      <c r="A736" s="7"/>
      <c r="B736" s="7"/>
      <c r="C736" s="7"/>
      <c r="D736" s="7"/>
      <c r="E736" s="7"/>
      <c r="F736" s="7"/>
      <c r="G736" s="7"/>
      <c r="H736" s="7"/>
      <c r="I736" s="7"/>
      <c r="J736" s="7"/>
      <c r="K736" s="7"/>
      <c r="L736" s="7"/>
      <c r="M736" s="7"/>
      <c r="N736" s="7"/>
    </row>
    <row r="737" ht="15.75" customHeight="1">
      <c r="A737" s="7"/>
      <c r="B737" s="7"/>
      <c r="C737" s="7"/>
      <c r="D737" s="7"/>
      <c r="E737" s="7"/>
      <c r="F737" s="7"/>
      <c r="G737" s="7"/>
      <c r="H737" s="7"/>
      <c r="I737" s="7"/>
      <c r="J737" s="7"/>
      <c r="K737" s="7"/>
      <c r="L737" s="7"/>
      <c r="M737" s="7"/>
      <c r="N737" s="7"/>
    </row>
    <row r="738" ht="15.75" customHeight="1">
      <c r="A738" s="7"/>
      <c r="B738" s="7"/>
      <c r="C738" s="7"/>
      <c r="D738" s="7"/>
      <c r="E738" s="7"/>
      <c r="F738" s="7"/>
      <c r="G738" s="7"/>
      <c r="H738" s="7"/>
      <c r="I738" s="7"/>
      <c r="J738" s="7"/>
      <c r="K738" s="7"/>
      <c r="L738" s="7"/>
      <c r="M738" s="7"/>
      <c r="N738" s="7"/>
    </row>
    <row r="739" ht="15.75" customHeight="1">
      <c r="A739" s="7"/>
      <c r="B739" s="7"/>
      <c r="C739" s="7"/>
      <c r="D739" s="7"/>
      <c r="E739" s="7"/>
      <c r="F739" s="7"/>
      <c r="G739" s="7"/>
      <c r="H739" s="7"/>
      <c r="I739" s="7"/>
      <c r="J739" s="7"/>
      <c r="K739" s="7"/>
      <c r="L739" s="7"/>
      <c r="M739" s="7"/>
      <c r="N739" s="7"/>
    </row>
    <row r="740" ht="15.75" customHeight="1">
      <c r="A740" s="7"/>
      <c r="B740" s="7"/>
      <c r="C740" s="7"/>
      <c r="D740" s="7"/>
      <c r="E740" s="7"/>
      <c r="F740" s="7"/>
      <c r="G740" s="7"/>
      <c r="H740" s="7"/>
      <c r="I740" s="7"/>
      <c r="J740" s="7"/>
      <c r="K740" s="7"/>
      <c r="L740" s="7"/>
      <c r="M740" s="7"/>
      <c r="N740" s="7"/>
    </row>
    <row r="741" ht="15.75" customHeight="1">
      <c r="A741" s="7"/>
      <c r="B741" s="7"/>
      <c r="C741" s="7"/>
      <c r="D741" s="7"/>
      <c r="E741" s="7"/>
      <c r="F741" s="7"/>
      <c r="G741" s="7"/>
      <c r="H741" s="7"/>
      <c r="I741" s="7"/>
      <c r="J741" s="7"/>
      <c r="K741" s="7"/>
      <c r="L741" s="7"/>
      <c r="M741" s="7"/>
      <c r="N741" s="7"/>
    </row>
    <row r="742" ht="15.75" customHeight="1">
      <c r="A742" s="7"/>
      <c r="B742" s="7"/>
      <c r="C742" s="7"/>
      <c r="D742" s="7"/>
      <c r="E742" s="7"/>
      <c r="F742" s="7"/>
      <c r="G742" s="7"/>
      <c r="H742" s="7"/>
      <c r="I742" s="7"/>
      <c r="J742" s="7"/>
      <c r="K742" s="7"/>
      <c r="L742" s="7"/>
      <c r="M742" s="7"/>
      <c r="N742" s="7"/>
    </row>
    <row r="743" ht="15.75" customHeight="1">
      <c r="A743" s="7"/>
      <c r="B743" s="7"/>
      <c r="C743" s="7"/>
      <c r="D743" s="7"/>
      <c r="E743" s="7"/>
      <c r="F743" s="7"/>
      <c r="G743" s="7"/>
      <c r="H743" s="7"/>
      <c r="I743" s="7"/>
      <c r="J743" s="7"/>
      <c r="K743" s="7"/>
      <c r="L743" s="7"/>
      <c r="M743" s="7"/>
      <c r="N743" s="7"/>
    </row>
    <row r="744" ht="15.75" customHeight="1">
      <c r="A744" s="7"/>
      <c r="B744" s="7"/>
      <c r="C744" s="7"/>
      <c r="D744" s="7"/>
      <c r="E744" s="7"/>
      <c r="F744" s="7"/>
      <c r="G744" s="7"/>
      <c r="H744" s="7"/>
      <c r="I744" s="7"/>
      <c r="J744" s="7"/>
      <c r="K744" s="7"/>
      <c r="L744" s="7"/>
      <c r="M744" s="7"/>
      <c r="N744" s="7"/>
    </row>
    <row r="745" ht="15.75" customHeight="1">
      <c r="A745" s="7"/>
      <c r="B745" s="7"/>
      <c r="C745" s="7"/>
      <c r="D745" s="7"/>
      <c r="E745" s="7"/>
      <c r="F745" s="7"/>
      <c r="G745" s="7"/>
      <c r="H745" s="7"/>
      <c r="I745" s="7"/>
      <c r="J745" s="7"/>
      <c r="K745" s="7"/>
      <c r="L745" s="7"/>
      <c r="M745" s="7"/>
      <c r="N745" s="7"/>
    </row>
    <row r="746" ht="15.75" customHeight="1">
      <c r="A746" s="7"/>
      <c r="B746" s="7"/>
      <c r="C746" s="7"/>
      <c r="D746" s="7"/>
      <c r="E746" s="7"/>
      <c r="F746" s="7"/>
      <c r="G746" s="7"/>
      <c r="H746" s="7"/>
      <c r="I746" s="7"/>
      <c r="J746" s="7"/>
      <c r="K746" s="7"/>
      <c r="L746" s="7"/>
      <c r="M746" s="7"/>
      <c r="N746" s="7"/>
    </row>
    <row r="747" ht="15.75" customHeight="1">
      <c r="A747" s="7"/>
      <c r="B747" s="7"/>
      <c r="C747" s="7"/>
      <c r="D747" s="7"/>
      <c r="E747" s="7"/>
      <c r="F747" s="7"/>
      <c r="G747" s="7"/>
      <c r="H747" s="7"/>
      <c r="I747" s="7"/>
      <c r="J747" s="7"/>
      <c r="K747" s="7"/>
      <c r="L747" s="7"/>
      <c r="M747" s="7"/>
      <c r="N747" s="7"/>
    </row>
    <row r="748" ht="15.75" customHeight="1">
      <c r="A748" s="7"/>
      <c r="B748" s="7"/>
      <c r="C748" s="7"/>
      <c r="D748" s="7"/>
      <c r="E748" s="7"/>
      <c r="F748" s="7"/>
      <c r="G748" s="7"/>
      <c r="H748" s="7"/>
      <c r="I748" s="7"/>
      <c r="J748" s="7"/>
      <c r="K748" s="7"/>
      <c r="L748" s="7"/>
      <c r="M748" s="7"/>
      <c r="N748" s="7"/>
    </row>
    <row r="749" ht="15.75" customHeight="1">
      <c r="A749" s="7"/>
      <c r="B749" s="7"/>
      <c r="C749" s="7"/>
      <c r="D749" s="7"/>
      <c r="E749" s="7"/>
      <c r="F749" s="7"/>
      <c r="G749" s="7"/>
      <c r="H749" s="7"/>
      <c r="I749" s="7"/>
      <c r="J749" s="7"/>
      <c r="K749" s="7"/>
      <c r="L749" s="7"/>
      <c r="M749" s="7"/>
      <c r="N749" s="7"/>
    </row>
    <row r="750" ht="15.75" customHeight="1">
      <c r="A750" s="7"/>
      <c r="B750" s="7"/>
      <c r="C750" s="7"/>
      <c r="D750" s="7"/>
      <c r="E750" s="7"/>
      <c r="F750" s="7"/>
      <c r="G750" s="7"/>
      <c r="H750" s="7"/>
      <c r="I750" s="7"/>
      <c r="J750" s="7"/>
      <c r="K750" s="7"/>
      <c r="L750" s="7"/>
      <c r="M750" s="7"/>
      <c r="N750" s="7"/>
    </row>
    <row r="751" ht="15.75" customHeight="1">
      <c r="A751" s="7"/>
      <c r="B751" s="7"/>
      <c r="C751" s="7"/>
      <c r="D751" s="7"/>
      <c r="E751" s="7"/>
      <c r="F751" s="7"/>
      <c r="G751" s="7"/>
      <c r="H751" s="7"/>
      <c r="I751" s="7"/>
      <c r="J751" s="7"/>
      <c r="K751" s="7"/>
      <c r="L751" s="7"/>
      <c r="M751" s="7"/>
      <c r="N751" s="7"/>
    </row>
    <row r="752" ht="15.75" customHeight="1">
      <c r="A752" s="7"/>
      <c r="B752" s="7"/>
      <c r="C752" s="7"/>
      <c r="D752" s="7"/>
      <c r="E752" s="7"/>
      <c r="F752" s="7"/>
      <c r="G752" s="7"/>
      <c r="H752" s="7"/>
      <c r="I752" s="7"/>
      <c r="J752" s="7"/>
      <c r="K752" s="7"/>
      <c r="L752" s="7"/>
      <c r="M752" s="7"/>
      <c r="N752" s="7"/>
    </row>
    <row r="753" ht="15.75" customHeight="1">
      <c r="A753" s="7"/>
      <c r="B753" s="7"/>
      <c r="C753" s="7"/>
      <c r="D753" s="7"/>
      <c r="E753" s="7"/>
      <c r="F753" s="7"/>
      <c r="G753" s="7"/>
      <c r="H753" s="7"/>
      <c r="I753" s="7"/>
      <c r="J753" s="7"/>
      <c r="K753" s="7"/>
      <c r="L753" s="7"/>
      <c r="M753" s="7"/>
      <c r="N753" s="7"/>
    </row>
    <row r="754" ht="15.75" customHeight="1">
      <c r="A754" s="7"/>
      <c r="B754" s="7"/>
      <c r="C754" s="7"/>
      <c r="D754" s="7"/>
      <c r="E754" s="7"/>
      <c r="F754" s="7"/>
      <c r="G754" s="7"/>
      <c r="H754" s="7"/>
      <c r="I754" s="7"/>
      <c r="J754" s="7"/>
      <c r="K754" s="7"/>
      <c r="L754" s="7"/>
      <c r="M754" s="7"/>
      <c r="N754" s="7"/>
    </row>
    <row r="755" ht="15.75" customHeight="1">
      <c r="A755" s="7"/>
      <c r="B755" s="7"/>
      <c r="C755" s="7"/>
      <c r="D755" s="7"/>
      <c r="E755" s="7"/>
      <c r="F755" s="7"/>
      <c r="G755" s="7"/>
      <c r="H755" s="7"/>
      <c r="I755" s="7"/>
      <c r="J755" s="7"/>
      <c r="K755" s="7"/>
      <c r="L755" s="7"/>
      <c r="M755" s="7"/>
      <c r="N755" s="7"/>
    </row>
    <row r="756" ht="15.75" customHeight="1">
      <c r="A756" s="7"/>
      <c r="B756" s="7"/>
      <c r="C756" s="7"/>
      <c r="D756" s="7"/>
      <c r="E756" s="7"/>
      <c r="F756" s="7"/>
      <c r="G756" s="7"/>
      <c r="H756" s="7"/>
      <c r="I756" s="7"/>
      <c r="J756" s="7"/>
      <c r="K756" s="7"/>
      <c r="L756" s="7"/>
      <c r="M756" s="7"/>
      <c r="N756" s="7"/>
    </row>
    <row r="757" ht="15.75" customHeight="1">
      <c r="A757" s="7"/>
      <c r="B757" s="7"/>
      <c r="C757" s="7"/>
      <c r="D757" s="7"/>
      <c r="E757" s="7"/>
      <c r="F757" s="7"/>
      <c r="G757" s="7"/>
      <c r="H757" s="7"/>
      <c r="I757" s="7"/>
      <c r="J757" s="7"/>
      <c r="K757" s="7"/>
      <c r="L757" s="7"/>
      <c r="M757" s="7"/>
      <c r="N757" s="7"/>
    </row>
    <row r="758" ht="15.75" customHeight="1">
      <c r="A758" s="7"/>
      <c r="B758" s="7"/>
      <c r="C758" s="7"/>
      <c r="D758" s="7"/>
      <c r="E758" s="7"/>
      <c r="F758" s="7"/>
      <c r="G758" s="7"/>
      <c r="H758" s="7"/>
      <c r="I758" s="7"/>
      <c r="J758" s="7"/>
      <c r="K758" s="7"/>
      <c r="L758" s="7"/>
      <c r="M758" s="7"/>
      <c r="N758" s="7"/>
    </row>
    <row r="759" ht="15.75" customHeight="1">
      <c r="A759" s="7"/>
      <c r="B759" s="7"/>
      <c r="C759" s="7"/>
      <c r="D759" s="7"/>
      <c r="E759" s="7"/>
      <c r="F759" s="7"/>
      <c r="G759" s="7"/>
      <c r="H759" s="7"/>
      <c r="I759" s="7"/>
      <c r="J759" s="7"/>
      <c r="K759" s="7"/>
      <c r="L759" s="7"/>
      <c r="M759" s="7"/>
      <c r="N759" s="7"/>
    </row>
    <row r="760" ht="15.75" customHeight="1">
      <c r="A760" s="7"/>
      <c r="B760" s="7"/>
      <c r="C760" s="7"/>
      <c r="D760" s="7"/>
      <c r="E760" s="7"/>
      <c r="F760" s="7"/>
      <c r="G760" s="7"/>
      <c r="H760" s="7"/>
      <c r="I760" s="7"/>
      <c r="J760" s="7"/>
      <c r="K760" s="7"/>
      <c r="L760" s="7"/>
      <c r="M760" s="7"/>
      <c r="N760" s="7"/>
    </row>
    <row r="761" ht="15.75" customHeight="1">
      <c r="A761" s="7"/>
      <c r="B761" s="7"/>
      <c r="C761" s="7"/>
      <c r="D761" s="7"/>
      <c r="E761" s="7"/>
      <c r="F761" s="7"/>
      <c r="G761" s="7"/>
      <c r="H761" s="7"/>
      <c r="I761" s="7"/>
      <c r="J761" s="7"/>
      <c r="K761" s="7"/>
      <c r="L761" s="7"/>
      <c r="M761" s="7"/>
      <c r="N761" s="7"/>
    </row>
    <row r="762" ht="15.75" customHeight="1">
      <c r="A762" s="7"/>
      <c r="B762" s="7"/>
      <c r="C762" s="7"/>
      <c r="D762" s="7"/>
      <c r="E762" s="7"/>
      <c r="F762" s="7"/>
      <c r="G762" s="7"/>
      <c r="H762" s="7"/>
      <c r="I762" s="7"/>
      <c r="J762" s="7"/>
      <c r="K762" s="7"/>
      <c r="L762" s="7"/>
      <c r="M762" s="7"/>
      <c r="N762" s="7"/>
    </row>
    <row r="763" ht="15.75" customHeight="1">
      <c r="A763" s="7"/>
      <c r="B763" s="7"/>
      <c r="C763" s="7"/>
      <c r="D763" s="7"/>
      <c r="E763" s="7"/>
      <c r="F763" s="7"/>
      <c r="G763" s="7"/>
      <c r="H763" s="7"/>
      <c r="I763" s="7"/>
      <c r="J763" s="7"/>
      <c r="K763" s="7"/>
      <c r="L763" s="7"/>
      <c r="M763" s="7"/>
      <c r="N763" s="7"/>
    </row>
    <row r="764" ht="15.75" customHeight="1">
      <c r="A764" s="7"/>
      <c r="B764" s="7"/>
      <c r="C764" s="7"/>
      <c r="D764" s="7"/>
      <c r="E764" s="7"/>
      <c r="F764" s="7"/>
      <c r="G764" s="7"/>
      <c r="H764" s="7"/>
      <c r="I764" s="7"/>
      <c r="J764" s="7"/>
      <c r="K764" s="7"/>
      <c r="L764" s="7"/>
      <c r="M764" s="7"/>
      <c r="N764" s="7"/>
    </row>
    <row r="765" ht="15.75" customHeight="1">
      <c r="A765" s="7"/>
      <c r="B765" s="7"/>
      <c r="C765" s="7"/>
      <c r="D765" s="7"/>
      <c r="E765" s="7"/>
      <c r="F765" s="7"/>
      <c r="G765" s="7"/>
      <c r="H765" s="7"/>
      <c r="I765" s="7"/>
      <c r="J765" s="7"/>
      <c r="K765" s="7"/>
      <c r="L765" s="7"/>
      <c r="M765" s="7"/>
      <c r="N765" s="7"/>
    </row>
    <row r="766" ht="15.75" customHeight="1">
      <c r="A766" s="7"/>
      <c r="B766" s="7"/>
      <c r="C766" s="7"/>
      <c r="D766" s="7"/>
      <c r="E766" s="7"/>
      <c r="F766" s="7"/>
      <c r="G766" s="7"/>
      <c r="H766" s="7"/>
      <c r="I766" s="7"/>
      <c r="J766" s="7"/>
      <c r="K766" s="7"/>
      <c r="L766" s="7"/>
      <c r="M766" s="7"/>
      <c r="N766" s="7"/>
    </row>
    <row r="767" ht="15.75" customHeight="1">
      <c r="A767" s="7"/>
      <c r="B767" s="7"/>
      <c r="C767" s="7"/>
      <c r="D767" s="7"/>
      <c r="E767" s="7"/>
      <c r="F767" s="7"/>
      <c r="G767" s="7"/>
      <c r="H767" s="7"/>
      <c r="I767" s="7"/>
      <c r="J767" s="7"/>
      <c r="K767" s="7"/>
      <c r="L767" s="7"/>
      <c r="M767" s="7"/>
      <c r="N767" s="7"/>
    </row>
    <row r="768" ht="15.75" customHeight="1">
      <c r="A768" s="7"/>
      <c r="B768" s="7"/>
      <c r="C768" s="7"/>
      <c r="D768" s="7"/>
      <c r="E768" s="7"/>
      <c r="F768" s="7"/>
      <c r="G768" s="7"/>
      <c r="H768" s="7"/>
      <c r="I768" s="7"/>
      <c r="J768" s="7"/>
      <c r="K768" s="7"/>
      <c r="L768" s="7"/>
      <c r="M768" s="7"/>
      <c r="N768" s="7"/>
    </row>
    <row r="769" ht="15.75" customHeight="1">
      <c r="A769" s="7"/>
      <c r="B769" s="7"/>
      <c r="C769" s="7"/>
      <c r="D769" s="7"/>
      <c r="E769" s="7"/>
      <c r="F769" s="7"/>
      <c r="G769" s="7"/>
      <c r="H769" s="7"/>
      <c r="I769" s="7"/>
      <c r="J769" s="7"/>
      <c r="K769" s="7"/>
      <c r="L769" s="7"/>
      <c r="M769" s="7"/>
      <c r="N769" s="7"/>
    </row>
    <row r="770" ht="15.75" customHeight="1">
      <c r="A770" s="7"/>
      <c r="B770" s="7"/>
      <c r="C770" s="7"/>
      <c r="D770" s="7"/>
      <c r="E770" s="7"/>
      <c r="F770" s="7"/>
      <c r="G770" s="7"/>
      <c r="H770" s="7"/>
      <c r="I770" s="7"/>
      <c r="J770" s="7"/>
      <c r="K770" s="7"/>
      <c r="L770" s="7"/>
      <c r="M770" s="7"/>
      <c r="N770" s="7"/>
    </row>
    <row r="771" ht="15.75" customHeight="1">
      <c r="A771" s="7"/>
      <c r="B771" s="7"/>
      <c r="C771" s="7"/>
      <c r="D771" s="7"/>
      <c r="E771" s="7"/>
      <c r="F771" s="7"/>
      <c r="G771" s="7"/>
      <c r="H771" s="7"/>
      <c r="I771" s="7"/>
      <c r="J771" s="7"/>
      <c r="K771" s="7"/>
      <c r="L771" s="7"/>
      <c r="M771" s="7"/>
      <c r="N771" s="7"/>
    </row>
    <row r="772" ht="15.75" customHeight="1">
      <c r="A772" s="7"/>
      <c r="B772" s="7"/>
      <c r="C772" s="7"/>
      <c r="D772" s="7"/>
      <c r="E772" s="7"/>
      <c r="F772" s="7"/>
      <c r="G772" s="7"/>
      <c r="H772" s="7"/>
      <c r="I772" s="7"/>
      <c r="J772" s="7"/>
      <c r="K772" s="7"/>
      <c r="L772" s="7"/>
      <c r="M772" s="7"/>
      <c r="N772" s="7"/>
    </row>
    <row r="773" ht="15.75" customHeight="1">
      <c r="A773" s="7"/>
      <c r="B773" s="7"/>
      <c r="C773" s="7"/>
      <c r="D773" s="7"/>
      <c r="E773" s="7"/>
      <c r="F773" s="7"/>
      <c r="G773" s="7"/>
      <c r="H773" s="7"/>
      <c r="I773" s="7"/>
      <c r="J773" s="7"/>
      <c r="K773" s="7"/>
      <c r="L773" s="7"/>
      <c r="M773" s="7"/>
      <c r="N773" s="7"/>
    </row>
    <row r="774" ht="15.75" customHeight="1">
      <c r="A774" s="7"/>
      <c r="B774" s="7"/>
      <c r="C774" s="7"/>
      <c r="D774" s="7"/>
      <c r="E774" s="7"/>
      <c r="F774" s="7"/>
      <c r="G774" s="7"/>
      <c r="H774" s="7"/>
      <c r="I774" s="7"/>
      <c r="J774" s="7"/>
      <c r="K774" s="7"/>
      <c r="L774" s="7"/>
      <c r="M774" s="7"/>
      <c r="N774" s="7"/>
    </row>
    <row r="775" ht="15.75" customHeight="1">
      <c r="A775" s="7"/>
      <c r="B775" s="7"/>
      <c r="C775" s="7"/>
      <c r="D775" s="7"/>
      <c r="E775" s="7"/>
      <c r="F775" s="7"/>
      <c r="G775" s="7"/>
      <c r="H775" s="7"/>
      <c r="I775" s="7"/>
      <c r="J775" s="7"/>
      <c r="K775" s="7"/>
      <c r="L775" s="7"/>
      <c r="M775" s="7"/>
      <c r="N775" s="7"/>
    </row>
    <row r="776" ht="15.75" customHeight="1">
      <c r="A776" s="7"/>
      <c r="B776" s="7"/>
      <c r="C776" s="7"/>
      <c r="D776" s="7"/>
      <c r="E776" s="7"/>
      <c r="F776" s="7"/>
      <c r="G776" s="7"/>
      <c r="H776" s="7"/>
      <c r="I776" s="7"/>
      <c r="J776" s="7"/>
      <c r="K776" s="7"/>
      <c r="L776" s="7"/>
      <c r="M776" s="7"/>
      <c r="N776" s="7"/>
    </row>
    <row r="777" ht="15.75" customHeight="1">
      <c r="A777" s="7"/>
      <c r="B777" s="7"/>
      <c r="C777" s="7"/>
      <c r="D777" s="7"/>
      <c r="E777" s="7"/>
      <c r="F777" s="7"/>
      <c r="G777" s="7"/>
      <c r="H777" s="7"/>
      <c r="I777" s="7"/>
      <c r="J777" s="7"/>
      <c r="K777" s="7"/>
      <c r="L777" s="7"/>
      <c r="M777" s="7"/>
      <c r="N777" s="7"/>
    </row>
    <row r="778" ht="15.75" customHeight="1">
      <c r="A778" s="7"/>
      <c r="B778" s="7"/>
      <c r="C778" s="7"/>
      <c r="D778" s="7"/>
      <c r="E778" s="7"/>
      <c r="F778" s="7"/>
      <c r="G778" s="7"/>
      <c r="H778" s="7"/>
      <c r="I778" s="7"/>
      <c r="J778" s="7"/>
      <c r="K778" s="7"/>
      <c r="L778" s="7"/>
      <c r="M778" s="7"/>
      <c r="N778" s="7"/>
    </row>
    <row r="779" ht="15.75" customHeight="1">
      <c r="A779" s="7"/>
      <c r="B779" s="7"/>
      <c r="C779" s="7"/>
      <c r="D779" s="7"/>
      <c r="E779" s="7"/>
      <c r="F779" s="7"/>
      <c r="G779" s="7"/>
      <c r="H779" s="7"/>
      <c r="I779" s="7"/>
      <c r="J779" s="7"/>
      <c r="K779" s="7"/>
      <c r="L779" s="7"/>
      <c r="M779" s="7"/>
      <c r="N779" s="7"/>
    </row>
    <row r="780" ht="15.75" customHeight="1">
      <c r="A780" s="7"/>
      <c r="B780" s="7"/>
      <c r="C780" s="7"/>
      <c r="D780" s="7"/>
      <c r="E780" s="7"/>
      <c r="F780" s="7"/>
      <c r="G780" s="7"/>
      <c r="H780" s="7"/>
      <c r="I780" s="7"/>
      <c r="J780" s="7"/>
      <c r="K780" s="7"/>
      <c r="L780" s="7"/>
      <c r="M780" s="7"/>
      <c r="N780" s="7"/>
    </row>
    <row r="781" ht="15.75" customHeight="1">
      <c r="A781" s="7"/>
      <c r="B781" s="7"/>
      <c r="C781" s="7"/>
      <c r="D781" s="7"/>
      <c r="E781" s="7"/>
      <c r="F781" s="7"/>
      <c r="G781" s="7"/>
      <c r="H781" s="7"/>
      <c r="I781" s="7"/>
      <c r="J781" s="7"/>
      <c r="K781" s="7"/>
      <c r="L781" s="7"/>
      <c r="M781" s="7"/>
      <c r="N781" s="7"/>
    </row>
    <row r="782" ht="15.75" customHeight="1">
      <c r="A782" s="7"/>
      <c r="B782" s="7"/>
      <c r="C782" s="7"/>
      <c r="D782" s="7"/>
      <c r="E782" s="7"/>
      <c r="F782" s="7"/>
      <c r="G782" s="7"/>
      <c r="H782" s="7"/>
      <c r="I782" s="7"/>
      <c r="J782" s="7"/>
      <c r="K782" s="7"/>
      <c r="L782" s="7"/>
      <c r="M782" s="7"/>
      <c r="N782" s="7"/>
    </row>
    <row r="783" ht="15.75" customHeight="1">
      <c r="A783" s="7"/>
      <c r="B783" s="7"/>
      <c r="C783" s="7"/>
      <c r="D783" s="7"/>
      <c r="E783" s="7"/>
      <c r="F783" s="7"/>
      <c r="G783" s="7"/>
      <c r="H783" s="7"/>
      <c r="I783" s="7"/>
      <c r="J783" s="7"/>
      <c r="K783" s="7"/>
      <c r="L783" s="7"/>
      <c r="M783" s="7"/>
      <c r="N783" s="7"/>
    </row>
    <row r="784" ht="15.75" customHeight="1">
      <c r="A784" s="7"/>
      <c r="B784" s="7"/>
      <c r="C784" s="7"/>
      <c r="D784" s="7"/>
      <c r="E784" s="7"/>
      <c r="F784" s="7"/>
      <c r="G784" s="7"/>
      <c r="H784" s="7"/>
      <c r="I784" s="7"/>
      <c r="J784" s="7"/>
      <c r="K784" s="7"/>
      <c r="L784" s="7"/>
      <c r="M784" s="7"/>
      <c r="N784" s="7"/>
    </row>
    <row r="785" ht="15.75" customHeight="1">
      <c r="A785" s="7"/>
      <c r="B785" s="7"/>
      <c r="C785" s="7"/>
      <c r="D785" s="7"/>
      <c r="E785" s="7"/>
      <c r="F785" s="7"/>
      <c r="G785" s="7"/>
      <c r="H785" s="7"/>
      <c r="I785" s="7"/>
      <c r="J785" s="7"/>
      <c r="K785" s="7"/>
      <c r="L785" s="7"/>
      <c r="M785" s="7"/>
      <c r="N785" s="7"/>
    </row>
    <row r="786" ht="15.75" customHeight="1">
      <c r="A786" s="7"/>
      <c r="B786" s="7"/>
      <c r="C786" s="7"/>
      <c r="D786" s="7"/>
      <c r="E786" s="7"/>
      <c r="F786" s="7"/>
      <c r="G786" s="7"/>
      <c r="H786" s="7"/>
      <c r="I786" s="7"/>
      <c r="J786" s="7"/>
      <c r="K786" s="7"/>
      <c r="L786" s="7"/>
      <c r="M786" s="7"/>
      <c r="N786" s="7"/>
    </row>
    <row r="787" ht="15.75" customHeight="1">
      <c r="A787" s="7"/>
      <c r="B787" s="7"/>
      <c r="C787" s="7"/>
      <c r="D787" s="7"/>
      <c r="E787" s="7"/>
      <c r="F787" s="7"/>
      <c r="G787" s="7"/>
      <c r="H787" s="7"/>
      <c r="I787" s="7"/>
      <c r="J787" s="7"/>
      <c r="K787" s="7"/>
      <c r="L787" s="7"/>
      <c r="M787" s="7"/>
      <c r="N787" s="7"/>
    </row>
    <row r="788" ht="15.75" customHeight="1">
      <c r="A788" s="7"/>
      <c r="B788" s="7"/>
      <c r="C788" s="7"/>
      <c r="D788" s="7"/>
      <c r="E788" s="7"/>
      <c r="F788" s="7"/>
      <c r="G788" s="7"/>
      <c r="H788" s="7"/>
      <c r="I788" s="7"/>
      <c r="J788" s="7"/>
      <c r="K788" s="7"/>
      <c r="L788" s="7"/>
      <c r="M788" s="7"/>
      <c r="N788" s="7"/>
    </row>
    <row r="789" ht="15.75" customHeight="1">
      <c r="A789" s="7"/>
      <c r="B789" s="7"/>
      <c r="C789" s="7"/>
      <c r="D789" s="7"/>
      <c r="E789" s="7"/>
      <c r="F789" s="7"/>
      <c r="G789" s="7"/>
      <c r="H789" s="7"/>
      <c r="I789" s="7"/>
      <c r="J789" s="7"/>
      <c r="K789" s="7"/>
      <c r="L789" s="7"/>
      <c r="M789" s="7"/>
      <c r="N789" s="7"/>
    </row>
    <row r="790" ht="15.75" customHeight="1">
      <c r="A790" s="7"/>
      <c r="B790" s="7"/>
      <c r="C790" s="7"/>
      <c r="D790" s="7"/>
      <c r="E790" s="7"/>
      <c r="F790" s="7"/>
      <c r="G790" s="7"/>
      <c r="H790" s="7"/>
      <c r="I790" s="7"/>
      <c r="J790" s="7"/>
      <c r="K790" s="7"/>
      <c r="L790" s="7"/>
      <c r="M790" s="7"/>
      <c r="N790" s="7"/>
    </row>
    <row r="791" ht="15.75" customHeight="1">
      <c r="A791" s="7"/>
      <c r="B791" s="7"/>
      <c r="C791" s="7"/>
      <c r="D791" s="7"/>
      <c r="E791" s="7"/>
      <c r="F791" s="7"/>
      <c r="G791" s="7"/>
      <c r="H791" s="7"/>
      <c r="I791" s="7"/>
      <c r="J791" s="7"/>
      <c r="K791" s="7"/>
      <c r="L791" s="7"/>
      <c r="M791" s="7"/>
      <c r="N791" s="7"/>
    </row>
    <row r="792" ht="15.75" customHeight="1">
      <c r="A792" s="7"/>
      <c r="B792" s="7"/>
      <c r="C792" s="7"/>
      <c r="D792" s="7"/>
      <c r="E792" s="7"/>
      <c r="F792" s="7"/>
      <c r="G792" s="7"/>
      <c r="H792" s="7"/>
      <c r="I792" s="7"/>
      <c r="J792" s="7"/>
      <c r="K792" s="7"/>
      <c r="L792" s="7"/>
      <c r="M792" s="7"/>
      <c r="N792" s="7"/>
    </row>
    <row r="793" ht="15.75" customHeight="1">
      <c r="A793" s="7"/>
      <c r="B793" s="7"/>
      <c r="C793" s="7"/>
      <c r="D793" s="7"/>
      <c r="E793" s="7"/>
      <c r="F793" s="7"/>
      <c r="G793" s="7"/>
      <c r="H793" s="7"/>
      <c r="I793" s="7"/>
      <c r="J793" s="7"/>
      <c r="K793" s="7"/>
      <c r="L793" s="7"/>
      <c r="M793" s="7"/>
      <c r="N793" s="7"/>
    </row>
    <row r="794" ht="15.75" customHeight="1">
      <c r="A794" s="7"/>
      <c r="B794" s="7"/>
      <c r="C794" s="7"/>
      <c r="D794" s="7"/>
      <c r="E794" s="7"/>
      <c r="F794" s="7"/>
      <c r="G794" s="7"/>
      <c r="H794" s="7"/>
      <c r="I794" s="7"/>
      <c r="J794" s="7"/>
      <c r="K794" s="7"/>
      <c r="L794" s="7"/>
      <c r="M794" s="7"/>
      <c r="N794" s="7"/>
    </row>
    <row r="795" ht="15.75" customHeight="1">
      <c r="A795" s="7"/>
      <c r="B795" s="7"/>
      <c r="C795" s="7"/>
      <c r="D795" s="7"/>
      <c r="E795" s="7"/>
      <c r="F795" s="7"/>
      <c r="G795" s="7"/>
      <c r="H795" s="7"/>
      <c r="I795" s="7"/>
      <c r="J795" s="7"/>
      <c r="K795" s="7"/>
      <c r="L795" s="7"/>
      <c r="M795" s="7"/>
      <c r="N795" s="7"/>
    </row>
    <row r="796" ht="15.75" customHeight="1">
      <c r="A796" s="7"/>
      <c r="B796" s="7"/>
      <c r="C796" s="7"/>
      <c r="D796" s="7"/>
      <c r="E796" s="7"/>
      <c r="F796" s="7"/>
      <c r="G796" s="7"/>
      <c r="H796" s="7"/>
      <c r="I796" s="7"/>
      <c r="J796" s="7"/>
      <c r="K796" s="7"/>
      <c r="L796" s="7"/>
      <c r="M796" s="7"/>
      <c r="N796" s="7"/>
    </row>
    <row r="797" ht="15.75" customHeight="1">
      <c r="A797" s="7"/>
      <c r="B797" s="7"/>
      <c r="C797" s="7"/>
      <c r="D797" s="7"/>
      <c r="E797" s="7"/>
      <c r="F797" s="7"/>
      <c r="G797" s="7"/>
      <c r="H797" s="7"/>
      <c r="I797" s="7"/>
      <c r="J797" s="7"/>
      <c r="K797" s="7"/>
      <c r="L797" s="7"/>
      <c r="M797" s="7"/>
      <c r="N797" s="7"/>
    </row>
    <row r="798" ht="15.75" customHeight="1">
      <c r="A798" s="7"/>
      <c r="B798" s="7"/>
      <c r="C798" s="7"/>
      <c r="D798" s="7"/>
      <c r="E798" s="7"/>
      <c r="F798" s="7"/>
      <c r="G798" s="7"/>
      <c r="H798" s="7"/>
      <c r="I798" s="7"/>
      <c r="J798" s="7"/>
      <c r="K798" s="7"/>
      <c r="L798" s="7"/>
      <c r="M798" s="7"/>
      <c r="N798" s="7"/>
    </row>
    <row r="799" ht="15.75" customHeight="1">
      <c r="A799" s="7"/>
      <c r="B799" s="7"/>
      <c r="C799" s="7"/>
      <c r="D799" s="7"/>
      <c r="E799" s="7"/>
      <c r="F799" s="7"/>
      <c r="G799" s="7"/>
      <c r="H799" s="7"/>
      <c r="I799" s="7"/>
      <c r="J799" s="7"/>
      <c r="K799" s="7"/>
      <c r="L799" s="7"/>
      <c r="M799" s="7"/>
      <c r="N799" s="7"/>
    </row>
    <row r="800" ht="15.75" customHeight="1">
      <c r="A800" s="7"/>
      <c r="B800" s="7"/>
      <c r="C800" s="7"/>
      <c r="D800" s="7"/>
      <c r="E800" s="7"/>
      <c r="F800" s="7"/>
      <c r="G800" s="7"/>
      <c r="H800" s="7"/>
      <c r="I800" s="7"/>
      <c r="J800" s="7"/>
      <c r="K800" s="7"/>
      <c r="L800" s="7"/>
      <c r="M800" s="7"/>
      <c r="N800" s="7"/>
    </row>
    <row r="801" ht="15.75" customHeight="1">
      <c r="A801" s="7"/>
      <c r="B801" s="7"/>
      <c r="C801" s="7"/>
      <c r="D801" s="7"/>
      <c r="E801" s="7"/>
      <c r="F801" s="7"/>
      <c r="G801" s="7"/>
      <c r="H801" s="7"/>
      <c r="I801" s="7"/>
      <c r="J801" s="7"/>
      <c r="K801" s="7"/>
      <c r="L801" s="7"/>
      <c r="M801" s="7"/>
      <c r="N801" s="7"/>
    </row>
    <row r="802" ht="15.75" customHeight="1">
      <c r="A802" s="7"/>
      <c r="B802" s="7"/>
      <c r="C802" s="7"/>
      <c r="D802" s="7"/>
      <c r="E802" s="7"/>
      <c r="F802" s="7"/>
      <c r="G802" s="7"/>
      <c r="H802" s="7"/>
      <c r="I802" s="7"/>
      <c r="J802" s="7"/>
      <c r="K802" s="7"/>
      <c r="L802" s="7"/>
      <c r="M802" s="7"/>
      <c r="N802" s="7"/>
    </row>
    <row r="803" ht="15.75" customHeight="1">
      <c r="A803" s="7"/>
      <c r="B803" s="7"/>
      <c r="C803" s="7"/>
      <c r="D803" s="7"/>
      <c r="E803" s="7"/>
      <c r="F803" s="7"/>
      <c r="G803" s="7"/>
      <c r="H803" s="7"/>
      <c r="I803" s="7"/>
      <c r="J803" s="7"/>
      <c r="K803" s="7"/>
      <c r="L803" s="7"/>
      <c r="M803" s="7"/>
      <c r="N803" s="7"/>
    </row>
    <row r="804" ht="15.75" customHeight="1">
      <c r="A804" s="7"/>
      <c r="B804" s="7"/>
      <c r="C804" s="7"/>
      <c r="D804" s="7"/>
      <c r="E804" s="7"/>
      <c r="F804" s="7"/>
      <c r="G804" s="7"/>
      <c r="H804" s="7"/>
      <c r="I804" s="7"/>
      <c r="J804" s="7"/>
      <c r="K804" s="7"/>
      <c r="L804" s="7"/>
      <c r="M804" s="7"/>
      <c r="N804" s="7"/>
    </row>
    <row r="805" ht="15.75" customHeight="1">
      <c r="A805" s="7"/>
      <c r="B805" s="7"/>
      <c r="C805" s="7"/>
      <c r="D805" s="7"/>
      <c r="E805" s="7"/>
      <c r="F805" s="7"/>
      <c r="G805" s="7"/>
      <c r="H805" s="7"/>
      <c r="I805" s="7"/>
      <c r="J805" s="7"/>
      <c r="K805" s="7"/>
      <c r="L805" s="7"/>
      <c r="M805" s="7"/>
      <c r="N805" s="7"/>
    </row>
    <row r="806" ht="15.75" customHeight="1">
      <c r="A806" s="7"/>
      <c r="B806" s="7"/>
      <c r="C806" s="7"/>
      <c r="D806" s="7"/>
      <c r="E806" s="7"/>
      <c r="F806" s="7"/>
      <c r="G806" s="7"/>
      <c r="H806" s="7"/>
      <c r="I806" s="7"/>
      <c r="J806" s="7"/>
      <c r="K806" s="7"/>
      <c r="L806" s="7"/>
      <c r="M806" s="7"/>
      <c r="N806" s="7"/>
    </row>
    <row r="807" ht="15.75" customHeight="1">
      <c r="A807" s="7"/>
      <c r="B807" s="7"/>
      <c r="C807" s="7"/>
      <c r="D807" s="7"/>
      <c r="E807" s="7"/>
      <c r="F807" s="7"/>
      <c r="G807" s="7"/>
      <c r="H807" s="7"/>
      <c r="I807" s="7"/>
      <c r="J807" s="7"/>
      <c r="K807" s="7"/>
      <c r="L807" s="7"/>
      <c r="M807" s="7"/>
      <c r="N807" s="7"/>
    </row>
    <row r="808" ht="15.75" customHeight="1">
      <c r="A808" s="7"/>
      <c r="B808" s="7"/>
      <c r="C808" s="7"/>
      <c r="D808" s="7"/>
      <c r="E808" s="7"/>
      <c r="F808" s="7"/>
      <c r="G808" s="7"/>
      <c r="H808" s="7"/>
      <c r="I808" s="7"/>
      <c r="J808" s="7"/>
      <c r="K808" s="7"/>
      <c r="L808" s="7"/>
      <c r="M808" s="7"/>
      <c r="N808" s="7"/>
    </row>
    <row r="809" ht="15.75" customHeight="1">
      <c r="A809" s="7"/>
      <c r="B809" s="7"/>
      <c r="C809" s="7"/>
      <c r="D809" s="7"/>
      <c r="E809" s="7"/>
      <c r="F809" s="7"/>
      <c r="G809" s="7"/>
      <c r="H809" s="7"/>
      <c r="I809" s="7"/>
      <c r="J809" s="7"/>
      <c r="K809" s="7"/>
      <c r="L809" s="7"/>
      <c r="M809" s="7"/>
      <c r="N809" s="7"/>
    </row>
    <row r="810" ht="15.75" customHeight="1">
      <c r="A810" s="7"/>
      <c r="B810" s="7"/>
      <c r="C810" s="7"/>
      <c r="D810" s="7"/>
      <c r="E810" s="7"/>
      <c r="F810" s="7"/>
      <c r="G810" s="7"/>
      <c r="H810" s="7"/>
      <c r="I810" s="7"/>
      <c r="J810" s="7"/>
      <c r="K810" s="7"/>
      <c r="L810" s="7"/>
      <c r="M810" s="7"/>
      <c r="N810" s="7"/>
    </row>
    <row r="811" ht="15.75" customHeight="1">
      <c r="A811" s="7"/>
      <c r="B811" s="7"/>
      <c r="C811" s="7"/>
      <c r="D811" s="7"/>
      <c r="E811" s="7"/>
      <c r="F811" s="7"/>
      <c r="G811" s="7"/>
      <c r="H811" s="7"/>
      <c r="I811" s="7"/>
      <c r="J811" s="7"/>
      <c r="K811" s="7"/>
      <c r="L811" s="7"/>
      <c r="M811" s="7"/>
      <c r="N811" s="7"/>
    </row>
    <row r="812" ht="15.75" customHeight="1">
      <c r="A812" s="7"/>
      <c r="B812" s="7"/>
      <c r="C812" s="7"/>
      <c r="D812" s="7"/>
      <c r="E812" s="7"/>
      <c r="F812" s="7"/>
      <c r="G812" s="7"/>
      <c r="H812" s="7"/>
      <c r="I812" s="7"/>
      <c r="J812" s="7"/>
      <c r="K812" s="7"/>
      <c r="L812" s="7"/>
      <c r="M812" s="7"/>
      <c r="N812" s="7"/>
    </row>
    <row r="813" ht="15.75" customHeight="1">
      <c r="A813" s="7"/>
      <c r="B813" s="7"/>
      <c r="C813" s="7"/>
      <c r="D813" s="7"/>
      <c r="E813" s="7"/>
      <c r="F813" s="7"/>
      <c r="G813" s="7"/>
      <c r="H813" s="7"/>
      <c r="I813" s="7"/>
      <c r="J813" s="7"/>
      <c r="K813" s="7"/>
      <c r="L813" s="7"/>
      <c r="M813" s="7"/>
      <c r="N813" s="7"/>
    </row>
    <row r="814" ht="15.75" customHeight="1">
      <c r="A814" s="7"/>
      <c r="B814" s="7"/>
      <c r="C814" s="7"/>
      <c r="D814" s="7"/>
      <c r="E814" s="7"/>
      <c r="F814" s="7"/>
      <c r="G814" s="7"/>
      <c r="H814" s="7"/>
      <c r="I814" s="7"/>
      <c r="J814" s="7"/>
      <c r="K814" s="7"/>
      <c r="L814" s="7"/>
      <c r="M814" s="7"/>
      <c r="N814" s="7"/>
    </row>
    <row r="815" ht="15.75" customHeight="1">
      <c r="A815" s="7"/>
      <c r="B815" s="7"/>
      <c r="C815" s="7"/>
      <c r="D815" s="7"/>
      <c r="E815" s="7"/>
      <c r="F815" s="7"/>
      <c r="G815" s="7"/>
      <c r="H815" s="7"/>
      <c r="I815" s="7"/>
      <c r="J815" s="7"/>
      <c r="K815" s="7"/>
      <c r="L815" s="7"/>
      <c r="M815" s="7"/>
      <c r="N815" s="7"/>
    </row>
    <row r="816" ht="15.75" customHeight="1">
      <c r="A816" s="7"/>
      <c r="B816" s="7"/>
      <c r="C816" s="7"/>
      <c r="D816" s="7"/>
      <c r="E816" s="7"/>
      <c r="F816" s="7"/>
      <c r="G816" s="7"/>
      <c r="H816" s="7"/>
      <c r="I816" s="7"/>
      <c r="J816" s="7"/>
      <c r="K816" s="7"/>
      <c r="L816" s="7"/>
      <c r="M816" s="7"/>
      <c r="N816" s="7"/>
    </row>
    <row r="817" ht="15.75" customHeight="1">
      <c r="A817" s="7"/>
      <c r="B817" s="7"/>
      <c r="C817" s="7"/>
      <c r="D817" s="7"/>
      <c r="E817" s="7"/>
      <c r="F817" s="7"/>
      <c r="G817" s="7"/>
      <c r="H817" s="7"/>
      <c r="I817" s="7"/>
      <c r="J817" s="7"/>
      <c r="K817" s="7"/>
      <c r="L817" s="7"/>
      <c r="M817" s="7"/>
      <c r="N817" s="7"/>
    </row>
    <row r="818" ht="15.75" customHeight="1">
      <c r="A818" s="7"/>
      <c r="B818" s="7"/>
      <c r="C818" s="7"/>
      <c r="D818" s="7"/>
      <c r="E818" s="7"/>
      <c r="F818" s="7"/>
      <c r="G818" s="7"/>
      <c r="H818" s="7"/>
      <c r="I818" s="7"/>
      <c r="J818" s="7"/>
      <c r="K818" s="7"/>
      <c r="L818" s="7"/>
      <c r="M818" s="7"/>
      <c r="N818" s="7"/>
    </row>
    <row r="819" ht="15.75" customHeight="1">
      <c r="A819" s="7"/>
      <c r="B819" s="7"/>
      <c r="C819" s="7"/>
      <c r="D819" s="7"/>
      <c r="E819" s="7"/>
      <c r="F819" s="7"/>
      <c r="G819" s="7"/>
      <c r="H819" s="7"/>
      <c r="I819" s="7"/>
      <c r="J819" s="7"/>
      <c r="K819" s="7"/>
      <c r="L819" s="7"/>
      <c r="M819" s="7"/>
      <c r="N819" s="7"/>
    </row>
    <row r="820" ht="15.75" customHeight="1">
      <c r="A820" s="7"/>
      <c r="B820" s="7"/>
      <c r="C820" s="7"/>
      <c r="D820" s="7"/>
      <c r="E820" s="7"/>
      <c r="F820" s="7"/>
      <c r="G820" s="7"/>
      <c r="H820" s="7"/>
      <c r="I820" s="7"/>
      <c r="J820" s="7"/>
      <c r="K820" s="7"/>
      <c r="L820" s="7"/>
      <c r="M820" s="7"/>
      <c r="N820" s="7"/>
    </row>
    <row r="821" ht="15.75" customHeight="1">
      <c r="A821" s="7"/>
      <c r="B821" s="7"/>
      <c r="C821" s="7"/>
      <c r="D821" s="7"/>
      <c r="E821" s="7"/>
      <c r="F821" s="7"/>
      <c r="G821" s="7"/>
      <c r="H821" s="7"/>
      <c r="I821" s="7"/>
      <c r="J821" s="7"/>
      <c r="K821" s="7"/>
      <c r="L821" s="7"/>
      <c r="M821" s="7"/>
      <c r="N821" s="7"/>
    </row>
    <row r="822" ht="15.75" customHeight="1">
      <c r="A822" s="7"/>
      <c r="B822" s="7"/>
      <c r="C822" s="7"/>
      <c r="D822" s="7"/>
      <c r="E822" s="7"/>
      <c r="F822" s="7"/>
      <c r="G822" s="7"/>
      <c r="H822" s="7"/>
      <c r="I822" s="7"/>
      <c r="J822" s="7"/>
      <c r="K822" s="7"/>
      <c r="L822" s="7"/>
      <c r="M822" s="7"/>
      <c r="N822" s="7"/>
    </row>
    <row r="823" ht="15.75" customHeight="1">
      <c r="A823" s="7"/>
      <c r="B823" s="7"/>
      <c r="C823" s="7"/>
      <c r="D823" s="7"/>
      <c r="E823" s="7"/>
      <c r="F823" s="7"/>
      <c r="G823" s="7"/>
      <c r="H823" s="7"/>
      <c r="I823" s="7"/>
      <c r="J823" s="7"/>
      <c r="K823" s="7"/>
      <c r="L823" s="7"/>
      <c r="M823" s="7"/>
      <c r="N823" s="7"/>
    </row>
    <row r="824" ht="15.75" customHeight="1">
      <c r="A824" s="7"/>
      <c r="B824" s="7"/>
      <c r="C824" s="7"/>
      <c r="D824" s="7"/>
      <c r="E824" s="7"/>
      <c r="F824" s="7"/>
      <c r="G824" s="7"/>
      <c r="H824" s="7"/>
      <c r="I824" s="7"/>
      <c r="J824" s="7"/>
      <c r="K824" s="7"/>
      <c r="L824" s="7"/>
      <c r="M824" s="7"/>
      <c r="N824" s="7"/>
    </row>
    <row r="825" ht="15.75" customHeight="1">
      <c r="A825" s="7"/>
      <c r="B825" s="7"/>
      <c r="C825" s="7"/>
      <c r="D825" s="7"/>
      <c r="E825" s="7"/>
      <c r="F825" s="7"/>
      <c r="G825" s="7"/>
      <c r="H825" s="7"/>
      <c r="I825" s="7"/>
      <c r="J825" s="7"/>
      <c r="K825" s="7"/>
      <c r="L825" s="7"/>
      <c r="M825" s="7"/>
      <c r="N825" s="7"/>
    </row>
    <row r="826" ht="15.75" customHeight="1">
      <c r="A826" s="7"/>
      <c r="B826" s="7"/>
      <c r="C826" s="7"/>
      <c r="D826" s="7"/>
      <c r="E826" s="7"/>
      <c r="F826" s="7"/>
      <c r="G826" s="7"/>
      <c r="H826" s="7"/>
      <c r="I826" s="7"/>
      <c r="J826" s="7"/>
      <c r="K826" s="7"/>
      <c r="L826" s="7"/>
      <c r="M826" s="7"/>
      <c r="N826" s="7"/>
    </row>
    <row r="827" ht="15.75" customHeight="1">
      <c r="A827" s="7"/>
      <c r="B827" s="7"/>
      <c r="C827" s="7"/>
      <c r="D827" s="7"/>
      <c r="E827" s="7"/>
      <c r="F827" s="7"/>
      <c r="G827" s="7"/>
      <c r="H827" s="7"/>
      <c r="I827" s="7"/>
      <c r="J827" s="7"/>
      <c r="K827" s="7"/>
      <c r="L827" s="7"/>
      <c r="M827" s="7"/>
      <c r="N827" s="7"/>
    </row>
    <row r="828" ht="15.75" customHeight="1">
      <c r="A828" s="7"/>
      <c r="B828" s="7"/>
      <c r="C828" s="7"/>
      <c r="D828" s="7"/>
      <c r="E828" s="7"/>
      <c r="F828" s="7"/>
      <c r="G828" s="7"/>
      <c r="H828" s="7"/>
      <c r="I828" s="7"/>
      <c r="J828" s="7"/>
      <c r="K828" s="7"/>
      <c r="L828" s="7"/>
      <c r="M828" s="7"/>
      <c r="N828" s="7"/>
    </row>
    <row r="829" ht="15.75" customHeight="1">
      <c r="A829" s="7"/>
      <c r="B829" s="7"/>
      <c r="C829" s="7"/>
      <c r="D829" s="7"/>
      <c r="E829" s="7"/>
      <c r="F829" s="7"/>
      <c r="G829" s="7"/>
      <c r="H829" s="7"/>
      <c r="I829" s="7"/>
      <c r="J829" s="7"/>
      <c r="K829" s="7"/>
      <c r="L829" s="7"/>
      <c r="M829" s="7"/>
      <c r="N829" s="7"/>
    </row>
    <row r="830" ht="15.75" customHeight="1">
      <c r="A830" s="7"/>
      <c r="B830" s="7"/>
      <c r="C830" s="7"/>
      <c r="D830" s="7"/>
      <c r="E830" s="7"/>
      <c r="F830" s="7"/>
      <c r="G830" s="7"/>
      <c r="H830" s="7"/>
      <c r="I830" s="7"/>
      <c r="J830" s="7"/>
      <c r="K830" s="7"/>
      <c r="L830" s="7"/>
      <c r="M830" s="7"/>
      <c r="N830" s="7"/>
    </row>
    <row r="831" ht="15.75" customHeight="1">
      <c r="A831" s="7"/>
      <c r="B831" s="7"/>
      <c r="C831" s="7"/>
      <c r="D831" s="7"/>
      <c r="E831" s="7"/>
      <c r="F831" s="7"/>
      <c r="G831" s="7"/>
      <c r="H831" s="7"/>
      <c r="I831" s="7"/>
      <c r="J831" s="7"/>
      <c r="K831" s="7"/>
      <c r="L831" s="7"/>
      <c r="M831" s="7"/>
      <c r="N831" s="7"/>
    </row>
    <row r="832" ht="15.75" customHeight="1">
      <c r="A832" s="7"/>
      <c r="B832" s="7"/>
      <c r="C832" s="7"/>
      <c r="D832" s="7"/>
      <c r="E832" s="7"/>
      <c r="F832" s="7"/>
      <c r="G832" s="7"/>
      <c r="H832" s="7"/>
      <c r="I832" s="7"/>
      <c r="J832" s="7"/>
      <c r="K832" s="7"/>
      <c r="L832" s="7"/>
      <c r="M832" s="7"/>
      <c r="N832" s="7"/>
    </row>
    <row r="833" ht="15.75" customHeight="1">
      <c r="A833" s="7"/>
      <c r="B833" s="7"/>
      <c r="C833" s="7"/>
      <c r="D833" s="7"/>
      <c r="E833" s="7"/>
      <c r="F833" s="7"/>
      <c r="G833" s="7"/>
      <c r="H833" s="7"/>
      <c r="I833" s="7"/>
      <c r="J833" s="7"/>
      <c r="K833" s="7"/>
      <c r="L833" s="7"/>
      <c r="M833" s="7"/>
      <c r="N833" s="7"/>
    </row>
    <row r="834" ht="15.75" customHeight="1">
      <c r="A834" s="7"/>
      <c r="B834" s="7"/>
      <c r="C834" s="7"/>
      <c r="D834" s="7"/>
      <c r="E834" s="7"/>
      <c r="F834" s="7"/>
      <c r="G834" s="7"/>
      <c r="H834" s="7"/>
      <c r="I834" s="7"/>
      <c r="J834" s="7"/>
      <c r="K834" s="7"/>
      <c r="L834" s="7"/>
      <c r="M834" s="7"/>
      <c r="N834" s="7"/>
    </row>
    <row r="835" ht="15.75" customHeight="1">
      <c r="A835" s="7"/>
      <c r="B835" s="7"/>
      <c r="C835" s="7"/>
      <c r="D835" s="7"/>
      <c r="E835" s="7"/>
      <c r="F835" s="7"/>
      <c r="G835" s="7"/>
      <c r="H835" s="7"/>
      <c r="I835" s="7"/>
      <c r="J835" s="7"/>
      <c r="K835" s="7"/>
      <c r="L835" s="7"/>
      <c r="M835" s="7"/>
      <c r="N835" s="7"/>
    </row>
    <row r="836" ht="15.75" customHeight="1">
      <c r="A836" s="7"/>
      <c r="B836" s="7"/>
      <c r="C836" s="7"/>
      <c r="D836" s="7"/>
      <c r="E836" s="7"/>
      <c r="F836" s="7"/>
      <c r="G836" s="7"/>
      <c r="H836" s="7"/>
      <c r="I836" s="7"/>
      <c r="J836" s="7"/>
      <c r="K836" s="7"/>
      <c r="L836" s="7"/>
      <c r="M836" s="7"/>
      <c r="N836" s="7"/>
    </row>
    <row r="837" ht="15.75" customHeight="1">
      <c r="A837" s="7"/>
      <c r="B837" s="7"/>
      <c r="C837" s="7"/>
      <c r="D837" s="7"/>
      <c r="E837" s="7"/>
      <c r="F837" s="7"/>
      <c r="G837" s="7"/>
      <c r="H837" s="7"/>
      <c r="I837" s="7"/>
      <c r="J837" s="7"/>
      <c r="K837" s="7"/>
      <c r="L837" s="7"/>
      <c r="M837" s="7"/>
      <c r="N837" s="7"/>
    </row>
    <row r="838" ht="15.75" customHeight="1">
      <c r="A838" s="7"/>
      <c r="B838" s="7"/>
      <c r="C838" s="7"/>
      <c r="D838" s="7"/>
      <c r="E838" s="7"/>
      <c r="F838" s="7"/>
      <c r="G838" s="7"/>
      <c r="H838" s="7"/>
      <c r="I838" s="7"/>
      <c r="J838" s="7"/>
      <c r="K838" s="7"/>
      <c r="L838" s="7"/>
      <c r="M838" s="7"/>
      <c r="N838" s="7"/>
    </row>
    <row r="839" ht="15.75" customHeight="1">
      <c r="A839" s="7"/>
      <c r="B839" s="7"/>
      <c r="C839" s="7"/>
      <c r="D839" s="7"/>
      <c r="E839" s="7"/>
      <c r="F839" s="7"/>
      <c r="G839" s="7"/>
      <c r="H839" s="7"/>
      <c r="I839" s="7"/>
      <c r="J839" s="7"/>
      <c r="K839" s="7"/>
      <c r="L839" s="7"/>
      <c r="M839" s="7"/>
      <c r="N839" s="7"/>
    </row>
    <row r="840" ht="15.75" customHeight="1">
      <c r="A840" s="7"/>
      <c r="B840" s="7"/>
      <c r="C840" s="7"/>
      <c r="D840" s="7"/>
      <c r="E840" s="7"/>
      <c r="F840" s="7"/>
      <c r="G840" s="7"/>
      <c r="H840" s="7"/>
      <c r="I840" s="7"/>
      <c r="J840" s="7"/>
      <c r="K840" s="7"/>
      <c r="L840" s="7"/>
      <c r="M840" s="7"/>
      <c r="N840" s="7"/>
    </row>
    <row r="841" ht="15.75" customHeight="1">
      <c r="A841" s="7"/>
      <c r="B841" s="7"/>
      <c r="C841" s="7"/>
      <c r="D841" s="7"/>
      <c r="E841" s="7"/>
      <c r="F841" s="7"/>
      <c r="G841" s="7"/>
      <c r="H841" s="7"/>
      <c r="I841" s="7"/>
      <c r="J841" s="7"/>
      <c r="K841" s="7"/>
      <c r="L841" s="7"/>
      <c r="M841" s="7"/>
      <c r="N841" s="7"/>
    </row>
    <row r="842" ht="15.75" customHeight="1">
      <c r="A842" s="7"/>
      <c r="B842" s="7"/>
      <c r="C842" s="7"/>
      <c r="D842" s="7"/>
      <c r="E842" s="7"/>
      <c r="F842" s="7"/>
      <c r="G842" s="7"/>
      <c r="H842" s="7"/>
      <c r="I842" s="7"/>
      <c r="J842" s="7"/>
      <c r="K842" s="7"/>
      <c r="L842" s="7"/>
      <c r="M842" s="7"/>
      <c r="N842" s="7"/>
    </row>
    <row r="843" ht="15.75" customHeight="1">
      <c r="A843" s="7"/>
      <c r="B843" s="7"/>
      <c r="C843" s="7"/>
      <c r="D843" s="7"/>
      <c r="E843" s="7"/>
      <c r="F843" s="7"/>
      <c r="G843" s="7"/>
      <c r="H843" s="7"/>
      <c r="I843" s="7"/>
      <c r="J843" s="7"/>
      <c r="K843" s="7"/>
      <c r="L843" s="7"/>
      <c r="M843" s="7"/>
      <c r="N843" s="7"/>
    </row>
    <row r="844" ht="15.75" customHeight="1">
      <c r="A844" s="7"/>
      <c r="B844" s="7"/>
      <c r="C844" s="7"/>
      <c r="D844" s="7"/>
      <c r="E844" s="7"/>
      <c r="F844" s="7"/>
      <c r="G844" s="7"/>
      <c r="H844" s="7"/>
      <c r="I844" s="7"/>
      <c r="J844" s="7"/>
      <c r="K844" s="7"/>
      <c r="L844" s="7"/>
      <c r="M844" s="7"/>
      <c r="N844" s="7"/>
    </row>
    <row r="845" ht="15.75" customHeight="1">
      <c r="A845" s="7"/>
      <c r="B845" s="7"/>
      <c r="C845" s="7"/>
      <c r="D845" s="7"/>
      <c r="E845" s="7"/>
      <c r="F845" s="7"/>
      <c r="G845" s="7"/>
      <c r="H845" s="7"/>
      <c r="I845" s="7"/>
      <c r="J845" s="7"/>
      <c r="K845" s="7"/>
      <c r="L845" s="7"/>
      <c r="M845" s="7"/>
      <c r="N845" s="7"/>
    </row>
    <row r="846" ht="15.75" customHeight="1">
      <c r="A846" s="7"/>
      <c r="B846" s="7"/>
      <c r="C846" s="7"/>
      <c r="D846" s="7"/>
      <c r="E846" s="7"/>
      <c r="F846" s="7"/>
      <c r="G846" s="7"/>
      <c r="H846" s="7"/>
      <c r="I846" s="7"/>
      <c r="J846" s="7"/>
      <c r="K846" s="7"/>
      <c r="L846" s="7"/>
      <c r="M846" s="7"/>
      <c r="N846" s="7"/>
    </row>
    <row r="847" ht="15.75" customHeight="1">
      <c r="A847" s="7"/>
      <c r="B847" s="7"/>
      <c r="C847" s="7"/>
      <c r="D847" s="7"/>
      <c r="E847" s="7"/>
      <c r="F847" s="7"/>
      <c r="G847" s="7"/>
      <c r="H847" s="7"/>
      <c r="I847" s="7"/>
      <c r="J847" s="7"/>
      <c r="K847" s="7"/>
      <c r="L847" s="7"/>
      <c r="M847" s="7"/>
      <c r="N847" s="7"/>
    </row>
    <row r="848" ht="15.75" customHeight="1">
      <c r="A848" s="7"/>
      <c r="B848" s="7"/>
      <c r="C848" s="7"/>
      <c r="D848" s="7"/>
      <c r="E848" s="7"/>
      <c r="F848" s="7"/>
      <c r="G848" s="7"/>
      <c r="H848" s="7"/>
      <c r="I848" s="7"/>
      <c r="J848" s="7"/>
      <c r="K848" s="7"/>
      <c r="L848" s="7"/>
      <c r="M848" s="7"/>
      <c r="N848" s="7"/>
    </row>
    <row r="849" ht="15.75" customHeight="1">
      <c r="A849" s="7"/>
      <c r="B849" s="7"/>
      <c r="C849" s="7"/>
      <c r="D849" s="7"/>
      <c r="E849" s="7"/>
      <c r="F849" s="7"/>
      <c r="G849" s="7"/>
      <c r="H849" s="7"/>
      <c r="I849" s="7"/>
      <c r="J849" s="7"/>
      <c r="K849" s="7"/>
      <c r="L849" s="7"/>
      <c r="M849" s="7"/>
      <c r="N849" s="7"/>
    </row>
    <row r="850" ht="15.75" customHeight="1">
      <c r="A850" s="7"/>
      <c r="B850" s="7"/>
      <c r="C850" s="7"/>
      <c r="D850" s="7"/>
      <c r="E850" s="7"/>
      <c r="F850" s="7"/>
      <c r="G850" s="7"/>
      <c r="H850" s="7"/>
      <c r="I850" s="7"/>
      <c r="J850" s="7"/>
      <c r="K850" s="7"/>
      <c r="L850" s="7"/>
      <c r="M850" s="7"/>
      <c r="N850" s="7"/>
    </row>
    <row r="851" ht="15.75" customHeight="1">
      <c r="A851" s="7"/>
      <c r="B851" s="7"/>
      <c r="C851" s="7"/>
      <c r="D851" s="7"/>
      <c r="E851" s="7"/>
      <c r="F851" s="7"/>
      <c r="G851" s="7"/>
      <c r="H851" s="7"/>
      <c r="I851" s="7"/>
      <c r="J851" s="7"/>
      <c r="K851" s="7"/>
      <c r="L851" s="7"/>
      <c r="M851" s="7"/>
      <c r="N851" s="7"/>
    </row>
    <row r="852" ht="15.75" customHeight="1">
      <c r="A852" s="7"/>
      <c r="B852" s="7"/>
      <c r="C852" s="7"/>
      <c r="D852" s="7"/>
      <c r="E852" s="7"/>
      <c r="F852" s="7"/>
      <c r="G852" s="7"/>
      <c r="H852" s="7"/>
      <c r="I852" s="7"/>
      <c r="J852" s="7"/>
      <c r="K852" s="7"/>
      <c r="L852" s="7"/>
      <c r="M852" s="7"/>
      <c r="N852" s="7"/>
    </row>
    <row r="853" ht="15.75" customHeight="1">
      <c r="A853" s="7"/>
      <c r="B853" s="7"/>
      <c r="C853" s="7"/>
      <c r="D853" s="7"/>
      <c r="E853" s="7"/>
      <c r="F853" s="7"/>
      <c r="G853" s="7"/>
      <c r="H853" s="7"/>
      <c r="I853" s="7"/>
      <c r="J853" s="7"/>
      <c r="K853" s="7"/>
      <c r="L853" s="7"/>
      <c r="M853" s="7"/>
      <c r="N853" s="7"/>
    </row>
    <row r="854" ht="15.75" customHeight="1">
      <c r="A854" s="7"/>
      <c r="B854" s="7"/>
      <c r="C854" s="7"/>
      <c r="D854" s="7"/>
      <c r="E854" s="7"/>
      <c r="F854" s="7"/>
      <c r="G854" s="7"/>
      <c r="H854" s="7"/>
      <c r="I854" s="7"/>
      <c r="J854" s="7"/>
      <c r="K854" s="7"/>
      <c r="L854" s="7"/>
      <c r="M854" s="7"/>
      <c r="N854" s="7"/>
    </row>
    <row r="855" ht="15.75" customHeight="1">
      <c r="A855" s="7"/>
      <c r="B855" s="7"/>
      <c r="C855" s="7"/>
      <c r="D855" s="7"/>
      <c r="E855" s="7"/>
      <c r="F855" s="7"/>
      <c r="G855" s="7"/>
      <c r="H855" s="7"/>
      <c r="I855" s="7"/>
      <c r="J855" s="7"/>
      <c r="K855" s="7"/>
      <c r="L855" s="7"/>
      <c r="M855" s="7"/>
      <c r="N855" s="7"/>
    </row>
    <row r="856" ht="15.75" customHeight="1">
      <c r="A856" s="7"/>
      <c r="B856" s="7"/>
      <c r="C856" s="7"/>
      <c r="D856" s="7"/>
      <c r="E856" s="7"/>
      <c r="F856" s="7"/>
      <c r="G856" s="7"/>
      <c r="H856" s="7"/>
      <c r="I856" s="7"/>
      <c r="J856" s="7"/>
      <c r="K856" s="7"/>
      <c r="L856" s="7"/>
      <c r="M856" s="7"/>
      <c r="N856" s="7"/>
    </row>
    <row r="857" ht="15.75" customHeight="1">
      <c r="A857" s="7"/>
      <c r="B857" s="7"/>
      <c r="C857" s="7"/>
      <c r="D857" s="7"/>
      <c r="E857" s="7"/>
      <c r="F857" s="7"/>
      <c r="G857" s="7"/>
      <c r="H857" s="7"/>
      <c r="I857" s="7"/>
      <c r="J857" s="7"/>
      <c r="K857" s="7"/>
      <c r="L857" s="7"/>
      <c r="M857" s="7"/>
      <c r="N857" s="7"/>
    </row>
    <row r="858" ht="15.75" customHeight="1">
      <c r="A858" s="7"/>
      <c r="B858" s="7"/>
      <c r="C858" s="7"/>
      <c r="D858" s="7"/>
      <c r="E858" s="7"/>
      <c r="F858" s="7"/>
      <c r="G858" s="7"/>
      <c r="H858" s="7"/>
      <c r="I858" s="7"/>
      <c r="J858" s="7"/>
      <c r="K858" s="7"/>
      <c r="L858" s="7"/>
      <c r="M858" s="7"/>
      <c r="N858" s="7"/>
    </row>
    <row r="859" ht="15.75" customHeight="1">
      <c r="A859" s="7"/>
      <c r="B859" s="7"/>
      <c r="C859" s="7"/>
      <c r="D859" s="7"/>
      <c r="E859" s="7"/>
      <c r="F859" s="7"/>
      <c r="G859" s="7"/>
      <c r="H859" s="7"/>
      <c r="I859" s="7"/>
      <c r="J859" s="7"/>
      <c r="K859" s="7"/>
      <c r="L859" s="7"/>
      <c r="M859" s="7"/>
      <c r="N859" s="7"/>
    </row>
    <row r="860" ht="15.75" customHeight="1">
      <c r="A860" s="7"/>
      <c r="B860" s="7"/>
      <c r="C860" s="7"/>
      <c r="D860" s="7"/>
      <c r="E860" s="7"/>
      <c r="F860" s="7"/>
      <c r="G860" s="7"/>
      <c r="H860" s="7"/>
      <c r="I860" s="7"/>
      <c r="J860" s="7"/>
      <c r="K860" s="7"/>
      <c r="L860" s="7"/>
      <c r="M860" s="7"/>
      <c r="N860" s="7"/>
    </row>
    <row r="861" ht="15.75" customHeight="1">
      <c r="A861" s="7"/>
      <c r="B861" s="7"/>
      <c r="C861" s="7"/>
      <c r="D861" s="7"/>
      <c r="E861" s="7"/>
      <c r="F861" s="7"/>
      <c r="G861" s="7"/>
      <c r="H861" s="7"/>
      <c r="I861" s="7"/>
      <c r="J861" s="7"/>
      <c r="K861" s="7"/>
      <c r="L861" s="7"/>
      <c r="M861" s="7"/>
      <c r="N861" s="7"/>
    </row>
    <row r="862" ht="15.75" customHeight="1">
      <c r="A862" s="7"/>
      <c r="B862" s="7"/>
      <c r="C862" s="7"/>
      <c r="D862" s="7"/>
      <c r="E862" s="7"/>
      <c r="F862" s="7"/>
      <c r="G862" s="7"/>
      <c r="H862" s="7"/>
      <c r="I862" s="7"/>
      <c r="J862" s="7"/>
      <c r="K862" s="7"/>
      <c r="L862" s="7"/>
      <c r="M862" s="7"/>
      <c r="N862" s="7"/>
    </row>
    <row r="863" ht="15.75" customHeight="1">
      <c r="A863" s="7"/>
      <c r="B863" s="7"/>
      <c r="C863" s="7"/>
      <c r="D863" s="7"/>
      <c r="E863" s="7"/>
      <c r="F863" s="7"/>
      <c r="G863" s="7"/>
      <c r="H863" s="7"/>
      <c r="I863" s="7"/>
      <c r="J863" s="7"/>
      <c r="K863" s="7"/>
      <c r="L863" s="7"/>
      <c r="M863" s="7"/>
      <c r="N863" s="7"/>
    </row>
    <row r="864" ht="15.75" customHeight="1">
      <c r="A864" s="7"/>
      <c r="B864" s="7"/>
      <c r="C864" s="7"/>
      <c r="D864" s="7"/>
      <c r="E864" s="7"/>
      <c r="F864" s="7"/>
      <c r="G864" s="7"/>
      <c r="H864" s="7"/>
      <c r="I864" s="7"/>
      <c r="J864" s="7"/>
      <c r="K864" s="7"/>
      <c r="L864" s="7"/>
      <c r="M864" s="7"/>
      <c r="N864" s="7"/>
    </row>
    <row r="865" ht="15.75" customHeight="1">
      <c r="A865" s="7"/>
      <c r="B865" s="7"/>
      <c r="C865" s="7"/>
      <c r="D865" s="7"/>
      <c r="E865" s="7"/>
      <c r="F865" s="7"/>
      <c r="G865" s="7"/>
      <c r="H865" s="7"/>
      <c r="I865" s="7"/>
      <c r="J865" s="7"/>
      <c r="K865" s="7"/>
      <c r="L865" s="7"/>
      <c r="M865" s="7"/>
      <c r="N865" s="7"/>
    </row>
    <row r="866" ht="15.75" customHeight="1">
      <c r="A866" s="7"/>
      <c r="B866" s="7"/>
      <c r="C866" s="7"/>
      <c r="D866" s="7"/>
      <c r="E866" s="7"/>
      <c r="F866" s="7"/>
      <c r="G866" s="7"/>
      <c r="H866" s="7"/>
      <c r="I866" s="7"/>
      <c r="J866" s="7"/>
      <c r="K866" s="7"/>
      <c r="L866" s="7"/>
      <c r="M866" s="7"/>
      <c r="N866" s="7"/>
    </row>
    <row r="867" ht="15.75" customHeight="1">
      <c r="A867" s="7"/>
      <c r="B867" s="7"/>
      <c r="C867" s="7"/>
      <c r="D867" s="7"/>
      <c r="E867" s="7"/>
      <c r="F867" s="7"/>
      <c r="G867" s="7"/>
      <c r="H867" s="7"/>
      <c r="I867" s="7"/>
      <c r="J867" s="7"/>
      <c r="K867" s="7"/>
      <c r="L867" s="7"/>
      <c r="M867" s="7"/>
      <c r="N867" s="7"/>
    </row>
    <row r="868" ht="15.75" customHeight="1">
      <c r="A868" s="7"/>
      <c r="B868" s="7"/>
      <c r="C868" s="7"/>
      <c r="D868" s="7"/>
      <c r="E868" s="7"/>
      <c r="F868" s="7"/>
      <c r="G868" s="7"/>
      <c r="H868" s="7"/>
      <c r="I868" s="7"/>
      <c r="J868" s="7"/>
      <c r="K868" s="7"/>
      <c r="L868" s="7"/>
      <c r="M868" s="7"/>
      <c r="N868" s="7"/>
    </row>
    <row r="869" ht="15.75" customHeight="1">
      <c r="A869" s="7"/>
      <c r="B869" s="7"/>
      <c r="C869" s="7"/>
      <c r="D869" s="7"/>
      <c r="E869" s="7"/>
      <c r="F869" s="7"/>
      <c r="G869" s="7"/>
      <c r="H869" s="7"/>
      <c r="I869" s="7"/>
      <c r="J869" s="7"/>
      <c r="K869" s="7"/>
      <c r="L869" s="7"/>
      <c r="M869" s="7"/>
      <c r="N869" s="7"/>
    </row>
    <row r="870" ht="15.75" customHeight="1">
      <c r="A870" s="7"/>
      <c r="B870" s="7"/>
      <c r="C870" s="7"/>
      <c r="D870" s="7"/>
      <c r="E870" s="7"/>
      <c r="F870" s="7"/>
      <c r="G870" s="7"/>
      <c r="H870" s="7"/>
      <c r="I870" s="7"/>
      <c r="J870" s="7"/>
      <c r="K870" s="7"/>
      <c r="L870" s="7"/>
      <c r="M870" s="7"/>
      <c r="N870" s="7"/>
    </row>
    <row r="871" ht="15.75" customHeight="1">
      <c r="A871" s="7"/>
      <c r="B871" s="7"/>
      <c r="C871" s="7"/>
      <c r="D871" s="7"/>
      <c r="E871" s="7"/>
      <c r="F871" s="7"/>
      <c r="G871" s="7"/>
      <c r="H871" s="7"/>
      <c r="I871" s="7"/>
      <c r="J871" s="7"/>
      <c r="K871" s="7"/>
      <c r="L871" s="7"/>
      <c r="M871" s="7"/>
      <c r="N871" s="7"/>
    </row>
    <row r="872" ht="15.75" customHeight="1">
      <c r="A872" s="7"/>
      <c r="B872" s="7"/>
      <c r="C872" s="7"/>
      <c r="D872" s="7"/>
      <c r="E872" s="7"/>
      <c r="F872" s="7"/>
      <c r="G872" s="7"/>
      <c r="H872" s="7"/>
      <c r="I872" s="7"/>
      <c r="J872" s="7"/>
      <c r="K872" s="7"/>
      <c r="L872" s="7"/>
      <c r="M872" s="7"/>
      <c r="N872" s="7"/>
    </row>
    <row r="873" ht="15.75" customHeight="1">
      <c r="A873" s="7"/>
      <c r="B873" s="7"/>
      <c r="C873" s="7"/>
      <c r="D873" s="7"/>
      <c r="E873" s="7"/>
      <c r="F873" s="7"/>
      <c r="G873" s="7"/>
      <c r="H873" s="7"/>
      <c r="I873" s="7"/>
      <c r="J873" s="7"/>
      <c r="K873" s="7"/>
      <c r="L873" s="7"/>
      <c r="M873" s="7"/>
      <c r="N873" s="7"/>
    </row>
    <row r="874" ht="15.75" customHeight="1">
      <c r="A874" s="7"/>
      <c r="B874" s="7"/>
      <c r="C874" s="7"/>
      <c r="D874" s="7"/>
      <c r="E874" s="7"/>
      <c r="F874" s="7"/>
      <c r="G874" s="7"/>
      <c r="H874" s="7"/>
      <c r="I874" s="7"/>
      <c r="J874" s="7"/>
      <c r="K874" s="7"/>
      <c r="L874" s="7"/>
      <c r="M874" s="7"/>
      <c r="N874" s="7"/>
    </row>
    <row r="875" ht="15.75" customHeight="1">
      <c r="A875" s="7"/>
      <c r="B875" s="7"/>
      <c r="C875" s="7"/>
      <c r="D875" s="7"/>
      <c r="E875" s="7"/>
      <c r="F875" s="7"/>
      <c r="G875" s="7"/>
      <c r="H875" s="7"/>
      <c r="I875" s="7"/>
      <c r="J875" s="7"/>
      <c r="K875" s="7"/>
      <c r="L875" s="7"/>
      <c r="M875" s="7"/>
      <c r="N875" s="7"/>
    </row>
    <row r="876" ht="15.75" customHeight="1">
      <c r="A876" s="7"/>
      <c r="B876" s="7"/>
      <c r="C876" s="7"/>
      <c r="D876" s="7"/>
      <c r="E876" s="7"/>
      <c r="F876" s="7"/>
      <c r="G876" s="7"/>
      <c r="H876" s="7"/>
      <c r="I876" s="7"/>
      <c r="J876" s="7"/>
      <c r="K876" s="7"/>
      <c r="L876" s="7"/>
      <c r="M876" s="7"/>
      <c r="N876" s="7"/>
    </row>
    <row r="877" ht="15.75" customHeight="1">
      <c r="A877" s="7"/>
      <c r="B877" s="7"/>
      <c r="C877" s="7"/>
      <c r="D877" s="7"/>
      <c r="E877" s="7"/>
      <c r="F877" s="7"/>
      <c r="G877" s="7"/>
      <c r="H877" s="7"/>
      <c r="I877" s="7"/>
      <c r="J877" s="7"/>
      <c r="K877" s="7"/>
      <c r="L877" s="7"/>
      <c r="M877" s="7"/>
      <c r="N877" s="7"/>
    </row>
    <row r="878" ht="15.75" customHeight="1">
      <c r="A878" s="7"/>
      <c r="B878" s="7"/>
      <c r="C878" s="7"/>
      <c r="D878" s="7"/>
      <c r="E878" s="7"/>
      <c r="F878" s="7"/>
      <c r="G878" s="7"/>
      <c r="H878" s="7"/>
      <c r="I878" s="7"/>
      <c r="J878" s="7"/>
      <c r="K878" s="7"/>
      <c r="L878" s="7"/>
      <c r="M878" s="7"/>
      <c r="N878" s="7"/>
    </row>
    <row r="879" ht="15.75" customHeight="1">
      <c r="A879" s="7"/>
      <c r="B879" s="7"/>
      <c r="C879" s="7"/>
      <c r="D879" s="7"/>
      <c r="E879" s="7"/>
      <c r="F879" s="7"/>
      <c r="G879" s="7"/>
      <c r="H879" s="7"/>
      <c r="I879" s="7"/>
      <c r="J879" s="7"/>
      <c r="K879" s="7"/>
      <c r="L879" s="7"/>
      <c r="M879" s="7"/>
      <c r="N879" s="7"/>
    </row>
    <row r="880" ht="15.75" customHeight="1">
      <c r="A880" s="7"/>
      <c r="B880" s="7"/>
      <c r="C880" s="7"/>
      <c r="D880" s="7"/>
      <c r="E880" s="7"/>
      <c r="F880" s="7"/>
      <c r="G880" s="7"/>
      <c r="H880" s="7"/>
      <c r="I880" s="7"/>
      <c r="J880" s="7"/>
      <c r="K880" s="7"/>
      <c r="L880" s="7"/>
      <c r="M880" s="7"/>
      <c r="N880" s="7"/>
    </row>
    <row r="881" ht="15.75" customHeight="1">
      <c r="A881" s="7"/>
      <c r="B881" s="7"/>
      <c r="C881" s="7"/>
      <c r="D881" s="7"/>
      <c r="E881" s="7"/>
      <c r="F881" s="7"/>
      <c r="G881" s="7"/>
      <c r="H881" s="7"/>
      <c r="I881" s="7"/>
      <c r="J881" s="7"/>
      <c r="K881" s="7"/>
      <c r="L881" s="7"/>
      <c r="M881" s="7"/>
      <c r="N881" s="7"/>
    </row>
    <row r="882" ht="15.75" customHeight="1">
      <c r="A882" s="7"/>
      <c r="B882" s="7"/>
      <c r="C882" s="7"/>
      <c r="D882" s="7"/>
      <c r="E882" s="7"/>
      <c r="F882" s="7"/>
      <c r="G882" s="7"/>
      <c r="H882" s="7"/>
      <c r="I882" s="7"/>
      <c r="J882" s="7"/>
      <c r="K882" s="7"/>
      <c r="L882" s="7"/>
      <c r="M882" s="7"/>
      <c r="N882" s="7"/>
    </row>
    <row r="883" ht="15.75" customHeight="1">
      <c r="A883" s="7"/>
      <c r="B883" s="7"/>
      <c r="C883" s="7"/>
      <c r="D883" s="7"/>
      <c r="E883" s="7"/>
      <c r="F883" s="7"/>
      <c r="G883" s="7"/>
      <c r="H883" s="7"/>
      <c r="I883" s="7"/>
      <c r="J883" s="7"/>
      <c r="K883" s="7"/>
      <c r="L883" s="7"/>
      <c r="M883" s="7"/>
      <c r="N883" s="7"/>
    </row>
    <row r="884" ht="15.75" customHeight="1">
      <c r="A884" s="7"/>
      <c r="B884" s="7"/>
      <c r="C884" s="7"/>
      <c r="D884" s="7"/>
      <c r="E884" s="7"/>
      <c r="F884" s="7"/>
      <c r="G884" s="7"/>
      <c r="H884" s="7"/>
      <c r="I884" s="7"/>
      <c r="J884" s="7"/>
      <c r="K884" s="7"/>
      <c r="L884" s="7"/>
      <c r="M884" s="7"/>
      <c r="N884" s="7"/>
    </row>
    <row r="885" ht="15.75" customHeight="1">
      <c r="A885" s="7"/>
      <c r="B885" s="7"/>
      <c r="C885" s="7"/>
      <c r="D885" s="7"/>
      <c r="E885" s="7"/>
      <c r="F885" s="7"/>
      <c r="G885" s="7"/>
      <c r="H885" s="7"/>
      <c r="I885" s="7"/>
      <c r="J885" s="7"/>
      <c r="K885" s="7"/>
      <c r="L885" s="7"/>
      <c r="M885" s="7"/>
      <c r="N885" s="7"/>
    </row>
    <row r="886" ht="15.75" customHeight="1">
      <c r="A886" s="7"/>
      <c r="B886" s="7"/>
      <c r="C886" s="7"/>
      <c r="D886" s="7"/>
      <c r="E886" s="7"/>
      <c r="F886" s="7"/>
      <c r="G886" s="7"/>
      <c r="H886" s="7"/>
      <c r="I886" s="7"/>
      <c r="J886" s="7"/>
      <c r="K886" s="7"/>
      <c r="L886" s="7"/>
      <c r="M886" s="7"/>
      <c r="N886" s="7"/>
    </row>
    <row r="887" ht="15.75" customHeight="1">
      <c r="A887" s="7"/>
      <c r="B887" s="7"/>
      <c r="C887" s="7"/>
      <c r="D887" s="7"/>
      <c r="E887" s="7"/>
      <c r="F887" s="7"/>
      <c r="G887" s="7"/>
      <c r="H887" s="7"/>
      <c r="I887" s="7"/>
      <c r="J887" s="7"/>
      <c r="K887" s="7"/>
      <c r="L887" s="7"/>
      <c r="M887" s="7"/>
      <c r="N887" s="7"/>
    </row>
    <row r="888" ht="15.75" customHeight="1">
      <c r="A888" s="7"/>
      <c r="B888" s="7"/>
      <c r="C888" s="7"/>
      <c r="D888" s="7"/>
      <c r="E888" s="7"/>
      <c r="F888" s="7"/>
      <c r="G888" s="7"/>
      <c r="H888" s="7"/>
      <c r="I888" s="7"/>
      <c r="J888" s="7"/>
      <c r="K888" s="7"/>
      <c r="L888" s="7"/>
      <c r="M888" s="7"/>
      <c r="N888" s="7"/>
    </row>
    <row r="889" ht="15.75" customHeight="1">
      <c r="A889" s="7"/>
      <c r="B889" s="7"/>
      <c r="C889" s="7"/>
      <c r="D889" s="7"/>
      <c r="E889" s="7"/>
      <c r="F889" s="7"/>
      <c r="G889" s="7"/>
      <c r="H889" s="7"/>
      <c r="I889" s="7"/>
      <c r="J889" s="7"/>
      <c r="K889" s="7"/>
      <c r="L889" s="7"/>
      <c r="M889" s="7"/>
      <c r="N889" s="7"/>
    </row>
    <row r="890" ht="15.75" customHeight="1">
      <c r="A890" s="7"/>
      <c r="B890" s="7"/>
      <c r="C890" s="7"/>
      <c r="D890" s="7"/>
      <c r="E890" s="7"/>
      <c r="F890" s="7"/>
      <c r="G890" s="7"/>
      <c r="H890" s="7"/>
      <c r="I890" s="7"/>
      <c r="J890" s="7"/>
      <c r="K890" s="7"/>
      <c r="L890" s="7"/>
      <c r="M890" s="7"/>
      <c r="N890" s="7"/>
    </row>
    <row r="891" ht="15.75" customHeight="1">
      <c r="A891" s="7"/>
      <c r="B891" s="7"/>
      <c r="C891" s="7"/>
      <c r="D891" s="7"/>
      <c r="E891" s="7"/>
      <c r="F891" s="7"/>
      <c r="G891" s="7"/>
      <c r="H891" s="7"/>
      <c r="I891" s="7"/>
      <c r="J891" s="7"/>
      <c r="K891" s="7"/>
      <c r="L891" s="7"/>
      <c r="M891" s="7"/>
      <c r="N891" s="7"/>
    </row>
    <row r="892" ht="15.75" customHeight="1">
      <c r="A892" s="7"/>
      <c r="B892" s="7"/>
      <c r="C892" s="7"/>
      <c r="D892" s="7"/>
      <c r="E892" s="7"/>
      <c r="F892" s="7"/>
      <c r="G892" s="7"/>
      <c r="H892" s="7"/>
      <c r="I892" s="7"/>
      <c r="J892" s="7"/>
      <c r="K892" s="7"/>
      <c r="L892" s="7"/>
      <c r="M892" s="7"/>
      <c r="N892" s="7"/>
    </row>
    <row r="893" ht="15.75" customHeight="1">
      <c r="A893" s="7"/>
      <c r="B893" s="7"/>
      <c r="C893" s="7"/>
      <c r="D893" s="7"/>
      <c r="E893" s="7"/>
      <c r="F893" s="7"/>
      <c r="G893" s="7"/>
      <c r="H893" s="7"/>
      <c r="I893" s="7"/>
      <c r="J893" s="7"/>
      <c r="K893" s="7"/>
      <c r="L893" s="7"/>
      <c r="M893" s="7"/>
      <c r="N893" s="7"/>
    </row>
    <row r="894" ht="15.75" customHeight="1">
      <c r="A894" s="7"/>
      <c r="B894" s="7"/>
      <c r="C894" s="7"/>
      <c r="D894" s="7"/>
      <c r="E894" s="7"/>
      <c r="F894" s="7"/>
      <c r="G894" s="7"/>
      <c r="H894" s="7"/>
      <c r="I894" s="7"/>
      <c r="J894" s="7"/>
      <c r="K894" s="7"/>
      <c r="L894" s="7"/>
      <c r="M894" s="7"/>
      <c r="N894" s="7"/>
    </row>
    <row r="895" ht="15.75" customHeight="1">
      <c r="A895" s="7"/>
      <c r="B895" s="7"/>
      <c r="C895" s="7"/>
      <c r="D895" s="7"/>
      <c r="E895" s="7"/>
      <c r="F895" s="7"/>
      <c r="G895" s="7"/>
      <c r="H895" s="7"/>
      <c r="I895" s="7"/>
      <c r="J895" s="7"/>
      <c r="K895" s="7"/>
      <c r="L895" s="7"/>
      <c r="M895" s="7"/>
      <c r="N895" s="7"/>
    </row>
    <row r="896" ht="15.75" customHeight="1">
      <c r="A896" s="7"/>
      <c r="B896" s="7"/>
      <c r="C896" s="7"/>
      <c r="D896" s="7"/>
      <c r="E896" s="7"/>
      <c r="F896" s="7"/>
      <c r="G896" s="7"/>
      <c r="H896" s="7"/>
      <c r="I896" s="7"/>
      <c r="J896" s="7"/>
      <c r="K896" s="7"/>
      <c r="L896" s="7"/>
      <c r="M896" s="7"/>
      <c r="N896" s="7"/>
    </row>
    <row r="897" ht="15.75" customHeight="1">
      <c r="A897" s="7"/>
      <c r="B897" s="7"/>
      <c r="C897" s="7"/>
      <c r="D897" s="7"/>
      <c r="E897" s="7"/>
      <c r="F897" s="7"/>
      <c r="G897" s="7"/>
      <c r="H897" s="7"/>
      <c r="I897" s="7"/>
      <c r="J897" s="7"/>
      <c r="K897" s="7"/>
      <c r="L897" s="7"/>
      <c r="M897" s="7"/>
      <c r="N897" s="7"/>
    </row>
    <row r="898" ht="15.75" customHeight="1">
      <c r="A898" s="7"/>
      <c r="B898" s="7"/>
      <c r="C898" s="7"/>
      <c r="D898" s="7"/>
      <c r="E898" s="7"/>
      <c r="F898" s="7"/>
      <c r="G898" s="7"/>
      <c r="H898" s="7"/>
      <c r="I898" s="7"/>
      <c r="J898" s="7"/>
      <c r="K898" s="7"/>
      <c r="L898" s="7"/>
      <c r="M898" s="7"/>
      <c r="N898" s="7"/>
    </row>
    <row r="899" ht="15.75" customHeight="1">
      <c r="A899" s="7"/>
      <c r="B899" s="7"/>
      <c r="C899" s="7"/>
      <c r="D899" s="7"/>
      <c r="E899" s="7"/>
      <c r="F899" s="7"/>
      <c r="G899" s="7"/>
      <c r="H899" s="7"/>
      <c r="I899" s="7"/>
      <c r="J899" s="7"/>
      <c r="K899" s="7"/>
      <c r="L899" s="7"/>
      <c r="M899" s="7"/>
      <c r="N899" s="7"/>
    </row>
    <row r="900" ht="15.75" customHeight="1">
      <c r="A900" s="7"/>
      <c r="B900" s="7"/>
      <c r="C900" s="7"/>
      <c r="D900" s="7"/>
      <c r="E900" s="7"/>
      <c r="F900" s="7"/>
      <c r="G900" s="7"/>
      <c r="H900" s="7"/>
      <c r="I900" s="7"/>
      <c r="J900" s="7"/>
      <c r="K900" s="7"/>
      <c r="L900" s="7"/>
      <c r="M900" s="7"/>
      <c r="N900" s="7"/>
    </row>
    <row r="901" ht="15.75" customHeight="1">
      <c r="A901" s="7"/>
      <c r="B901" s="7"/>
      <c r="C901" s="7"/>
      <c r="D901" s="7"/>
      <c r="E901" s="7"/>
      <c r="F901" s="7"/>
      <c r="G901" s="7"/>
      <c r="H901" s="7"/>
      <c r="I901" s="7"/>
      <c r="J901" s="7"/>
      <c r="K901" s="7"/>
      <c r="L901" s="7"/>
      <c r="M901" s="7"/>
      <c r="N901" s="7"/>
    </row>
    <row r="902" ht="15.75" customHeight="1">
      <c r="A902" s="7"/>
      <c r="B902" s="7"/>
      <c r="C902" s="7"/>
      <c r="D902" s="7"/>
      <c r="E902" s="7"/>
      <c r="F902" s="7"/>
      <c r="G902" s="7"/>
      <c r="H902" s="7"/>
      <c r="I902" s="7"/>
      <c r="J902" s="7"/>
      <c r="K902" s="7"/>
      <c r="L902" s="7"/>
      <c r="M902" s="7"/>
      <c r="N902" s="7"/>
    </row>
    <row r="903" ht="15.75" customHeight="1">
      <c r="A903" s="7"/>
      <c r="B903" s="7"/>
      <c r="C903" s="7"/>
      <c r="D903" s="7"/>
      <c r="E903" s="7"/>
      <c r="F903" s="7"/>
      <c r="G903" s="7"/>
      <c r="H903" s="7"/>
      <c r="I903" s="7"/>
      <c r="J903" s="7"/>
      <c r="K903" s="7"/>
      <c r="L903" s="7"/>
      <c r="M903" s="7"/>
      <c r="N903" s="7"/>
    </row>
    <row r="904" ht="15.75" customHeight="1">
      <c r="A904" s="7"/>
      <c r="B904" s="7"/>
      <c r="C904" s="7"/>
      <c r="D904" s="7"/>
      <c r="E904" s="7"/>
      <c r="F904" s="7"/>
      <c r="G904" s="7"/>
      <c r="H904" s="7"/>
      <c r="I904" s="7"/>
      <c r="J904" s="7"/>
      <c r="K904" s="7"/>
      <c r="L904" s="7"/>
      <c r="M904" s="7"/>
      <c r="N904" s="7"/>
    </row>
    <row r="905" ht="15.75" customHeight="1">
      <c r="A905" s="7"/>
      <c r="B905" s="7"/>
      <c r="C905" s="7"/>
      <c r="D905" s="7"/>
      <c r="E905" s="7"/>
      <c r="F905" s="7"/>
      <c r="G905" s="7"/>
      <c r="H905" s="7"/>
      <c r="I905" s="7"/>
      <c r="J905" s="7"/>
      <c r="K905" s="7"/>
      <c r="L905" s="7"/>
      <c r="M905" s="7"/>
      <c r="N905" s="7"/>
    </row>
    <row r="906" ht="15.75" customHeight="1">
      <c r="A906" s="7"/>
      <c r="B906" s="7"/>
      <c r="C906" s="7"/>
      <c r="D906" s="7"/>
      <c r="E906" s="7"/>
      <c r="F906" s="7"/>
      <c r="G906" s="7"/>
      <c r="H906" s="7"/>
      <c r="I906" s="7"/>
      <c r="J906" s="7"/>
      <c r="K906" s="7"/>
      <c r="L906" s="7"/>
      <c r="M906" s="7"/>
      <c r="N906" s="7"/>
    </row>
    <row r="907" ht="15.75" customHeight="1">
      <c r="A907" s="7"/>
      <c r="B907" s="7"/>
      <c r="C907" s="7"/>
      <c r="D907" s="7"/>
      <c r="E907" s="7"/>
      <c r="F907" s="7"/>
      <c r="G907" s="7"/>
      <c r="H907" s="7"/>
      <c r="I907" s="7"/>
      <c r="J907" s="7"/>
      <c r="K907" s="7"/>
      <c r="L907" s="7"/>
      <c r="M907" s="7"/>
      <c r="N907" s="7"/>
    </row>
    <row r="908" ht="15.75" customHeight="1">
      <c r="A908" s="7"/>
      <c r="B908" s="7"/>
      <c r="C908" s="7"/>
      <c r="D908" s="7"/>
      <c r="E908" s="7"/>
      <c r="F908" s="7"/>
      <c r="G908" s="7"/>
      <c r="H908" s="7"/>
      <c r="I908" s="7"/>
      <c r="J908" s="7"/>
      <c r="K908" s="7"/>
      <c r="L908" s="7"/>
      <c r="M908" s="7"/>
      <c r="N908" s="7"/>
    </row>
    <row r="909" ht="15.75" customHeight="1">
      <c r="A909" s="7"/>
      <c r="B909" s="7"/>
      <c r="C909" s="7"/>
      <c r="D909" s="7"/>
      <c r="E909" s="7"/>
      <c r="F909" s="7"/>
      <c r="G909" s="7"/>
      <c r="H909" s="7"/>
      <c r="I909" s="7"/>
      <c r="J909" s="7"/>
      <c r="K909" s="7"/>
      <c r="L909" s="7"/>
      <c r="M909" s="7"/>
      <c r="N909" s="7"/>
    </row>
    <row r="910" ht="15.75" customHeight="1">
      <c r="A910" s="7"/>
      <c r="B910" s="7"/>
      <c r="C910" s="7"/>
      <c r="D910" s="7"/>
      <c r="E910" s="7"/>
      <c r="F910" s="7"/>
      <c r="G910" s="7"/>
      <c r="H910" s="7"/>
      <c r="I910" s="7"/>
      <c r="J910" s="7"/>
      <c r="K910" s="7"/>
      <c r="L910" s="7"/>
      <c r="M910" s="7"/>
      <c r="N910" s="7"/>
    </row>
    <row r="911" ht="15.75" customHeight="1">
      <c r="A911" s="7"/>
      <c r="B911" s="7"/>
      <c r="C911" s="7"/>
      <c r="D911" s="7"/>
      <c r="E911" s="7"/>
      <c r="F911" s="7"/>
      <c r="G911" s="7"/>
      <c r="H911" s="7"/>
      <c r="I911" s="7"/>
      <c r="J911" s="7"/>
      <c r="K911" s="7"/>
      <c r="L911" s="7"/>
      <c r="M911" s="7"/>
      <c r="N911" s="7"/>
    </row>
    <row r="912" ht="15.75" customHeight="1">
      <c r="A912" s="7"/>
      <c r="B912" s="7"/>
      <c r="C912" s="7"/>
      <c r="D912" s="7"/>
      <c r="E912" s="7"/>
      <c r="F912" s="7"/>
      <c r="G912" s="7"/>
      <c r="H912" s="7"/>
      <c r="I912" s="7"/>
      <c r="J912" s="7"/>
      <c r="K912" s="7"/>
      <c r="L912" s="7"/>
      <c r="M912" s="7"/>
      <c r="N912" s="7"/>
    </row>
    <row r="913" ht="15.75" customHeight="1">
      <c r="A913" s="7"/>
      <c r="B913" s="7"/>
      <c r="C913" s="7"/>
      <c r="D913" s="7"/>
      <c r="E913" s="7"/>
      <c r="F913" s="7"/>
      <c r="G913" s="7"/>
      <c r="H913" s="7"/>
      <c r="I913" s="7"/>
      <c r="J913" s="7"/>
      <c r="K913" s="7"/>
      <c r="L913" s="7"/>
      <c r="M913" s="7"/>
      <c r="N913" s="7"/>
    </row>
    <row r="914" ht="15.75" customHeight="1">
      <c r="A914" s="7"/>
      <c r="B914" s="7"/>
      <c r="C914" s="7"/>
      <c r="D914" s="7"/>
      <c r="E914" s="7"/>
      <c r="F914" s="7"/>
      <c r="G914" s="7"/>
      <c r="H914" s="7"/>
      <c r="I914" s="7"/>
      <c r="J914" s="7"/>
      <c r="K914" s="7"/>
      <c r="L914" s="7"/>
      <c r="M914" s="7"/>
      <c r="N914" s="7"/>
    </row>
    <row r="915" ht="15.75" customHeight="1">
      <c r="A915" s="7"/>
      <c r="B915" s="7"/>
      <c r="C915" s="7"/>
      <c r="D915" s="7"/>
      <c r="E915" s="7"/>
      <c r="F915" s="7"/>
      <c r="G915" s="7"/>
      <c r="H915" s="7"/>
      <c r="I915" s="7"/>
      <c r="J915" s="7"/>
      <c r="K915" s="7"/>
      <c r="L915" s="7"/>
      <c r="M915" s="7"/>
      <c r="N915" s="7"/>
    </row>
    <row r="916" ht="15.75" customHeight="1">
      <c r="A916" s="7"/>
      <c r="B916" s="7"/>
      <c r="C916" s="7"/>
      <c r="D916" s="7"/>
      <c r="E916" s="7"/>
      <c r="F916" s="7"/>
      <c r="G916" s="7"/>
      <c r="H916" s="7"/>
      <c r="I916" s="7"/>
      <c r="J916" s="7"/>
      <c r="K916" s="7"/>
      <c r="L916" s="7"/>
      <c r="M916" s="7"/>
      <c r="N916" s="7"/>
    </row>
    <row r="917" ht="15.75" customHeight="1">
      <c r="A917" s="7"/>
      <c r="B917" s="7"/>
      <c r="C917" s="7"/>
      <c r="D917" s="7"/>
      <c r="E917" s="7"/>
      <c r="F917" s="7"/>
      <c r="G917" s="7"/>
      <c r="H917" s="7"/>
      <c r="I917" s="7"/>
      <c r="J917" s="7"/>
      <c r="K917" s="7"/>
      <c r="L917" s="7"/>
      <c r="M917" s="7"/>
      <c r="N917" s="7"/>
    </row>
    <row r="918" ht="15.75" customHeight="1">
      <c r="A918" s="7"/>
      <c r="B918" s="7"/>
      <c r="C918" s="7"/>
      <c r="D918" s="7"/>
      <c r="E918" s="7"/>
      <c r="F918" s="7"/>
      <c r="G918" s="7"/>
      <c r="H918" s="7"/>
      <c r="I918" s="7"/>
      <c r="J918" s="7"/>
      <c r="K918" s="7"/>
      <c r="L918" s="7"/>
      <c r="M918" s="7"/>
      <c r="N918" s="7"/>
    </row>
    <row r="919" ht="15.75" customHeight="1">
      <c r="A919" s="7"/>
      <c r="B919" s="7"/>
      <c r="C919" s="7"/>
      <c r="D919" s="7"/>
      <c r="E919" s="7"/>
      <c r="F919" s="7"/>
      <c r="G919" s="7"/>
      <c r="H919" s="7"/>
      <c r="I919" s="7"/>
      <c r="J919" s="7"/>
      <c r="K919" s="7"/>
      <c r="L919" s="7"/>
      <c r="M919" s="7"/>
      <c r="N919" s="7"/>
    </row>
    <row r="920" ht="15.75" customHeight="1">
      <c r="A920" s="7"/>
      <c r="B920" s="7"/>
      <c r="C920" s="7"/>
      <c r="D920" s="7"/>
      <c r="E920" s="7"/>
      <c r="F920" s="7"/>
      <c r="G920" s="7"/>
      <c r="H920" s="7"/>
      <c r="I920" s="7"/>
      <c r="J920" s="7"/>
      <c r="K920" s="7"/>
      <c r="L920" s="7"/>
      <c r="M920" s="7"/>
      <c r="N920" s="7"/>
    </row>
    <row r="921" ht="15.75" customHeight="1">
      <c r="A921" s="7"/>
      <c r="B921" s="7"/>
      <c r="C921" s="7"/>
      <c r="D921" s="7"/>
      <c r="E921" s="7"/>
      <c r="F921" s="7"/>
      <c r="G921" s="7"/>
      <c r="H921" s="7"/>
      <c r="I921" s="7"/>
      <c r="J921" s="7"/>
      <c r="K921" s="7"/>
      <c r="L921" s="7"/>
      <c r="M921" s="7"/>
      <c r="N921" s="7"/>
    </row>
    <row r="922" ht="15.75" customHeight="1">
      <c r="A922" s="7"/>
      <c r="B922" s="7"/>
      <c r="C922" s="7"/>
      <c r="D922" s="7"/>
      <c r="E922" s="7"/>
      <c r="F922" s="7"/>
      <c r="G922" s="7"/>
      <c r="H922" s="7"/>
      <c r="I922" s="7"/>
      <c r="J922" s="7"/>
      <c r="K922" s="7"/>
      <c r="L922" s="7"/>
      <c r="M922" s="7"/>
      <c r="N922" s="7"/>
    </row>
    <row r="923" ht="15.75" customHeight="1">
      <c r="A923" s="7"/>
      <c r="B923" s="7"/>
      <c r="C923" s="7"/>
      <c r="D923" s="7"/>
      <c r="E923" s="7"/>
      <c r="F923" s="7"/>
      <c r="G923" s="7"/>
      <c r="H923" s="7"/>
      <c r="I923" s="7"/>
      <c r="J923" s="7"/>
      <c r="K923" s="7"/>
      <c r="L923" s="7"/>
      <c r="M923" s="7"/>
      <c r="N923" s="7"/>
    </row>
    <row r="924" ht="15.75" customHeight="1">
      <c r="A924" s="7"/>
      <c r="B924" s="7"/>
      <c r="C924" s="7"/>
      <c r="D924" s="7"/>
      <c r="E924" s="7"/>
      <c r="F924" s="7"/>
      <c r="G924" s="7"/>
      <c r="H924" s="7"/>
      <c r="I924" s="7"/>
      <c r="J924" s="7"/>
      <c r="K924" s="7"/>
      <c r="L924" s="7"/>
      <c r="M924" s="7"/>
      <c r="N924" s="7"/>
    </row>
    <row r="925" ht="15.75" customHeight="1">
      <c r="A925" s="7"/>
      <c r="B925" s="7"/>
      <c r="C925" s="7"/>
      <c r="D925" s="7"/>
      <c r="E925" s="7"/>
      <c r="F925" s="7"/>
      <c r="G925" s="7"/>
      <c r="H925" s="7"/>
      <c r="I925" s="7"/>
      <c r="J925" s="7"/>
      <c r="K925" s="7"/>
      <c r="L925" s="7"/>
      <c r="M925" s="7"/>
      <c r="N925" s="7"/>
    </row>
    <row r="926" ht="15.75" customHeight="1">
      <c r="A926" s="7"/>
      <c r="B926" s="7"/>
      <c r="C926" s="7"/>
      <c r="D926" s="7"/>
      <c r="E926" s="7"/>
      <c r="F926" s="7"/>
      <c r="G926" s="7"/>
      <c r="H926" s="7"/>
      <c r="I926" s="7"/>
      <c r="J926" s="7"/>
      <c r="K926" s="7"/>
      <c r="L926" s="7"/>
      <c r="M926" s="7"/>
      <c r="N926" s="7"/>
    </row>
    <row r="927" ht="15.75" customHeight="1">
      <c r="A927" s="7"/>
      <c r="B927" s="7"/>
      <c r="C927" s="7"/>
      <c r="D927" s="7"/>
      <c r="E927" s="7"/>
      <c r="F927" s="7"/>
      <c r="G927" s="7"/>
      <c r="H927" s="7"/>
      <c r="I927" s="7"/>
      <c r="J927" s="7"/>
      <c r="K927" s="7"/>
      <c r="L927" s="7"/>
      <c r="M927" s="7"/>
      <c r="N927" s="7"/>
    </row>
    <row r="928" ht="15.75" customHeight="1">
      <c r="A928" s="7"/>
      <c r="B928" s="7"/>
      <c r="C928" s="7"/>
      <c r="D928" s="7"/>
      <c r="E928" s="7"/>
      <c r="F928" s="7"/>
      <c r="G928" s="7"/>
      <c r="H928" s="7"/>
      <c r="I928" s="7"/>
      <c r="J928" s="7"/>
      <c r="K928" s="7"/>
      <c r="L928" s="7"/>
      <c r="M928" s="7"/>
      <c r="N928" s="7"/>
    </row>
    <row r="929" ht="15.75" customHeight="1">
      <c r="A929" s="7"/>
      <c r="B929" s="7"/>
      <c r="C929" s="7"/>
      <c r="D929" s="7"/>
      <c r="E929" s="7"/>
      <c r="F929" s="7"/>
      <c r="G929" s="7"/>
      <c r="H929" s="7"/>
      <c r="I929" s="7"/>
      <c r="J929" s="7"/>
      <c r="K929" s="7"/>
      <c r="L929" s="7"/>
      <c r="M929" s="7"/>
      <c r="N929" s="7"/>
    </row>
    <row r="930" ht="15.75" customHeight="1">
      <c r="A930" s="7"/>
      <c r="B930" s="7"/>
      <c r="C930" s="7"/>
      <c r="D930" s="7"/>
      <c r="E930" s="7"/>
      <c r="F930" s="7"/>
      <c r="G930" s="7"/>
      <c r="H930" s="7"/>
      <c r="I930" s="7"/>
      <c r="J930" s="7"/>
      <c r="K930" s="7"/>
      <c r="L930" s="7"/>
      <c r="M930" s="7"/>
      <c r="N930" s="7"/>
    </row>
    <row r="931" ht="15.75" customHeight="1">
      <c r="A931" s="7"/>
      <c r="B931" s="7"/>
      <c r="C931" s="7"/>
      <c r="D931" s="7"/>
      <c r="E931" s="7"/>
      <c r="F931" s="7"/>
      <c r="G931" s="7"/>
      <c r="H931" s="7"/>
      <c r="I931" s="7"/>
      <c r="J931" s="7"/>
      <c r="K931" s="7"/>
      <c r="L931" s="7"/>
      <c r="M931" s="7"/>
      <c r="N931" s="7"/>
    </row>
    <row r="932" ht="15.75" customHeight="1">
      <c r="A932" s="7"/>
      <c r="B932" s="7"/>
      <c r="C932" s="7"/>
      <c r="D932" s="7"/>
      <c r="E932" s="7"/>
      <c r="F932" s="7"/>
      <c r="G932" s="7"/>
      <c r="H932" s="7"/>
      <c r="I932" s="7"/>
      <c r="J932" s="7"/>
      <c r="K932" s="7"/>
      <c r="L932" s="7"/>
      <c r="M932" s="7"/>
      <c r="N932" s="7"/>
    </row>
    <row r="933" ht="15.75" customHeight="1">
      <c r="A933" s="7"/>
      <c r="B933" s="7"/>
      <c r="C933" s="7"/>
      <c r="D933" s="7"/>
      <c r="E933" s="7"/>
      <c r="F933" s="7"/>
      <c r="G933" s="7"/>
      <c r="H933" s="7"/>
      <c r="I933" s="7"/>
      <c r="J933" s="7"/>
      <c r="K933" s="7"/>
      <c r="L933" s="7"/>
      <c r="M933" s="7"/>
      <c r="N933" s="7"/>
    </row>
    <row r="934" ht="15.75" customHeight="1">
      <c r="A934" s="7"/>
      <c r="B934" s="7"/>
      <c r="C934" s="7"/>
      <c r="D934" s="7"/>
      <c r="E934" s="7"/>
      <c r="F934" s="7"/>
      <c r="G934" s="7"/>
      <c r="H934" s="7"/>
      <c r="I934" s="7"/>
      <c r="J934" s="7"/>
      <c r="K934" s="7"/>
      <c r="L934" s="7"/>
      <c r="M934" s="7"/>
      <c r="N934" s="7"/>
    </row>
    <row r="935" ht="15.75" customHeight="1">
      <c r="A935" s="7"/>
      <c r="B935" s="7"/>
      <c r="C935" s="7"/>
      <c r="D935" s="7"/>
      <c r="E935" s="7"/>
      <c r="F935" s="7"/>
      <c r="G935" s="7"/>
      <c r="H935" s="7"/>
      <c r="I935" s="7"/>
      <c r="J935" s="7"/>
      <c r="K935" s="7"/>
      <c r="L935" s="7"/>
      <c r="M935" s="7"/>
      <c r="N935" s="7"/>
    </row>
    <row r="936" ht="15.75" customHeight="1">
      <c r="A936" s="7"/>
      <c r="B936" s="7"/>
      <c r="C936" s="7"/>
      <c r="D936" s="7"/>
      <c r="E936" s="7"/>
      <c r="F936" s="7"/>
      <c r="G936" s="7"/>
      <c r="H936" s="7"/>
      <c r="I936" s="7"/>
      <c r="J936" s="7"/>
      <c r="K936" s="7"/>
      <c r="L936" s="7"/>
      <c r="M936" s="7"/>
      <c r="N936" s="7"/>
    </row>
    <row r="937" ht="15.75" customHeight="1">
      <c r="A937" s="7"/>
      <c r="B937" s="7"/>
      <c r="C937" s="7"/>
      <c r="D937" s="7"/>
      <c r="E937" s="7"/>
      <c r="F937" s="7"/>
      <c r="G937" s="7"/>
      <c r="H937" s="7"/>
      <c r="I937" s="7"/>
      <c r="J937" s="7"/>
      <c r="K937" s="7"/>
      <c r="L937" s="7"/>
      <c r="M937" s="7"/>
      <c r="N937" s="7"/>
    </row>
    <row r="938" ht="15.75" customHeight="1">
      <c r="A938" s="7"/>
      <c r="B938" s="7"/>
      <c r="C938" s="7"/>
      <c r="D938" s="7"/>
      <c r="E938" s="7"/>
      <c r="F938" s="7"/>
      <c r="G938" s="7"/>
      <c r="H938" s="7"/>
      <c r="I938" s="7"/>
      <c r="J938" s="7"/>
      <c r="K938" s="7"/>
      <c r="L938" s="7"/>
      <c r="M938" s="7"/>
      <c r="N938" s="7"/>
    </row>
    <row r="939" ht="15.75" customHeight="1">
      <c r="A939" s="7"/>
      <c r="B939" s="7"/>
      <c r="C939" s="7"/>
      <c r="D939" s="7"/>
      <c r="E939" s="7"/>
      <c r="F939" s="7"/>
      <c r="G939" s="7"/>
      <c r="H939" s="7"/>
      <c r="I939" s="7"/>
      <c r="J939" s="7"/>
      <c r="K939" s="7"/>
      <c r="L939" s="7"/>
      <c r="M939" s="7"/>
      <c r="N939" s="7"/>
    </row>
    <row r="940" ht="15.75" customHeight="1">
      <c r="A940" s="7"/>
      <c r="B940" s="7"/>
      <c r="C940" s="7"/>
      <c r="D940" s="7"/>
      <c r="E940" s="7"/>
      <c r="F940" s="7"/>
      <c r="G940" s="7"/>
      <c r="H940" s="7"/>
      <c r="I940" s="7"/>
      <c r="J940" s="7"/>
      <c r="K940" s="7"/>
      <c r="L940" s="7"/>
      <c r="M940" s="7"/>
      <c r="N940" s="7"/>
    </row>
    <row r="941" ht="15.75" customHeight="1">
      <c r="A941" s="7"/>
      <c r="B941" s="7"/>
      <c r="C941" s="7"/>
      <c r="D941" s="7"/>
      <c r="E941" s="7"/>
      <c r="F941" s="7"/>
      <c r="G941" s="7"/>
      <c r="H941" s="7"/>
      <c r="I941" s="7"/>
      <c r="J941" s="7"/>
      <c r="K941" s="7"/>
      <c r="L941" s="7"/>
      <c r="M941" s="7"/>
      <c r="N941" s="7"/>
    </row>
    <row r="942" ht="15.75" customHeight="1">
      <c r="A942" s="7"/>
      <c r="B942" s="7"/>
      <c r="C942" s="7"/>
      <c r="D942" s="7"/>
      <c r="E942" s="7"/>
      <c r="F942" s="7"/>
      <c r="G942" s="7"/>
      <c r="H942" s="7"/>
      <c r="I942" s="7"/>
      <c r="J942" s="7"/>
      <c r="K942" s="7"/>
      <c r="L942" s="7"/>
      <c r="M942" s="7"/>
      <c r="N942" s="7"/>
    </row>
    <row r="943" ht="15.75" customHeight="1">
      <c r="A943" s="7"/>
      <c r="B943" s="7"/>
      <c r="C943" s="7"/>
      <c r="D943" s="7"/>
      <c r="E943" s="7"/>
      <c r="F943" s="7"/>
      <c r="G943" s="7"/>
      <c r="H943" s="7"/>
      <c r="I943" s="7"/>
      <c r="J943" s="7"/>
      <c r="K943" s="7"/>
      <c r="L943" s="7"/>
      <c r="M943" s="7"/>
      <c r="N943" s="7"/>
    </row>
    <row r="944" ht="15.75" customHeight="1">
      <c r="A944" s="7"/>
      <c r="B944" s="7"/>
      <c r="C944" s="7"/>
      <c r="D944" s="7"/>
      <c r="E944" s="7"/>
      <c r="F944" s="7"/>
      <c r="G944" s="7"/>
      <c r="H944" s="7"/>
      <c r="I944" s="7"/>
      <c r="J944" s="7"/>
      <c r="K944" s="7"/>
      <c r="L944" s="7"/>
      <c r="M944" s="7"/>
      <c r="N944" s="7"/>
    </row>
    <row r="945" ht="15.75" customHeight="1">
      <c r="A945" s="7"/>
      <c r="B945" s="7"/>
      <c r="C945" s="7"/>
      <c r="D945" s="7"/>
      <c r="E945" s="7"/>
      <c r="F945" s="7"/>
      <c r="G945" s="7"/>
      <c r="H945" s="7"/>
      <c r="I945" s="7"/>
      <c r="J945" s="7"/>
      <c r="K945" s="7"/>
      <c r="L945" s="7"/>
      <c r="M945" s="7"/>
      <c r="N945" s="7"/>
    </row>
    <row r="946" ht="15.75" customHeight="1">
      <c r="A946" s="7"/>
      <c r="B946" s="7"/>
      <c r="C946" s="7"/>
      <c r="D946" s="7"/>
      <c r="E946" s="7"/>
      <c r="F946" s="7"/>
      <c r="G946" s="7"/>
      <c r="H946" s="7"/>
      <c r="I946" s="7"/>
      <c r="J946" s="7"/>
      <c r="K946" s="7"/>
      <c r="L946" s="7"/>
      <c r="M946" s="7"/>
      <c r="N946" s="7"/>
    </row>
    <row r="947" ht="15.75" customHeight="1">
      <c r="A947" s="7"/>
      <c r="B947" s="7"/>
      <c r="C947" s="7"/>
      <c r="D947" s="7"/>
      <c r="E947" s="7"/>
      <c r="F947" s="7"/>
      <c r="G947" s="7"/>
      <c r="H947" s="7"/>
      <c r="I947" s="7"/>
      <c r="J947" s="7"/>
      <c r="K947" s="7"/>
      <c r="L947" s="7"/>
      <c r="M947" s="7"/>
      <c r="N947" s="7"/>
    </row>
    <row r="948" ht="15.75" customHeight="1">
      <c r="A948" s="7"/>
      <c r="B948" s="7"/>
      <c r="C948" s="7"/>
      <c r="D948" s="7"/>
      <c r="E948" s="7"/>
      <c r="F948" s="7"/>
      <c r="G948" s="7"/>
      <c r="H948" s="7"/>
      <c r="I948" s="7"/>
      <c r="J948" s="7"/>
      <c r="K948" s="7"/>
      <c r="L948" s="7"/>
      <c r="M948" s="7"/>
      <c r="N948" s="7"/>
    </row>
    <row r="949" ht="15.75" customHeight="1">
      <c r="A949" s="7"/>
      <c r="B949" s="7"/>
      <c r="C949" s="7"/>
      <c r="D949" s="7"/>
      <c r="E949" s="7"/>
      <c r="F949" s="7"/>
      <c r="G949" s="7"/>
      <c r="H949" s="7"/>
      <c r="I949" s="7"/>
      <c r="J949" s="7"/>
      <c r="K949" s="7"/>
      <c r="L949" s="7"/>
      <c r="M949" s="7"/>
      <c r="N949" s="7"/>
    </row>
    <row r="950" ht="15.75" customHeight="1">
      <c r="A950" s="7"/>
      <c r="B950" s="7"/>
      <c r="C950" s="7"/>
      <c r="D950" s="7"/>
      <c r="E950" s="7"/>
      <c r="F950" s="7"/>
      <c r="G950" s="7"/>
      <c r="H950" s="7"/>
      <c r="I950" s="7"/>
      <c r="J950" s="7"/>
      <c r="K950" s="7"/>
      <c r="L950" s="7"/>
      <c r="M950" s="7"/>
      <c r="N950" s="7"/>
    </row>
    <row r="951" ht="15.75" customHeight="1">
      <c r="A951" s="7"/>
      <c r="B951" s="7"/>
      <c r="C951" s="7"/>
      <c r="D951" s="7"/>
      <c r="E951" s="7"/>
      <c r="F951" s="7"/>
      <c r="G951" s="7"/>
      <c r="H951" s="7"/>
      <c r="I951" s="7"/>
      <c r="J951" s="7"/>
      <c r="K951" s="7"/>
      <c r="L951" s="7"/>
      <c r="M951" s="7"/>
      <c r="N951" s="7"/>
    </row>
    <row r="952" ht="15.75" customHeight="1">
      <c r="A952" s="7"/>
      <c r="B952" s="7"/>
      <c r="C952" s="7"/>
      <c r="D952" s="7"/>
      <c r="E952" s="7"/>
      <c r="F952" s="7"/>
      <c r="G952" s="7"/>
      <c r="H952" s="7"/>
      <c r="I952" s="7"/>
      <c r="J952" s="7"/>
      <c r="K952" s="7"/>
      <c r="L952" s="7"/>
      <c r="M952" s="7"/>
      <c r="N952" s="7"/>
    </row>
    <row r="953" ht="15.75" customHeight="1">
      <c r="A953" s="7"/>
      <c r="B953" s="7"/>
      <c r="C953" s="7"/>
      <c r="D953" s="7"/>
      <c r="E953" s="7"/>
      <c r="F953" s="7"/>
      <c r="G953" s="7"/>
      <c r="H953" s="7"/>
      <c r="I953" s="7"/>
      <c r="J953" s="7"/>
      <c r="K953" s="7"/>
      <c r="L953" s="7"/>
      <c r="M953" s="7"/>
      <c r="N953" s="7"/>
    </row>
    <row r="954" ht="15.75" customHeight="1">
      <c r="A954" s="7"/>
      <c r="B954" s="7"/>
      <c r="C954" s="7"/>
      <c r="D954" s="7"/>
      <c r="E954" s="7"/>
      <c r="F954" s="7"/>
      <c r="G954" s="7"/>
      <c r="H954" s="7"/>
      <c r="I954" s="7"/>
      <c r="J954" s="7"/>
      <c r="K954" s="7"/>
      <c r="L954" s="7"/>
      <c r="M954" s="7"/>
      <c r="N954" s="7"/>
    </row>
    <row r="955" ht="15.75" customHeight="1">
      <c r="A955" s="7"/>
      <c r="B955" s="7"/>
      <c r="C955" s="7"/>
      <c r="D955" s="7"/>
      <c r="E955" s="7"/>
      <c r="F955" s="7"/>
      <c r="G955" s="7"/>
      <c r="H955" s="7"/>
      <c r="I955" s="7"/>
      <c r="J955" s="7"/>
      <c r="K955" s="7"/>
      <c r="L955" s="7"/>
      <c r="M955" s="7"/>
      <c r="N955" s="7"/>
    </row>
    <row r="956" ht="15.75" customHeight="1">
      <c r="A956" s="7"/>
      <c r="B956" s="7"/>
      <c r="C956" s="7"/>
      <c r="D956" s="7"/>
      <c r="E956" s="7"/>
      <c r="F956" s="7"/>
      <c r="G956" s="7"/>
      <c r="H956" s="7"/>
      <c r="I956" s="7"/>
      <c r="J956" s="7"/>
      <c r="K956" s="7"/>
      <c r="L956" s="7"/>
      <c r="M956" s="7"/>
      <c r="N956" s="7"/>
    </row>
    <row r="957" ht="15.75" customHeight="1">
      <c r="A957" s="7"/>
      <c r="B957" s="7"/>
      <c r="C957" s="7"/>
      <c r="D957" s="7"/>
      <c r="E957" s="7"/>
      <c r="F957" s="7"/>
      <c r="G957" s="7"/>
      <c r="H957" s="7"/>
      <c r="I957" s="7"/>
      <c r="J957" s="7"/>
      <c r="K957" s="7"/>
      <c r="L957" s="7"/>
      <c r="M957" s="7"/>
      <c r="N957" s="7"/>
    </row>
    <row r="958" ht="15.75" customHeight="1">
      <c r="A958" s="7"/>
      <c r="B958" s="7"/>
      <c r="C958" s="7"/>
      <c r="D958" s="7"/>
      <c r="E958" s="7"/>
      <c r="F958" s="7"/>
      <c r="G958" s="7"/>
      <c r="H958" s="7"/>
      <c r="I958" s="7"/>
      <c r="J958" s="7"/>
      <c r="K958" s="7"/>
      <c r="L958" s="7"/>
      <c r="M958" s="7"/>
      <c r="N958" s="7"/>
    </row>
    <row r="959" ht="15.75" customHeight="1">
      <c r="A959" s="7"/>
      <c r="B959" s="7"/>
      <c r="C959" s="7"/>
      <c r="D959" s="7"/>
      <c r="E959" s="7"/>
      <c r="F959" s="7"/>
      <c r="G959" s="7"/>
      <c r="H959" s="7"/>
      <c r="I959" s="7"/>
      <c r="J959" s="7"/>
      <c r="K959" s="7"/>
      <c r="L959" s="7"/>
      <c r="M959" s="7"/>
      <c r="N959" s="7"/>
    </row>
    <row r="960" ht="15.75" customHeight="1">
      <c r="A960" s="7"/>
      <c r="B960" s="7"/>
      <c r="C960" s="7"/>
      <c r="D960" s="7"/>
      <c r="E960" s="7"/>
      <c r="F960" s="7"/>
      <c r="G960" s="7"/>
      <c r="H960" s="7"/>
      <c r="I960" s="7"/>
      <c r="J960" s="7"/>
      <c r="K960" s="7"/>
      <c r="L960" s="7"/>
      <c r="M960" s="7"/>
      <c r="N960" s="7"/>
    </row>
    <row r="961" ht="15.75" customHeight="1">
      <c r="A961" s="7"/>
      <c r="B961" s="7"/>
      <c r="C961" s="7"/>
      <c r="D961" s="7"/>
      <c r="E961" s="7"/>
      <c r="F961" s="7"/>
      <c r="G961" s="7"/>
      <c r="H961" s="7"/>
      <c r="I961" s="7"/>
      <c r="J961" s="7"/>
      <c r="K961" s="7"/>
      <c r="L961" s="7"/>
      <c r="M961" s="7"/>
      <c r="N961" s="7"/>
    </row>
    <row r="962" ht="15.75" customHeight="1">
      <c r="A962" s="7"/>
      <c r="B962" s="7"/>
      <c r="C962" s="7"/>
      <c r="D962" s="7"/>
      <c r="E962" s="7"/>
      <c r="F962" s="7"/>
      <c r="G962" s="7"/>
      <c r="H962" s="7"/>
      <c r="I962" s="7"/>
      <c r="J962" s="7"/>
      <c r="K962" s="7"/>
      <c r="L962" s="7"/>
      <c r="M962" s="7"/>
      <c r="N962" s="7"/>
    </row>
    <row r="963" ht="15.75" customHeight="1">
      <c r="A963" s="7"/>
      <c r="B963" s="7"/>
      <c r="C963" s="7"/>
      <c r="D963" s="7"/>
      <c r="E963" s="7"/>
      <c r="F963" s="7"/>
      <c r="G963" s="7"/>
      <c r="H963" s="7"/>
      <c r="I963" s="7"/>
      <c r="J963" s="7"/>
      <c r="K963" s="7"/>
      <c r="L963" s="7"/>
      <c r="M963" s="7"/>
      <c r="N963" s="7"/>
    </row>
    <row r="964" ht="15.75" customHeight="1">
      <c r="A964" s="7"/>
      <c r="B964" s="7"/>
      <c r="C964" s="7"/>
      <c r="D964" s="7"/>
      <c r="E964" s="7"/>
      <c r="F964" s="7"/>
      <c r="G964" s="7"/>
      <c r="H964" s="7"/>
      <c r="I964" s="7"/>
      <c r="J964" s="7"/>
      <c r="K964" s="7"/>
      <c r="L964" s="7"/>
      <c r="M964" s="7"/>
      <c r="N964" s="7"/>
    </row>
    <row r="965" ht="15.75" customHeight="1">
      <c r="A965" s="7"/>
      <c r="B965" s="7"/>
      <c r="C965" s="7"/>
      <c r="D965" s="7"/>
      <c r="E965" s="7"/>
      <c r="F965" s="7"/>
      <c r="G965" s="7"/>
      <c r="H965" s="7"/>
      <c r="I965" s="7"/>
      <c r="J965" s="7"/>
      <c r="K965" s="7"/>
      <c r="L965" s="7"/>
      <c r="M965" s="7"/>
      <c r="N965" s="7"/>
    </row>
    <row r="966" ht="15.75" customHeight="1">
      <c r="A966" s="7"/>
      <c r="B966" s="7"/>
      <c r="C966" s="7"/>
      <c r="D966" s="7"/>
      <c r="E966" s="7"/>
      <c r="F966" s="7"/>
      <c r="G966" s="7"/>
      <c r="H966" s="7"/>
      <c r="I966" s="7"/>
      <c r="J966" s="7"/>
      <c r="K966" s="7"/>
      <c r="L966" s="7"/>
      <c r="M966" s="7"/>
      <c r="N966" s="7"/>
    </row>
    <row r="967" ht="15.75" customHeight="1">
      <c r="A967" s="7"/>
      <c r="B967" s="7"/>
      <c r="C967" s="7"/>
      <c r="D967" s="7"/>
      <c r="E967" s="7"/>
      <c r="F967" s="7"/>
      <c r="G967" s="7"/>
      <c r="H967" s="7"/>
      <c r="I967" s="7"/>
      <c r="J967" s="7"/>
      <c r="K967" s="7"/>
      <c r="L967" s="7"/>
      <c r="M967" s="7"/>
      <c r="N967" s="7"/>
    </row>
    <row r="968" ht="15.75" customHeight="1">
      <c r="A968" s="7"/>
      <c r="B968" s="7"/>
      <c r="C968" s="7"/>
      <c r="D968" s="7"/>
      <c r="E968" s="7"/>
      <c r="F968" s="7"/>
      <c r="G968" s="7"/>
      <c r="H968" s="7"/>
      <c r="I968" s="7"/>
      <c r="J968" s="7"/>
      <c r="K968" s="7"/>
      <c r="L968" s="7"/>
      <c r="M968" s="7"/>
      <c r="N968" s="7"/>
    </row>
    <row r="969" ht="15.75" customHeight="1">
      <c r="A969" s="7"/>
      <c r="B969" s="7"/>
      <c r="C969" s="7"/>
      <c r="D969" s="7"/>
      <c r="E969" s="7"/>
      <c r="F969" s="7"/>
      <c r="G969" s="7"/>
      <c r="H969" s="7"/>
      <c r="I969" s="7"/>
      <c r="J969" s="7"/>
      <c r="K969" s="7"/>
      <c r="L969" s="7"/>
      <c r="M969" s="7"/>
      <c r="N969" s="7"/>
    </row>
    <row r="970" ht="15.75" customHeight="1">
      <c r="A970" s="7"/>
      <c r="B970" s="7"/>
      <c r="C970" s="7"/>
      <c r="D970" s="7"/>
      <c r="E970" s="7"/>
      <c r="F970" s="7"/>
      <c r="G970" s="7"/>
      <c r="H970" s="7"/>
      <c r="I970" s="7"/>
      <c r="J970" s="7"/>
      <c r="K970" s="7"/>
      <c r="L970" s="7"/>
      <c r="M970" s="7"/>
      <c r="N970" s="7"/>
    </row>
    <row r="971" ht="15.75" customHeight="1">
      <c r="A971" s="7"/>
      <c r="B971" s="7"/>
      <c r="C971" s="7"/>
      <c r="D971" s="7"/>
      <c r="E971" s="7"/>
      <c r="F971" s="7"/>
      <c r="G971" s="7"/>
      <c r="H971" s="7"/>
      <c r="I971" s="7"/>
      <c r="J971" s="7"/>
      <c r="K971" s="7"/>
      <c r="L971" s="7"/>
      <c r="M971" s="7"/>
      <c r="N971" s="7"/>
    </row>
    <row r="972" ht="15.75" customHeight="1">
      <c r="A972" s="7"/>
      <c r="B972" s="7"/>
      <c r="C972" s="7"/>
      <c r="D972" s="7"/>
      <c r="E972" s="7"/>
      <c r="F972" s="7"/>
      <c r="G972" s="7"/>
      <c r="H972" s="7"/>
      <c r="I972" s="7"/>
      <c r="J972" s="7"/>
      <c r="K972" s="7"/>
      <c r="L972" s="7"/>
      <c r="M972" s="7"/>
      <c r="N972" s="7"/>
    </row>
    <row r="973" ht="15.75" customHeight="1">
      <c r="A973" s="7"/>
      <c r="B973" s="7"/>
      <c r="C973" s="7"/>
      <c r="D973" s="7"/>
      <c r="E973" s="7"/>
      <c r="F973" s="7"/>
      <c r="G973" s="7"/>
      <c r="H973" s="7"/>
      <c r="I973" s="7"/>
      <c r="J973" s="7"/>
      <c r="K973" s="7"/>
      <c r="L973" s="7"/>
      <c r="M973" s="7"/>
      <c r="N973" s="7"/>
    </row>
    <row r="974" ht="15.75" customHeight="1">
      <c r="A974" s="7"/>
      <c r="B974" s="7"/>
      <c r="C974" s="7"/>
      <c r="D974" s="7"/>
      <c r="E974" s="7"/>
      <c r="F974" s="7"/>
      <c r="G974" s="7"/>
      <c r="H974" s="7"/>
      <c r="I974" s="7"/>
      <c r="J974" s="7"/>
      <c r="K974" s="7"/>
      <c r="L974" s="7"/>
      <c r="M974" s="7"/>
      <c r="N974" s="7"/>
    </row>
    <row r="975" ht="15.75" customHeight="1">
      <c r="A975" s="7"/>
      <c r="B975" s="7"/>
      <c r="C975" s="7"/>
      <c r="D975" s="7"/>
      <c r="E975" s="7"/>
      <c r="F975" s="7"/>
      <c r="G975" s="7"/>
      <c r="H975" s="7"/>
      <c r="I975" s="7"/>
      <c r="J975" s="7"/>
      <c r="K975" s="7"/>
      <c r="L975" s="7"/>
      <c r="M975" s="7"/>
      <c r="N975" s="7"/>
    </row>
    <row r="976" ht="15.75" customHeight="1">
      <c r="A976" s="7"/>
      <c r="B976" s="7"/>
      <c r="C976" s="7"/>
      <c r="D976" s="7"/>
      <c r="E976" s="7"/>
      <c r="F976" s="7"/>
      <c r="G976" s="7"/>
      <c r="H976" s="7"/>
      <c r="I976" s="7"/>
      <c r="J976" s="7"/>
      <c r="K976" s="7"/>
      <c r="L976" s="7"/>
      <c r="M976" s="7"/>
      <c r="N976" s="7"/>
    </row>
    <row r="977" ht="15.75" customHeight="1">
      <c r="A977" s="7"/>
      <c r="B977" s="7"/>
      <c r="C977" s="7"/>
      <c r="D977" s="7"/>
      <c r="E977" s="7"/>
      <c r="F977" s="7"/>
      <c r="G977" s="7"/>
      <c r="H977" s="7"/>
      <c r="I977" s="7"/>
      <c r="J977" s="7"/>
      <c r="K977" s="7"/>
      <c r="L977" s="7"/>
      <c r="M977" s="7"/>
      <c r="N977" s="7"/>
    </row>
    <row r="978" ht="15.75" customHeight="1">
      <c r="A978" s="7"/>
      <c r="B978" s="7"/>
      <c r="C978" s="7"/>
      <c r="D978" s="7"/>
      <c r="E978" s="7"/>
      <c r="F978" s="7"/>
      <c r="G978" s="7"/>
      <c r="H978" s="7"/>
      <c r="I978" s="7"/>
      <c r="J978" s="7"/>
      <c r="K978" s="7"/>
      <c r="L978" s="7"/>
      <c r="M978" s="7"/>
      <c r="N978" s="7"/>
    </row>
    <row r="979" ht="15.75" customHeight="1">
      <c r="A979" s="7"/>
      <c r="B979" s="7"/>
      <c r="C979" s="7"/>
      <c r="D979" s="7"/>
      <c r="E979" s="7"/>
      <c r="F979" s="7"/>
      <c r="G979" s="7"/>
      <c r="H979" s="7"/>
      <c r="I979" s="7"/>
      <c r="J979" s="7"/>
      <c r="K979" s="7"/>
      <c r="L979" s="7"/>
      <c r="M979" s="7"/>
      <c r="N979" s="7"/>
    </row>
    <row r="980" ht="15.75" customHeight="1">
      <c r="A980" s="7"/>
      <c r="B980" s="7"/>
      <c r="C980" s="7"/>
      <c r="D980" s="7"/>
      <c r="E980" s="7"/>
      <c r="F980" s="7"/>
      <c r="G980" s="7"/>
      <c r="H980" s="7"/>
      <c r="I980" s="7"/>
      <c r="J980" s="7"/>
      <c r="K980" s="7"/>
      <c r="L980" s="7"/>
      <c r="M980" s="7"/>
      <c r="N980" s="7"/>
    </row>
    <row r="981" ht="15.75" customHeight="1">
      <c r="A981" s="7"/>
      <c r="B981" s="7"/>
      <c r="C981" s="7"/>
      <c r="D981" s="7"/>
      <c r="E981" s="7"/>
      <c r="F981" s="7"/>
      <c r="G981" s="7"/>
      <c r="H981" s="7"/>
      <c r="I981" s="7"/>
      <c r="J981" s="7"/>
      <c r="K981" s="7"/>
      <c r="L981" s="7"/>
      <c r="M981" s="7"/>
      <c r="N981" s="7"/>
    </row>
    <row r="982" ht="15.75" customHeight="1">
      <c r="A982" s="7"/>
      <c r="B982" s="7"/>
      <c r="C982" s="7"/>
      <c r="D982" s="7"/>
      <c r="E982" s="7"/>
      <c r="F982" s="7"/>
      <c r="G982" s="7"/>
      <c r="H982" s="7"/>
      <c r="I982" s="7"/>
      <c r="J982" s="7"/>
      <c r="K982" s="7"/>
      <c r="L982" s="7"/>
      <c r="M982" s="7"/>
      <c r="N982" s="7"/>
    </row>
    <row r="983" ht="15.75" customHeight="1">
      <c r="A983" s="7"/>
      <c r="B983" s="7"/>
      <c r="C983" s="7"/>
      <c r="D983" s="7"/>
      <c r="E983" s="7"/>
      <c r="F983" s="7"/>
      <c r="G983" s="7"/>
      <c r="H983" s="7"/>
      <c r="I983" s="7"/>
      <c r="J983" s="7"/>
      <c r="K983" s="7"/>
      <c r="L983" s="7"/>
      <c r="M983" s="7"/>
      <c r="N983" s="7"/>
    </row>
    <row r="984" ht="15.75" customHeight="1">
      <c r="A984" s="7"/>
      <c r="B984" s="7"/>
      <c r="C984" s="7"/>
      <c r="D984" s="7"/>
      <c r="E984" s="7"/>
      <c r="F984" s="7"/>
      <c r="G984" s="7"/>
      <c r="H984" s="7"/>
      <c r="I984" s="7"/>
      <c r="J984" s="7"/>
      <c r="K984" s="7"/>
      <c r="L984" s="7"/>
      <c r="M984" s="7"/>
      <c r="N984" s="7"/>
    </row>
    <row r="985" ht="15.75" customHeight="1">
      <c r="A985" s="7"/>
      <c r="B985" s="7"/>
      <c r="C985" s="7"/>
      <c r="D985" s="7"/>
      <c r="E985" s="7"/>
      <c r="F985" s="7"/>
      <c r="G985" s="7"/>
      <c r="H985" s="7"/>
      <c r="I985" s="7"/>
      <c r="J985" s="7"/>
      <c r="K985" s="7"/>
      <c r="L985" s="7"/>
      <c r="M985" s="7"/>
      <c r="N985" s="7"/>
    </row>
    <row r="986" ht="15.75" customHeight="1">
      <c r="A986" s="7"/>
      <c r="B986" s="7"/>
      <c r="C986" s="7"/>
      <c r="D986" s="7"/>
      <c r="E986" s="7"/>
      <c r="F986" s="7"/>
      <c r="G986" s="7"/>
      <c r="H986" s="7"/>
      <c r="I986" s="7"/>
      <c r="J986" s="7"/>
      <c r="K986" s="7"/>
      <c r="L986" s="7"/>
      <c r="M986" s="7"/>
      <c r="N986" s="7"/>
    </row>
    <row r="987" ht="15.75" customHeight="1">
      <c r="A987" s="7"/>
      <c r="B987" s="7"/>
      <c r="C987" s="7"/>
      <c r="D987" s="7"/>
      <c r="E987" s="7"/>
      <c r="F987" s="7"/>
      <c r="G987" s="7"/>
      <c r="H987" s="7"/>
      <c r="I987" s="7"/>
      <c r="J987" s="7"/>
      <c r="K987" s="7"/>
      <c r="L987" s="7"/>
      <c r="M987" s="7"/>
      <c r="N987" s="7"/>
    </row>
    <row r="988" ht="15.75" customHeight="1">
      <c r="A988" s="7"/>
      <c r="B988" s="7"/>
      <c r="C988" s="7"/>
      <c r="D988" s="7"/>
      <c r="E988" s="7"/>
      <c r="F988" s="7"/>
      <c r="G988" s="7"/>
      <c r="H988" s="7"/>
      <c r="I988" s="7"/>
      <c r="J988" s="7"/>
      <c r="K988" s="7"/>
      <c r="L988" s="7"/>
      <c r="M988" s="7"/>
      <c r="N988" s="7"/>
    </row>
    <row r="989" ht="15.75" customHeight="1">
      <c r="A989" s="7"/>
      <c r="B989" s="7"/>
      <c r="C989" s="7"/>
      <c r="D989" s="7"/>
      <c r="E989" s="7"/>
      <c r="F989" s="7"/>
      <c r="G989" s="7"/>
      <c r="H989" s="7"/>
      <c r="I989" s="7"/>
      <c r="J989" s="7"/>
      <c r="K989" s="7"/>
      <c r="L989" s="7"/>
      <c r="M989" s="7"/>
      <c r="N989" s="7"/>
    </row>
    <row r="990" ht="15.75" customHeight="1">
      <c r="A990" s="7"/>
      <c r="B990" s="7"/>
      <c r="C990" s="7"/>
      <c r="D990" s="7"/>
      <c r="E990" s="7"/>
      <c r="F990" s="7"/>
      <c r="G990" s="7"/>
      <c r="H990" s="7"/>
      <c r="I990" s="7"/>
      <c r="J990" s="7"/>
      <c r="K990" s="7"/>
      <c r="L990" s="7"/>
      <c r="M990" s="7"/>
      <c r="N990" s="7"/>
    </row>
    <row r="991" ht="15.75" customHeight="1">
      <c r="A991" s="7"/>
      <c r="B991" s="7"/>
      <c r="C991" s="7"/>
      <c r="D991" s="7"/>
      <c r="E991" s="7"/>
      <c r="F991" s="7"/>
      <c r="G991" s="7"/>
      <c r="H991" s="7"/>
      <c r="I991" s="7"/>
      <c r="J991" s="7"/>
      <c r="K991" s="7"/>
      <c r="L991" s="7"/>
      <c r="M991" s="7"/>
      <c r="N991" s="7"/>
    </row>
    <row r="992" ht="15.75" customHeight="1">
      <c r="A992" s="7"/>
      <c r="B992" s="7"/>
      <c r="C992" s="7"/>
      <c r="D992" s="7"/>
      <c r="E992" s="7"/>
      <c r="F992" s="7"/>
      <c r="G992" s="7"/>
      <c r="H992" s="7"/>
      <c r="I992" s="7"/>
      <c r="J992" s="7"/>
      <c r="K992" s="7"/>
      <c r="L992" s="7"/>
      <c r="M992" s="7"/>
      <c r="N992" s="7"/>
    </row>
    <row r="993" ht="15.75" customHeight="1">
      <c r="A993" s="7"/>
      <c r="B993" s="7"/>
      <c r="C993" s="7"/>
      <c r="D993" s="7"/>
      <c r="E993" s="7"/>
      <c r="F993" s="7"/>
      <c r="G993" s="7"/>
      <c r="H993" s="7"/>
      <c r="I993" s="7"/>
      <c r="J993" s="7"/>
      <c r="K993" s="7"/>
      <c r="L993" s="7"/>
      <c r="M993" s="7"/>
      <c r="N993" s="7"/>
    </row>
    <row r="994" ht="15.75" customHeight="1">
      <c r="A994" s="7"/>
      <c r="B994" s="7"/>
      <c r="C994" s="7"/>
      <c r="D994" s="7"/>
      <c r="E994" s="7"/>
      <c r="F994" s="7"/>
      <c r="G994" s="7"/>
      <c r="H994" s="7"/>
      <c r="I994" s="7"/>
      <c r="J994" s="7"/>
      <c r="K994" s="7"/>
      <c r="L994" s="7"/>
      <c r="M994" s="7"/>
      <c r="N994" s="7"/>
    </row>
    <row r="995" ht="15.75" customHeight="1">
      <c r="A995" s="7"/>
      <c r="B995" s="7"/>
      <c r="C995" s="7"/>
      <c r="D995" s="7"/>
      <c r="E995" s="7"/>
      <c r="F995" s="7"/>
      <c r="G995" s="7"/>
      <c r="H995" s="7"/>
      <c r="I995" s="7"/>
      <c r="J995" s="7"/>
      <c r="K995" s="7"/>
      <c r="L995" s="7"/>
      <c r="M995" s="7"/>
      <c r="N995" s="7"/>
    </row>
    <row r="996" ht="15.75" customHeight="1">
      <c r="A996" s="7"/>
      <c r="B996" s="7"/>
      <c r="C996" s="7"/>
      <c r="D996" s="7"/>
      <c r="E996" s="7"/>
      <c r="F996" s="7"/>
      <c r="G996" s="7"/>
      <c r="H996" s="7"/>
      <c r="I996" s="7"/>
      <c r="J996" s="7"/>
      <c r="K996" s="7"/>
      <c r="L996" s="7"/>
      <c r="M996" s="7"/>
      <c r="N996" s="7"/>
    </row>
    <row r="997" ht="15.75" customHeight="1">
      <c r="A997" s="7"/>
      <c r="B997" s="7"/>
      <c r="C997" s="7"/>
      <c r="D997" s="7"/>
      <c r="E997" s="7"/>
      <c r="F997" s="7"/>
      <c r="G997" s="7"/>
      <c r="H997" s="7"/>
      <c r="I997" s="7"/>
      <c r="J997" s="7"/>
      <c r="K997" s="7"/>
      <c r="L997" s="7"/>
      <c r="M997" s="7"/>
      <c r="N997" s="7"/>
    </row>
    <row r="998" ht="15.75" customHeight="1">
      <c r="A998" s="7"/>
      <c r="B998" s="7"/>
      <c r="C998" s="7"/>
      <c r="D998" s="7"/>
      <c r="E998" s="7"/>
      <c r="F998" s="7"/>
      <c r="G998" s="7"/>
      <c r="H998" s="7"/>
      <c r="I998" s="7"/>
      <c r="J998" s="7"/>
      <c r="K998" s="7"/>
      <c r="L998" s="7"/>
      <c r="M998" s="7"/>
      <c r="N998" s="7"/>
    </row>
    <row r="999" ht="15.75" customHeight="1">
      <c r="A999" s="7"/>
      <c r="B999" s="7"/>
      <c r="C999" s="7"/>
      <c r="D999" s="7"/>
      <c r="E999" s="7"/>
      <c r="F999" s="7"/>
      <c r="G999" s="7"/>
      <c r="H999" s="7"/>
      <c r="I999" s="7"/>
      <c r="J999" s="7"/>
      <c r="K999" s="7"/>
      <c r="L999" s="7"/>
      <c r="M999" s="7"/>
      <c r="N999" s="7"/>
    </row>
    <row r="1000" ht="15.75" customHeight="1">
      <c r="A1000" s="7"/>
      <c r="B1000" s="7"/>
      <c r="C1000" s="7"/>
      <c r="D1000" s="7"/>
      <c r="E1000" s="7"/>
      <c r="F1000" s="7"/>
      <c r="G1000" s="7"/>
      <c r="H1000" s="7"/>
      <c r="I1000" s="7"/>
      <c r="J1000" s="7"/>
      <c r="K1000" s="7"/>
      <c r="L1000" s="7"/>
      <c r="M1000" s="7"/>
      <c r="N1000" s="7"/>
    </row>
  </sheetData>
  <mergeCells count="2">
    <mergeCell ref="A2:P2"/>
    <mergeCell ref="A30:P30"/>
  </mergeCells>
  <printOptions/>
  <pageMargins bottom="1.0" footer="0.0" header="0.0" left="0.75" right="0.75" top="1.0"/>
  <pageSetup fitToHeight="0"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3" width="16.0"/>
    <col customWidth="1" min="4" max="14" width="13.0"/>
    <col customWidth="1" min="15" max="26" width="8.71"/>
  </cols>
  <sheetData>
    <row r="1" ht="17.25" customHeight="1">
      <c r="A1" s="1" t="s">
        <v>203</v>
      </c>
      <c r="B1" s="7"/>
      <c r="C1" s="7"/>
      <c r="D1" s="7"/>
      <c r="E1" s="7"/>
      <c r="F1" s="7"/>
      <c r="G1" s="7"/>
      <c r="H1" s="7"/>
      <c r="I1" s="7"/>
      <c r="J1" s="7"/>
      <c r="K1" s="7"/>
      <c r="L1" s="7"/>
      <c r="M1" s="7"/>
      <c r="N1" s="7"/>
      <c r="O1" s="7"/>
      <c r="P1" s="7"/>
      <c r="Q1" s="7"/>
      <c r="R1" s="7"/>
      <c r="S1" s="7"/>
      <c r="T1" s="7"/>
      <c r="U1" s="7"/>
      <c r="V1" s="7"/>
      <c r="W1" s="7"/>
      <c r="X1" s="7"/>
      <c r="Y1" s="7"/>
      <c r="Z1" s="7"/>
    </row>
    <row r="2" ht="15.0" customHeight="1">
      <c r="A2" s="2" t="s">
        <v>204</v>
      </c>
      <c r="B2" s="7"/>
      <c r="C2" s="7"/>
      <c r="D2" s="7"/>
      <c r="E2" s="7"/>
      <c r="F2" s="7"/>
      <c r="G2" s="7"/>
      <c r="H2" s="7"/>
      <c r="I2" s="7"/>
      <c r="J2" s="7"/>
      <c r="K2" s="7"/>
      <c r="L2" s="7"/>
      <c r="M2" s="7"/>
      <c r="N2" s="7"/>
      <c r="O2" s="7"/>
      <c r="P2" s="7"/>
      <c r="Q2" s="7"/>
      <c r="R2" s="7"/>
      <c r="S2" s="7"/>
      <c r="T2" s="7"/>
      <c r="U2" s="7"/>
      <c r="V2" s="7"/>
      <c r="W2" s="7"/>
      <c r="X2" s="7"/>
      <c r="Y2" s="7"/>
      <c r="Z2" s="7"/>
    </row>
    <row r="3" ht="15.0" customHeight="1">
      <c r="A3" s="25" t="s">
        <v>205</v>
      </c>
      <c r="B3" s="7"/>
      <c r="C3" s="7"/>
      <c r="D3" s="7"/>
      <c r="E3" s="7"/>
      <c r="F3" s="7"/>
      <c r="G3" s="7"/>
      <c r="H3" s="7"/>
      <c r="I3" s="7"/>
      <c r="J3" s="7"/>
      <c r="K3" s="7"/>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ht="15.0" customHeight="1">
      <c r="A5" s="8" t="s">
        <v>206</v>
      </c>
      <c r="B5" s="7"/>
      <c r="C5" s="7"/>
      <c r="D5" s="7"/>
      <c r="E5" s="7"/>
      <c r="F5" s="7"/>
      <c r="G5" s="7"/>
      <c r="H5" s="7"/>
      <c r="I5" s="7"/>
      <c r="J5" s="7"/>
      <c r="K5" s="7"/>
      <c r="L5" s="7"/>
      <c r="M5" s="7"/>
      <c r="N5" s="7"/>
      <c r="O5" s="7"/>
      <c r="P5" s="7"/>
      <c r="Q5" s="7"/>
      <c r="R5" s="7"/>
      <c r="S5" s="7"/>
      <c r="T5" s="7"/>
      <c r="U5" s="7"/>
      <c r="V5" s="7"/>
      <c r="W5" s="7"/>
      <c r="X5" s="7"/>
      <c r="Y5" s="7"/>
      <c r="Z5" s="7"/>
    </row>
    <row r="6" ht="18.0" customHeight="1">
      <c r="A6" s="3" t="s">
        <v>207</v>
      </c>
      <c r="L6" s="7"/>
      <c r="M6" s="7"/>
      <c r="N6" s="7"/>
      <c r="O6" s="7"/>
      <c r="P6" s="7"/>
      <c r="Q6" s="7"/>
      <c r="R6" s="7"/>
      <c r="S6" s="7"/>
      <c r="T6" s="7"/>
      <c r="U6" s="7"/>
      <c r="V6" s="7"/>
      <c r="W6" s="7"/>
      <c r="X6" s="7"/>
      <c r="Y6" s="7"/>
      <c r="Z6" s="7"/>
    </row>
    <row r="7" ht="18.0" customHeight="1">
      <c r="A7" s="3" t="s">
        <v>208</v>
      </c>
      <c r="L7" s="7"/>
      <c r="M7" s="7"/>
      <c r="N7" s="7"/>
      <c r="O7" s="7"/>
      <c r="P7" s="7"/>
      <c r="Q7" s="7"/>
      <c r="R7" s="7"/>
      <c r="S7" s="7"/>
      <c r="T7" s="7"/>
      <c r="U7" s="7"/>
      <c r="V7" s="7"/>
      <c r="W7" s="7"/>
      <c r="X7" s="7"/>
      <c r="Y7" s="7"/>
      <c r="Z7" s="7"/>
    </row>
    <row r="8" ht="18.0" customHeight="1">
      <c r="A8" s="3" t="s">
        <v>209</v>
      </c>
      <c r="L8" s="7"/>
      <c r="M8" s="7"/>
      <c r="N8" s="7"/>
      <c r="O8" s="7"/>
      <c r="P8" s="7"/>
      <c r="Q8" s="7"/>
      <c r="R8" s="7"/>
      <c r="S8" s="7"/>
      <c r="T8" s="7"/>
      <c r="U8" s="7"/>
      <c r="V8" s="7"/>
      <c r="W8" s="7"/>
      <c r="X8" s="7"/>
      <c r="Y8" s="7"/>
      <c r="Z8" s="7"/>
    </row>
    <row r="9" ht="18.0" customHeight="1">
      <c r="A9" s="3" t="s">
        <v>210</v>
      </c>
      <c r="L9" s="7"/>
      <c r="M9" s="7"/>
      <c r="N9" s="7"/>
      <c r="O9" s="7"/>
      <c r="P9" s="7"/>
      <c r="Q9" s="7"/>
      <c r="R9" s="7"/>
      <c r="S9" s="7"/>
      <c r="T9" s="7"/>
      <c r="U9" s="7"/>
      <c r="V9" s="7"/>
      <c r="W9" s="7"/>
      <c r="X9" s="7"/>
      <c r="Y9" s="7"/>
      <c r="Z9" s="7"/>
    </row>
    <row r="10" ht="18.0" customHeight="1">
      <c r="A10" s="3" t="s">
        <v>211</v>
      </c>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ht="15.0" customHeight="1">
      <c r="A13" s="8" t="s">
        <v>212</v>
      </c>
      <c r="B13" s="7"/>
      <c r="C13" s="7"/>
      <c r="D13" s="7"/>
      <c r="E13" s="8" t="s">
        <v>213</v>
      </c>
      <c r="F13" s="7"/>
      <c r="G13" s="7"/>
      <c r="H13" s="7"/>
      <c r="I13" s="7"/>
      <c r="J13" s="7"/>
      <c r="K13" s="7"/>
      <c r="L13" s="7"/>
      <c r="M13" s="7"/>
      <c r="N13" s="7"/>
      <c r="O13" s="7"/>
      <c r="P13" s="7"/>
      <c r="Q13" s="7"/>
      <c r="R13" s="7"/>
      <c r="S13" s="7"/>
      <c r="T13" s="7"/>
      <c r="U13" s="7"/>
      <c r="V13" s="7"/>
      <c r="W13" s="7"/>
      <c r="X13" s="7"/>
      <c r="Y13" s="7"/>
      <c r="Z13" s="7"/>
    </row>
    <row r="14" ht="15.0" customHeight="1">
      <c r="A14" s="3" t="s">
        <v>214</v>
      </c>
      <c r="C14" s="42">
        <v>0.49372</v>
      </c>
      <c r="D14" s="7"/>
      <c r="E14" s="43" t="s">
        <v>215</v>
      </c>
      <c r="F14" s="44"/>
      <c r="G14" s="44"/>
      <c r="H14" s="44"/>
      <c r="I14" s="44"/>
      <c r="J14" s="44"/>
      <c r="K14" s="45"/>
      <c r="L14" s="7"/>
      <c r="M14" s="7"/>
      <c r="N14" s="7"/>
      <c r="O14" s="7"/>
      <c r="P14" s="7"/>
      <c r="Q14" s="7"/>
      <c r="R14" s="7"/>
      <c r="S14" s="7"/>
      <c r="T14" s="7"/>
      <c r="U14" s="7"/>
      <c r="V14" s="7"/>
      <c r="W14" s="7"/>
      <c r="X14" s="7"/>
      <c r="Y14" s="7"/>
      <c r="Z14" s="7"/>
    </row>
    <row r="15" ht="15.0" customHeight="1">
      <c r="A15" s="3" t="s">
        <v>216</v>
      </c>
      <c r="C15" s="42">
        <f>1-C14</f>
        <v>0.50628</v>
      </c>
      <c r="D15" s="7"/>
      <c r="E15" s="46"/>
      <c r="K15" s="47"/>
      <c r="L15" s="7"/>
      <c r="M15" s="7"/>
      <c r="N15" s="7"/>
      <c r="O15" s="7"/>
      <c r="P15" s="7"/>
      <c r="Q15" s="7"/>
      <c r="R15" s="7"/>
      <c r="S15" s="7"/>
      <c r="T15" s="7"/>
      <c r="U15" s="7"/>
      <c r="V15" s="7"/>
      <c r="W15" s="7"/>
      <c r="X15" s="7"/>
      <c r="Y15" s="7"/>
      <c r="Z15" s="7"/>
    </row>
    <row r="16" ht="15.0" customHeight="1">
      <c r="A16" s="3" t="s">
        <v>217</v>
      </c>
      <c r="C16" s="48">
        <f>(C14-C15)*100</f>
        <v>-1.256</v>
      </c>
      <c r="D16" s="7"/>
      <c r="E16" s="46"/>
      <c r="K16" s="47"/>
      <c r="L16" s="7"/>
      <c r="M16" s="7"/>
      <c r="N16" s="7"/>
      <c r="O16" s="7"/>
      <c r="P16" s="7"/>
      <c r="Q16" s="7"/>
      <c r="R16" s="7"/>
      <c r="S16" s="7"/>
      <c r="T16" s="7"/>
      <c r="U16" s="7"/>
      <c r="V16" s="7"/>
      <c r="W16" s="7"/>
      <c r="X16" s="7"/>
      <c r="Y16" s="7"/>
      <c r="Z16" s="7"/>
    </row>
    <row r="17" ht="15.0" customHeight="1">
      <c r="A17" s="3" t="s">
        <v>120</v>
      </c>
      <c r="C17" s="49" t="str">
        <f>IF(C14&gt;0.5,"Brooks","Mackenzie")</f>
        <v>Mackenzie</v>
      </c>
      <c r="D17" s="7"/>
      <c r="E17" s="46"/>
      <c r="K17" s="47"/>
      <c r="L17" s="7"/>
      <c r="M17" s="7"/>
      <c r="N17" s="7"/>
      <c r="O17" s="7"/>
      <c r="P17" s="7"/>
      <c r="Q17" s="7"/>
      <c r="R17" s="7"/>
      <c r="S17" s="7"/>
      <c r="T17" s="7"/>
      <c r="U17" s="7"/>
      <c r="V17" s="7"/>
      <c r="W17" s="7"/>
      <c r="X17" s="7"/>
      <c r="Y17" s="7"/>
      <c r="Z17" s="7"/>
    </row>
    <row r="18" ht="15.0" customHeight="1">
      <c r="A18" s="20" t="s">
        <v>218</v>
      </c>
      <c r="C18" s="50"/>
      <c r="D18" s="7"/>
      <c r="E18" s="46"/>
      <c r="K18" s="47"/>
      <c r="L18" s="7"/>
      <c r="M18" s="7"/>
      <c r="N18" s="7"/>
      <c r="O18" s="7"/>
      <c r="P18" s="7"/>
      <c r="Q18" s="7"/>
      <c r="R18" s="7"/>
      <c r="S18" s="7"/>
      <c r="T18" s="7"/>
      <c r="U18" s="7"/>
      <c r="V18" s="7"/>
      <c r="W18" s="7"/>
      <c r="X18" s="7"/>
      <c r="Y18" s="7"/>
      <c r="Z18" s="7"/>
    </row>
    <row r="19" ht="15.0" customHeight="1">
      <c r="A19" s="20" t="s">
        <v>219</v>
      </c>
      <c r="C19" s="50"/>
      <c r="D19" s="7"/>
      <c r="E19" s="51"/>
      <c r="F19" s="52"/>
      <c r="G19" s="52"/>
      <c r="H19" s="52"/>
      <c r="I19" s="52"/>
      <c r="J19" s="52"/>
      <c r="K19" s="53"/>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0" customHeight="1">
      <c r="A21" s="8" t="s">
        <v>220</v>
      </c>
      <c r="B21" s="7"/>
      <c r="C21" s="7"/>
      <c r="D21" s="7"/>
      <c r="E21" s="8" t="s">
        <v>80</v>
      </c>
      <c r="F21" s="7"/>
      <c r="G21" s="7"/>
      <c r="H21" s="7"/>
      <c r="I21" s="7"/>
      <c r="J21" s="7"/>
      <c r="K21" s="7"/>
      <c r="L21" s="7"/>
      <c r="M21" s="7"/>
      <c r="N21" s="7"/>
      <c r="O21" s="7"/>
      <c r="P21" s="7"/>
      <c r="Q21" s="7"/>
      <c r="R21" s="7"/>
      <c r="S21" s="7"/>
      <c r="T21" s="7"/>
      <c r="U21" s="7"/>
      <c r="V21" s="7"/>
      <c r="W21" s="7"/>
      <c r="X21" s="7"/>
      <c r="Y21" s="7"/>
      <c r="Z21" s="7"/>
    </row>
    <row r="22" ht="27.75" customHeight="1">
      <c r="A22" s="3" t="s">
        <v>221</v>
      </c>
      <c r="C22" s="54">
        <v>2.18</v>
      </c>
      <c r="D22" s="7"/>
      <c r="E22" s="29" t="s">
        <v>88</v>
      </c>
      <c r="F22" s="55" t="s">
        <v>222</v>
      </c>
      <c r="G22" s="7"/>
      <c r="H22" s="7"/>
      <c r="I22" s="7"/>
      <c r="J22" s="7"/>
      <c r="K22" s="7"/>
      <c r="L22" s="7"/>
      <c r="M22" s="7"/>
      <c r="N22" s="7"/>
      <c r="O22" s="7"/>
      <c r="P22" s="7"/>
      <c r="Q22" s="7"/>
      <c r="R22" s="7"/>
      <c r="S22" s="7"/>
      <c r="T22" s="7"/>
      <c r="U22" s="7"/>
      <c r="V22" s="7"/>
      <c r="W22" s="7"/>
      <c r="X22" s="7"/>
      <c r="Y22" s="7"/>
      <c r="Z22" s="7"/>
    </row>
    <row r="23" ht="27.75" customHeight="1">
      <c r="A23" s="3" t="s">
        <v>223</v>
      </c>
      <c r="C23" s="23" t="s">
        <v>224</v>
      </c>
      <c r="D23" s="7"/>
      <c r="E23" s="7"/>
      <c r="F23" s="7"/>
      <c r="G23" s="7"/>
      <c r="H23" s="7"/>
      <c r="I23" s="7"/>
      <c r="J23" s="7"/>
      <c r="K23" s="7"/>
      <c r="L23" s="7"/>
      <c r="M23" s="7"/>
      <c r="N23" s="7"/>
      <c r="O23" s="7"/>
      <c r="P23" s="7"/>
      <c r="Q23" s="7"/>
      <c r="R23" s="7"/>
      <c r="S23" s="7"/>
      <c r="T23" s="7"/>
      <c r="U23" s="7"/>
      <c r="V23" s="7"/>
      <c r="W23" s="7"/>
      <c r="X23" s="7"/>
      <c r="Y23" s="7"/>
      <c r="Z23" s="7"/>
    </row>
    <row r="24" ht="27.75" customHeight="1">
      <c r="A24" s="3" t="s">
        <v>225</v>
      </c>
      <c r="C24" s="56">
        <v>1.74099743320713</v>
      </c>
      <c r="D24" s="7"/>
      <c r="E24" s="7"/>
      <c r="F24" s="7"/>
      <c r="G24" s="7"/>
      <c r="H24" s="7"/>
      <c r="I24" s="7"/>
      <c r="J24" s="7"/>
      <c r="K24" s="7"/>
      <c r="L24" s="7"/>
      <c r="M24" s="7"/>
      <c r="N24" s="7"/>
      <c r="O24" s="7"/>
      <c r="P24" s="7"/>
      <c r="Q24" s="7"/>
      <c r="R24" s="7"/>
      <c r="S24" s="7"/>
      <c r="T24" s="7"/>
      <c r="U24" s="7"/>
      <c r="V24" s="7"/>
      <c r="W24" s="7"/>
      <c r="X24" s="7"/>
      <c r="Y24" s="7"/>
      <c r="Z24" s="7"/>
    </row>
    <row r="25" ht="27.75" customHeight="1">
      <c r="A25" s="3" t="s">
        <v>226</v>
      </c>
      <c r="C25" s="20" t="s">
        <v>227</v>
      </c>
      <c r="D25" s="7"/>
      <c r="E25" s="7"/>
      <c r="F25" s="7"/>
      <c r="G25" s="7"/>
      <c r="H25" s="7"/>
      <c r="I25" s="7"/>
      <c r="J25" s="7"/>
      <c r="K25" s="7"/>
      <c r="L25" s="7"/>
      <c r="M25" s="7"/>
      <c r="N25" s="7"/>
      <c r="O25" s="7"/>
      <c r="P25" s="7"/>
      <c r="Q25" s="7"/>
      <c r="R25" s="7"/>
      <c r="S25" s="7"/>
      <c r="T25" s="7"/>
      <c r="U25" s="7"/>
      <c r="V25" s="7"/>
      <c r="W25" s="7"/>
      <c r="X25" s="7"/>
      <c r="Y25" s="7"/>
      <c r="Z25" s="7"/>
    </row>
    <row r="26" ht="27.75" customHeight="1">
      <c r="A26" s="3" t="s">
        <v>125</v>
      </c>
      <c r="C26" s="3" t="s">
        <v>131</v>
      </c>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0" customHeight="1">
      <c r="A29" s="8" t="s">
        <v>228</v>
      </c>
      <c r="B29" s="7"/>
      <c r="C29" s="7"/>
      <c r="D29" s="7"/>
      <c r="E29" s="7"/>
      <c r="F29" s="7"/>
      <c r="G29" s="7"/>
      <c r="H29" s="7"/>
      <c r="I29" s="7"/>
      <c r="J29" s="8" t="s">
        <v>229</v>
      </c>
      <c r="K29" s="7"/>
      <c r="L29" s="7"/>
      <c r="M29" s="7"/>
      <c r="N29" s="7"/>
      <c r="O29" s="7"/>
      <c r="P29" s="7"/>
      <c r="Q29" s="7"/>
      <c r="R29" s="7"/>
      <c r="S29" s="7"/>
      <c r="T29" s="7"/>
      <c r="U29" s="7"/>
      <c r="V29" s="7"/>
      <c r="W29" s="7"/>
      <c r="X29" s="7"/>
      <c r="Y29" s="7"/>
      <c r="Z29" s="7"/>
    </row>
    <row r="30" ht="39.75" customHeight="1">
      <c r="A30" s="24" t="s">
        <v>230</v>
      </c>
      <c r="B30" s="24" t="s">
        <v>231</v>
      </c>
      <c r="C30" s="24" t="s">
        <v>232</v>
      </c>
      <c r="D30" s="24" t="s">
        <v>233</v>
      </c>
      <c r="E30" s="24" t="s">
        <v>234</v>
      </c>
      <c r="F30" s="24" t="s">
        <v>235</v>
      </c>
      <c r="G30" s="24" t="s">
        <v>236</v>
      </c>
      <c r="H30" s="24" t="s">
        <v>237</v>
      </c>
      <c r="I30" s="7"/>
      <c r="J30" s="24" t="s">
        <v>230</v>
      </c>
      <c r="K30" s="24" t="s">
        <v>238</v>
      </c>
      <c r="L30" s="24" t="s">
        <v>239</v>
      </c>
      <c r="M30" s="24" t="s">
        <v>240</v>
      </c>
      <c r="N30" s="24" t="s">
        <v>241</v>
      </c>
      <c r="O30" s="7"/>
      <c r="P30" s="7"/>
      <c r="Q30" s="7"/>
      <c r="R30" s="7"/>
      <c r="S30" s="7"/>
      <c r="T30" s="7"/>
      <c r="U30" s="7"/>
      <c r="V30" s="7"/>
      <c r="W30" s="7"/>
      <c r="X30" s="7"/>
      <c r="Y30" s="7"/>
      <c r="Z30" s="7"/>
    </row>
    <row r="31" ht="15.0" customHeight="1">
      <c r="A31" s="20" t="s">
        <v>242</v>
      </c>
      <c r="B31" s="20" t="s">
        <v>243</v>
      </c>
      <c r="C31" s="20" t="s">
        <v>244</v>
      </c>
      <c r="D31" s="50">
        <v>1130.0</v>
      </c>
      <c r="E31" s="57">
        <v>0.430130859149536</v>
      </c>
      <c r="F31" s="50">
        <v>486.0</v>
      </c>
      <c r="G31" s="50">
        <v>644.0</v>
      </c>
      <c r="H31" s="20" t="s">
        <v>245</v>
      </c>
      <c r="I31" s="7"/>
      <c r="J31" s="20" t="s">
        <v>242</v>
      </c>
      <c r="K31" s="57">
        <v>0.468084625813185</v>
      </c>
      <c r="L31" s="57">
        <v>0.439648866130212</v>
      </c>
      <c r="M31" s="27">
        <v>2.84357596829733</v>
      </c>
      <c r="N31" s="20">
        <v>1.0</v>
      </c>
      <c r="O31" s="7"/>
      <c r="P31" s="7"/>
      <c r="Q31" s="7"/>
      <c r="R31" s="7"/>
      <c r="S31" s="7"/>
      <c r="T31" s="7"/>
      <c r="U31" s="7"/>
      <c r="V31" s="7"/>
      <c r="W31" s="7"/>
      <c r="X31" s="7"/>
      <c r="Y31" s="7"/>
      <c r="Z31" s="7"/>
    </row>
    <row r="32" ht="15.0" customHeight="1">
      <c r="A32" s="20" t="s">
        <v>246</v>
      </c>
      <c r="B32" s="20" t="s">
        <v>243</v>
      </c>
      <c r="C32" s="20" t="s">
        <v>244</v>
      </c>
      <c r="D32" s="50">
        <v>21769.0</v>
      </c>
      <c r="E32" s="57">
        <v>0.630993482107975</v>
      </c>
      <c r="F32" s="50">
        <v>13736.0</v>
      </c>
      <c r="G32" s="50">
        <v>8033.0</v>
      </c>
      <c r="H32" s="20" t="s">
        <v>247</v>
      </c>
      <c r="I32" s="7"/>
      <c r="J32" s="20" t="s">
        <v>246</v>
      </c>
      <c r="K32" s="57">
        <v>0.662557015180155</v>
      </c>
      <c r="L32" s="57">
        <v>0.645622220602172</v>
      </c>
      <c r="M32" s="27">
        <v>1.6934794577983</v>
      </c>
      <c r="N32" s="20">
        <v>1.0</v>
      </c>
      <c r="O32" s="7"/>
      <c r="P32" s="7"/>
      <c r="Q32" s="7"/>
      <c r="R32" s="7"/>
      <c r="S32" s="7"/>
      <c r="T32" s="7"/>
      <c r="U32" s="7"/>
      <c r="V32" s="7"/>
      <c r="W32" s="7"/>
      <c r="X32" s="7"/>
      <c r="Y32" s="7"/>
      <c r="Z32" s="7"/>
    </row>
    <row r="33" ht="15.0" customHeight="1">
      <c r="A33" s="20" t="s">
        <v>248</v>
      </c>
      <c r="B33" s="20" t="s">
        <v>243</v>
      </c>
      <c r="C33" s="20" t="s">
        <v>244</v>
      </c>
      <c r="D33" s="50">
        <v>8404.0</v>
      </c>
      <c r="E33" s="57">
        <v>0.643057260193942</v>
      </c>
      <c r="F33" s="50">
        <v>5404.0</v>
      </c>
      <c r="G33" s="50">
        <v>3000.0</v>
      </c>
      <c r="H33" s="20" t="s">
        <v>247</v>
      </c>
      <c r="I33" s="7"/>
      <c r="J33" s="20" t="s">
        <v>248</v>
      </c>
      <c r="K33" s="57">
        <v>0.661970921294193</v>
      </c>
      <c r="L33" s="57">
        <v>0.632969557725445</v>
      </c>
      <c r="M33" s="27">
        <v>2.90013635687479</v>
      </c>
      <c r="N33" s="20">
        <v>1.0</v>
      </c>
      <c r="O33" s="7"/>
      <c r="P33" s="7"/>
      <c r="Q33" s="7"/>
      <c r="R33" s="7"/>
      <c r="S33" s="7"/>
      <c r="T33" s="7"/>
      <c r="U33" s="7"/>
      <c r="V33" s="7"/>
      <c r="W33" s="7"/>
      <c r="X33" s="7"/>
      <c r="Y33" s="7"/>
      <c r="Z33" s="7"/>
    </row>
    <row r="34" ht="15.0" customHeight="1">
      <c r="A34" s="20" t="s">
        <v>249</v>
      </c>
      <c r="B34" s="20" t="s">
        <v>243</v>
      </c>
      <c r="C34" s="20" t="s">
        <v>244</v>
      </c>
      <c r="D34" s="50">
        <v>2160.0</v>
      </c>
      <c r="E34" s="57">
        <v>0.504294240130092</v>
      </c>
      <c r="F34" s="50">
        <v>1089.0</v>
      </c>
      <c r="G34" s="50">
        <v>1071.0</v>
      </c>
      <c r="H34" s="20" t="s">
        <v>247</v>
      </c>
      <c r="I34" s="7"/>
      <c r="J34" s="20" t="s">
        <v>249</v>
      </c>
      <c r="K34" s="57">
        <v>0.52058179436274</v>
      </c>
      <c r="L34" s="57">
        <v>0.511307767944936</v>
      </c>
      <c r="M34" s="27">
        <v>0.927402641780395</v>
      </c>
      <c r="N34" s="20">
        <v>1.0</v>
      </c>
      <c r="O34" s="7"/>
      <c r="P34" s="7"/>
      <c r="Q34" s="7"/>
      <c r="R34" s="7"/>
      <c r="S34" s="7"/>
      <c r="T34" s="7"/>
      <c r="U34" s="7"/>
      <c r="V34" s="7"/>
      <c r="W34" s="7"/>
      <c r="X34" s="7"/>
      <c r="Y34" s="7"/>
      <c r="Z34" s="7"/>
    </row>
    <row r="35" ht="15.0" customHeight="1">
      <c r="A35" s="20" t="s">
        <v>250</v>
      </c>
      <c r="B35" s="20" t="s">
        <v>243</v>
      </c>
      <c r="C35" s="20" t="s">
        <v>244</v>
      </c>
      <c r="D35" s="50">
        <v>1433.0</v>
      </c>
      <c r="E35" s="57">
        <v>0.477075946538959</v>
      </c>
      <c r="F35" s="50">
        <v>684.0</v>
      </c>
      <c r="G35" s="50">
        <v>749.0</v>
      </c>
      <c r="H35" s="20" t="s">
        <v>245</v>
      </c>
      <c r="I35" s="7"/>
      <c r="J35" s="20" t="s">
        <v>250</v>
      </c>
      <c r="K35" s="57">
        <v>0.49591444556733</v>
      </c>
      <c r="L35" s="57">
        <v>0.477582846003899</v>
      </c>
      <c r="M35" s="27">
        <v>1.83315995634311</v>
      </c>
      <c r="N35" s="20">
        <v>1.0</v>
      </c>
      <c r="O35" s="7"/>
      <c r="P35" s="7"/>
      <c r="Q35" s="7"/>
      <c r="R35" s="7"/>
      <c r="S35" s="7"/>
      <c r="T35" s="7"/>
      <c r="U35" s="7"/>
      <c r="V35" s="7"/>
      <c r="W35" s="7"/>
      <c r="X35" s="7"/>
      <c r="Y35" s="7"/>
      <c r="Z35" s="7"/>
    </row>
    <row r="36" ht="15.0" customHeight="1">
      <c r="A36" s="20" t="s">
        <v>251</v>
      </c>
      <c r="B36" s="20" t="s">
        <v>243</v>
      </c>
      <c r="C36" s="20" t="s">
        <v>244</v>
      </c>
      <c r="D36" s="50">
        <v>1365.0</v>
      </c>
      <c r="E36" s="57">
        <v>0.498151219964878</v>
      </c>
      <c r="F36" s="50">
        <v>680.0</v>
      </c>
      <c r="G36" s="50">
        <v>685.0</v>
      </c>
      <c r="H36" s="20" t="s">
        <v>245</v>
      </c>
      <c r="I36" s="7"/>
      <c r="J36" s="20" t="s">
        <v>251</v>
      </c>
      <c r="K36" s="57">
        <v>0.519772031763498</v>
      </c>
      <c r="L36" s="57">
        <v>0.500278241513634</v>
      </c>
      <c r="M36" s="27">
        <v>1.94937902498643</v>
      </c>
      <c r="N36" s="20">
        <v>1.0</v>
      </c>
      <c r="O36" s="7"/>
      <c r="P36" s="7"/>
      <c r="Q36" s="7"/>
      <c r="R36" s="7"/>
      <c r="S36" s="7"/>
      <c r="T36" s="7"/>
      <c r="U36" s="7"/>
      <c r="V36" s="7"/>
      <c r="W36" s="7"/>
      <c r="X36" s="7"/>
      <c r="Y36" s="7"/>
      <c r="Z36" s="7"/>
    </row>
    <row r="37" ht="15.0" customHeight="1">
      <c r="A37" s="20" t="s">
        <v>252</v>
      </c>
      <c r="B37" s="20" t="s">
        <v>243</v>
      </c>
      <c r="C37" s="20" t="s">
        <v>244</v>
      </c>
      <c r="D37" s="50">
        <v>5598.0</v>
      </c>
      <c r="E37" s="57">
        <v>0.543362089862077</v>
      </c>
      <c r="F37" s="50">
        <v>3042.0</v>
      </c>
      <c r="G37" s="50">
        <v>2556.0</v>
      </c>
      <c r="H37" s="20" t="s">
        <v>247</v>
      </c>
      <c r="I37" s="7"/>
      <c r="J37" s="20" t="s">
        <v>252</v>
      </c>
      <c r="K37" s="57">
        <v>0.562957281560191</v>
      </c>
      <c r="L37" s="57">
        <v>0.530946513987535</v>
      </c>
      <c r="M37" s="27">
        <v>3.20107675726566</v>
      </c>
      <c r="N37" s="20">
        <v>1.0</v>
      </c>
      <c r="O37" s="7"/>
      <c r="P37" s="7"/>
      <c r="Q37" s="7"/>
      <c r="R37" s="7"/>
      <c r="S37" s="7"/>
      <c r="T37" s="7"/>
      <c r="U37" s="7"/>
      <c r="V37" s="7"/>
      <c r="W37" s="7"/>
      <c r="X37" s="7"/>
      <c r="Y37" s="7"/>
      <c r="Z37" s="7"/>
    </row>
    <row r="38" ht="15.0" customHeight="1">
      <c r="A38" s="20" t="s">
        <v>253</v>
      </c>
      <c r="B38" s="20" t="s">
        <v>243</v>
      </c>
      <c r="C38" s="20" t="s">
        <v>244</v>
      </c>
      <c r="D38" s="50">
        <v>1480.0</v>
      </c>
      <c r="E38" s="57">
        <v>0.656321440049684</v>
      </c>
      <c r="F38" s="50">
        <v>971.0</v>
      </c>
      <c r="G38" s="50">
        <v>509.0</v>
      </c>
      <c r="H38" s="20" t="s">
        <v>247</v>
      </c>
      <c r="I38" s="7"/>
      <c r="J38" s="20" t="s">
        <v>253</v>
      </c>
      <c r="K38" s="57">
        <v>0.699839479664487</v>
      </c>
      <c r="L38" s="57">
        <v>0.643755615453729</v>
      </c>
      <c r="M38" s="27">
        <v>5.60838642107581</v>
      </c>
      <c r="N38" s="20">
        <v>1.0</v>
      </c>
      <c r="O38" s="7"/>
      <c r="P38" s="7"/>
      <c r="Q38" s="7"/>
      <c r="R38" s="7"/>
      <c r="S38" s="7"/>
      <c r="T38" s="7"/>
      <c r="U38" s="7"/>
      <c r="V38" s="7"/>
      <c r="W38" s="7"/>
      <c r="X38" s="7"/>
      <c r="Y38" s="7"/>
      <c r="Z38" s="7"/>
    </row>
    <row r="39" ht="15.0" customHeight="1">
      <c r="A39" s="20" t="s">
        <v>254</v>
      </c>
      <c r="B39" s="20" t="s">
        <v>243</v>
      </c>
      <c r="C39" s="20" t="s">
        <v>244</v>
      </c>
      <c r="D39" s="50">
        <v>431.0</v>
      </c>
      <c r="E39" s="57">
        <v>0.522823110025602</v>
      </c>
      <c r="F39" s="50">
        <v>225.0</v>
      </c>
      <c r="G39" s="50">
        <v>206.0</v>
      </c>
      <c r="H39" s="20" t="s">
        <v>247</v>
      </c>
      <c r="I39" s="7"/>
      <c r="J39" s="20" t="s">
        <v>254</v>
      </c>
      <c r="K39" s="57">
        <v>0.548784115310772</v>
      </c>
      <c r="L39" s="57">
        <v>0.534555712270804</v>
      </c>
      <c r="M39" s="27">
        <v>1.42284030399681</v>
      </c>
      <c r="N39" s="20">
        <v>1.0</v>
      </c>
      <c r="O39" s="7"/>
      <c r="P39" s="7"/>
      <c r="Q39" s="7"/>
      <c r="R39" s="7"/>
      <c r="S39" s="7"/>
      <c r="T39" s="7"/>
      <c r="U39" s="7"/>
      <c r="V39" s="7"/>
      <c r="W39" s="7"/>
      <c r="X39" s="7"/>
      <c r="Y39" s="7"/>
      <c r="Z39" s="7"/>
    </row>
    <row r="40" ht="15.0" customHeight="1">
      <c r="A40" s="20" t="s">
        <v>255</v>
      </c>
      <c r="B40" s="20" t="s">
        <v>243</v>
      </c>
      <c r="C40" s="20" t="s">
        <v>244</v>
      </c>
      <c r="D40" s="50">
        <v>1774.0</v>
      </c>
      <c r="E40" s="57">
        <v>0.304105832806743</v>
      </c>
      <c r="F40" s="50">
        <v>539.0</v>
      </c>
      <c r="G40" s="50">
        <v>1235.0</v>
      </c>
      <c r="H40" s="20" t="s">
        <v>245</v>
      </c>
      <c r="I40" s="7"/>
      <c r="J40" s="20" t="s">
        <v>255</v>
      </c>
      <c r="K40" s="57">
        <v>0.313897394840165</v>
      </c>
      <c r="L40" s="57">
        <v>0.312470138557095</v>
      </c>
      <c r="M40" s="27">
        <v>0.142725628306978</v>
      </c>
      <c r="N40" s="20">
        <v>1.0</v>
      </c>
      <c r="O40" s="7"/>
      <c r="P40" s="7"/>
      <c r="Q40" s="7"/>
      <c r="R40" s="7"/>
      <c r="S40" s="7"/>
      <c r="T40" s="7"/>
      <c r="U40" s="7"/>
      <c r="V40" s="7"/>
      <c r="W40" s="7"/>
      <c r="X40" s="7"/>
      <c r="Y40" s="7"/>
      <c r="Z40" s="7"/>
    </row>
    <row r="41" ht="15.0" customHeight="1">
      <c r="A41" s="20" t="s">
        <v>256</v>
      </c>
      <c r="B41" s="20" t="s">
        <v>243</v>
      </c>
      <c r="C41" s="20" t="s">
        <v>244</v>
      </c>
      <c r="D41" s="50">
        <v>17421.0</v>
      </c>
      <c r="E41" s="57">
        <v>0.50777978613011</v>
      </c>
      <c r="F41" s="50">
        <v>8846.0</v>
      </c>
      <c r="G41" s="50">
        <v>8575.0</v>
      </c>
      <c r="H41" s="20" t="s">
        <v>247</v>
      </c>
      <c r="I41" s="7"/>
      <c r="J41" s="20" t="s">
        <v>256</v>
      </c>
      <c r="K41" s="57">
        <v>0.530231233323503</v>
      </c>
      <c r="L41" s="57">
        <v>0.495598417408506</v>
      </c>
      <c r="M41" s="27">
        <v>3.46328159149969</v>
      </c>
      <c r="N41" s="20">
        <v>0.0</v>
      </c>
      <c r="O41" s="7"/>
      <c r="P41" s="7"/>
      <c r="Q41" s="7"/>
      <c r="R41" s="7"/>
      <c r="S41" s="7"/>
      <c r="T41" s="7"/>
      <c r="U41" s="7"/>
      <c r="V41" s="7"/>
      <c r="W41" s="7"/>
      <c r="X41" s="7"/>
      <c r="Y41" s="7"/>
      <c r="Z41" s="7"/>
    </row>
    <row r="42" ht="15.0" customHeight="1">
      <c r="A42" s="20" t="s">
        <v>257</v>
      </c>
      <c r="B42" s="20" t="s">
        <v>243</v>
      </c>
      <c r="C42" s="20" t="s">
        <v>244</v>
      </c>
      <c r="D42" s="50">
        <v>2422.0</v>
      </c>
      <c r="E42" s="57">
        <v>0.385577091636989</v>
      </c>
      <c r="F42" s="50">
        <v>934.0</v>
      </c>
      <c r="G42" s="50">
        <v>1488.0</v>
      </c>
      <c r="H42" s="20" t="s">
        <v>245</v>
      </c>
      <c r="I42" s="7"/>
      <c r="J42" s="20" t="s">
        <v>257</v>
      </c>
      <c r="K42" s="57">
        <v>0.387387781820241</v>
      </c>
      <c r="L42" s="57">
        <v>0.383119408790354</v>
      </c>
      <c r="M42" s="27">
        <v>0.426837302988742</v>
      </c>
      <c r="N42" s="20">
        <v>1.0</v>
      </c>
      <c r="O42" s="7"/>
      <c r="P42" s="7"/>
      <c r="Q42" s="7"/>
      <c r="R42" s="7"/>
      <c r="S42" s="7"/>
      <c r="T42" s="7"/>
      <c r="U42" s="7"/>
      <c r="V42" s="7"/>
      <c r="W42" s="7"/>
      <c r="X42" s="7"/>
      <c r="Y42" s="7"/>
      <c r="Z42" s="7"/>
    </row>
    <row r="43" ht="15.0" customHeight="1">
      <c r="A43" s="20" t="s">
        <v>258</v>
      </c>
      <c r="B43" s="20" t="s">
        <v>243</v>
      </c>
      <c r="C43" s="20" t="s">
        <v>244</v>
      </c>
      <c r="D43" s="50">
        <v>1305.0</v>
      </c>
      <c r="E43" s="57">
        <v>0.359944729092848</v>
      </c>
      <c r="F43" s="50">
        <v>470.0</v>
      </c>
      <c r="G43" s="50">
        <v>835.0</v>
      </c>
      <c r="H43" s="20" t="s">
        <v>245</v>
      </c>
      <c r="I43" s="7"/>
      <c r="J43" s="20" t="s">
        <v>258</v>
      </c>
      <c r="K43" s="57">
        <v>0.377391737121458</v>
      </c>
      <c r="L43" s="57">
        <v>0.354207436399217</v>
      </c>
      <c r="M43" s="27">
        <v>2.31843007222412</v>
      </c>
      <c r="N43" s="20">
        <v>1.0</v>
      </c>
      <c r="O43" s="7"/>
      <c r="P43" s="7"/>
      <c r="Q43" s="7"/>
      <c r="R43" s="7"/>
      <c r="S43" s="7"/>
      <c r="T43" s="7"/>
      <c r="U43" s="7"/>
      <c r="V43" s="7"/>
      <c r="W43" s="7"/>
      <c r="X43" s="7"/>
      <c r="Y43" s="7"/>
      <c r="Z43" s="7"/>
    </row>
    <row r="44" ht="15.0" customHeight="1">
      <c r="A44" s="20" t="s">
        <v>259</v>
      </c>
      <c r="B44" s="20" t="s">
        <v>243</v>
      </c>
      <c r="C44" s="20" t="s">
        <v>244</v>
      </c>
      <c r="D44" s="50">
        <v>2385.0</v>
      </c>
      <c r="E44" s="57">
        <v>0.318937962116291</v>
      </c>
      <c r="F44" s="50">
        <v>761.0</v>
      </c>
      <c r="G44" s="50">
        <v>1624.0</v>
      </c>
      <c r="H44" s="20" t="s">
        <v>245</v>
      </c>
      <c r="I44" s="7"/>
      <c r="J44" s="20" t="s">
        <v>259</v>
      </c>
      <c r="K44" s="57">
        <v>0.336328448760753</v>
      </c>
      <c r="L44" s="57">
        <v>0.314116777531412</v>
      </c>
      <c r="M44" s="27">
        <v>2.22116712293413</v>
      </c>
      <c r="N44" s="20">
        <v>1.0</v>
      </c>
      <c r="O44" s="7"/>
      <c r="P44" s="7"/>
      <c r="Q44" s="7"/>
      <c r="R44" s="7"/>
      <c r="S44" s="7"/>
      <c r="T44" s="7"/>
      <c r="U44" s="7"/>
      <c r="V44" s="7"/>
      <c r="W44" s="7"/>
      <c r="X44" s="7"/>
      <c r="Y44" s="7"/>
      <c r="Z44" s="7"/>
    </row>
    <row r="45" ht="15.0" customHeight="1">
      <c r="A45" s="20" t="s">
        <v>260</v>
      </c>
      <c r="B45" s="20" t="s">
        <v>243</v>
      </c>
      <c r="C45" s="20" t="s">
        <v>244</v>
      </c>
      <c r="D45" s="50">
        <v>1517.0</v>
      </c>
      <c r="E45" s="57">
        <v>0.544668612371679</v>
      </c>
      <c r="F45" s="50">
        <v>826.0</v>
      </c>
      <c r="G45" s="50">
        <v>691.0</v>
      </c>
      <c r="H45" s="20" t="s">
        <v>247</v>
      </c>
      <c r="I45" s="7"/>
      <c r="J45" s="20" t="s">
        <v>260</v>
      </c>
      <c r="K45" s="57">
        <v>0.570641861034586</v>
      </c>
      <c r="L45" s="57">
        <v>0.529157667386609</v>
      </c>
      <c r="M45" s="27">
        <v>4.1484193647977</v>
      </c>
      <c r="N45" s="20">
        <v>1.0</v>
      </c>
      <c r="O45" s="7"/>
      <c r="P45" s="7"/>
      <c r="Q45" s="7"/>
      <c r="R45" s="7"/>
      <c r="S45" s="7"/>
      <c r="T45" s="7"/>
      <c r="U45" s="7"/>
      <c r="V45" s="7"/>
      <c r="W45" s="7"/>
      <c r="X45" s="7"/>
      <c r="Y45" s="7"/>
      <c r="Z45" s="7"/>
    </row>
    <row r="46" ht="15.0" customHeight="1">
      <c r="A46" s="20" t="s">
        <v>261</v>
      </c>
      <c r="B46" s="20" t="s">
        <v>243</v>
      </c>
      <c r="C46" s="20" t="s">
        <v>244</v>
      </c>
      <c r="D46" s="50">
        <v>8557.0</v>
      </c>
      <c r="E46" s="57">
        <v>0.413524923130586</v>
      </c>
      <c r="F46" s="50">
        <v>3539.0</v>
      </c>
      <c r="G46" s="50">
        <v>5018.0</v>
      </c>
      <c r="H46" s="20" t="s">
        <v>245</v>
      </c>
      <c r="I46" s="7"/>
      <c r="J46" s="20" t="s">
        <v>261</v>
      </c>
      <c r="K46" s="57">
        <v>0.426107724542073</v>
      </c>
      <c r="L46" s="57">
        <v>0.404749924524504</v>
      </c>
      <c r="M46" s="27">
        <v>2.13578000175682</v>
      </c>
      <c r="N46" s="20">
        <v>1.0</v>
      </c>
      <c r="O46" s="7"/>
      <c r="P46" s="7"/>
      <c r="Q46" s="7"/>
      <c r="R46" s="7"/>
      <c r="S46" s="7"/>
      <c r="T46" s="7"/>
      <c r="U46" s="7"/>
      <c r="V46" s="7"/>
      <c r="W46" s="7"/>
      <c r="X46" s="7"/>
      <c r="Y46" s="7"/>
      <c r="Z46" s="7"/>
    </row>
    <row r="47" ht="15.0" customHeight="1">
      <c r="A47" s="20" t="s">
        <v>262</v>
      </c>
      <c r="B47" s="20" t="s">
        <v>243</v>
      </c>
      <c r="C47" s="20" t="s">
        <v>244</v>
      </c>
      <c r="D47" s="50">
        <v>6768.0</v>
      </c>
      <c r="E47" s="57">
        <v>0.501793436129244</v>
      </c>
      <c r="F47" s="50">
        <v>3396.0</v>
      </c>
      <c r="G47" s="50">
        <v>3372.0</v>
      </c>
      <c r="H47" s="20" t="s">
        <v>247</v>
      </c>
      <c r="I47" s="7"/>
      <c r="J47" s="20" t="s">
        <v>262</v>
      </c>
      <c r="K47" s="57">
        <v>0.513547469025527</v>
      </c>
      <c r="L47" s="57">
        <v>0.494207542519103</v>
      </c>
      <c r="M47" s="27">
        <v>1.93399265064241</v>
      </c>
      <c r="N47" s="20">
        <v>0.0</v>
      </c>
      <c r="O47" s="7"/>
      <c r="P47" s="7"/>
      <c r="Q47" s="7"/>
      <c r="R47" s="7"/>
      <c r="S47" s="7"/>
      <c r="T47" s="7"/>
      <c r="U47" s="7"/>
      <c r="V47" s="7"/>
      <c r="W47" s="7"/>
      <c r="X47" s="7"/>
      <c r="Y47" s="7"/>
      <c r="Z47" s="7"/>
    </row>
    <row r="48" ht="15.0" customHeight="1">
      <c r="A48" s="20" t="s">
        <v>263</v>
      </c>
      <c r="B48" s="20" t="s">
        <v>243</v>
      </c>
      <c r="C48" s="20" t="s">
        <v>244</v>
      </c>
      <c r="D48" s="50">
        <v>1492.0</v>
      </c>
      <c r="E48" s="57">
        <v>0.41322592205025</v>
      </c>
      <c r="F48" s="50">
        <v>617.0</v>
      </c>
      <c r="G48" s="50">
        <v>875.0</v>
      </c>
      <c r="H48" s="20" t="s">
        <v>245</v>
      </c>
      <c r="I48" s="7"/>
      <c r="J48" s="20" t="s">
        <v>263</v>
      </c>
      <c r="K48" s="57">
        <v>0.438577947438729</v>
      </c>
      <c r="L48" s="57">
        <v>0.408997955010225</v>
      </c>
      <c r="M48" s="27">
        <v>2.95799924285043</v>
      </c>
      <c r="N48" s="20">
        <v>1.0</v>
      </c>
      <c r="O48" s="7"/>
      <c r="P48" s="7"/>
      <c r="Q48" s="7"/>
      <c r="R48" s="7"/>
      <c r="S48" s="7"/>
      <c r="T48" s="7"/>
      <c r="U48" s="7"/>
      <c r="V48" s="7"/>
      <c r="W48" s="7"/>
      <c r="X48" s="7"/>
      <c r="Y48" s="7"/>
      <c r="Z48" s="7"/>
    </row>
    <row r="49" ht="15.0" customHeight="1">
      <c r="A49" s="20" t="s">
        <v>264</v>
      </c>
      <c r="B49" s="20" t="s">
        <v>243</v>
      </c>
      <c r="C49" s="20" t="s">
        <v>244</v>
      </c>
      <c r="D49" s="50">
        <v>11129.0</v>
      </c>
      <c r="E49" s="57">
        <v>0.541269139633961</v>
      </c>
      <c r="F49" s="50">
        <v>6024.0</v>
      </c>
      <c r="G49" s="50">
        <v>5105.0</v>
      </c>
      <c r="H49" s="20" t="s">
        <v>247</v>
      </c>
      <c r="I49" s="7"/>
      <c r="J49" s="20" t="s">
        <v>264</v>
      </c>
      <c r="K49" s="57">
        <v>0.5618060402215</v>
      </c>
      <c r="L49" s="57">
        <v>0.534618021174499</v>
      </c>
      <c r="M49" s="27">
        <v>2.71880190470005</v>
      </c>
      <c r="N49" s="20">
        <v>1.0</v>
      </c>
      <c r="O49" s="7"/>
      <c r="P49" s="7"/>
      <c r="Q49" s="7"/>
      <c r="R49" s="7"/>
      <c r="S49" s="7"/>
      <c r="T49" s="7"/>
      <c r="U49" s="7"/>
      <c r="V49" s="7"/>
      <c r="W49" s="7"/>
      <c r="X49" s="7"/>
      <c r="Y49" s="7"/>
      <c r="Z49" s="7"/>
    </row>
    <row r="50" ht="15.0" customHeight="1">
      <c r="A50" s="20" t="s">
        <v>265</v>
      </c>
      <c r="B50" s="20" t="s">
        <v>243</v>
      </c>
      <c r="C50" s="20" t="s">
        <v>244</v>
      </c>
      <c r="D50" s="50">
        <v>12593.0</v>
      </c>
      <c r="E50" s="57">
        <v>0.521475285473478</v>
      </c>
      <c r="F50" s="50">
        <v>6567.0</v>
      </c>
      <c r="G50" s="50">
        <v>6026.0</v>
      </c>
      <c r="H50" s="20" t="s">
        <v>247</v>
      </c>
      <c r="I50" s="7"/>
      <c r="J50" s="20" t="s">
        <v>265</v>
      </c>
      <c r="K50" s="57">
        <v>0.538825390463346</v>
      </c>
      <c r="L50" s="57">
        <v>0.513214308568503</v>
      </c>
      <c r="M50" s="27">
        <v>2.5611081894843</v>
      </c>
      <c r="N50" s="20">
        <v>1.0</v>
      </c>
      <c r="O50" s="7"/>
      <c r="P50" s="7"/>
      <c r="Q50" s="7"/>
      <c r="R50" s="7"/>
      <c r="S50" s="7"/>
      <c r="T50" s="7"/>
      <c r="U50" s="7"/>
      <c r="V50" s="7"/>
      <c r="W50" s="7"/>
      <c r="X50" s="7"/>
      <c r="Y50" s="7"/>
      <c r="Z50" s="7"/>
    </row>
    <row r="51" ht="15.0" customHeight="1">
      <c r="A51" s="20" t="s">
        <v>266</v>
      </c>
      <c r="B51" s="20" t="s">
        <v>243</v>
      </c>
      <c r="C51" s="20" t="s">
        <v>244</v>
      </c>
      <c r="D51" s="50">
        <v>5223.0</v>
      </c>
      <c r="E51" s="57">
        <v>0.435968059567603</v>
      </c>
      <c r="F51" s="50">
        <v>2277.0</v>
      </c>
      <c r="G51" s="50">
        <v>2946.0</v>
      </c>
      <c r="H51" s="20" t="s">
        <v>245</v>
      </c>
      <c r="I51" s="7"/>
      <c r="J51" s="20" t="s">
        <v>266</v>
      </c>
      <c r="K51" s="57">
        <v>0.451205045430177</v>
      </c>
      <c r="L51" s="57">
        <v>0.43155031731641</v>
      </c>
      <c r="M51" s="27">
        <v>1.9654728113767</v>
      </c>
      <c r="N51" s="20">
        <v>1.0</v>
      </c>
      <c r="O51" s="7"/>
      <c r="P51" s="7"/>
      <c r="Q51" s="7"/>
      <c r="R51" s="7"/>
      <c r="S51" s="7"/>
      <c r="T51" s="7"/>
      <c r="U51" s="7"/>
      <c r="V51" s="7"/>
      <c r="W51" s="7"/>
      <c r="X51" s="7"/>
      <c r="Y51" s="7"/>
      <c r="Z51" s="7"/>
    </row>
    <row r="52" ht="15.0" customHeight="1">
      <c r="A52" s="20" t="s">
        <v>267</v>
      </c>
      <c r="B52" s="20" t="s">
        <v>243</v>
      </c>
      <c r="C52" s="20" t="s">
        <v>244</v>
      </c>
      <c r="D52" s="50">
        <v>9924.0</v>
      </c>
      <c r="E52" s="57">
        <v>0.499201625228418</v>
      </c>
      <c r="F52" s="50">
        <v>4954.0</v>
      </c>
      <c r="G52" s="50">
        <v>4970.0</v>
      </c>
      <c r="H52" s="20" t="s">
        <v>245</v>
      </c>
      <c r="I52" s="7"/>
      <c r="J52" s="20" t="s">
        <v>267</v>
      </c>
      <c r="K52" s="57">
        <v>0.505837020180254</v>
      </c>
      <c r="L52" s="57">
        <v>0.487591501517586</v>
      </c>
      <c r="M52" s="27">
        <v>1.82455186626674</v>
      </c>
      <c r="N52" s="20">
        <v>0.0</v>
      </c>
      <c r="O52" s="7"/>
      <c r="P52" s="7"/>
      <c r="Q52" s="7"/>
      <c r="R52" s="7"/>
      <c r="S52" s="7"/>
      <c r="T52" s="7"/>
      <c r="U52" s="7"/>
      <c r="V52" s="7"/>
      <c r="W52" s="7"/>
      <c r="X52" s="7"/>
      <c r="Y52" s="7"/>
      <c r="Z52" s="7"/>
    </row>
    <row r="53" ht="15.0" customHeight="1">
      <c r="A53" s="20" t="s">
        <v>268</v>
      </c>
      <c r="B53" s="20" t="s">
        <v>243</v>
      </c>
      <c r="C53" s="20" t="s">
        <v>244</v>
      </c>
      <c r="D53" s="50">
        <v>3464.0</v>
      </c>
      <c r="E53" s="57">
        <v>0.325340819215649</v>
      </c>
      <c r="F53" s="50">
        <v>1127.0</v>
      </c>
      <c r="G53" s="50">
        <v>2337.0</v>
      </c>
      <c r="H53" s="20" t="s">
        <v>245</v>
      </c>
      <c r="I53" s="7"/>
      <c r="J53" s="20" t="s">
        <v>268</v>
      </c>
      <c r="K53" s="57">
        <v>0.346299009160999</v>
      </c>
      <c r="L53" s="57">
        <v>0.321728081321474</v>
      </c>
      <c r="M53" s="27">
        <v>2.45709278395248</v>
      </c>
      <c r="N53" s="20">
        <v>1.0</v>
      </c>
      <c r="O53" s="7"/>
      <c r="P53" s="7"/>
      <c r="Q53" s="7"/>
      <c r="R53" s="7"/>
      <c r="S53" s="7"/>
      <c r="T53" s="7"/>
      <c r="U53" s="7"/>
      <c r="V53" s="7"/>
      <c r="W53" s="7"/>
      <c r="X53" s="7"/>
      <c r="Y53" s="7"/>
      <c r="Z53" s="7"/>
    </row>
    <row r="54" ht="15.0" customHeight="1">
      <c r="A54" s="20" t="s">
        <v>269</v>
      </c>
      <c r="B54" s="20" t="s">
        <v>243</v>
      </c>
      <c r="C54" s="20" t="s">
        <v>244</v>
      </c>
      <c r="D54" s="50">
        <v>2979.0</v>
      </c>
      <c r="E54" s="57">
        <v>0.358777731538025</v>
      </c>
      <c r="F54" s="50">
        <v>1069.0</v>
      </c>
      <c r="G54" s="50">
        <v>1910.0</v>
      </c>
      <c r="H54" s="20" t="s">
        <v>245</v>
      </c>
      <c r="I54" s="7"/>
      <c r="J54" s="20" t="s">
        <v>269</v>
      </c>
      <c r="K54" s="57">
        <v>0.368792480510901</v>
      </c>
      <c r="L54" s="57">
        <v>0.347465164541951</v>
      </c>
      <c r="M54" s="27">
        <v>2.13273159689505</v>
      </c>
      <c r="N54" s="20">
        <v>1.0</v>
      </c>
      <c r="O54" s="7"/>
      <c r="P54" s="7"/>
      <c r="Q54" s="7"/>
      <c r="R54" s="7"/>
      <c r="S54" s="7"/>
      <c r="T54" s="7"/>
      <c r="U54" s="7"/>
      <c r="V54" s="7"/>
      <c r="W54" s="7"/>
      <c r="X54" s="7"/>
      <c r="Y54" s="7"/>
      <c r="Z54" s="7"/>
    </row>
    <row r="55" ht="15.0" customHeight="1">
      <c r="A55" s="20" t="s">
        <v>270</v>
      </c>
      <c r="B55" s="20" t="s">
        <v>243</v>
      </c>
      <c r="C55" s="20" t="s">
        <v>244</v>
      </c>
      <c r="D55" s="50">
        <v>10928.0</v>
      </c>
      <c r="E55" s="57">
        <v>0.510615481266433</v>
      </c>
      <c r="F55" s="50">
        <v>5580.0</v>
      </c>
      <c r="G55" s="50">
        <v>5348.0</v>
      </c>
      <c r="H55" s="20" t="s">
        <v>247</v>
      </c>
      <c r="I55" s="7"/>
      <c r="J55" s="20" t="s">
        <v>270</v>
      </c>
      <c r="K55" s="57">
        <v>0.530098441088562</v>
      </c>
      <c r="L55" s="57">
        <v>0.51203273458631</v>
      </c>
      <c r="M55" s="27">
        <v>1.80657065022519</v>
      </c>
      <c r="N55" s="20">
        <v>1.0</v>
      </c>
      <c r="O55" s="7"/>
      <c r="P55" s="7"/>
      <c r="Q55" s="7"/>
      <c r="R55" s="7"/>
      <c r="S55" s="7"/>
      <c r="T55" s="7"/>
      <c r="U55" s="7"/>
      <c r="V55" s="7"/>
      <c r="W55" s="7"/>
      <c r="X55" s="7"/>
      <c r="Y55" s="7"/>
      <c r="Z55" s="7"/>
    </row>
    <row r="56" ht="15.0" customHeight="1">
      <c r="A56" s="20" t="s">
        <v>271</v>
      </c>
      <c r="B56" s="20" t="s">
        <v>272</v>
      </c>
      <c r="C56" s="20" t="s">
        <v>244</v>
      </c>
      <c r="D56" s="50">
        <v>3034.0</v>
      </c>
      <c r="E56" s="57">
        <v>0.444332895452856</v>
      </c>
      <c r="F56" s="50">
        <v>1348.0</v>
      </c>
      <c r="G56" s="50">
        <v>1686.0</v>
      </c>
      <c r="H56" s="20" t="s">
        <v>245</v>
      </c>
      <c r="I56" s="7"/>
      <c r="J56" s="20" t="s">
        <v>271</v>
      </c>
      <c r="K56" s="57">
        <v>0.466616081061906</v>
      </c>
      <c r="L56" s="57">
        <v>0.428166619438935</v>
      </c>
      <c r="M56" s="27">
        <v>3.84494616229713</v>
      </c>
      <c r="N56" s="20">
        <v>1.0</v>
      </c>
      <c r="O56" s="7"/>
      <c r="P56" s="7"/>
      <c r="Q56" s="7"/>
      <c r="R56" s="7"/>
      <c r="S56" s="7"/>
      <c r="T56" s="7"/>
      <c r="U56" s="7"/>
      <c r="V56" s="7"/>
      <c r="W56" s="7"/>
      <c r="X56" s="7"/>
      <c r="Y56" s="7"/>
      <c r="Z56" s="7"/>
    </row>
    <row r="57" ht="15.0" customHeight="1">
      <c r="A57" s="20" t="s">
        <v>273</v>
      </c>
      <c r="B57" s="20" t="s">
        <v>272</v>
      </c>
      <c r="C57" s="20" t="s">
        <v>244</v>
      </c>
      <c r="D57" s="50">
        <v>1791.0</v>
      </c>
      <c r="E57" s="57">
        <v>0.402666213581798</v>
      </c>
      <c r="F57" s="50">
        <v>721.0</v>
      </c>
      <c r="G57" s="50">
        <v>1070.0</v>
      </c>
      <c r="H57" s="20" t="s">
        <v>245</v>
      </c>
      <c r="I57" s="7"/>
      <c r="J57" s="20" t="s">
        <v>273</v>
      </c>
      <c r="K57" s="57">
        <v>0.419182497069725</v>
      </c>
      <c r="L57" s="57">
        <v>0.412828239345674</v>
      </c>
      <c r="M57" s="27">
        <v>0.63542577240514</v>
      </c>
      <c r="N57" s="20">
        <v>1.0</v>
      </c>
      <c r="O57" s="7"/>
      <c r="P57" s="7"/>
      <c r="Q57" s="7"/>
      <c r="R57" s="7"/>
      <c r="S57" s="7"/>
      <c r="T57" s="7"/>
      <c r="U57" s="7"/>
      <c r="V57" s="7"/>
      <c r="W57" s="7"/>
      <c r="X57" s="7"/>
      <c r="Y57" s="7"/>
      <c r="Z57" s="7"/>
    </row>
    <row r="58" ht="15.0" customHeight="1">
      <c r="A58" s="20" t="s">
        <v>274</v>
      </c>
      <c r="B58" s="20" t="s">
        <v>272</v>
      </c>
      <c r="C58" s="20" t="s">
        <v>244</v>
      </c>
      <c r="D58" s="50">
        <v>1099.0</v>
      </c>
      <c r="E58" s="57">
        <v>0.465514362951047</v>
      </c>
      <c r="F58" s="50">
        <v>512.0</v>
      </c>
      <c r="G58" s="50">
        <v>587.0</v>
      </c>
      <c r="H58" s="20" t="s">
        <v>245</v>
      </c>
      <c r="I58" s="7"/>
      <c r="J58" s="20" t="s">
        <v>274</v>
      </c>
      <c r="K58" s="57">
        <v>0.464588519651341</v>
      </c>
      <c r="L58" s="57">
        <v>0.46182357301705</v>
      </c>
      <c r="M58" s="27">
        <v>0.276494663429094</v>
      </c>
      <c r="N58" s="20">
        <v>1.0</v>
      </c>
      <c r="O58" s="7"/>
      <c r="P58" s="7"/>
      <c r="Q58" s="7"/>
      <c r="R58" s="7"/>
      <c r="S58" s="7"/>
      <c r="T58" s="7"/>
      <c r="U58" s="7"/>
      <c r="V58" s="7"/>
      <c r="W58" s="7"/>
      <c r="X58" s="7"/>
      <c r="Y58" s="7"/>
      <c r="Z58" s="7"/>
    </row>
    <row r="59" ht="15.0" customHeight="1">
      <c r="A59" s="20" t="s">
        <v>248</v>
      </c>
      <c r="B59" s="20" t="s">
        <v>272</v>
      </c>
      <c r="C59" s="20" t="s">
        <v>244</v>
      </c>
      <c r="D59" s="50">
        <v>18558.0</v>
      </c>
      <c r="E59" s="57">
        <v>0.667356164480744</v>
      </c>
      <c r="F59" s="50">
        <v>12385.0</v>
      </c>
      <c r="G59" s="50">
        <v>6173.0</v>
      </c>
      <c r="H59" s="20" t="s">
        <v>247</v>
      </c>
      <c r="I59" s="7"/>
      <c r="J59" s="20" t="s">
        <v>248</v>
      </c>
      <c r="K59" s="57">
        <v>0.679683144239571</v>
      </c>
      <c r="L59" s="57">
        <v>0.668406509057415</v>
      </c>
      <c r="M59" s="27">
        <v>1.12766351821557</v>
      </c>
      <c r="N59" s="20">
        <v>1.0</v>
      </c>
      <c r="O59" s="7"/>
      <c r="P59" s="7"/>
      <c r="Q59" s="7"/>
      <c r="R59" s="7"/>
      <c r="S59" s="7"/>
      <c r="T59" s="7"/>
      <c r="U59" s="7"/>
      <c r="V59" s="7"/>
      <c r="W59" s="7"/>
      <c r="X59" s="7"/>
      <c r="Y59" s="7"/>
      <c r="Z59" s="7"/>
    </row>
    <row r="60" ht="15.0" customHeight="1">
      <c r="A60" s="20" t="s">
        <v>275</v>
      </c>
      <c r="B60" s="20" t="s">
        <v>272</v>
      </c>
      <c r="C60" s="20" t="s">
        <v>244</v>
      </c>
      <c r="D60" s="50">
        <v>13949.0</v>
      </c>
      <c r="E60" s="57">
        <v>0.544273319288121</v>
      </c>
      <c r="F60" s="50">
        <v>7592.0</v>
      </c>
      <c r="G60" s="50">
        <v>6357.0</v>
      </c>
      <c r="H60" s="20" t="s">
        <v>247</v>
      </c>
      <c r="I60" s="7"/>
      <c r="J60" s="20" t="s">
        <v>275</v>
      </c>
      <c r="K60" s="57">
        <v>0.551877247380509</v>
      </c>
      <c r="L60" s="57">
        <v>0.536014967259121</v>
      </c>
      <c r="M60" s="27">
        <v>1.58622801213885</v>
      </c>
      <c r="N60" s="20">
        <v>1.0</v>
      </c>
      <c r="O60" s="7"/>
      <c r="P60" s="7"/>
      <c r="Q60" s="7"/>
      <c r="R60" s="7"/>
      <c r="S60" s="7"/>
      <c r="T60" s="7"/>
      <c r="U60" s="7"/>
      <c r="V60" s="7"/>
      <c r="W60" s="7"/>
      <c r="X60" s="7"/>
      <c r="Y60" s="7"/>
      <c r="Z60" s="7"/>
    </row>
    <row r="61" ht="15.0" customHeight="1">
      <c r="A61" s="20" t="s">
        <v>276</v>
      </c>
      <c r="B61" s="20" t="s">
        <v>272</v>
      </c>
      <c r="C61" s="20" t="s">
        <v>244</v>
      </c>
      <c r="D61" s="50">
        <v>5164.0</v>
      </c>
      <c r="E61" s="57">
        <v>0.394328167271222</v>
      </c>
      <c r="F61" s="50">
        <v>2036.0</v>
      </c>
      <c r="G61" s="50">
        <v>3128.0</v>
      </c>
      <c r="H61" s="20" t="s">
        <v>245</v>
      </c>
      <c r="I61" s="7"/>
      <c r="J61" s="20" t="s">
        <v>276</v>
      </c>
      <c r="K61" s="57">
        <v>0.398094400379511</v>
      </c>
      <c r="L61" s="57">
        <v>0.385394456289979</v>
      </c>
      <c r="M61" s="27">
        <v>1.26999440895326</v>
      </c>
      <c r="N61" s="20">
        <v>1.0</v>
      </c>
      <c r="O61" s="7"/>
      <c r="P61" s="7"/>
      <c r="Q61" s="7"/>
      <c r="R61" s="7"/>
      <c r="S61" s="7"/>
      <c r="T61" s="7"/>
      <c r="U61" s="7"/>
      <c r="V61" s="7"/>
      <c r="W61" s="7"/>
      <c r="X61" s="7"/>
      <c r="Y61" s="7"/>
      <c r="Z61" s="7"/>
    </row>
    <row r="62" ht="15.0" customHeight="1">
      <c r="A62" s="20" t="s">
        <v>277</v>
      </c>
      <c r="B62" s="20" t="s">
        <v>272</v>
      </c>
      <c r="C62" s="20" t="s">
        <v>244</v>
      </c>
      <c r="D62" s="50">
        <v>103.0</v>
      </c>
      <c r="E62" s="57">
        <v>0.288044505824228</v>
      </c>
      <c r="F62" s="50">
        <v>30.0</v>
      </c>
      <c r="G62" s="50">
        <v>73.0</v>
      </c>
      <c r="H62" s="20" t="s">
        <v>245</v>
      </c>
      <c r="I62" s="7"/>
      <c r="J62" s="20" t="s">
        <v>277</v>
      </c>
      <c r="K62" s="57">
        <v>0.300934574100417</v>
      </c>
      <c r="L62" s="57">
        <v>0.32520325203252</v>
      </c>
      <c r="M62" s="27">
        <v>-2.42686779321035</v>
      </c>
      <c r="N62" s="20">
        <v>1.0</v>
      </c>
      <c r="O62" s="7"/>
      <c r="P62" s="7"/>
      <c r="Q62" s="7"/>
      <c r="R62" s="7"/>
      <c r="S62" s="7"/>
      <c r="T62" s="7"/>
      <c r="U62" s="7"/>
      <c r="V62" s="7"/>
      <c r="W62" s="7"/>
      <c r="X62" s="7"/>
      <c r="Y62" s="7"/>
      <c r="Z62" s="7"/>
    </row>
    <row r="63" ht="15.0" customHeight="1">
      <c r="A63" s="20" t="s">
        <v>278</v>
      </c>
      <c r="B63" s="20" t="s">
        <v>272</v>
      </c>
      <c r="C63" s="20" t="s">
        <v>244</v>
      </c>
      <c r="D63" s="50">
        <v>2954.0</v>
      </c>
      <c r="E63" s="57">
        <v>0.449398329612395</v>
      </c>
      <c r="F63" s="50">
        <v>1328.0</v>
      </c>
      <c r="G63" s="50">
        <v>1626.0</v>
      </c>
      <c r="H63" s="20" t="s">
        <v>245</v>
      </c>
      <c r="I63" s="7"/>
      <c r="J63" s="20" t="s">
        <v>278</v>
      </c>
      <c r="K63" s="57">
        <v>0.453286103806285</v>
      </c>
      <c r="L63" s="57">
        <v>0.431019459773453</v>
      </c>
      <c r="M63" s="27">
        <v>2.22666440328314</v>
      </c>
      <c r="N63" s="20">
        <v>1.0</v>
      </c>
      <c r="O63" s="7"/>
      <c r="P63" s="7"/>
      <c r="Q63" s="7"/>
      <c r="R63" s="7"/>
      <c r="S63" s="7"/>
      <c r="T63" s="7"/>
      <c r="U63" s="7"/>
      <c r="V63" s="7"/>
      <c r="W63" s="7"/>
      <c r="X63" s="7"/>
      <c r="Y63" s="7"/>
      <c r="Z63" s="7"/>
    </row>
    <row r="64" ht="15.0" customHeight="1">
      <c r="A64" s="20" t="s">
        <v>279</v>
      </c>
      <c r="B64" s="20" t="s">
        <v>272</v>
      </c>
      <c r="C64" s="20" t="s">
        <v>244</v>
      </c>
      <c r="D64" s="50">
        <v>354.0</v>
      </c>
      <c r="E64" s="57">
        <v>0.420922614478403</v>
      </c>
      <c r="F64" s="50">
        <v>149.0</v>
      </c>
      <c r="G64" s="50">
        <v>205.0</v>
      </c>
      <c r="H64" s="20" t="s">
        <v>245</v>
      </c>
      <c r="I64" s="7"/>
      <c r="J64" s="20" t="s">
        <v>279</v>
      </c>
      <c r="K64" s="57">
        <v>0.382486819268427</v>
      </c>
      <c r="L64" s="57">
        <v>0.41254752851711</v>
      </c>
      <c r="M64" s="27">
        <v>-3.00607092486828</v>
      </c>
      <c r="N64" s="20">
        <v>1.0</v>
      </c>
      <c r="O64" s="7"/>
      <c r="P64" s="7"/>
      <c r="Q64" s="7"/>
      <c r="R64" s="7"/>
      <c r="S64" s="7"/>
      <c r="T64" s="7"/>
      <c r="U64" s="7"/>
      <c r="V64" s="7"/>
      <c r="W64" s="7"/>
      <c r="X64" s="7"/>
      <c r="Y64" s="7"/>
      <c r="Z64" s="7"/>
    </row>
    <row r="65" ht="15.0" customHeight="1">
      <c r="A65" s="20" t="s">
        <v>280</v>
      </c>
      <c r="B65" s="20" t="s">
        <v>272</v>
      </c>
      <c r="C65" s="20" t="s">
        <v>244</v>
      </c>
      <c r="D65" s="50">
        <v>7349.0</v>
      </c>
      <c r="E65" s="57">
        <v>0.69445824619104</v>
      </c>
      <c r="F65" s="50">
        <v>5104.0</v>
      </c>
      <c r="G65" s="50">
        <v>2245.0</v>
      </c>
      <c r="H65" s="20" t="s">
        <v>247</v>
      </c>
      <c r="I65" s="7"/>
      <c r="J65" s="20" t="s">
        <v>280</v>
      </c>
      <c r="K65" s="57">
        <v>0.720825179413001</v>
      </c>
      <c r="L65" s="57">
        <v>0.697166957000092</v>
      </c>
      <c r="M65" s="27">
        <v>2.36582224129097</v>
      </c>
      <c r="N65" s="20">
        <v>1.0</v>
      </c>
      <c r="O65" s="7"/>
      <c r="P65" s="7"/>
      <c r="Q65" s="7"/>
      <c r="R65" s="7"/>
      <c r="S65" s="7"/>
      <c r="T65" s="7"/>
      <c r="U65" s="7"/>
      <c r="V65" s="7"/>
      <c r="W65" s="7"/>
      <c r="X65" s="7"/>
      <c r="Y65" s="7"/>
      <c r="Z65" s="7"/>
    </row>
    <row r="66" ht="15.0" customHeight="1">
      <c r="A66" s="20" t="s">
        <v>281</v>
      </c>
      <c r="B66" s="20" t="s">
        <v>272</v>
      </c>
      <c r="C66" s="20" t="s">
        <v>244</v>
      </c>
      <c r="D66" s="50">
        <v>9145.0</v>
      </c>
      <c r="E66" s="57">
        <v>0.513113025406574</v>
      </c>
      <c r="F66" s="50">
        <v>4692.0</v>
      </c>
      <c r="G66" s="50">
        <v>4453.0</v>
      </c>
      <c r="H66" s="20" t="s">
        <v>247</v>
      </c>
      <c r="I66" s="7"/>
      <c r="J66" s="20" t="s">
        <v>281</v>
      </c>
      <c r="K66" s="57">
        <v>0.515792609503779</v>
      </c>
      <c r="L66" s="57">
        <v>0.515936446798267</v>
      </c>
      <c r="M66" s="27">
        <v>-0.0143837294487525</v>
      </c>
      <c r="N66" s="20">
        <v>1.0</v>
      </c>
      <c r="O66" s="7"/>
      <c r="P66" s="7"/>
      <c r="Q66" s="7"/>
      <c r="R66" s="7"/>
      <c r="S66" s="7"/>
      <c r="T66" s="7"/>
      <c r="U66" s="7"/>
      <c r="V66" s="7"/>
      <c r="W66" s="7"/>
      <c r="X66" s="7"/>
      <c r="Y66" s="7"/>
      <c r="Z66" s="7"/>
    </row>
    <row r="67" ht="15.0" customHeight="1">
      <c r="A67" s="20" t="s">
        <v>282</v>
      </c>
      <c r="B67" s="20" t="s">
        <v>272</v>
      </c>
      <c r="C67" s="20" t="s">
        <v>244</v>
      </c>
      <c r="D67" s="50">
        <v>843.0</v>
      </c>
      <c r="E67" s="57">
        <v>0.57246979868015</v>
      </c>
      <c r="F67" s="50">
        <v>483.0</v>
      </c>
      <c r="G67" s="50">
        <v>360.0</v>
      </c>
      <c r="H67" s="20" t="s">
        <v>247</v>
      </c>
      <c r="I67" s="7"/>
      <c r="J67" s="20" t="s">
        <v>282</v>
      </c>
      <c r="K67" s="57">
        <v>0.572166085738289</v>
      </c>
      <c r="L67" s="57">
        <v>0.595993322203673</v>
      </c>
      <c r="M67" s="27">
        <v>-2.38272364653841</v>
      </c>
      <c r="N67" s="20">
        <v>1.0</v>
      </c>
      <c r="O67" s="7"/>
      <c r="P67" s="7"/>
      <c r="Q67" s="7"/>
      <c r="R67" s="7"/>
      <c r="S67" s="7"/>
      <c r="T67" s="7"/>
      <c r="U67" s="7"/>
      <c r="V67" s="7"/>
      <c r="W67" s="7"/>
      <c r="X67" s="7"/>
      <c r="Y67" s="7"/>
      <c r="Z67" s="7"/>
    </row>
    <row r="68" ht="15.0" customHeight="1">
      <c r="A68" s="20" t="s">
        <v>283</v>
      </c>
      <c r="B68" s="20" t="s">
        <v>272</v>
      </c>
      <c r="C68" s="20" t="s">
        <v>244</v>
      </c>
      <c r="D68" s="50">
        <v>167.0</v>
      </c>
      <c r="E68" s="57">
        <v>0.471401884267532</v>
      </c>
      <c r="F68" s="50">
        <v>79.0</v>
      </c>
      <c r="G68" s="50">
        <v>88.0</v>
      </c>
      <c r="H68" s="20" t="s">
        <v>245</v>
      </c>
      <c r="I68" s="7"/>
      <c r="J68" s="20" t="s">
        <v>283</v>
      </c>
      <c r="K68" s="57">
        <v>0.430955613544981</v>
      </c>
      <c r="L68" s="57">
        <v>0.529126213592233</v>
      </c>
      <c r="M68" s="27">
        <v>-9.8170600047252</v>
      </c>
      <c r="N68" s="20">
        <v>0.0</v>
      </c>
      <c r="O68" s="7"/>
      <c r="P68" s="7"/>
      <c r="Q68" s="7"/>
      <c r="R68" s="7"/>
      <c r="S68" s="7"/>
      <c r="T68" s="7"/>
      <c r="U68" s="7"/>
      <c r="V68" s="7"/>
      <c r="W68" s="7"/>
      <c r="X68" s="7"/>
      <c r="Y68" s="7"/>
      <c r="Z68" s="7"/>
    </row>
    <row r="69" ht="15.0" customHeight="1">
      <c r="A69" s="20" t="s">
        <v>254</v>
      </c>
      <c r="B69" s="20" t="s">
        <v>272</v>
      </c>
      <c r="C69" s="20" t="s">
        <v>244</v>
      </c>
      <c r="D69" s="50">
        <v>7007.0</v>
      </c>
      <c r="E69" s="57">
        <v>0.561261387365089</v>
      </c>
      <c r="F69" s="50">
        <v>3933.0</v>
      </c>
      <c r="G69" s="50">
        <v>3074.0</v>
      </c>
      <c r="H69" s="20" t="s">
        <v>247</v>
      </c>
      <c r="I69" s="7"/>
      <c r="J69" s="20" t="s">
        <v>254</v>
      </c>
      <c r="K69" s="57">
        <v>0.568031513604902</v>
      </c>
      <c r="L69" s="57">
        <v>0.545283255872378</v>
      </c>
      <c r="M69" s="27">
        <v>2.27482577325243</v>
      </c>
      <c r="N69" s="20">
        <v>1.0</v>
      </c>
      <c r="O69" s="7"/>
      <c r="P69" s="7"/>
      <c r="Q69" s="7"/>
      <c r="R69" s="7"/>
      <c r="S69" s="7"/>
      <c r="T69" s="7"/>
      <c r="U69" s="7"/>
      <c r="V69" s="7"/>
      <c r="W69" s="7"/>
      <c r="X69" s="7"/>
      <c r="Y69" s="7"/>
      <c r="Z69" s="7"/>
    </row>
    <row r="70" ht="15.0" customHeight="1">
      <c r="A70" s="20" t="s">
        <v>284</v>
      </c>
      <c r="B70" s="20" t="s">
        <v>272</v>
      </c>
      <c r="C70" s="20" t="s">
        <v>244</v>
      </c>
      <c r="D70" s="50">
        <v>2854.0</v>
      </c>
      <c r="E70" s="57">
        <v>0.500809805508094</v>
      </c>
      <c r="F70" s="50">
        <v>1429.0</v>
      </c>
      <c r="G70" s="50">
        <v>1425.0</v>
      </c>
      <c r="H70" s="20" t="s">
        <v>247</v>
      </c>
      <c r="I70" s="7"/>
      <c r="J70" s="20" t="s">
        <v>284</v>
      </c>
      <c r="K70" s="57">
        <v>0.517165901460778</v>
      </c>
      <c r="L70" s="57">
        <v>0.506009967751393</v>
      </c>
      <c r="M70" s="27">
        <v>1.11559337093858</v>
      </c>
      <c r="N70" s="20">
        <v>1.0</v>
      </c>
      <c r="O70" s="7"/>
      <c r="P70" s="7"/>
      <c r="Q70" s="7"/>
      <c r="R70" s="7"/>
      <c r="S70" s="7"/>
      <c r="T70" s="7"/>
      <c r="U70" s="7"/>
      <c r="V70" s="7"/>
      <c r="W70" s="7"/>
      <c r="X70" s="7"/>
      <c r="Y70" s="7"/>
      <c r="Z70" s="7"/>
    </row>
    <row r="71" ht="15.0" customHeight="1">
      <c r="A71" s="20" t="s">
        <v>243</v>
      </c>
      <c r="B71" s="20" t="s">
        <v>272</v>
      </c>
      <c r="C71" s="20" t="s">
        <v>244</v>
      </c>
      <c r="D71" s="50">
        <v>5834.0</v>
      </c>
      <c r="E71" s="57">
        <v>0.336112318091056</v>
      </c>
      <c r="F71" s="50">
        <v>1961.0</v>
      </c>
      <c r="G71" s="50">
        <v>3873.0</v>
      </c>
      <c r="H71" s="20" t="s">
        <v>245</v>
      </c>
      <c r="I71" s="7"/>
      <c r="J71" s="20" t="s">
        <v>243</v>
      </c>
      <c r="K71" s="57">
        <v>0.347245058555016</v>
      </c>
      <c r="L71" s="57">
        <v>0.335777345503516</v>
      </c>
      <c r="M71" s="27">
        <v>1.14677130514999</v>
      </c>
      <c r="N71" s="20">
        <v>1.0</v>
      </c>
      <c r="O71" s="7"/>
      <c r="P71" s="7"/>
      <c r="Q71" s="7"/>
      <c r="R71" s="7"/>
      <c r="S71" s="7"/>
      <c r="T71" s="7"/>
      <c r="U71" s="7"/>
      <c r="V71" s="7"/>
      <c r="W71" s="7"/>
      <c r="X71" s="7"/>
      <c r="Y71" s="7"/>
      <c r="Z71" s="7"/>
    </row>
    <row r="72" ht="15.0" customHeight="1">
      <c r="A72" s="20" t="s">
        <v>285</v>
      </c>
      <c r="B72" s="20" t="s">
        <v>272</v>
      </c>
      <c r="C72" s="20" t="s">
        <v>244</v>
      </c>
      <c r="D72" s="50">
        <v>1620.0</v>
      </c>
      <c r="E72" s="57">
        <v>0.321511161187454</v>
      </c>
      <c r="F72" s="50">
        <v>521.0</v>
      </c>
      <c r="G72" s="50">
        <v>1099.0</v>
      </c>
      <c r="H72" s="20" t="s">
        <v>245</v>
      </c>
      <c r="I72" s="7"/>
      <c r="J72" s="20" t="s">
        <v>285</v>
      </c>
      <c r="K72" s="57">
        <v>0.328159673983514</v>
      </c>
      <c r="L72" s="57">
        <v>0.339858618814573</v>
      </c>
      <c r="M72" s="27">
        <v>-1.16989448310594</v>
      </c>
      <c r="N72" s="20">
        <v>1.0</v>
      </c>
      <c r="O72" s="7"/>
      <c r="P72" s="7"/>
      <c r="Q72" s="7"/>
      <c r="R72" s="7"/>
      <c r="S72" s="7"/>
      <c r="T72" s="7"/>
      <c r="U72" s="7"/>
      <c r="V72" s="7"/>
      <c r="W72" s="7"/>
      <c r="X72" s="7"/>
      <c r="Y72" s="7"/>
      <c r="Z72" s="7"/>
    </row>
    <row r="73" ht="15.0" customHeight="1">
      <c r="A73" s="20" t="s">
        <v>286</v>
      </c>
      <c r="B73" s="20" t="s">
        <v>272</v>
      </c>
      <c r="C73" s="20" t="s">
        <v>244</v>
      </c>
      <c r="D73" s="50">
        <v>4330.0</v>
      </c>
      <c r="E73" s="57">
        <v>0.495046855161583</v>
      </c>
      <c r="F73" s="50">
        <v>2144.0</v>
      </c>
      <c r="G73" s="50">
        <v>2186.0</v>
      </c>
      <c r="H73" s="20" t="s">
        <v>245</v>
      </c>
      <c r="I73" s="7"/>
      <c r="J73" s="20" t="s">
        <v>286</v>
      </c>
      <c r="K73" s="57">
        <v>0.442374380869854</v>
      </c>
      <c r="L73" s="57">
        <v>0.489570552147239</v>
      </c>
      <c r="M73" s="27">
        <v>-4.71961712773854</v>
      </c>
      <c r="N73" s="20">
        <v>1.0</v>
      </c>
      <c r="O73" s="7"/>
      <c r="P73" s="7"/>
      <c r="Q73" s="7"/>
      <c r="R73" s="7"/>
      <c r="S73" s="7"/>
      <c r="T73" s="7"/>
      <c r="U73" s="7"/>
      <c r="V73" s="7"/>
      <c r="W73" s="7"/>
      <c r="X73" s="7"/>
      <c r="Y73" s="7"/>
      <c r="Z73" s="7"/>
    </row>
    <row r="74" ht="15.0" customHeight="1">
      <c r="A74" s="20" t="s">
        <v>287</v>
      </c>
      <c r="B74" s="20" t="s">
        <v>272</v>
      </c>
      <c r="C74" s="20" t="s">
        <v>244</v>
      </c>
      <c r="D74" s="50">
        <v>6544.0</v>
      </c>
      <c r="E74" s="57">
        <v>0.483114276645471</v>
      </c>
      <c r="F74" s="50">
        <v>3161.0</v>
      </c>
      <c r="G74" s="50">
        <v>3383.0</v>
      </c>
      <c r="H74" s="20" t="s">
        <v>245</v>
      </c>
      <c r="I74" s="7"/>
      <c r="J74" s="20" t="s">
        <v>287</v>
      </c>
      <c r="K74" s="57">
        <v>0.493757667039666</v>
      </c>
      <c r="L74" s="57">
        <v>0.476039658496282</v>
      </c>
      <c r="M74" s="27">
        <v>1.77180085433837</v>
      </c>
      <c r="N74" s="20">
        <v>1.0</v>
      </c>
      <c r="O74" s="7"/>
      <c r="P74" s="7"/>
      <c r="Q74" s="7"/>
      <c r="R74" s="7"/>
      <c r="S74" s="7"/>
      <c r="T74" s="7"/>
      <c r="U74" s="7"/>
      <c r="V74" s="7"/>
      <c r="W74" s="7"/>
      <c r="X74" s="7"/>
      <c r="Y74" s="7"/>
      <c r="Z74" s="7"/>
    </row>
    <row r="75" ht="15.0" customHeight="1">
      <c r="A75" s="20" t="s">
        <v>288</v>
      </c>
      <c r="B75" s="20" t="s">
        <v>272</v>
      </c>
      <c r="C75" s="20" t="s">
        <v>244</v>
      </c>
      <c r="D75" s="50">
        <v>5459.0</v>
      </c>
      <c r="E75" s="57">
        <v>0.332080239474032</v>
      </c>
      <c r="F75" s="50">
        <v>1813.0</v>
      </c>
      <c r="G75" s="50">
        <v>3646.0</v>
      </c>
      <c r="H75" s="20" t="s">
        <v>245</v>
      </c>
      <c r="I75" s="7"/>
      <c r="J75" s="20" t="s">
        <v>288</v>
      </c>
      <c r="K75" s="57">
        <v>0.345283538651918</v>
      </c>
      <c r="L75" s="57">
        <v>0.330859310572324</v>
      </c>
      <c r="M75" s="27">
        <v>1.44242280795938</v>
      </c>
      <c r="N75" s="20">
        <v>1.0</v>
      </c>
      <c r="O75" s="7"/>
      <c r="P75" s="7"/>
      <c r="Q75" s="7"/>
      <c r="R75" s="7"/>
      <c r="S75" s="7"/>
      <c r="T75" s="7"/>
      <c r="U75" s="7"/>
      <c r="V75" s="7"/>
      <c r="W75" s="7"/>
      <c r="X75" s="7"/>
      <c r="Y75" s="7"/>
      <c r="Z75" s="7"/>
    </row>
    <row r="76" ht="15.0" customHeight="1">
      <c r="A76" s="20" t="s">
        <v>289</v>
      </c>
      <c r="B76" s="20" t="s">
        <v>272</v>
      </c>
      <c r="C76" s="20" t="s">
        <v>244</v>
      </c>
      <c r="D76" s="50">
        <v>2718.0</v>
      </c>
      <c r="E76" s="57">
        <v>0.452691760859237</v>
      </c>
      <c r="F76" s="50">
        <v>1230.0</v>
      </c>
      <c r="G76" s="50">
        <v>1488.0</v>
      </c>
      <c r="H76" s="20" t="s">
        <v>245</v>
      </c>
      <c r="I76" s="7"/>
      <c r="J76" s="20" t="s">
        <v>289</v>
      </c>
      <c r="K76" s="57">
        <v>0.507264420980091</v>
      </c>
      <c r="L76" s="57">
        <v>0.450285965684118</v>
      </c>
      <c r="M76" s="27">
        <v>5.69784552959735</v>
      </c>
      <c r="N76" s="20">
        <v>0.0</v>
      </c>
      <c r="O76" s="7"/>
      <c r="P76" s="7"/>
      <c r="Q76" s="7"/>
      <c r="R76" s="7"/>
      <c r="S76" s="7"/>
      <c r="T76" s="7"/>
      <c r="U76" s="7"/>
      <c r="V76" s="7"/>
      <c r="W76" s="7"/>
      <c r="X76" s="7"/>
      <c r="Y76" s="7"/>
      <c r="Z76" s="7"/>
    </row>
    <row r="77" ht="15.0" customHeight="1">
      <c r="A77" s="20" t="s">
        <v>290</v>
      </c>
      <c r="B77" s="20" t="s">
        <v>272</v>
      </c>
      <c r="C77" s="20" t="s">
        <v>244</v>
      </c>
      <c r="D77" s="50">
        <v>1454.0</v>
      </c>
      <c r="E77" s="57">
        <v>0.496665214962603</v>
      </c>
      <c r="F77" s="50">
        <v>722.0</v>
      </c>
      <c r="G77" s="50">
        <v>732.0</v>
      </c>
      <c r="H77" s="20" t="s">
        <v>245</v>
      </c>
      <c r="I77" s="7"/>
      <c r="J77" s="20" t="s">
        <v>290</v>
      </c>
      <c r="K77" s="57">
        <v>0.502431512635104</v>
      </c>
      <c r="L77" s="57">
        <v>0.487903225806452</v>
      </c>
      <c r="M77" s="27">
        <v>1.45282868286521</v>
      </c>
      <c r="N77" s="20">
        <v>0.0</v>
      </c>
      <c r="O77" s="7"/>
      <c r="P77" s="7"/>
      <c r="Q77" s="7"/>
      <c r="R77" s="7"/>
      <c r="S77" s="7"/>
      <c r="T77" s="7"/>
      <c r="U77" s="7"/>
      <c r="V77" s="7"/>
      <c r="W77" s="7"/>
      <c r="X77" s="7"/>
      <c r="Y77" s="7"/>
      <c r="Z77" s="7"/>
    </row>
    <row r="78" ht="15.0" customHeight="1">
      <c r="A78" s="20" t="s">
        <v>272</v>
      </c>
      <c r="B78" s="20" t="s">
        <v>272</v>
      </c>
      <c r="C78" s="20" t="s">
        <v>244</v>
      </c>
      <c r="D78" s="50">
        <v>4441.0</v>
      </c>
      <c r="E78" s="57">
        <v>0.467242280814553</v>
      </c>
      <c r="F78" s="50">
        <v>2075.0</v>
      </c>
      <c r="G78" s="50">
        <v>2366.0</v>
      </c>
      <c r="H78" s="20" t="s">
        <v>245</v>
      </c>
      <c r="I78" s="7"/>
      <c r="J78" s="20" t="s">
        <v>272</v>
      </c>
      <c r="K78" s="57">
        <v>0.490583875611524</v>
      </c>
      <c r="L78" s="57">
        <v>0.459792709077913</v>
      </c>
      <c r="M78" s="27">
        <v>3.07911665336109</v>
      </c>
      <c r="N78" s="20">
        <v>1.0</v>
      </c>
      <c r="O78" s="7"/>
      <c r="P78" s="7"/>
      <c r="Q78" s="7"/>
      <c r="R78" s="7"/>
      <c r="S78" s="7"/>
      <c r="T78" s="7"/>
      <c r="U78" s="7"/>
      <c r="V78" s="7"/>
      <c r="W78" s="7"/>
      <c r="X78" s="7"/>
      <c r="Y78" s="7"/>
      <c r="Z78" s="7"/>
    </row>
    <row r="79" ht="15.0" customHeight="1">
      <c r="A79" s="20" t="s">
        <v>291</v>
      </c>
      <c r="B79" s="20" t="s">
        <v>272</v>
      </c>
      <c r="C79" s="20" t="s">
        <v>244</v>
      </c>
      <c r="D79" s="50">
        <v>11530.0</v>
      </c>
      <c r="E79" s="57">
        <v>0.506558611868702</v>
      </c>
      <c r="F79" s="50">
        <v>5841.0</v>
      </c>
      <c r="G79" s="50">
        <v>5689.0</v>
      </c>
      <c r="H79" s="20" t="s">
        <v>247</v>
      </c>
      <c r="I79" s="7"/>
      <c r="J79" s="20" t="s">
        <v>291</v>
      </c>
      <c r="K79" s="57">
        <v>0.513956675884586</v>
      </c>
      <c r="L79" s="57">
        <v>0.508679795769511</v>
      </c>
      <c r="M79" s="27">
        <v>0.52768801150751</v>
      </c>
      <c r="N79" s="20">
        <v>1.0</v>
      </c>
      <c r="O79" s="7"/>
      <c r="P79" s="7"/>
      <c r="Q79" s="7"/>
      <c r="R79" s="7"/>
      <c r="S79" s="7"/>
      <c r="T79" s="7"/>
      <c r="U79" s="7"/>
      <c r="V79" s="7"/>
      <c r="W79" s="7"/>
      <c r="X79" s="7"/>
      <c r="Y79" s="7"/>
      <c r="Z79" s="7"/>
    </row>
    <row r="80" ht="15.0" customHeight="1">
      <c r="A80" s="20" t="s">
        <v>292</v>
      </c>
      <c r="B80" s="20" t="s">
        <v>272</v>
      </c>
      <c r="C80" s="20" t="s">
        <v>244</v>
      </c>
      <c r="D80" s="50">
        <v>1360.0</v>
      </c>
      <c r="E80" s="57">
        <v>0.372869714195282</v>
      </c>
      <c r="F80" s="50">
        <v>507.0</v>
      </c>
      <c r="G80" s="50">
        <v>853.0</v>
      </c>
      <c r="H80" s="20" t="s">
        <v>245</v>
      </c>
      <c r="I80" s="7"/>
      <c r="J80" s="20" t="s">
        <v>292</v>
      </c>
      <c r="K80" s="57">
        <v>0.391560357519022</v>
      </c>
      <c r="L80" s="57">
        <v>0.373340414232608</v>
      </c>
      <c r="M80" s="27">
        <v>1.82199432864147</v>
      </c>
      <c r="N80" s="20">
        <v>1.0</v>
      </c>
      <c r="O80" s="7"/>
      <c r="P80" s="7"/>
      <c r="Q80" s="7"/>
      <c r="R80" s="7"/>
      <c r="S80" s="7"/>
      <c r="T80" s="7"/>
      <c r="U80" s="7"/>
      <c r="V80" s="7"/>
      <c r="W80" s="7"/>
      <c r="X80" s="7"/>
      <c r="Y80" s="7"/>
      <c r="Z80" s="7"/>
    </row>
    <row r="81" ht="15.0" customHeight="1">
      <c r="A81" s="20" t="s">
        <v>293</v>
      </c>
      <c r="B81" s="20" t="s">
        <v>272</v>
      </c>
      <c r="C81" s="20" t="s">
        <v>244</v>
      </c>
      <c r="D81" s="50">
        <v>3510.0</v>
      </c>
      <c r="E81" s="57">
        <v>0.329462964715566</v>
      </c>
      <c r="F81" s="50">
        <v>1156.0</v>
      </c>
      <c r="G81" s="50">
        <v>2354.0</v>
      </c>
      <c r="H81" s="20" t="s">
        <v>245</v>
      </c>
      <c r="I81" s="7"/>
      <c r="J81" s="20" t="s">
        <v>293</v>
      </c>
      <c r="K81" s="57">
        <v>0.327233819975735</v>
      </c>
      <c r="L81" s="57">
        <v>0.347016828148904</v>
      </c>
      <c r="M81" s="27">
        <v>-1.97830081731686</v>
      </c>
      <c r="N81" s="20">
        <v>1.0</v>
      </c>
      <c r="O81" s="7"/>
      <c r="P81" s="7"/>
      <c r="Q81" s="7"/>
      <c r="R81" s="7"/>
      <c r="S81" s="7"/>
      <c r="T81" s="7"/>
      <c r="U81" s="7"/>
      <c r="V81" s="7"/>
      <c r="W81" s="7"/>
      <c r="X81" s="7"/>
      <c r="Y81" s="7"/>
      <c r="Z81" s="7"/>
    </row>
    <row r="82" ht="15.0" customHeight="1">
      <c r="A82" s="20" t="s">
        <v>294</v>
      </c>
      <c r="B82" s="20" t="s">
        <v>272</v>
      </c>
      <c r="C82" s="20" t="s">
        <v>244</v>
      </c>
      <c r="D82" s="50">
        <v>219.0</v>
      </c>
      <c r="E82" s="57">
        <v>0.339306175745509</v>
      </c>
      <c r="F82" s="50">
        <v>74.0</v>
      </c>
      <c r="G82" s="50">
        <v>145.0</v>
      </c>
      <c r="H82" s="20" t="s">
        <v>245</v>
      </c>
      <c r="I82" s="7"/>
      <c r="J82" s="20" t="s">
        <v>294</v>
      </c>
      <c r="K82" s="57">
        <v>0.310196348950964</v>
      </c>
      <c r="L82" s="57">
        <v>0.355212355212355</v>
      </c>
      <c r="M82" s="27">
        <v>-4.50160062613916</v>
      </c>
      <c r="N82" s="20">
        <v>1.0</v>
      </c>
      <c r="O82" s="7"/>
      <c r="P82" s="7"/>
      <c r="Q82" s="7"/>
      <c r="R82" s="7"/>
      <c r="S82" s="7"/>
      <c r="T82" s="7"/>
      <c r="U82" s="7"/>
      <c r="V82" s="7"/>
      <c r="W82" s="7"/>
      <c r="X82" s="7"/>
      <c r="Y82" s="7"/>
      <c r="Z82" s="7"/>
    </row>
    <row r="83" ht="15.0" customHeight="1">
      <c r="A83" s="20" t="s">
        <v>295</v>
      </c>
      <c r="B83" s="20" t="s">
        <v>272</v>
      </c>
      <c r="C83" s="20" t="s">
        <v>244</v>
      </c>
      <c r="D83" s="50">
        <v>761.0</v>
      </c>
      <c r="E83" s="57">
        <v>0.350965170039155</v>
      </c>
      <c r="F83" s="50">
        <v>267.0</v>
      </c>
      <c r="G83" s="50">
        <v>494.0</v>
      </c>
      <c r="H83" s="20" t="s">
        <v>245</v>
      </c>
      <c r="I83" s="7"/>
      <c r="J83" s="20" t="s">
        <v>295</v>
      </c>
      <c r="K83" s="57">
        <v>0.357084833180299</v>
      </c>
      <c r="L83" s="57">
        <v>0.365720524017467</v>
      </c>
      <c r="M83" s="27">
        <v>-0.863569083716875</v>
      </c>
      <c r="N83" s="20">
        <v>1.0</v>
      </c>
      <c r="O83" s="7"/>
      <c r="P83" s="7"/>
      <c r="Q83" s="7"/>
      <c r="R83" s="7"/>
      <c r="S83" s="7"/>
      <c r="T83" s="7"/>
      <c r="U83" s="7"/>
      <c r="V83" s="7"/>
      <c r="W83" s="7"/>
      <c r="X83" s="7"/>
      <c r="Y83" s="7"/>
      <c r="Z83" s="7"/>
    </row>
    <row r="84" ht="15.0" customHeight="1">
      <c r="A84" s="20" t="s">
        <v>296</v>
      </c>
      <c r="B84" s="20" t="s">
        <v>272</v>
      </c>
      <c r="C84" s="20" t="s">
        <v>244</v>
      </c>
      <c r="D84" s="50">
        <v>447.0</v>
      </c>
      <c r="E84" s="57">
        <v>0.39421724144688</v>
      </c>
      <c r="F84" s="50">
        <v>176.0</v>
      </c>
      <c r="G84" s="50">
        <v>271.0</v>
      </c>
      <c r="H84" s="20" t="s">
        <v>245</v>
      </c>
      <c r="I84" s="7"/>
      <c r="J84" s="20" t="s">
        <v>296</v>
      </c>
      <c r="K84" s="57">
        <v>0.397645849555387</v>
      </c>
      <c r="L84" s="57">
        <v>0.404624277456647</v>
      </c>
      <c r="M84" s="27">
        <v>-0.697842790126069</v>
      </c>
      <c r="N84" s="20">
        <v>1.0</v>
      </c>
      <c r="O84" s="7"/>
      <c r="P84" s="7"/>
      <c r="Q84" s="7"/>
      <c r="R84" s="7"/>
      <c r="S84" s="7"/>
      <c r="T84" s="7"/>
      <c r="U84" s="7"/>
      <c r="V84" s="7"/>
      <c r="W84" s="7"/>
      <c r="X84" s="7"/>
      <c r="Y84" s="7"/>
      <c r="Z84" s="7"/>
    </row>
    <row r="85" ht="15.0" customHeight="1">
      <c r="A85" s="20" t="s">
        <v>297</v>
      </c>
      <c r="B85" s="20" t="s">
        <v>272</v>
      </c>
      <c r="C85" s="20" t="s">
        <v>244</v>
      </c>
      <c r="D85" s="50">
        <v>666.0</v>
      </c>
      <c r="E85" s="57">
        <v>0.425569602010761</v>
      </c>
      <c r="F85" s="50">
        <v>283.0</v>
      </c>
      <c r="G85" s="50">
        <v>383.0</v>
      </c>
      <c r="H85" s="20" t="s">
        <v>245</v>
      </c>
      <c r="I85" s="7"/>
      <c r="J85" s="20" t="s">
        <v>297</v>
      </c>
      <c r="K85" s="57">
        <v>0.431758987486542</v>
      </c>
      <c r="L85" s="57">
        <v>0.419518377693283</v>
      </c>
      <c r="M85" s="27">
        <v>1.22406097932591</v>
      </c>
      <c r="N85" s="20">
        <v>1.0</v>
      </c>
      <c r="O85" s="7"/>
      <c r="P85" s="7"/>
      <c r="Q85" s="7"/>
      <c r="R85" s="7"/>
      <c r="S85" s="7"/>
      <c r="T85" s="7"/>
      <c r="U85" s="7"/>
      <c r="V85" s="7"/>
      <c r="W85" s="7"/>
      <c r="X85" s="7"/>
      <c r="Y85" s="7"/>
      <c r="Z85" s="7"/>
    </row>
    <row r="86" ht="15.0" customHeight="1">
      <c r="A86" s="20" t="s">
        <v>298</v>
      </c>
      <c r="B86" s="20" t="s">
        <v>272</v>
      </c>
      <c r="C86" s="20" t="s">
        <v>244</v>
      </c>
      <c r="D86" s="50">
        <v>3533.0</v>
      </c>
      <c r="E86" s="57">
        <v>0.300641220559712</v>
      </c>
      <c r="F86" s="50">
        <v>1062.0</v>
      </c>
      <c r="G86" s="50">
        <v>2471.0</v>
      </c>
      <c r="H86" s="20" t="s">
        <v>245</v>
      </c>
      <c r="I86" s="7"/>
      <c r="J86" s="20" t="s">
        <v>298</v>
      </c>
      <c r="K86" s="57">
        <v>0.307766757245757</v>
      </c>
      <c r="L86" s="57">
        <v>0.313794845881759</v>
      </c>
      <c r="M86" s="27">
        <v>-0.602808863600174</v>
      </c>
      <c r="N86" s="20">
        <v>1.0</v>
      </c>
      <c r="O86" s="7"/>
      <c r="P86" s="7"/>
      <c r="Q86" s="7"/>
      <c r="R86" s="7"/>
      <c r="S86" s="7"/>
      <c r="T86" s="7"/>
      <c r="U86" s="7"/>
      <c r="V86" s="7"/>
      <c r="W86" s="7"/>
      <c r="X86" s="7"/>
      <c r="Y86" s="7"/>
      <c r="Z86" s="7"/>
    </row>
    <row r="87" ht="15.0" customHeight="1">
      <c r="A87" s="20" t="s">
        <v>299</v>
      </c>
      <c r="B87" s="20" t="s">
        <v>272</v>
      </c>
      <c r="C87" s="20" t="s">
        <v>244</v>
      </c>
      <c r="D87" s="50">
        <v>3725.0</v>
      </c>
      <c r="E87" s="57">
        <v>0.484308369532077</v>
      </c>
      <c r="F87" s="50">
        <v>1804.0</v>
      </c>
      <c r="G87" s="50">
        <v>1921.0</v>
      </c>
      <c r="H87" s="20" t="s">
        <v>245</v>
      </c>
      <c r="I87" s="7"/>
      <c r="J87" s="20" t="s">
        <v>299</v>
      </c>
      <c r="K87" s="57">
        <v>0.495823114973849</v>
      </c>
      <c r="L87" s="57">
        <v>0.477742641693019</v>
      </c>
      <c r="M87" s="27">
        <v>1.80804732808301</v>
      </c>
      <c r="N87" s="20">
        <v>1.0</v>
      </c>
      <c r="O87" s="7"/>
      <c r="P87" s="7"/>
      <c r="Q87" s="7"/>
      <c r="R87" s="7"/>
      <c r="S87" s="7"/>
      <c r="T87" s="7"/>
      <c r="U87" s="7"/>
      <c r="V87" s="7"/>
      <c r="W87" s="7"/>
      <c r="X87" s="7"/>
      <c r="Y87" s="7"/>
      <c r="Z87" s="7"/>
    </row>
    <row r="88" ht="15.0" customHeight="1">
      <c r="A88" s="20" t="s">
        <v>300</v>
      </c>
      <c r="B88" s="20" t="s">
        <v>272</v>
      </c>
      <c r="C88" s="20" t="s">
        <v>244</v>
      </c>
      <c r="D88" s="50">
        <v>830.0</v>
      </c>
      <c r="E88" s="57">
        <v>0.395707044675857</v>
      </c>
      <c r="F88" s="50">
        <v>328.0</v>
      </c>
      <c r="G88" s="50">
        <v>502.0</v>
      </c>
      <c r="H88" s="20" t="s">
        <v>245</v>
      </c>
      <c r="I88" s="7"/>
      <c r="J88" s="20" t="s">
        <v>300</v>
      </c>
      <c r="K88" s="57">
        <v>0.420394661960353</v>
      </c>
      <c r="L88" s="57">
        <v>0.387337057728119</v>
      </c>
      <c r="M88" s="27">
        <v>3.3057604232234</v>
      </c>
      <c r="N88" s="20">
        <v>1.0</v>
      </c>
      <c r="O88" s="7"/>
      <c r="P88" s="7"/>
      <c r="Q88" s="7"/>
      <c r="R88" s="7"/>
      <c r="S88" s="7"/>
      <c r="T88" s="7"/>
      <c r="U88" s="7"/>
      <c r="V88" s="7"/>
      <c r="W88" s="7"/>
      <c r="X88" s="7"/>
      <c r="Y88" s="7"/>
      <c r="Z88" s="7"/>
    </row>
    <row r="89" ht="15.0" customHeight="1">
      <c r="A89" s="20" t="s">
        <v>268</v>
      </c>
      <c r="B89" s="20" t="s">
        <v>272</v>
      </c>
      <c r="C89" s="20" t="s">
        <v>244</v>
      </c>
      <c r="D89" s="50">
        <v>2832.0</v>
      </c>
      <c r="E89" s="57">
        <v>0.320552595554489</v>
      </c>
      <c r="F89" s="50">
        <v>908.0</v>
      </c>
      <c r="G89" s="50">
        <v>1924.0</v>
      </c>
      <c r="H89" s="20" t="s">
        <v>245</v>
      </c>
      <c r="I89" s="7"/>
      <c r="J89" s="20" t="s">
        <v>268</v>
      </c>
      <c r="K89" s="57">
        <v>0.334351573899941</v>
      </c>
      <c r="L89" s="57">
        <v>0.332694151486098</v>
      </c>
      <c r="M89" s="27">
        <v>0.165742241384292</v>
      </c>
      <c r="N89" s="20">
        <v>1.0</v>
      </c>
      <c r="O89" s="7"/>
      <c r="P89" s="7"/>
      <c r="Q89" s="7"/>
      <c r="R89" s="7"/>
      <c r="S89" s="7"/>
      <c r="T89" s="7"/>
      <c r="U89" s="7"/>
      <c r="V89" s="7"/>
      <c r="W89" s="7"/>
      <c r="X89" s="7"/>
      <c r="Y89" s="7"/>
      <c r="Z89" s="7"/>
    </row>
    <row r="90" ht="15.0" customHeight="1">
      <c r="A90" s="20" t="s">
        <v>301</v>
      </c>
      <c r="B90" s="20" t="s">
        <v>272</v>
      </c>
      <c r="C90" s="20" t="s">
        <v>244</v>
      </c>
      <c r="D90" s="50">
        <v>458.0</v>
      </c>
      <c r="E90" s="57">
        <v>0.459046720523216</v>
      </c>
      <c r="F90" s="50">
        <v>210.0</v>
      </c>
      <c r="G90" s="50">
        <v>248.0</v>
      </c>
      <c r="H90" s="20" t="s">
        <v>245</v>
      </c>
      <c r="I90" s="7"/>
      <c r="J90" s="20" t="s">
        <v>301</v>
      </c>
      <c r="K90" s="57">
        <v>0.44290725508117</v>
      </c>
      <c r="L90" s="57">
        <v>0.475465313028765</v>
      </c>
      <c r="M90" s="27">
        <v>-3.25580579475945</v>
      </c>
      <c r="N90" s="20">
        <v>1.0</v>
      </c>
      <c r="O90" s="7"/>
      <c r="P90" s="7"/>
      <c r="Q90" s="7"/>
      <c r="R90" s="7"/>
      <c r="S90" s="7"/>
      <c r="T90" s="7"/>
      <c r="U90" s="7"/>
      <c r="V90" s="7"/>
      <c r="W90" s="7"/>
      <c r="X90" s="7"/>
      <c r="Y90" s="7"/>
      <c r="Z90" s="7"/>
    </row>
    <row r="91" ht="15.0" customHeight="1">
      <c r="A91" s="20" t="s">
        <v>302</v>
      </c>
      <c r="B91" s="20" t="s">
        <v>272</v>
      </c>
      <c r="C91" s="20" t="s">
        <v>244</v>
      </c>
      <c r="D91" s="50">
        <v>3715.0</v>
      </c>
      <c r="E91" s="57">
        <v>0.432188419643937</v>
      </c>
      <c r="F91" s="50">
        <v>1606.0</v>
      </c>
      <c r="G91" s="50">
        <v>2109.0</v>
      </c>
      <c r="H91" s="20" t="s">
        <v>245</v>
      </c>
      <c r="I91" s="7"/>
      <c r="J91" s="20" t="s">
        <v>302</v>
      </c>
      <c r="K91" s="57">
        <v>0.431314230428256</v>
      </c>
      <c r="L91" s="57">
        <v>0.434792843691149</v>
      </c>
      <c r="M91" s="27">
        <v>-0.347861326289234</v>
      </c>
      <c r="N91" s="20">
        <v>1.0</v>
      </c>
      <c r="O91" s="7"/>
      <c r="P91" s="7"/>
      <c r="Q91" s="7"/>
      <c r="R91" s="7"/>
      <c r="S91" s="7"/>
      <c r="T91" s="7"/>
      <c r="U91" s="7"/>
      <c r="V91" s="7"/>
      <c r="W91" s="7"/>
      <c r="X91" s="7"/>
      <c r="Y91" s="7"/>
      <c r="Z91" s="7"/>
    </row>
    <row r="92" ht="15.0" customHeight="1">
      <c r="A92" s="20" t="s">
        <v>303</v>
      </c>
      <c r="B92" s="20" t="s">
        <v>272</v>
      </c>
      <c r="C92" s="20" t="s">
        <v>244</v>
      </c>
      <c r="D92" s="50">
        <v>2465.0</v>
      </c>
      <c r="E92" s="57">
        <v>0.550484708315993</v>
      </c>
      <c r="F92" s="50">
        <v>1357.0</v>
      </c>
      <c r="G92" s="50">
        <v>1108.0</v>
      </c>
      <c r="H92" s="20" t="s">
        <v>247</v>
      </c>
      <c r="I92" s="7"/>
      <c r="J92" s="20" t="s">
        <v>303</v>
      </c>
      <c r="K92" s="57">
        <v>0.571564050915148</v>
      </c>
      <c r="L92" s="57">
        <v>0.552256186317322</v>
      </c>
      <c r="M92" s="27">
        <v>1.93078645978264</v>
      </c>
      <c r="N92" s="20">
        <v>1.0</v>
      </c>
      <c r="O92" s="7"/>
      <c r="P92" s="7"/>
      <c r="Q92" s="7"/>
      <c r="R92" s="7"/>
      <c r="S92" s="7"/>
      <c r="T92" s="7"/>
      <c r="U92" s="7"/>
      <c r="V92" s="7"/>
      <c r="W92" s="7"/>
      <c r="X92" s="7"/>
      <c r="Y92" s="7"/>
      <c r="Z92" s="7"/>
    </row>
    <row r="93" ht="15.0" customHeight="1">
      <c r="A93" s="20" t="s">
        <v>304</v>
      </c>
      <c r="B93" s="20" t="s">
        <v>272</v>
      </c>
      <c r="C93" s="20" t="s">
        <v>244</v>
      </c>
      <c r="D93" s="50">
        <v>1361.0</v>
      </c>
      <c r="E93" s="57">
        <v>0.432738788172709</v>
      </c>
      <c r="F93" s="50">
        <v>589.0</v>
      </c>
      <c r="G93" s="50">
        <v>772.0</v>
      </c>
      <c r="H93" s="20" t="s">
        <v>245</v>
      </c>
      <c r="I93" s="7"/>
      <c r="J93" s="20" t="s">
        <v>304</v>
      </c>
      <c r="K93" s="57">
        <v>0.440764962927495</v>
      </c>
      <c r="L93" s="57">
        <v>0.425503355704698</v>
      </c>
      <c r="M93" s="27">
        <v>1.52616072227968</v>
      </c>
      <c r="N93" s="20">
        <v>1.0</v>
      </c>
      <c r="O93" s="7"/>
      <c r="P93" s="7"/>
      <c r="Q93" s="7"/>
      <c r="R93" s="7"/>
      <c r="S93" s="7"/>
      <c r="T93" s="7"/>
      <c r="U93" s="7"/>
      <c r="V93" s="7"/>
      <c r="W93" s="7"/>
      <c r="X93" s="7"/>
      <c r="Y93" s="7"/>
      <c r="Z93" s="7"/>
    </row>
    <row r="94" ht="15.0" customHeight="1">
      <c r="A94" s="20" t="s">
        <v>305</v>
      </c>
      <c r="B94" s="20" t="s">
        <v>306</v>
      </c>
      <c r="C94" s="20" t="s">
        <v>307</v>
      </c>
      <c r="D94" s="50">
        <v>382.0</v>
      </c>
      <c r="E94" s="57">
        <v>0.5165016</v>
      </c>
      <c r="F94" s="50">
        <v>197.0</v>
      </c>
      <c r="G94" s="50">
        <v>185.0</v>
      </c>
      <c r="H94" s="20" t="s">
        <v>247</v>
      </c>
      <c r="I94" s="7"/>
      <c r="J94" s="20" t="s">
        <v>308</v>
      </c>
      <c r="K94" s="57">
        <v>2.17465859261281</v>
      </c>
      <c r="L94" s="57"/>
      <c r="M94" s="27"/>
      <c r="N94" s="20"/>
      <c r="O94" s="7"/>
      <c r="P94" s="7"/>
      <c r="Q94" s="7"/>
      <c r="R94" s="7"/>
      <c r="S94" s="7"/>
      <c r="T94" s="7"/>
      <c r="U94" s="7"/>
      <c r="V94" s="7"/>
      <c r="W94" s="7"/>
      <c r="X94" s="7"/>
      <c r="Y94" s="7"/>
      <c r="Z94" s="7"/>
    </row>
    <row r="95" ht="15.0" customHeight="1">
      <c r="A95" s="20" t="s">
        <v>309</v>
      </c>
      <c r="B95" s="20" t="s">
        <v>306</v>
      </c>
      <c r="C95" s="20" t="s">
        <v>307</v>
      </c>
      <c r="D95" s="50">
        <v>339.0</v>
      </c>
      <c r="E95" s="57">
        <v>0.3741537</v>
      </c>
      <c r="F95" s="50">
        <v>127.0</v>
      </c>
      <c r="G95" s="50">
        <v>212.0</v>
      </c>
      <c r="H95" s="20" t="s">
        <v>245</v>
      </c>
      <c r="I95" s="7"/>
      <c r="J95" s="20" t="s">
        <v>310</v>
      </c>
      <c r="K95" s="57">
        <v>2.24878127901556</v>
      </c>
      <c r="L95" s="57"/>
      <c r="M95" s="27"/>
      <c r="N95" s="20"/>
      <c r="O95" s="7"/>
      <c r="P95" s="7"/>
      <c r="Q95" s="7"/>
      <c r="R95" s="7"/>
      <c r="S95" s="7"/>
      <c r="T95" s="7"/>
      <c r="U95" s="7"/>
      <c r="V95" s="7"/>
      <c r="W95" s="7"/>
      <c r="X95" s="7"/>
      <c r="Y95" s="7"/>
      <c r="Z95" s="7"/>
    </row>
    <row r="96" ht="15.0" customHeight="1">
      <c r="A96" s="20" t="s">
        <v>311</v>
      </c>
      <c r="B96" s="20" t="s">
        <v>306</v>
      </c>
      <c r="C96" s="20" t="s">
        <v>307</v>
      </c>
      <c r="D96" s="50">
        <v>398.0</v>
      </c>
      <c r="E96" s="57">
        <v>0.3574788</v>
      </c>
      <c r="F96" s="50">
        <v>142.0</v>
      </c>
      <c r="G96" s="50">
        <v>256.0</v>
      </c>
      <c r="H96" s="20" t="s">
        <v>245</v>
      </c>
      <c r="I96" s="7"/>
      <c r="J96" s="7"/>
      <c r="K96" s="7"/>
      <c r="L96" s="7"/>
      <c r="M96" s="7"/>
      <c r="N96" s="7"/>
      <c r="O96" s="7"/>
      <c r="P96" s="7"/>
      <c r="Q96" s="7"/>
      <c r="R96" s="7"/>
      <c r="S96" s="7"/>
      <c r="T96" s="7"/>
      <c r="U96" s="7"/>
      <c r="V96" s="7"/>
      <c r="W96" s="7"/>
      <c r="X96" s="7"/>
      <c r="Y96" s="7"/>
      <c r="Z96" s="7"/>
    </row>
    <row r="97" ht="15.0" customHeight="1">
      <c r="A97" s="20" t="s">
        <v>312</v>
      </c>
      <c r="B97" s="20" t="s">
        <v>306</v>
      </c>
      <c r="C97" s="20" t="s">
        <v>307</v>
      </c>
      <c r="D97" s="50">
        <v>1491.0</v>
      </c>
      <c r="E97" s="57">
        <v>0.3158649</v>
      </c>
      <c r="F97" s="50">
        <v>471.0</v>
      </c>
      <c r="G97" s="50">
        <v>1020.0</v>
      </c>
      <c r="H97" s="20" t="s">
        <v>245</v>
      </c>
      <c r="I97" s="7"/>
      <c r="J97" s="7"/>
      <c r="K97" s="7"/>
      <c r="L97" s="7"/>
      <c r="M97" s="7"/>
      <c r="N97" s="7"/>
      <c r="O97" s="7"/>
      <c r="P97" s="7"/>
      <c r="Q97" s="7"/>
      <c r="R97" s="7"/>
      <c r="S97" s="7"/>
      <c r="T97" s="7"/>
      <c r="U97" s="7"/>
      <c r="V97" s="7"/>
      <c r="W97" s="7"/>
      <c r="X97" s="7"/>
      <c r="Y97" s="7"/>
      <c r="Z97" s="7"/>
    </row>
    <row r="98" ht="15.0" customHeight="1">
      <c r="A98" s="20" t="s">
        <v>313</v>
      </c>
      <c r="B98" s="20" t="s">
        <v>306</v>
      </c>
      <c r="C98" s="20" t="s">
        <v>307</v>
      </c>
      <c r="D98" s="50">
        <v>103.0</v>
      </c>
      <c r="E98" s="57">
        <v>0.4039338</v>
      </c>
      <c r="F98" s="50">
        <v>42.0</v>
      </c>
      <c r="G98" s="50">
        <v>61.0</v>
      </c>
      <c r="H98" s="20" t="s">
        <v>245</v>
      </c>
      <c r="I98" s="7"/>
      <c r="J98" s="7"/>
      <c r="K98" s="7"/>
      <c r="L98" s="7"/>
      <c r="M98" s="7"/>
      <c r="N98" s="7"/>
      <c r="O98" s="7"/>
      <c r="P98" s="7"/>
      <c r="Q98" s="7"/>
      <c r="R98" s="7"/>
      <c r="S98" s="7"/>
      <c r="T98" s="7"/>
      <c r="U98" s="7"/>
      <c r="V98" s="7"/>
      <c r="W98" s="7"/>
      <c r="X98" s="7"/>
      <c r="Y98" s="7"/>
      <c r="Z98" s="7"/>
    </row>
    <row r="99" ht="15.0" customHeight="1">
      <c r="A99" s="20" t="s">
        <v>314</v>
      </c>
      <c r="B99" s="20" t="s">
        <v>306</v>
      </c>
      <c r="C99" s="20" t="s">
        <v>307</v>
      </c>
      <c r="D99" s="50">
        <v>2220.0</v>
      </c>
      <c r="E99" s="57">
        <v>0.3229065</v>
      </c>
      <c r="F99" s="50">
        <v>717.0</v>
      </c>
      <c r="G99" s="50">
        <v>1503.0</v>
      </c>
      <c r="H99" s="20" t="s">
        <v>245</v>
      </c>
      <c r="I99" s="7"/>
      <c r="J99" s="7"/>
      <c r="K99" s="7"/>
      <c r="L99" s="7"/>
      <c r="M99" s="7"/>
      <c r="N99" s="7"/>
      <c r="O99" s="7"/>
      <c r="P99" s="7"/>
      <c r="Q99" s="7"/>
      <c r="R99" s="7"/>
      <c r="S99" s="7"/>
      <c r="T99" s="7"/>
      <c r="U99" s="7"/>
      <c r="V99" s="7"/>
      <c r="W99" s="7"/>
      <c r="X99" s="7"/>
      <c r="Y99" s="7"/>
      <c r="Z99" s="7"/>
    </row>
    <row r="100" ht="15.0" customHeight="1">
      <c r="A100" s="20" t="s">
        <v>315</v>
      </c>
      <c r="B100" s="20" t="s">
        <v>306</v>
      </c>
      <c r="C100" s="20" t="s">
        <v>307</v>
      </c>
      <c r="D100" s="50">
        <v>2335.0</v>
      </c>
      <c r="E100" s="57">
        <v>0.4654989</v>
      </c>
      <c r="F100" s="50">
        <v>1087.0</v>
      </c>
      <c r="G100" s="50">
        <v>1248.0</v>
      </c>
      <c r="H100" s="20" t="s">
        <v>245</v>
      </c>
      <c r="I100" s="7"/>
      <c r="J100" s="7"/>
      <c r="K100" s="7"/>
      <c r="L100" s="7"/>
      <c r="M100" s="7"/>
      <c r="N100" s="7"/>
      <c r="O100" s="7"/>
      <c r="P100" s="7"/>
      <c r="Q100" s="7"/>
      <c r="R100" s="7"/>
      <c r="S100" s="7"/>
      <c r="T100" s="7"/>
      <c r="U100" s="7"/>
      <c r="V100" s="7"/>
      <c r="W100" s="7"/>
      <c r="X100" s="7"/>
      <c r="Y100" s="7"/>
      <c r="Z100" s="7"/>
    </row>
    <row r="101" ht="15.0" customHeight="1">
      <c r="A101" s="20" t="s">
        <v>316</v>
      </c>
      <c r="B101" s="20" t="s">
        <v>306</v>
      </c>
      <c r="C101" s="20" t="s">
        <v>307</v>
      </c>
      <c r="D101" s="50">
        <v>943.0</v>
      </c>
      <c r="E101" s="57">
        <v>0.3546426</v>
      </c>
      <c r="F101" s="50">
        <v>334.0</v>
      </c>
      <c r="G101" s="50">
        <v>609.0</v>
      </c>
      <c r="H101" s="20" t="s">
        <v>245</v>
      </c>
      <c r="I101" s="7"/>
      <c r="J101" s="7"/>
      <c r="K101" s="7"/>
      <c r="L101" s="7"/>
      <c r="M101" s="7"/>
      <c r="N101" s="7"/>
      <c r="O101" s="7"/>
      <c r="P101" s="7"/>
      <c r="Q101" s="7"/>
      <c r="R101" s="7"/>
      <c r="S101" s="7"/>
      <c r="T101" s="7"/>
      <c r="U101" s="7"/>
      <c r="V101" s="7"/>
      <c r="W101" s="7"/>
      <c r="X101" s="7"/>
      <c r="Y101" s="7"/>
      <c r="Z101" s="7"/>
    </row>
    <row r="102" ht="15.0" customHeight="1">
      <c r="A102" s="20" t="s">
        <v>317</v>
      </c>
      <c r="B102" s="20" t="s">
        <v>306</v>
      </c>
      <c r="C102" s="20" t="s">
        <v>307</v>
      </c>
      <c r="D102" s="50">
        <v>1128.0</v>
      </c>
      <c r="E102" s="57">
        <v>0.4719537</v>
      </c>
      <c r="F102" s="50">
        <v>532.0</v>
      </c>
      <c r="G102" s="50">
        <v>596.0</v>
      </c>
      <c r="H102" s="20" t="s">
        <v>245</v>
      </c>
      <c r="I102" s="7"/>
      <c r="J102" s="7"/>
      <c r="K102" s="7"/>
      <c r="L102" s="7"/>
      <c r="M102" s="7"/>
      <c r="N102" s="7"/>
      <c r="O102" s="7"/>
      <c r="P102" s="7"/>
      <c r="Q102" s="7"/>
      <c r="R102" s="7"/>
      <c r="S102" s="7"/>
      <c r="T102" s="7"/>
      <c r="U102" s="7"/>
      <c r="V102" s="7"/>
      <c r="W102" s="7"/>
      <c r="X102" s="7"/>
      <c r="Y102" s="7"/>
      <c r="Z102" s="7"/>
    </row>
    <row r="103" ht="15.0" customHeight="1">
      <c r="A103" s="20" t="s">
        <v>318</v>
      </c>
      <c r="B103" s="20" t="s">
        <v>306</v>
      </c>
      <c r="C103" s="20" t="s">
        <v>307</v>
      </c>
      <c r="D103" s="50">
        <v>137.0</v>
      </c>
      <c r="E103" s="57">
        <v>0.300168</v>
      </c>
      <c r="F103" s="50">
        <v>41.0</v>
      </c>
      <c r="G103" s="50">
        <v>96.0</v>
      </c>
      <c r="H103" s="20" t="s">
        <v>245</v>
      </c>
      <c r="I103" s="7"/>
      <c r="J103" s="7"/>
      <c r="K103" s="7"/>
      <c r="L103" s="7"/>
      <c r="M103" s="7"/>
      <c r="N103" s="7"/>
      <c r="O103" s="7"/>
      <c r="P103" s="7"/>
      <c r="Q103" s="7"/>
      <c r="R103" s="7"/>
      <c r="S103" s="7"/>
      <c r="T103" s="7"/>
      <c r="U103" s="7"/>
      <c r="V103" s="7"/>
      <c r="W103" s="7"/>
      <c r="X103" s="7"/>
      <c r="Y103" s="7"/>
      <c r="Z103" s="7"/>
    </row>
    <row r="104" ht="15.0" customHeight="1">
      <c r="A104" s="20" t="s">
        <v>319</v>
      </c>
      <c r="B104" s="20" t="s">
        <v>306</v>
      </c>
      <c r="C104" s="20" t="s">
        <v>307</v>
      </c>
      <c r="D104" s="50">
        <v>271.0</v>
      </c>
      <c r="E104" s="57">
        <v>0.2240796</v>
      </c>
      <c r="F104" s="50">
        <v>61.0</v>
      </c>
      <c r="G104" s="50">
        <v>210.0</v>
      </c>
      <c r="H104" s="20" t="s">
        <v>245</v>
      </c>
      <c r="I104" s="7"/>
      <c r="J104" s="7"/>
      <c r="K104" s="7"/>
      <c r="L104" s="7"/>
      <c r="M104" s="7"/>
      <c r="N104" s="7"/>
      <c r="O104" s="7"/>
      <c r="P104" s="7"/>
      <c r="Q104" s="7"/>
      <c r="R104" s="7"/>
      <c r="S104" s="7"/>
      <c r="T104" s="7"/>
      <c r="U104" s="7"/>
      <c r="V104" s="7"/>
      <c r="W104" s="7"/>
      <c r="X104" s="7"/>
      <c r="Y104" s="7"/>
      <c r="Z104" s="7"/>
    </row>
    <row r="105" ht="15.0" customHeight="1">
      <c r="A105" s="20" t="s">
        <v>320</v>
      </c>
      <c r="B105" s="20" t="s">
        <v>306</v>
      </c>
      <c r="C105" s="20" t="s">
        <v>307</v>
      </c>
      <c r="D105" s="50">
        <v>1867.0</v>
      </c>
      <c r="E105" s="57">
        <v>0.4151319</v>
      </c>
      <c r="F105" s="50">
        <v>775.0</v>
      </c>
      <c r="G105" s="50">
        <v>1092.0</v>
      </c>
      <c r="H105" s="20" t="s">
        <v>245</v>
      </c>
      <c r="I105" s="7"/>
      <c r="J105" s="7"/>
      <c r="K105" s="7"/>
      <c r="L105" s="7"/>
      <c r="M105" s="7"/>
      <c r="N105" s="7"/>
      <c r="O105" s="7"/>
      <c r="P105" s="7"/>
      <c r="Q105" s="7"/>
      <c r="R105" s="7"/>
      <c r="S105" s="7"/>
      <c r="T105" s="7"/>
      <c r="U105" s="7"/>
      <c r="V105" s="7"/>
      <c r="W105" s="7"/>
      <c r="X105" s="7"/>
      <c r="Y105" s="7"/>
      <c r="Z105" s="7"/>
    </row>
    <row r="106" ht="15.0" customHeight="1">
      <c r="A106" s="20" t="s">
        <v>321</v>
      </c>
      <c r="B106" s="20" t="s">
        <v>306</v>
      </c>
      <c r="C106" s="20" t="s">
        <v>307</v>
      </c>
      <c r="D106" s="50">
        <v>1561.0</v>
      </c>
      <c r="E106" s="57">
        <v>0.3374787</v>
      </c>
      <c r="F106" s="50">
        <v>527.0</v>
      </c>
      <c r="G106" s="50">
        <v>1034.0</v>
      </c>
      <c r="H106" s="20" t="s">
        <v>245</v>
      </c>
      <c r="I106" s="7"/>
      <c r="J106" s="7"/>
      <c r="K106" s="7"/>
      <c r="L106" s="7"/>
      <c r="M106" s="7"/>
      <c r="N106" s="7"/>
      <c r="O106" s="7"/>
      <c r="P106" s="7"/>
      <c r="Q106" s="7"/>
      <c r="R106" s="7"/>
      <c r="S106" s="7"/>
      <c r="T106" s="7"/>
      <c r="U106" s="7"/>
      <c r="V106" s="7"/>
      <c r="W106" s="7"/>
      <c r="X106" s="7"/>
      <c r="Y106" s="7"/>
      <c r="Z106" s="7"/>
    </row>
    <row r="107" ht="15.0" customHeight="1">
      <c r="A107" s="20" t="s">
        <v>322</v>
      </c>
      <c r="B107" s="20" t="s">
        <v>306</v>
      </c>
      <c r="C107" s="20" t="s">
        <v>307</v>
      </c>
      <c r="D107" s="50">
        <v>2044.0</v>
      </c>
      <c r="E107" s="57">
        <v>0.3193857</v>
      </c>
      <c r="F107" s="50">
        <v>653.0</v>
      </c>
      <c r="G107" s="50">
        <v>1391.0</v>
      </c>
      <c r="H107" s="20" t="s">
        <v>245</v>
      </c>
      <c r="I107" s="7"/>
      <c r="J107" s="7"/>
      <c r="K107" s="7"/>
      <c r="L107" s="7"/>
      <c r="M107" s="7"/>
      <c r="N107" s="7"/>
      <c r="O107" s="7"/>
      <c r="P107" s="7"/>
      <c r="Q107" s="7"/>
      <c r="R107" s="7"/>
      <c r="S107" s="7"/>
      <c r="T107" s="7"/>
      <c r="U107" s="7"/>
      <c r="V107" s="7"/>
      <c r="W107" s="7"/>
      <c r="X107" s="7"/>
      <c r="Y107" s="7"/>
      <c r="Z107" s="7"/>
    </row>
    <row r="108" ht="15.0" customHeight="1">
      <c r="A108" s="20" t="s">
        <v>323</v>
      </c>
      <c r="B108" s="20" t="s">
        <v>306</v>
      </c>
      <c r="C108" s="20" t="s">
        <v>307</v>
      </c>
      <c r="D108" s="50">
        <v>1332.0</v>
      </c>
      <c r="E108" s="57">
        <v>0.4448142</v>
      </c>
      <c r="F108" s="50">
        <v>592.0</v>
      </c>
      <c r="G108" s="50">
        <v>740.0</v>
      </c>
      <c r="H108" s="20" t="s">
        <v>245</v>
      </c>
      <c r="I108" s="7"/>
      <c r="J108" s="7"/>
      <c r="K108" s="7"/>
      <c r="L108" s="7"/>
      <c r="M108" s="7"/>
      <c r="N108" s="7"/>
      <c r="O108" s="7"/>
      <c r="P108" s="7"/>
      <c r="Q108" s="7"/>
      <c r="R108" s="7"/>
      <c r="S108" s="7"/>
      <c r="T108" s="7"/>
      <c r="U108" s="7"/>
      <c r="V108" s="7"/>
      <c r="W108" s="7"/>
      <c r="X108" s="7"/>
      <c r="Y108" s="7"/>
      <c r="Z108" s="7"/>
    </row>
    <row r="109" ht="15.0" customHeight="1">
      <c r="A109" s="20" t="s">
        <v>324</v>
      </c>
      <c r="B109" s="20" t="s">
        <v>306</v>
      </c>
      <c r="C109" s="20" t="s">
        <v>307</v>
      </c>
      <c r="D109" s="50">
        <v>590.0</v>
      </c>
      <c r="E109" s="57">
        <v>0.2336151</v>
      </c>
      <c r="F109" s="50">
        <v>138.0</v>
      </c>
      <c r="G109" s="50">
        <v>452.0</v>
      </c>
      <c r="H109" s="20" t="s">
        <v>245</v>
      </c>
      <c r="I109" s="7"/>
      <c r="J109" s="7"/>
      <c r="K109" s="7"/>
      <c r="L109" s="7"/>
      <c r="M109" s="7"/>
      <c r="N109" s="7"/>
      <c r="O109" s="7"/>
      <c r="P109" s="7"/>
      <c r="Q109" s="7"/>
      <c r="R109" s="7"/>
      <c r="S109" s="7"/>
      <c r="T109" s="7"/>
      <c r="U109" s="7"/>
      <c r="V109" s="7"/>
      <c r="W109" s="7"/>
      <c r="X109" s="7"/>
      <c r="Y109" s="7"/>
      <c r="Z109" s="7"/>
    </row>
    <row r="110" ht="15.0" customHeight="1">
      <c r="A110" s="20" t="s">
        <v>325</v>
      </c>
      <c r="B110" s="20" t="s">
        <v>306</v>
      </c>
      <c r="C110" s="20" t="s">
        <v>307</v>
      </c>
      <c r="D110" s="50">
        <v>2152.0</v>
      </c>
      <c r="E110" s="57">
        <v>0.4109265</v>
      </c>
      <c r="F110" s="50">
        <v>884.0</v>
      </c>
      <c r="G110" s="50">
        <v>1268.0</v>
      </c>
      <c r="H110" s="20" t="s">
        <v>245</v>
      </c>
      <c r="I110" s="7"/>
      <c r="J110" s="7"/>
      <c r="K110" s="7"/>
      <c r="L110" s="7"/>
      <c r="M110" s="7"/>
      <c r="N110" s="7"/>
      <c r="O110" s="7"/>
      <c r="P110" s="7"/>
      <c r="Q110" s="7"/>
      <c r="R110" s="7"/>
      <c r="S110" s="7"/>
      <c r="T110" s="7"/>
      <c r="U110" s="7"/>
      <c r="V110" s="7"/>
      <c r="W110" s="7"/>
      <c r="X110" s="7"/>
      <c r="Y110" s="7"/>
      <c r="Z110" s="7"/>
    </row>
    <row r="111" ht="15.0" customHeight="1">
      <c r="A111" s="20" t="s">
        <v>326</v>
      </c>
      <c r="B111" s="20" t="s">
        <v>306</v>
      </c>
      <c r="C111" s="20" t="s">
        <v>307</v>
      </c>
      <c r="D111" s="50">
        <v>218.0</v>
      </c>
      <c r="E111" s="57">
        <v>0.3752295</v>
      </c>
      <c r="F111" s="50">
        <v>82.0</v>
      </c>
      <c r="G111" s="50">
        <v>136.0</v>
      </c>
      <c r="H111" s="20" t="s">
        <v>245</v>
      </c>
      <c r="I111" s="7"/>
      <c r="J111" s="7"/>
      <c r="K111" s="7"/>
      <c r="L111" s="7"/>
      <c r="M111" s="7"/>
      <c r="N111" s="7"/>
      <c r="O111" s="7"/>
      <c r="P111" s="7"/>
      <c r="Q111" s="7"/>
      <c r="R111" s="7"/>
      <c r="S111" s="7"/>
      <c r="T111" s="7"/>
      <c r="U111" s="7"/>
      <c r="V111" s="7"/>
      <c r="W111" s="7"/>
      <c r="X111" s="7"/>
      <c r="Y111" s="7"/>
      <c r="Z111" s="7"/>
    </row>
    <row r="112" ht="15.0" customHeight="1">
      <c r="A112" s="20" t="s">
        <v>327</v>
      </c>
      <c r="B112" s="20" t="s">
        <v>306</v>
      </c>
      <c r="C112" s="20" t="s">
        <v>307</v>
      </c>
      <c r="D112" s="50">
        <v>5156.0</v>
      </c>
      <c r="E112" s="57">
        <v>0.3926868</v>
      </c>
      <c r="F112" s="50">
        <v>2025.0</v>
      </c>
      <c r="G112" s="50">
        <v>3131.0</v>
      </c>
      <c r="H112" s="20" t="s">
        <v>245</v>
      </c>
      <c r="I112" s="7"/>
      <c r="J112" s="7"/>
      <c r="K112" s="7"/>
      <c r="L112" s="7"/>
      <c r="M112" s="7"/>
      <c r="N112" s="7"/>
      <c r="O112" s="7"/>
      <c r="P112" s="7"/>
      <c r="Q112" s="7"/>
      <c r="R112" s="7"/>
      <c r="S112" s="7"/>
      <c r="T112" s="7"/>
      <c r="U112" s="7"/>
      <c r="V112" s="7"/>
      <c r="W112" s="7"/>
      <c r="X112" s="7"/>
      <c r="Y112" s="7"/>
      <c r="Z112" s="7"/>
    </row>
    <row r="113" ht="15.0" customHeight="1">
      <c r="A113" s="20" t="s">
        <v>328</v>
      </c>
      <c r="B113" s="20" t="s">
        <v>306</v>
      </c>
      <c r="C113" s="20" t="s">
        <v>307</v>
      </c>
      <c r="D113" s="50">
        <v>1377.0</v>
      </c>
      <c r="E113" s="57">
        <v>0.4818804</v>
      </c>
      <c r="F113" s="50">
        <v>664.0</v>
      </c>
      <c r="G113" s="50">
        <v>713.0</v>
      </c>
      <c r="H113" s="20" t="s">
        <v>245</v>
      </c>
      <c r="I113" s="7"/>
      <c r="J113" s="7"/>
      <c r="K113" s="7"/>
      <c r="L113" s="7"/>
      <c r="M113" s="7"/>
      <c r="N113" s="7"/>
      <c r="O113" s="7"/>
      <c r="P113" s="7"/>
      <c r="Q113" s="7"/>
      <c r="R113" s="7"/>
      <c r="S113" s="7"/>
      <c r="T113" s="7"/>
      <c r="U113" s="7"/>
      <c r="V113" s="7"/>
      <c r="W113" s="7"/>
      <c r="X113" s="7"/>
      <c r="Y113" s="7"/>
      <c r="Z113" s="7"/>
    </row>
    <row r="114" ht="15.0" customHeight="1">
      <c r="A114" s="20" t="s">
        <v>329</v>
      </c>
      <c r="B114" s="20" t="s">
        <v>306</v>
      </c>
      <c r="C114" s="20" t="s">
        <v>307</v>
      </c>
      <c r="D114" s="50">
        <v>2515.0</v>
      </c>
      <c r="E114" s="57">
        <v>0.3258894</v>
      </c>
      <c r="F114" s="50">
        <v>820.0</v>
      </c>
      <c r="G114" s="50">
        <v>1695.0</v>
      </c>
      <c r="H114" s="20" t="s">
        <v>245</v>
      </c>
      <c r="I114" s="7"/>
      <c r="J114" s="7"/>
      <c r="K114" s="7"/>
      <c r="L114" s="7"/>
      <c r="M114" s="7"/>
      <c r="N114" s="7"/>
      <c r="O114" s="7"/>
      <c r="P114" s="7"/>
      <c r="Q114" s="7"/>
      <c r="R114" s="7"/>
      <c r="S114" s="7"/>
      <c r="T114" s="7"/>
      <c r="U114" s="7"/>
      <c r="V114" s="7"/>
      <c r="W114" s="7"/>
      <c r="X114" s="7"/>
      <c r="Y114" s="7"/>
      <c r="Z114" s="7"/>
    </row>
    <row r="115" ht="15.0" customHeight="1">
      <c r="A115" s="20" t="s">
        <v>330</v>
      </c>
      <c r="B115" s="20" t="s">
        <v>306</v>
      </c>
      <c r="C115" s="20" t="s">
        <v>307</v>
      </c>
      <c r="D115" s="50">
        <v>989.0</v>
      </c>
      <c r="E115" s="57">
        <v>0.3435912</v>
      </c>
      <c r="F115" s="50">
        <v>340.0</v>
      </c>
      <c r="G115" s="50">
        <v>649.0</v>
      </c>
      <c r="H115" s="20" t="s">
        <v>245</v>
      </c>
      <c r="I115" s="7"/>
      <c r="J115" s="7"/>
      <c r="K115" s="7"/>
      <c r="L115" s="7"/>
      <c r="M115" s="7"/>
      <c r="N115" s="7"/>
      <c r="O115" s="7"/>
      <c r="P115" s="7"/>
      <c r="Q115" s="7"/>
      <c r="R115" s="7"/>
      <c r="S115" s="7"/>
      <c r="T115" s="7"/>
      <c r="U115" s="7"/>
      <c r="V115" s="7"/>
      <c r="W115" s="7"/>
      <c r="X115" s="7"/>
      <c r="Y115" s="7"/>
      <c r="Z115" s="7"/>
    </row>
    <row r="116" ht="15.0" customHeight="1">
      <c r="A116" s="20" t="s">
        <v>331</v>
      </c>
      <c r="B116" s="20" t="s">
        <v>306</v>
      </c>
      <c r="C116" s="20" t="s">
        <v>307</v>
      </c>
      <c r="D116" s="50">
        <v>128.0</v>
      </c>
      <c r="E116" s="57">
        <v>0.403347</v>
      </c>
      <c r="F116" s="50">
        <v>52.0</v>
      </c>
      <c r="G116" s="50">
        <v>76.0</v>
      </c>
      <c r="H116" s="20" t="s">
        <v>245</v>
      </c>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8">
    <mergeCell ref="A15:B15"/>
    <mergeCell ref="A16:B16"/>
    <mergeCell ref="A17:B17"/>
    <mergeCell ref="A18:B18"/>
    <mergeCell ref="A22:B22"/>
    <mergeCell ref="A23:B23"/>
    <mergeCell ref="A24:B24"/>
    <mergeCell ref="A25:B25"/>
    <mergeCell ref="A26:B26"/>
    <mergeCell ref="C26:H26"/>
    <mergeCell ref="A6:K6"/>
    <mergeCell ref="A7:K7"/>
    <mergeCell ref="A8:K8"/>
    <mergeCell ref="A9:K9"/>
    <mergeCell ref="A10:K10"/>
    <mergeCell ref="A14:B14"/>
    <mergeCell ref="E14:K19"/>
    <mergeCell ref="A19:B19"/>
  </mergeCells>
  <hyperlinks>
    <hyperlink r:id="rId1" location="'Results'!A1" ref="A3"/>
    <hyperlink r:id="rId2" location="'How%20to%20Read'!A1" ref="F22"/>
  </hyperlinks>
  <printOptions/>
  <pageMargins bottom="1.0" footer="0.0" header="0.0" left="0.75" right="0.75" top="1.0"/>
  <pageSetup fitToHeight="0" paperSize="9" orientation="landscape"/>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3" width="16.0"/>
    <col customWidth="1" min="4" max="11" width="13.0"/>
    <col customWidth="1" min="12" max="26" width="8.71"/>
  </cols>
  <sheetData>
    <row r="1" ht="17.25" customHeight="1">
      <c r="A1" s="1" t="s">
        <v>332</v>
      </c>
      <c r="B1" s="7"/>
      <c r="C1" s="7"/>
      <c r="D1" s="7"/>
      <c r="E1" s="7"/>
      <c r="F1" s="7"/>
      <c r="G1" s="7"/>
      <c r="H1" s="7"/>
      <c r="I1" s="7"/>
      <c r="J1" s="7"/>
      <c r="K1" s="7"/>
      <c r="L1" s="7"/>
      <c r="M1" s="7"/>
      <c r="N1" s="7"/>
      <c r="O1" s="7"/>
      <c r="P1" s="7"/>
      <c r="Q1" s="7"/>
      <c r="R1" s="7"/>
      <c r="S1" s="7"/>
      <c r="T1" s="7"/>
      <c r="U1" s="7"/>
      <c r="V1" s="7"/>
      <c r="W1" s="7"/>
      <c r="X1" s="7"/>
      <c r="Y1" s="7"/>
      <c r="Z1" s="7"/>
    </row>
    <row r="2" ht="15.0" customHeight="1">
      <c r="A2" s="2" t="s">
        <v>204</v>
      </c>
      <c r="B2" s="7"/>
      <c r="C2" s="7"/>
      <c r="D2" s="7"/>
      <c r="E2" s="7"/>
      <c r="F2" s="7"/>
      <c r="G2" s="7"/>
      <c r="H2" s="7"/>
      <c r="I2" s="7"/>
      <c r="J2" s="7"/>
      <c r="K2" s="7"/>
      <c r="L2" s="7"/>
      <c r="M2" s="7"/>
      <c r="N2" s="7"/>
      <c r="O2" s="7"/>
      <c r="P2" s="7"/>
      <c r="Q2" s="7"/>
      <c r="R2" s="7"/>
      <c r="S2" s="7"/>
      <c r="T2" s="7"/>
      <c r="U2" s="7"/>
      <c r="V2" s="7"/>
      <c r="W2" s="7"/>
      <c r="X2" s="7"/>
      <c r="Y2" s="7"/>
      <c r="Z2" s="7"/>
    </row>
    <row r="3" ht="15.0" customHeight="1">
      <c r="A3" s="25" t="s">
        <v>205</v>
      </c>
      <c r="B3" s="7"/>
      <c r="C3" s="7"/>
      <c r="D3" s="7"/>
      <c r="E3" s="7"/>
      <c r="F3" s="7"/>
      <c r="G3" s="7"/>
      <c r="H3" s="7"/>
      <c r="I3" s="7"/>
      <c r="J3" s="7"/>
      <c r="K3" s="7"/>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ht="15.0" customHeight="1">
      <c r="A5" s="8" t="s">
        <v>206</v>
      </c>
      <c r="B5" s="7"/>
      <c r="C5" s="7"/>
      <c r="D5" s="7"/>
      <c r="E5" s="7"/>
      <c r="F5" s="7"/>
      <c r="G5" s="7"/>
      <c r="H5" s="7"/>
      <c r="I5" s="7"/>
      <c r="J5" s="7"/>
      <c r="K5" s="7"/>
      <c r="L5" s="7"/>
      <c r="M5" s="7"/>
      <c r="N5" s="7"/>
      <c r="O5" s="7"/>
      <c r="P5" s="7"/>
      <c r="Q5" s="7"/>
      <c r="R5" s="7"/>
      <c r="S5" s="7"/>
      <c r="T5" s="7"/>
      <c r="U5" s="7"/>
      <c r="V5" s="7"/>
      <c r="W5" s="7"/>
      <c r="X5" s="7"/>
      <c r="Y5" s="7"/>
      <c r="Z5" s="7"/>
    </row>
    <row r="6" ht="18.0" customHeight="1">
      <c r="A6" s="3" t="s">
        <v>333</v>
      </c>
      <c r="L6" s="7"/>
      <c r="M6" s="7"/>
      <c r="N6" s="7"/>
      <c r="O6" s="7"/>
      <c r="P6" s="7"/>
      <c r="Q6" s="7"/>
      <c r="R6" s="7"/>
      <c r="S6" s="7"/>
      <c r="T6" s="7"/>
      <c r="U6" s="7"/>
      <c r="V6" s="7"/>
      <c r="W6" s="7"/>
      <c r="X6" s="7"/>
      <c r="Y6" s="7"/>
      <c r="Z6" s="7"/>
    </row>
    <row r="7" ht="18.0" customHeight="1">
      <c r="A7" s="3" t="s">
        <v>334</v>
      </c>
      <c r="L7" s="7"/>
      <c r="M7" s="7"/>
      <c r="N7" s="7"/>
      <c r="O7" s="7"/>
      <c r="P7" s="7"/>
      <c r="Q7" s="7"/>
      <c r="R7" s="7"/>
      <c r="S7" s="7"/>
      <c r="T7" s="7"/>
      <c r="U7" s="7"/>
      <c r="V7" s="7"/>
      <c r="W7" s="7"/>
      <c r="X7" s="7"/>
      <c r="Y7" s="7"/>
      <c r="Z7" s="7"/>
    </row>
    <row r="8" ht="18.0" customHeight="1">
      <c r="A8" s="3" t="s">
        <v>335</v>
      </c>
      <c r="L8" s="7"/>
      <c r="M8" s="7"/>
      <c r="N8" s="7"/>
      <c r="O8" s="7"/>
      <c r="P8" s="7"/>
      <c r="Q8" s="7"/>
      <c r="R8" s="7"/>
      <c r="S8" s="7"/>
      <c r="T8" s="7"/>
      <c r="U8" s="7"/>
      <c r="V8" s="7"/>
      <c r="W8" s="7"/>
      <c r="X8" s="7"/>
      <c r="Y8" s="7"/>
      <c r="Z8" s="7"/>
    </row>
    <row r="9" ht="18.0" customHeight="1">
      <c r="A9" s="3" t="s">
        <v>336</v>
      </c>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ht="15.0" customHeight="1">
      <c r="A13" s="8" t="s">
        <v>212</v>
      </c>
      <c r="B13" s="7"/>
      <c r="C13" s="7"/>
      <c r="D13" s="7"/>
      <c r="E13" s="8" t="s">
        <v>213</v>
      </c>
      <c r="F13" s="7"/>
      <c r="G13" s="7"/>
      <c r="H13" s="7"/>
      <c r="I13" s="7"/>
      <c r="J13" s="7"/>
      <c r="K13" s="7"/>
      <c r="L13" s="7"/>
      <c r="M13" s="7"/>
      <c r="N13" s="7"/>
      <c r="O13" s="7"/>
      <c r="P13" s="7"/>
      <c r="Q13" s="7"/>
      <c r="R13" s="7"/>
      <c r="S13" s="7"/>
      <c r="T13" s="7"/>
      <c r="U13" s="7"/>
      <c r="V13" s="7"/>
      <c r="W13" s="7"/>
      <c r="X13" s="7"/>
      <c r="Y13" s="7"/>
      <c r="Z13" s="7"/>
    </row>
    <row r="14" ht="15.0" customHeight="1">
      <c r="A14" s="3" t="s">
        <v>214</v>
      </c>
      <c r="C14" s="42">
        <v>0.48763</v>
      </c>
      <c r="D14" s="7"/>
      <c r="E14" s="43" t="s">
        <v>136</v>
      </c>
      <c r="F14" s="44"/>
      <c r="G14" s="44"/>
      <c r="H14" s="44"/>
      <c r="I14" s="44"/>
      <c r="J14" s="44"/>
      <c r="K14" s="45"/>
      <c r="L14" s="7"/>
      <c r="M14" s="7"/>
      <c r="N14" s="7"/>
      <c r="O14" s="7"/>
      <c r="P14" s="7"/>
      <c r="Q14" s="7"/>
      <c r="R14" s="7"/>
      <c r="S14" s="7"/>
      <c r="T14" s="7"/>
      <c r="U14" s="7"/>
      <c r="V14" s="7"/>
      <c r="W14" s="7"/>
      <c r="X14" s="7"/>
      <c r="Y14" s="7"/>
      <c r="Z14" s="7"/>
    </row>
    <row r="15" ht="15.0" customHeight="1">
      <c r="A15" s="3" t="s">
        <v>216</v>
      </c>
      <c r="C15" s="42">
        <f>1-C14</f>
        <v>0.51237</v>
      </c>
      <c r="D15" s="7"/>
      <c r="E15" s="46"/>
      <c r="K15" s="47"/>
      <c r="L15" s="7"/>
      <c r="M15" s="7"/>
      <c r="N15" s="7"/>
      <c r="O15" s="7"/>
      <c r="P15" s="7"/>
      <c r="Q15" s="7"/>
      <c r="R15" s="7"/>
      <c r="S15" s="7"/>
      <c r="T15" s="7"/>
      <c r="U15" s="7"/>
      <c r="V15" s="7"/>
      <c r="W15" s="7"/>
      <c r="X15" s="7"/>
      <c r="Y15" s="7"/>
      <c r="Z15" s="7"/>
    </row>
    <row r="16" ht="15.0" customHeight="1">
      <c r="A16" s="3" t="s">
        <v>217</v>
      </c>
      <c r="C16" s="48">
        <f>(C14-C15)*100</f>
        <v>-2.474</v>
      </c>
      <c r="D16" s="7"/>
      <c r="E16" s="46"/>
      <c r="K16" s="47"/>
      <c r="L16" s="7"/>
      <c r="M16" s="7"/>
      <c r="N16" s="7"/>
      <c r="O16" s="7"/>
      <c r="P16" s="7"/>
      <c r="Q16" s="7"/>
      <c r="R16" s="7"/>
      <c r="S16" s="7"/>
      <c r="T16" s="7"/>
      <c r="U16" s="7"/>
      <c r="V16" s="7"/>
      <c r="W16" s="7"/>
      <c r="X16" s="7"/>
      <c r="Y16" s="7"/>
      <c r="Z16" s="7"/>
    </row>
    <row r="17" ht="15.0" customHeight="1">
      <c r="A17" s="3" t="s">
        <v>120</v>
      </c>
      <c r="C17" s="49" t="str">
        <f>IF(C14&gt;0.5,"Brooks","Mackenzie")</f>
        <v>Mackenzie</v>
      </c>
      <c r="D17" s="7"/>
      <c r="E17" s="46"/>
      <c r="K17" s="47"/>
      <c r="L17" s="7"/>
      <c r="M17" s="7"/>
      <c r="N17" s="7"/>
      <c r="O17" s="7"/>
      <c r="P17" s="7"/>
      <c r="Q17" s="7"/>
      <c r="R17" s="7"/>
      <c r="S17" s="7"/>
      <c r="T17" s="7"/>
      <c r="U17" s="7"/>
      <c r="V17" s="7"/>
      <c r="W17" s="7"/>
      <c r="X17" s="7"/>
      <c r="Y17" s="7"/>
      <c r="Z17" s="7"/>
    </row>
    <row r="18" ht="15.0" customHeight="1">
      <c r="A18" s="20" t="s">
        <v>218</v>
      </c>
      <c r="C18" s="50"/>
      <c r="D18" s="7"/>
      <c r="E18" s="46"/>
      <c r="K18" s="47"/>
      <c r="L18" s="7"/>
      <c r="M18" s="7"/>
      <c r="N18" s="7"/>
      <c r="O18" s="7"/>
      <c r="P18" s="7"/>
      <c r="Q18" s="7"/>
      <c r="R18" s="7"/>
      <c r="S18" s="7"/>
      <c r="T18" s="7"/>
      <c r="U18" s="7"/>
      <c r="V18" s="7"/>
      <c r="W18" s="7"/>
      <c r="X18" s="7"/>
      <c r="Y18" s="7"/>
      <c r="Z18" s="7"/>
    </row>
    <row r="19" ht="15.0" customHeight="1">
      <c r="A19" s="20" t="s">
        <v>219</v>
      </c>
      <c r="C19" s="50"/>
      <c r="D19" s="7"/>
      <c r="E19" s="51"/>
      <c r="F19" s="52"/>
      <c r="G19" s="52"/>
      <c r="H19" s="52"/>
      <c r="I19" s="52"/>
      <c r="J19" s="52"/>
      <c r="K19" s="53"/>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0" customHeight="1">
      <c r="A21" s="8" t="s">
        <v>220</v>
      </c>
      <c r="B21" s="7"/>
      <c r="C21" s="7"/>
      <c r="D21" s="7"/>
      <c r="E21" s="8" t="s">
        <v>80</v>
      </c>
      <c r="F21" s="7"/>
      <c r="G21" s="7"/>
      <c r="H21" s="7"/>
      <c r="I21" s="7"/>
      <c r="J21" s="7"/>
      <c r="K21" s="7"/>
      <c r="L21" s="7"/>
      <c r="M21" s="7"/>
      <c r="N21" s="7"/>
      <c r="O21" s="7"/>
      <c r="P21" s="7"/>
      <c r="Q21" s="7"/>
      <c r="R21" s="7"/>
      <c r="S21" s="7"/>
      <c r="T21" s="7"/>
      <c r="U21" s="7"/>
      <c r="V21" s="7"/>
      <c r="W21" s="7"/>
      <c r="X21" s="7"/>
      <c r="Y21" s="7"/>
      <c r="Z21" s="7"/>
    </row>
    <row r="22" ht="27.75" customHeight="1">
      <c r="A22" s="3" t="s">
        <v>221</v>
      </c>
      <c r="C22" s="54">
        <v>1.57</v>
      </c>
      <c r="D22" s="7"/>
      <c r="E22" s="29" t="s">
        <v>88</v>
      </c>
      <c r="F22" s="55" t="s">
        <v>222</v>
      </c>
      <c r="G22" s="7"/>
      <c r="H22" s="7"/>
      <c r="I22" s="7"/>
      <c r="J22" s="7"/>
      <c r="K22" s="7"/>
      <c r="L22" s="7"/>
      <c r="M22" s="7"/>
      <c r="N22" s="7"/>
      <c r="O22" s="7"/>
      <c r="P22" s="7"/>
      <c r="Q22" s="7"/>
      <c r="R22" s="7"/>
      <c r="S22" s="7"/>
      <c r="T22" s="7"/>
      <c r="U22" s="7"/>
      <c r="V22" s="7"/>
      <c r="W22" s="7"/>
      <c r="X22" s="7"/>
      <c r="Y22" s="7"/>
      <c r="Z22" s="7"/>
    </row>
    <row r="23" ht="27.75" customHeight="1">
      <c r="A23" s="3" t="s">
        <v>223</v>
      </c>
      <c r="C23" s="23" t="s">
        <v>337</v>
      </c>
      <c r="D23" s="7"/>
      <c r="E23" s="7"/>
      <c r="F23" s="7"/>
      <c r="G23" s="7"/>
      <c r="H23" s="7"/>
      <c r="I23" s="7"/>
      <c r="J23" s="7"/>
      <c r="K23" s="7"/>
      <c r="L23" s="7"/>
      <c r="M23" s="7"/>
      <c r="N23" s="7"/>
      <c r="O23" s="7"/>
      <c r="P23" s="7"/>
      <c r="Q23" s="7"/>
      <c r="R23" s="7"/>
      <c r="S23" s="7"/>
      <c r="T23" s="7"/>
      <c r="U23" s="7"/>
      <c r="V23" s="7"/>
      <c r="W23" s="7"/>
      <c r="X23" s="7"/>
      <c r="Y23" s="7"/>
      <c r="Z23" s="7"/>
    </row>
    <row r="24" ht="27.75" customHeight="1">
      <c r="A24" s="3" t="s">
        <v>225</v>
      </c>
      <c r="C24" s="23" t="s">
        <v>227</v>
      </c>
      <c r="D24" s="7"/>
      <c r="E24" s="7"/>
      <c r="F24" s="7"/>
      <c r="G24" s="7"/>
      <c r="H24" s="7"/>
      <c r="I24" s="7"/>
      <c r="J24" s="7"/>
      <c r="K24" s="7"/>
      <c r="L24" s="7"/>
      <c r="M24" s="7"/>
      <c r="N24" s="7"/>
      <c r="O24" s="7"/>
      <c r="P24" s="7"/>
      <c r="Q24" s="7"/>
      <c r="R24" s="7"/>
      <c r="S24" s="7"/>
      <c r="T24" s="7"/>
      <c r="U24" s="7"/>
      <c r="V24" s="7"/>
      <c r="W24" s="7"/>
      <c r="X24" s="7"/>
      <c r="Y24" s="7"/>
      <c r="Z24" s="7"/>
    </row>
    <row r="25" ht="27.75" customHeight="1">
      <c r="A25" s="3" t="s">
        <v>226</v>
      </c>
      <c r="C25" s="20" t="s">
        <v>227</v>
      </c>
      <c r="D25" s="7"/>
      <c r="E25" s="7"/>
      <c r="F25" s="7"/>
      <c r="G25" s="7"/>
      <c r="H25" s="7"/>
      <c r="I25" s="7"/>
      <c r="J25" s="7"/>
      <c r="K25" s="7"/>
      <c r="L25" s="7"/>
      <c r="M25" s="7"/>
      <c r="N25" s="7"/>
      <c r="O25" s="7"/>
      <c r="P25" s="7"/>
      <c r="Q25" s="7"/>
      <c r="R25" s="7"/>
      <c r="S25" s="7"/>
      <c r="T25" s="7"/>
      <c r="U25" s="7"/>
      <c r="V25" s="7"/>
      <c r="W25" s="7"/>
      <c r="X25" s="7"/>
      <c r="Y25" s="7"/>
      <c r="Z25" s="7"/>
    </row>
    <row r="26" ht="27.75" customHeight="1">
      <c r="A26" s="3" t="s">
        <v>125</v>
      </c>
      <c r="C26" s="3" t="s">
        <v>135</v>
      </c>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0" customHeight="1">
      <c r="A29" s="8" t="s">
        <v>228</v>
      </c>
      <c r="B29" s="7"/>
      <c r="C29" s="7"/>
      <c r="D29" s="7"/>
      <c r="E29" s="7"/>
      <c r="F29" s="7"/>
      <c r="G29" s="7"/>
      <c r="H29" s="7"/>
      <c r="I29" s="7"/>
      <c r="J29" s="8" t="s">
        <v>229</v>
      </c>
      <c r="K29" s="7"/>
      <c r="L29" s="7"/>
      <c r="M29" s="7"/>
      <c r="N29" s="7"/>
      <c r="O29" s="7"/>
      <c r="P29" s="7"/>
      <c r="Q29" s="7"/>
      <c r="R29" s="7"/>
      <c r="S29" s="7"/>
      <c r="T29" s="7"/>
      <c r="U29" s="7"/>
      <c r="V29" s="7"/>
      <c r="W29" s="7"/>
      <c r="X29" s="7"/>
      <c r="Y29" s="7"/>
      <c r="Z29" s="7"/>
    </row>
    <row r="30" ht="39.75" customHeight="1">
      <c r="A30" s="24" t="s">
        <v>230</v>
      </c>
      <c r="B30" s="24" t="s">
        <v>231</v>
      </c>
      <c r="C30" s="24" t="s">
        <v>338</v>
      </c>
      <c r="D30" s="24" t="s">
        <v>339</v>
      </c>
      <c r="E30" s="24" t="s">
        <v>340</v>
      </c>
      <c r="F30" s="24" t="s">
        <v>341</v>
      </c>
      <c r="G30" s="24" t="s">
        <v>342</v>
      </c>
      <c r="H30" s="24" t="s">
        <v>237</v>
      </c>
      <c r="I30" s="7"/>
      <c r="J30" s="20" t="s">
        <v>343</v>
      </c>
      <c r="K30" s="7"/>
      <c r="L30" s="7"/>
      <c r="M30" s="7"/>
      <c r="N30" s="7"/>
      <c r="O30" s="7"/>
      <c r="P30" s="7"/>
      <c r="Q30" s="7"/>
      <c r="R30" s="7"/>
      <c r="S30" s="7"/>
      <c r="T30" s="7"/>
      <c r="U30" s="7"/>
      <c r="V30" s="7"/>
      <c r="W30" s="7"/>
      <c r="X30" s="7"/>
      <c r="Y30" s="7"/>
      <c r="Z30" s="7"/>
    </row>
    <row r="31" ht="15.0" customHeight="1">
      <c r="A31" s="20" t="s">
        <v>242</v>
      </c>
      <c r="B31" s="20" t="s">
        <v>243</v>
      </c>
      <c r="C31" s="20" t="s">
        <v>344</v>
      </c>
      <c r="D31" s="50">
        <v>1130.0</v>
      </c>
      <c r="E31" s="57">
        <v>0.425835259204334</v>
      </c>
      <c r="F31" s="50">
        <v>481.0</v>
      </c>
      <c r="G31" s="50">
        <v>649.0</v>
      </c>
      <c r="H31" s="20" t="s">
        <v>245</v>
      </c>
      <c r="I31" s="7"/>
      <c r="J31" s="7"/>
      <c r="K31" s="7"/>
      <c r="L31" s="7"/>
      <c r="M31" s="7"/>
      <c r="N31" s="7"/>
      <c r="O31" s="7"/>
      <c r="P31" s="7"/>
      <c r="Q31" s="7"/>
      <c r="R31" s="7"/>
      <c r="S31" s="7"/>
      <c r="T31" s="7"/>
      <c r="U31" s="7"/>
      <c r="V31" s="7"/>
      <c r="W31" s="7"/>
      <c r="X31" s="7"/>
      <c r="Y31" s="7"/>
      <c r="Z31" s="7"/>
    </row>
    <row r="32" ht="15.0" customHeight="1">
      <c r="A32" s="20" t="s">
        <v>246</v>
      </c>
      <c r="B32" s="20" t="s">
        <v>243</v>
      </c>
      <c r="C32" s="20" t="s">
        <v>344</v>
      </c>
      <c r="D32" s="50">
        <v>21769.0</v>
      </c>
      <c r="E32" s="57">
        <v>0.633783792739405</v>
      </c>
      <c r="F32" s="50">
        <v>13797.0</v>
      </c>
      <c r="G32" s="50">
        <v>7972.0</v>
      </c>
      <c r="H32" s="20" t="s">
        <v>247</v>
      </c>
      <c r="I32" s="7"/>
      <c r="J32" s="7"/>
      <c r="K32" s="7"/>
      <c r="L32" s="7"/>
      <c r="M32" s="7"/>
      <c r="N32" s="7"/>
      <c r="O32" s="7"/>
      <c r="P32" s="7"/>
      <c r="Q32" s="7"/>
      <c r="R32" s="7"/>
      <c r="S32" s="7"/>
      <c r="T32" s="7"/>
      <c r="U32" s="7"/>
      <c r="V32" s="7"/>
      <c r="W32" s="7"/>
      <c r="X32" s="7"/>
      <c r="Y32" s="7"/>
      <c r="Z32" s="7"/>
    </row>
    <row r="33" ht="15.0" customHeight="1">
      <c r="A33" s="20" t="s">
        <v>248</v>
      </c>
      <c r="B33" s="20" t="s">
        <v>243</v>
      </c>
      <c r="C33" s="20" t="s">
        <v>344</v>
      </c>
      <c r="D33" s="50">
        <v>8404.0</v>
      </c>
      <c r="E33" s="57">
        <v>0.63126608967076</v>
      </c>
      <c r="F33" s="50">
        <v>5305.0</v>
      </c>
      <c r="G33" s="50">
        <v>3099.0</v>
      </c>
      <c r="H33" s="20" t="s">
        <v>247</v>
      </c>
      <c r="I33" s="7"/>
      <c r="J33" s="7"/>
      <c r="K33" s="7"/>
      <c r="L33" s="7"/>
      <c r="M33" s="7"/>
      <c r="N33" s="7"/>
      <c r="O33" s="7"/>
      <c r="P33" s="7"/>
      <c r="Q33" s="7"/>
      <c r="R33" s="7"/>
      <c r="S33" s="7"/>
      <c r="T33" s="7"/>
      <c r="U33" s="7"/>
      <c r="V33" s="7"/>
      <c r="W33" s="7"/>
      <c r="X33" s="7"/>
      <c r="Y33" s="7"/>
      <c r="Z33" s="7"/>
    </row>
    <row r="34" ht="15.0" customHeight="1">
      <c r="A34" s="20" t="s">
        <v>249</v>
      </c>
      <c r="B34" s="20" t="s">
        <v>243</v>
      </c>
      <c r="C34" s="20" t="s">
        <v>344</v>
      </c>
      <c r="D34" s="50">
        <v>2160.0</v>
      </c>
      <c r="E34" s="57">
        <v>0.501415804172178</v>
      </c>
      <c r="F34" s="50">
        <v>1083.0</v>
      </c>
      <c r="G34" s="50">
        <v>1077.0</v>
      </c>
      <c r="H34" s="20" t="s">
        <v>247</v>
      </c>
      <c r="I34" s="7"/>
      <c r="J34" s="7"/>
      <c r="K34" s="7"/>
      <c r="L34" s="7"/>
      <c r="M34" s="7"/>
      <c r="N34" s="7"/>
      <c r="O34" s="7"/>
      <c r="P34" s="7"/>
      <c r="Q34" s="7"/>
      <c r="R34" s="7"/>
      <c r="S34" s="7"/>
      <c r="T34" s="7"/>
      <c r="U34" s="7"/>
      <c r="V34" s="7"/>
      <c r="W34" s="7"/>
      <c r="X34" s="7"/>
      <c r="Y34" s="7"/>
      <c r="Z34" s="7"/>
    </row>
    <row r="35" ht="15.0" customHeight="1">
      <c r="A35" s="20" t="s">
        <v>250</v>
      </c>
      <c r="B35" s="20" t="s">
        <v>243</v>
      </c>
      <c r="C35" s="20" t="s">
        <v>344</v>
      </c>
      <c r="D35" s="50">
        <v>1433.0</v>
      </c>
      <c r="E35" s="57">
        <v>0.468352553806284</v>
      </c>
      <c r="F35" s="50">
        <v>671.0</v>
      </c>
      <c r="G35" s="50">
        <v>762.0</v>
      </c>
      <c r="H35" s="20" t="s">
        <v>245</v>
      </c>
      <c r="I35" s="7"/>
      <c r="J35" s="7"/>
      <c r="K35" s="7"/>
      <c r="L35" s="7"/>
      <c r="M35" s="7"/>
      <c r="N35" s="7"/>
      <c r="O35" s="7"/>
      <c r="P35" s="7"/>
      <c r="Q35" s="7"/>
      <c r="R35" s="7"/>
      <c r="S35" s="7"/>
      <c r="T35" s="7"/>
      <c r="U35" s="7"/>
      <c r="V35" s="7"/>
      <c r="W35" s="7"/>
      <c r="X35" s="7"/>
      <c r="Y35" s="7"/>
      <c r="Z35" s="7"/>
    </row>
    <row r="36" ht="15.0" customHeight="1">
      <c r="A36" s="20" t="s">
        <v>251</v>
      </c>
      <c r="B36" s="20" t="s">
        <v>243</v>
      </c>
      <c r="C36" s="20" t="s">
        <v>344</v>
      </c>
      <c r="D36" s="50">
        <v>1365.0</v>
      </c>
      <c r="E36" s="57">
        <v>0.491101004508737</v>
      </c>
      <c r="F36" s="50">
        <v>670.0</v>
      </c>
      <c r="G36" s="50">
        <v>695.0</v>
      </c>
      <c r="H36" s="20" t="s">
        <v>245</v>
      </c>
      <c r="I36" s="7"/>
      <c r="J36" s="7"/>
      <c r="K36" s="7"/>
      <c r="L36" s="7"/>
      <c r="M36" s="7"/>
      <c r="N36" s="7"/>
      <c r="O36" s="7"/>
      <c r="P36" s="7"/>
      <c r="Q36" s="7"/>
      <c r="R36" s="7"/>
      <c r="S36" s="7"/>
      <c r="T36" s="7"/>
      <c r="U36" s="7"/>
      <c r="V36" s="7"/>
      <c r="W36" s="7"/>
      <c r="X36" s="7"/>
      <c r="Y36" s="7"/>
      <c r="Z36" s="7"/>
    </row>
    <row r="37" ht="15.0" customHeight="1">
      <c r="A37" s="20" t="s">
        <v>252</v>
      </c>
      <c r="B37" s="20" t="s">
        <v>243</v>
      </c>
      <c r="C37" s="20" t="s">
        <v>344</v>
      </c>
      <c r="D37" s="50">
        <v>5598.0</v>
      </c>
      <c r="E37" s="57">
        <v>0.529218193536685</v>
      </c>
      <c r="F37" s="50">
        <v>2963.0</v>
      </c>
      <c r="G37" s="50">
        <v>2635.0</v>
      </c>
      <c r="H37" s="20" t="s">
        <v>247</v>
      </c>
      <c r="I37" s="7"/>
      <c r="J37" s="7"/>
      <c r="K37" s="7"/>
      <c r="L37" s="7"/>
      <c r="M37" s="7"/>
      <c r="N37" s="7"/>
      <c r="O37" s="7"/>
      <c r="P37" s="7"/>
      <c r="Q37" s="7"/>
      <c r="R37" s="7"/>
      <c r="S37" s="7"/>
      <c r="T37" s="7"/>
      <c r="U37" s="7"/>
      <c r="V37" s="7"/>
      <c r="W37" s="7"/>
      <c r="X37" s="7"/>
      <c r="Y37" s="7"/>
      <c r="Z37" s="7"/>
    </row>
    <row r="38" ht="15.0" customHeight="1">
      <c r="A38" s="20" t="s">
        <v>253</v>
      </c>
      <c r="B38" s="20" t="s">
        <v>243</v>
      </c>
      <c r="C38" s="20" t="s">
        <v>344</v>
      </c>
      <c r="D38" s="50">
        <v>1480.0</v>
      </c>
      <c r="E38" s="57">
        <v>0.640253270217065</v>
      </c>
      <c r="F38" s="50">
        <v>948.0</v>
      </c>
      <c r="G38" s="50">
        <v>532.0</v>
      </c>
      <c r="H38" s="20" t="s">
        <v>247</v>
      </c>
      <c r="I38" s="7"/>
      <c r="J38" s="7"/>
      <c r="K38" s="7"/>
      <c r="L38" s="7"/>
      <c r="M38" s="7"/>
      <c r="N38" s="7"/>
      <c r="O38" s="7"/>
      <c r="P38" s="7"/>
      <c r="Q38" s="7"/>
      <c r="R38" s="7"/>
      <c r="S38" s="7"/>
      <c r="T38" s="7"/>
      <c r="U38" s="7"/>
      <c r="V38" s="7"/>
      <c r="W38" s="7"/>
      <c r="X38" s="7"/>
      <c r="Y38" s="7"/>
      <c r="Z38" s="7"/>
    </row>
    <row r="39" ht="15.0" customHeight="1">
      <c r="A39" s="20" t="s">
        <v>254</v>
      </c>
      <c r="B39" s="20" t="s">
        <v>243</v>
      </c>
      <c r="C39" s="20" t="s">
        <v>344</v>
      </c>
      <c r="D39" s="50">
        <v>431.0</v>
      </c>
      <c r="E39" s="57">
        <v>0.526318658350565</v>
      </c>
      <c r="F39" s="50">
        <v>227.0</v>
      </c>
      <c r="G39" s="50">
        <v>204.0</v>
      </c>
      <c r="H39" s="20" t="s">
        <v>247</v>
      </c>
      <c r="I39" s="7"/>
      <c r="J39" s="7"/>
      <c r="K39" s="7"/>
      <c r="L39" s="7"/>
      <c r="M39" s="7"/>
      <c r="N39" s="7"/>
      <c r="O39" s="7"/>
      <c r="P39" s="7"/>
      <c r="Q39" s="7"/>
      <c r="R39" s="7"/>
      <c r="S39" s="7"/>
      <c r="T39" s="7"/>
      <c r="U39" s="7"/>
      <c r="V39" s="7"/>
      <c r="W39" s="7"/>
      <c r="X39" s="7"/>
      <c r="Y39" s="7"/>
      <c r="Z39" s="7"/>
    </row>
    <row r="40" ht="15.0" customHeight="1">
      <c r="A40" s="20" t="s">
        <v>255</v>
      </c>
      <c r="B40" s="20" t="s">
        <v>243</v>
      </c>
      <c r="C40" s="20" t="s">
        <v>344</v>
      </c>
      <c r="D40" s="50">
        <v>1774.0</v>
      </c>
      <c r="E40" s="57">
        <v>0.303075977158397</v>
      </c>
      <c r="F40" s="50">
        <v>538.0</v>
      </c>
      <c r="G40" s="50">
        <v>1236.0</v>
      </c>
      <c r="H40" s="20" t="s">
        <v>245</v>
      </c>
      <c r="I40" s="7"/>
      <c r="J40" s="7"/>
      <c r="K40" s="7"/>
      <c r="L40" s="7"/>
      <c r="M40" s="7"/>
      <c r="N40" s="7"/>
      <c r="O40" s="7"/>
      <c r="P40" s="7"/>
      <c r="Q40" s="7"/>
      <c r="R40" s="7"/>
      <c r="S40" s="7"/>
      <c r="T40" s="7"/>
      <c r="U40" s="7"/>
      <c r="V40" s="7"/>
      <c r="W40" s="7"/>
      <c r="X40" s="7"/>
      <c r="Y40" s="7"/>
      <c r="Z40" s="7"/>
    </row>
    <row r="41" ht="15.0" customHeight="1">
      <c r="A41" s="20" t="s">
        <v>256</v>
      </c>
      <c r="B41" s="20" t="s">
        <v>243</v>
      </c>
      <c r="C41" s="20" t="s">
        <v>344</v>
      </c>
      <c r="D41" s="50">
        <v>17421.0</v>
      </c>
      <c r="E41" s="57">
        <v>0.493870018376949</v>
      </c>
      <c r="F41" s="50">
        <v>8604.0</v>
      </c>
      <c r="G41" s="50">
        <v>8817.0</v>
      </c>
      <c r="H41" s="20" t="s">
        <v>245</v>
      </c>
      <c r="I41" s="7"/>
      <c r="J41" s="7"/>
      <c r="K41" s="7"/>
      <c r="L41" s="7"/>
      <c r="M41" s="7"/>
      <c r="N41" s="7"/>
      <c r="O41" s="7"/>
      <c r="P41" s="7"/>
      <c r="Q41" s="7"/>
      <c r="R41" s="7"/>
      <c r="S41" s="7"/>
      <c r="T41" s="7"/>
      <c r="U41" s="7"/>
      <c r="V41" s="7"/>
      <c r="W41" s="7"/>
      <c r="X41" s="7"/>
      <c r="Y41" s="7"/>
      <c r="Z41" s="7"/>
    </row>
    <row r="42" ht="15.0" customHeight="1">
      <c r="A42" s="20" t="s">
        <v>257</v>
      </c>
      <c r="B42" s="20" t="s">
        <v>243</v>
      </c>
      <c r="C42" s="20" t="s">
        <v>344</v>
      </c>
      <c r="D42" s="50">
        <v>2422.0</v>
      </c>
      <c r="E42" s="57">
        <v>0.379662837037198</v>
      </c>
      <c r="F42" s="50">
        <v>920.0</v>
      </c>
      <c r="G42" s="50">
        <v>1502.0</v>
      </c>
      <c r="H42" s="20" t="s">
        <v>245</v>
      </c>
      <c r="I42" s="7"/>
      <c r="J42" s="7"/>
      <c r="K42" s="7"/>
      <c r="L42" s="7"/>
      <c r="M42" s="7"/>
      <c r="N42" s="7"/>
      <c r="O42" s="7"/>
      <c r="P42" s="7"/>
      <c r="Q42" s="7"/>
      <c r="R42" s="7"/>
      <c r="S42" s="7"/>
      <c r="T42" s="7"/>
      <c r="U42" s="7"/>
      <c r="V42" s="7"/>
      <c r="W42" s="7"/>
      <c r="X42" s="7"/>
      <c r="Y42" s="7"/>
      <c r="Z42" s="7"/>
    </row>
    <row r="43" ht="15.0" customHeight="1">
      <c r="A43" s="20" t="s">
        <v>258</v>
      </c>
      <c r="B43" s="20" t="s">
        <v>243</v>
      </c>
      <c r="C43" s="20" t="s">
        <v>344</v>
      </c>
      <c r="D43" s="50">
        <v>1305.0</v>
      </c>
      <c r="E43" s="57">
        <v>0.351862608582179</v>
      </c>
      <c r="F43" s="50">
        <v>459.0</v>
      </c>
      <c r="G43" s="50">
        <v>846.0</v>
      </c>
      <c r="H43" s="20" t="s">
        <v>245</v>
      </c>
      <c r="I43" s="7"/>
      <c r="J43" s="7"/>
      <c r="K43" s="7"/>
      <c r="L43" s="7"/>
      <c r="M43" s="7"/>
      <c r="N43" s="7"/>
      <c r="O43" s="7"/>
      <c r="P43" s="7"/>
      <c r="Q43" s="7"/>
      <c r="R43" s="7"/>
      <c r="S43" s="7"/>
      <c r="T43" s="7"/>
      <c r="U43" s="7"/>
      <c r="V43" s="7"/>
      <c r="W43" s="7"/>
      <c r="X43" s="7"/>
      <c r="Y43" s="7"/>
      <c r="Z43" s="7"/>
    </row>
    <row r="44" ht="15.0" customHeight="1">
      <c r="A44" s="20" t="s">
        <v>259</v>
      </c>
      <c r="B44" s="20" t="s">
        <v>243</v>
      </c>
      <c r="C44" s="20" t="s">
        <v>344</v>
      </c>
      <c r="D44" s="50">
        <v>2385.0</v>
      </c>
      <c r="E44" s="57">
        <v>0.312136530536452</v>
      </c>
      <c r="F44" s="50">
        <v>744.0</v>
      </c>
      <c r="G44" s="50">
        <v>1641.0</v>
      </c>
      <c r="H44" s="20" t="s">
        <v>245</v>
      </c>
      <c r="I44" s="7"/>
      <c r="J44" s="7"/>
      <c r="K44" s="7"/>
      <c r="L44" s="7"/>
      <c r="M44" s="7"/>
      <c r="N44" s="7"/>
      <c r="O44" s="7"/>
      <c r="P44" s="7"/>
      <c r="Q44" s="7"/>
      <c r="R44" s="7"/>
      <c r="S44" s="7"/>
      <c r="T44" s="7"/>
      <c r="U44" s="7"/>
      <c r="V44" s="7"/>
      <c r="W44" s="7"/>
      <c r="X44" s="7"/>
      <c r="Y44" s="7"/>
      <c r="Z44" s="7"/>
    </row>
    <row r="45" ht="15.0" customHeight="1">
      <c r="A45" s="20" t="s">
        <v>260</v>
      </c>
      <c r="B45" s="20" t="s">
        <v>243</v>
      </c>
      <c r="C45" s="20" t="s">
        <v>344</v>
      </c>
      <c r="D45" s="50">
        <v>1517.0</v>
      </c>
      <c r="E45" s="57">
        <v>0.530295449271062</v>
      </c>
      <c r="F45" s="50">
        <v>804.0</v>
      </c>
      <c r="G45" s="50">
        <v>713.0</v>
      </c>
      <c r="H45" s="20" t="s">
        <v>247</v>
      </c>
      <c r="I45" s="7"/>
      <c r="J45" s="7"/>
      <c r="K45" s="7"/>
      <c r="L45" s="7"/>
      <c r="M45" s="7"/>
      <c r="N45" s="7"/>
      <c r="O45" s="7"/>
      <c r="P45" s="7"/>
      <c r="Q45" s="7"/>
      <c r="R45" s="7"/>
      <c r="S45" s="7"/>
      <c r="T45" s="7"/>
      <c r="U45" s="7"/>
      <c r="V45" s="7"/>
      <c r="W45" s="7"/>
      <c r="X45" s="7"/>
      <c r="Y45" s="7"/>
      <c r="Z45" s="7"/>
    </row>
    <row r="46" ht="15.0" customHeight="1">
      <c r="A46" s="20" t="s">
        <v>261</v>
      </c>
      <c r="B46" s="20" t="s">
        <v>243</v>
      </c>
      <c r="C46" s="20" t="s">
        <v>344</v>
      </c>
      <c r="D46" s="50">
        <v>8557.0</v>
      </c>
      <c r="E46" s="57">
        <v>0.403910670948156</v>
      </c>
      <c r="F46" s="50">
        <v>3456.0</v>
      </c>
      <c r="G46" s="50">
        <v>5101.0</v>
      </c>
      <c r="H46" s="20" t="s">
        <v>245</v>
      </c>
      <c r="I46" s="7"/>
      <c r="J46" s="7"/>
      <c r="K46" s="7"/>
      <c r="L46" s="7"/>
      <c r="M46" s="7"/>
      <c r="N46" s="7"/>
      <c r="O46" s="7"/>
      <c r="P46" s="7"/>
      <c r="Q46" s="7"/>
      <c r="R46" s="7"/>
      <c r="S46" s="7"/>
      <c r="T46" s="7"/>
      <c r="U46" s="7"/>
      <c r="V46" s="7"/>
      <c r="W46" s="7"/>
      <c r="X46" s="7"/>
      <c r="Y46" s="7"/>
      <c r="Z46" s="7"/>
    </row>
    <row r="47" ht="15.0" customHeight="1">
      <c r="A47" s="20" t="s">
        <v>262</v>
      </c>
      <c r="B47" s="20" t="s">
        <v>243</v>
      </c>
      <c r="C47" s="20" t="s">
        <v>344</v>
      </c>
      <c r="D47" s="50">
        <v>6768.0</v>
      </c>
      <c r="E47" s="57">
        <v>0.493928443562866</v>
      </c>
      <c r="F47" s="50">
        <v>3343.0</v>
      </c>
      <c r="G47" s="50">
        <v>3425.0</v>
      </c>
      <c r="H47" s="20" t="s">
        <v>245</v>
      </c>
      <c r="I47" s="7"/>
      <c r="J47" s="7"/>
      <c r="K47" s="7"/>
      <c r="L47" s="7"/>
      <c r="M47" s="7"/>
      <c r="N47" s="7"/>
      <c r="O47" s="7"/>
      <c r="P47" s="7"/>
      <c r="Q47" s="7"/>
      <c r="R47" s="7"/>
      <c r="S47" s="7"/>
      <c r="T47" s="7"/>
      <c r="U47" s="7"/>
      <c r="V47" s="7"/>
      <c r="W47" s="7"/>
      <c r="X47" s="7"/>
      <c r="Y47" s="7"/>
      <c r="Z47" s="7"/>
    </row>
    <row r="48" ht="15.0" customHeight="1">
      <c r="A48" s="20" t="s">
        <v>263</v>
      </c>
      <c r="B48" s="20" t="s">
        <v>243</v>
      </c>
      <c r="C48" s="20" t="s">
        <v>344</v>
      </c>
      <c r="D48" s="50">
        <v>1492.0</v>
      </c>
      <c r="E48" s="57">
        <v>0.398148985871983</v>
      </c>
      <c r="F48" s="50">
        <v>594.0</v>
      </c>
      <c r="G48" s="50">
        <v>898.0</v>
      </c>
      <c r="H48" s="20" t="s">
        <v>245</v>
      </c>
      <c r="I48" s="7"/>
      <c r="J48" s="7"/>
      <c r="K48" s="7"/>
      <c r="L48" s="7"/>
      <c r="M48" s="7"/>
      <c r="N48" s="7"/>
      <c r="O48" s="7"/>
      <c r="P48" s="7"/>
      <c r="Q48" s="7"/>
      <c r="R48" s="7"/>
      <c r="S48" s="7"/>
      <c r="T48" s="7"/>
      <c r="U48" s="7"/>
      <c r="V48" s="7"/>
      <c r="W48" s="7"/>
      <c r="X48" s="7"/>
      <c r="Y48" s="7"/>
      <c r="Z48" s="7"/>
    </row>
    <row r="49" ht="15.0" customHeight="1">
      <c r="A49" s="20" t="s">
        <v>264</v>
      </c>
      <c r="B49" s="20" t="s">
        <v>243</v>
      </c>
      <c r="C49" s="20" t="s">
        <v>344</v>
      </c>
      <c r="D49" s="50">
        <v>11129.0</v>
      </c>
      <c r="E49" s="57">
        <v>0.530123582339969</v>
      </c>
      <c r="F49" s="50">
        <v>5900.0</v>
      </c>
      <c r="G49" s="50">
        <v>5229.0</v>
      </c>
      <c r="H49" s="20" t="s">
        <v>247</v>
      </c>
      <c r="I49" s="7"/>
      <c r="J49" s="7"/>
      <c r="K49" s="7"/>
      <c r="L49" s="7"/>
      <c r="M49" s="7"/>
      <c r="N49" s="7"/>
      <c r="O49" s="7"/>
      <c r="P49" s="7"/>
      <c r="Q49" s="7"/>
      <c r="R49" s="7"/>
      <c r="S49" s="7"/>
      <c r="T49" s="7"/>
      <c r="U49" s="7"/>
      <c r="V49" s="7"/>
      <c r="W49" s="7"/>
      <c r="X49" s="7"/>
      <c r="Y49" s="7"/>
      <c r="Z49" s="7"/>
    </row>
    <row r="50" ht="15.0" customHeight="1">
      <c r="A50" s="20" t="s">
        <v>265</v>
      </c>
      <c r="B50" s="20" t="s">
        <v>243</v>
      </c>
      <c r="C50" s="20" t="s">
        <v>344</v>
      </c>
      <c r="D50" s="50">
        <v>12593.0</v>
      </c>
      <c r="E50" s="57">
        <v>0.512299187689042</v>
      </c>
      <c r="F50" s="50">
        <v>6451.0</v>
      </c>
      <c r="G50" s="50">
        <v>6142.0</v>
      </c>
      <c r="H50" s="20" t="s">
        <v>247</v>
      </c>
      <c r="I50" s="7"/>
      <c r="J50" s="7"/>
      <c r="K50" s="7"/>
      <c r="L50" s="7"/>
      <c r="M50" s="7"/>
      <c r="N50" s="7"/>
      <c r="O50" s="7"/>
      <c r="P50" s="7"/>
      <c r="Q50" s="7"/>
      <c r="R50" s="7"/>
      <c r="S50" s="7"/>
      <c r="T50" s="7"/>
      <c r="U50" s="7"/>
      <c r="V50" s="7"/>
      <c r="W50" s="7"/>
      <c r="X50" s="7"/>
      <c r="Y50" s="7"/>
      <c r="Z50" s="7"/>
    </row>
    <row r="51" ht="15.0" customHeight="1">
      <c r="A51" s="20" t="s">
        <v>266</v>
      </c>
      <c r="B51" s="20" t="s">
        <v>243</v>
      </c>
      <c r="C51" s="20" t="s">
        <v>344</v>
      </c>
      <c r="D51" s="50">
        <v>5223.0</v>
      </c>
      <c r="E51" s="57">
        <v>0.427732024953672</v>
      </c>
      <c r="F51" s="50">
        <v>2234.0</v>
      </c>
      <c r="G51" s="50">
        <v>2989.0</v>
      </c>
      <c r="H51" s="20" t="s">
        <v>245</v>
      </c>
      <c r="I51" s="7"/>
      <c r="J51" s="7"/>
      <c r="K51" s="7"/>
      <c r="L51" s="7"/>
      <c r="M51" s="7"/>
      <c r="N51" s="7"/>
      <c r="O51" s="7"/>
      <c r="P51" s="7"/>
      <c r="Q51" s="7"/>
      <c r="R51" s="7"/>
      <c r="S51" s="7"/>
      <c r="T51" s="7"/>
      <c r="U51" s="7"/>
      <c r="V51" s="7"/>
      <c r="W51" s="7"/>
      <c r="X51" s="7"/>
      <c r="Y51" s="7"/>
      <c r="Z51" s="7"/>
    </row>
    <row r="52" ht="15.0" customHeight="1">
      <c r="A52" s="20" t="s">
        <v>267</v>
      </c>
      <c r="B52" s="20" t="s">
        <v>243</v>
      </c>
      <c r="C52" s="20" t="s">
        <v>344</v>
      </c>
      <c r="D52" s="50">
        <v>9924.0</v>
      </c>
      <c r="E52" s="57">
        <v>0.486977802634908</v>
      </c>
      <c r="F52" s="50">
        <v>4833.0</v>
      </c>
      <c r="G52" s="50">
        <v>5091.0</v>
      </c>
      <c r="H52" s="20" t="s">
        <v>245</v>
      </c>
      <c r="I52" s="7"/>
      <c r="J52" s="7"/>
      <c r="K52" s="7"/>
      <c r="L52" s="7"/>
      <c r="M52" s="7"/>
      <c r="N52" s="7"/>
      <c r="O52" s="7"/>
      <c r="P52" s="7"/>
      <c r="Q52" s="7"/>
      <c r="R52" s="7"/>
      <c r="S52" s="7"/>
      <c r="T52" s="7"/>
      <c r="U52" s="7"/>
      <c r="V52" s="7"/>
      <c r="W52" s="7"/>
      <c r="X52" s="7"/>
      <c r="Y52" s="7"/>
      <c r="Z52" s="7"/>
    </row>
    <row r="53" ht="15.0" customHeight="1">
      <c r="A53" s="20" t="s">
        <v>268</v>
      </c>
      <c r="B53" s="20" t="s">
        <v>243</v>
      </c>
      <c r="C53" s="20" t="s">
        <v>344</v>
      </c>
      <c r="D53" s="50">
        <v>3464.0</v>
      </c>
      <c r="E53" s="57">
        <v>0.316127580432546</v>
      </c>
      <c r="F53" s="50">
        <v>1095.0</v>
      </c>
      <c r="G53" s="50">
        <v>2369.0</v>
      </c>
      <c r="H53" s="20" t="s">
        <v>245</v>
      </c>
      <c r="I53" s="7"/>
      <c r="J53" s="7"/>
      <c r="K53" s="7"/>
      <c r="L53" s="7"/>
      <c r="M53" s="7"/>
      <c r="N53" s="7"/>
      <c r="O53" s="7"/>
      <c r="P53" s="7"/>
      <c r="Q53" s="7"/>
      <c r="R53" s="7"/>
      <c r="S53" s="7"/>
      <c r="T53" s="7"/>
      <c r="U53" s="7"/>
      <c r="V53" s="7"/>
      <c r="W53" s="7"/>
      <c r="X53" s="7"/>
      <c r="Y53" s="7"/>
      <c r="Z53" s="7"/>
    </row>
    <row r="54" ht="15.0" customHeight="1">
      <c r="A54" s="20" t="s">
        <v>269</v>
      </c>
      <c r="B54" s="20" t="s">
        <v>243</v>
      </c>
      <c r="C54" s="20" t="s">
        <v>344</v>
      </c>
      <c r="D54" s="50">
        <v>2979.0</v>
      </c>
      <c r="E54" s="57">
        <v>0.346713300449969</v>
      </c>
      <c r="F54" s="50">
        <v>1033.0</v>
      </c>
      <c r="G54" s="50">
        <v>1946.0</v>
      </c>
      <c r="H54" s="20" t="s">
        <v>245</v>
      </c>
      <c r="I54" s="7"/>
      <c r="J54" s="7"/>
      <c r="K54" s="7"/>
      <c r="L54" s="7"/>
      <c r="M54" s="7"/>
      <c r="N54" s="7"/>
      <c r="O54" s="7"/>
      <c r="P54" s="7"/>
      <c r="Q54" s="7"/>
      <c r="R54" s="7"/>
      <c r="S54" s="7"/>
      <c r="T54" s="7"/>
      <c r="U54" s="7"/>
      <c r="V54" s="7"/>
      <c r="W54" s="7"/>
      <c r="X54" s="7"/>
      <c r="Y54" s="7"/>
      <c r="Z54" s="7"/>
    </row>
    <row r="55" ht="15.0" customHeight="1">
      <c r="A55" s="20" t="s">
        <v>270</v>
      </c>
      <c r="B55" s="20" t="s">
        <v>243</v>
      </c>
      <c r="C55" s="20" t="s">
        <v>344</v>
      </c>
      <c r="D55" s="50">
        <v>10928.0</v>
      </c>
      <c r="E55" s="57">
        <v>0.506918606580894</v>
      </c>
      <c r="F55" s="50">
        <v>5540.0</v>
      </c>
      <c r="G55" s="50">
        <v>5388.0</v>
      </c>
      <c r="H55" s="20" t="s">
        <v>247</v>
      </c>
      <c r="I55" s="7"/>
      <c r="J55" s="7"/>
      <c r="K55" s="7"/>
      <c r="L55" s="7"/>
      <c r="M55" s="7"/>
      <c r="N55" s="7"/>
      <c r="O55" s="7"/>
      <c r="P55" s="7"/>
      <c r="Q55" s="7"/>
      <c r="R55" s="7"/>
      <c r="S55" s="7"/>
      <c r="T55" s="7"/>
      <c r="U55" s="7"/>
      <c r="V55" s="7"/>
      <c r="W55" s="7"/>
      <c r="X55" s="7"/>
      <c r="Y55" s="7"/>
      <c r="Z55" s="7"/>
    </row>
    <row r="56" ht="15.0" customHeight="1">
      <c r="A56" s="20" t="s">
        <v>271</v>
      </c>
      <c r="B56" s="20" t="s">
        <v>272</v>
      </c>
      <c r="C56" s="20" t="s">
        <v>344</v>
      </c>
      <c r="D56" s="50">
        <v>3034.0</v>
      </c>
      <c r="E56" s="57">
        <v>0.430210769971955</v>
      </c>
      <c r="F56" s="50">
        <v>1305.0</v>
      </c>
      <c r="G56" s="50">
        <v>1729.0</v>
      </c>
      <c r="H56" s="20" t="s">
        <v>245</v>
      </c>
      <c r="I56" s="7"/>
      <c r="J56" s="7"/>
      <c r="K56" s="7"/>
      <c r="L56" s="7"/>
      <c r="M56" s="7"/>
      <c r="N56" s="7"/>
      <c r="O56" s="7"/>
      <c r="P56" s="7"/>
      <c r="Q56" s="7"/>
      <c r="R56" s="7"/>
      <c r="S56" s="7"/>
      <c r="T56" s="7"/>
      <c r="U56" s="7"/>
      <c r="V56" s="7"/>
      <c r="W56" s="7"/>
      <c r="X56" s="7"/>
      <c r="Y56" s="7"/>
      <c r="Z56" s="7"/>
    </row>
    <row r="57" ht="15.0" customHeight="1">
      <c r="A57" s="20" t="s">
        <v>273</v>
      </c>
      <c r="B57" s="20" t="s">
        <v>272</v>
      </c>
      <c r="C57" s="20" t="s">
        <v>344</v>
      </c>
      <c r="D57" s="50">
        <v>1791.0</v>
      </c>
      <c r="E57" s="57">
        <v>0.401631883323089</v>
      </c>
      <c r="F57" s="50">
        <v>719.0</v>
      </c>
      <c r="G57" s="50">
        <v>1072.0</v>
      </c>
      <c r="H57" s="20" t="s">
        <v>245</v>
      </c>
      <c r="I57" s="7"/>
      <c r="J57" s="7"/>
      <c r="K57" s="7"/>
      <c r="L57" s="7"/>
      <c r="M57" s="7"/>
      <c r="N57" s="7"/>
      <c r="O57" s="7"/>
      <c r="P57" s="7"/>
      <c r="Q57" s="7"/>
      <c r="R57" s="7"/>
      <c r="S57" s="7"/>
      <c r="T57" s="7"/>
      <c r="U57" s="7"/>
      <c r="V57" s="7"/>
      <c r="W57" s="7"/>
      <c r="X57" s="7"/>
      <c r="Y57" s="7"/>
      <c r="Z57" s="7"/>
    </row>
    <row r="58" ht="15.0" customHeight="1">
      <c r="A58" s="20" t="s">
        <v>274</v>
      </c>
      <c r="B58" s="20" t="s">
        <v>272</v>
      </c>
      <c r="C58" s="20" t="s">
        <v>344</v>
      </c>
      <c r="D58" s="50">
        <v>1099.0</v>
      </c>
      <c r="E58" s="57">
        <v>0.462621917449122</v>
      </c>
      <c r="F58" s="50">
        <v>508.0</v>
      </c>
      <c r="G58" s="50">
        <v>591.0</v>
      </c>
      <c r="H58" s="20" t="s">
        <v>245</v>
      </c>
      <c r="I58" s="7"/>
      <c r="J58" s="7"/>
      <c r="K58" s="7"/>
      <c r="L58" s="7"/>
      <c r="M58" s="7"/>
      <c r="N58" s="7"/>
      <c r="O58" s="7"/>
      <c r="P58" s="7"/>
      <c r="Q58" s="7"/>
      <c r="R58" s="7"/>
      <c r="S58" s="7"/>
      <c r="T58" s="7"/>
      <c r="U58" s="7"/>
      <c r="V58" s="7"/>
      <c r="W58" s="7"/>
      <c r="X58" s="7"/>
      <c r="Y58" s="7"/>
      <c r="Z58" s="7"/>
    </row>
    <row r="59" ht="15.0" customHeight="1">
      <c r="A59" s="20" t="s">
        <v>248</v>
      </c>
      <c r="B59" s="20" t="s">
        <v>272</v>
      </c>
      <c r="C59" s="20" t="s">
        <v>344</v>
      </c>
      <c r="D59" s="50">
        <v>18558.0</v>
      </c>
      <c r="E59" s="57">
        <v>0.66670304100273</v>
      </c>
      <c r="F59" s="50">
        <v>12373.0</v>
      </c>
      <c r="G59" s="50">
        <v>6185.0</v>
      </c>
      <c r="H59" s="20" t="s">
        <v>247</v>
      </c>
      <c r="I59" s="7"/>
      <c r="J59" s="7"/>
      <c r="K59" s="7"/>
      <c r="L59" s="7"/>
      <c r="M59" s="7"/>
      <c r="N59" s="7"/>
      <c r="O59" s="7"/>
      <c r="P59" s="7"/>
      <c r="Q59" s="7"/>
      <c r="R59" s="7"/>
      <c r="S59" s="7"/>
      <c r="T59" s="7"/>
      <c r="U59" s="7"/>
      <c r="V59" s="7"/>
      <c r="W59" s="7"/>
      <c r="X59" s="7"/>
      <c r="Y59" s="7"/>
      <c r="Z59" s="7"/>
    </row>
    <row r="60" ht="15.0" customHeight="1">
      <c r="A60" s="20" t="s">
        <v>275</v>
      </c>
      <c r="B60" s="20" t="s">
        <v>272</v>
      </c>
      <c r="C60" s="20" t="s">
        <v>344</v>
      </c>
      <c r="D60" s="50">
        <v>13949.0</v>
      </c>
      <c r="E60" s="57">
        <v>0.536869009006425</v>
      </c>
      <c r="F60" s="50">
        <v>7489.0</v>
      </c>
      <c r="G60" s="50">
        <v>6460.0</v>
      </c>
      <c r="H60" s="20" t="s">
        <v>247</v>
      </c>
      <c r="I60" s="7"/>
      <c r="J60" s="7"/>
      <c r="K60" s="7"/>
      <c r="L60" s="7"/>
      <c r="M60" s="7"/>
      <c r="N60" s="7"/>
      <c r="O60" s="7"/>
      <c r="P60" s="7"/>
      <c r="Q60" s="7"/>
      <c r="R60" s="7"/>
      <c r="S60" s="7"/>
      <c r="T60" s="7"/>
      <c r="U60" s="7"/>
      <c r="V60" s="7"/>
      <c r="W60" s="7"/>
      <c r="X60" s="7"/>
      <c r="Y60" s="7"/>
      <c r="Z60" s="7"/>
    </row>
    <row r="61" ht="15.0" customHeight="1">
      <c r="A61" s="20" t="s">
        <v>276</v>
      </c>
      <c r="B61" s="20" t="s">
        <v>272</v>
      </c>
      <c r="C61" s="20" t="s">
        <v>344</v>
      </c>
      <c r="D61" s="50">
        <v>5164.0</v>
      </c>
      <c r="E61" s="57">
        <v>0.385292799641212</v>
      </c>
      <c r="F61" s="50">
        <v>1990.0</v>
      </c>
      <c r="G61" s="50">
        <v>3174.0</v>
      </c>
      <c r="H61" s="20" t="s">
        <v>245</v>
      </c>
      <c r="I61" s="7"/>
      <c r="J61" s="7"/>
      <c r="K61" s="7"/>
      <c r="L61" s="7"/>
      <c r="M61" s="7"/>
      <c r="N61" s="7"/>
      <c r="O61" s="7"/>
      <c r="P61" s="7"/>
      <c r="Q61" s="7"/>
      <c r="R61" s="7"/>
      <c r="S61" s="7"/>
      <c r="T61" s="7"/>
      <c r="U61" s="7"/>
      <c r="V61" s="7"/>
      <c r="W61" s="7"/>
      <c r="X61" s="7"/>
      <c r="Y61" s="7"/>
      <c r="Z61" s="7"/>
    </row>
    <row r="62" ht="15.0" customHeight="1">
      <c r="A62" s="20" t="s">
        <v>277</v>
      </c>
      <c r="B62" s="20" t="s">
        <v>272</v>
      </c>
      <c r="C62" s="20" t="s">
        <v>344</v>
      </c>
      <c r="D62" s="50">
        <v>103.0</v>
      </c>
      <c r="E62" s="57">
        <v>0.299125836485606</v>
      </c>
      <c r="F62" s="50">
        <v>31.0</v>
      </c>
      <c r="G62" s="50">
        <v>72.0</v>
      </c>
      <c r="H62" s="20" t="s">
        <v>245</v>
      </c>
      <c r="I62" s="7"/>
      <c r="J62" s="7"/>
      <c r="K62" s="7"/>
      <c r="L62" s="7"/>
      <c r="M62" s="7"/>
      <c r="N62" s="7"/>
      <c r="O62" s="7"/>
      <c r="P62" s="7"/>
      <c r="Q62" s="7"/>
      <c r="R62" s="7"/>
      <c r="S62" s="7"/>
      <c r="T62" s="7"/>
      <c r="U62" s="7"/>
      <c r="V62" s="7"/>
      <c r="W62" s="7"/>
      <c r="X62" s="7"/>
      <c r="Y62" s="7"/>
      <c r="Z62" s="7"/>
    </row>
    <row r="63" ht="15.0" customHeight="1">
      <c r="A63" s="20" t="s">
        <v>278</v>
      </c>
      <c r="B63" s="20" t="s">
        <v>272</v>
      </c>
      <c r="C63" s="20" t="s">
        <v>344</v>
      </c>
      <c r="D63" s="50">
        <v>2954.0</v>
      </c>
      <c r="E63" s="57">
        <v>0.434297212503526</v>
      </c>
      <c r="F63" s="50">
        <v>1283.0</v>
      </c>
      <c r="G63" s="50">
        <v>1671.0</v>
      </c>
      <c r="H63" s="20" t="s">
        <v>245</v>
      </c>
      <c r="I63" s="7"/>
      <c r="J63" s="7"/>
      <c r="K63" s="7"/>
      <c r="L63" s="7"/>
      <c r="M63" s="7"/>
      <c r="N63" s="7"/>
      <c r="O63" s="7"/>
      <c r="P63" s="7"/>
      <c r="Q63" s="7"/>
      <c r="R63" s="7"/>
      <c r="S63" s="7"/>
      <c r="T63" s="7"/>
      <c r="U63" s="7"/>
      <c r="V63" s="7"/>
      <c r="W63" s="7"/>
      <c r="X63" s="7"/>
      <c r="Y63" s="7"/>
      <c r="Z63" s="7"/>
    </row>
    <row r="64" ht="15.0" customHeight="1">
      <c r="A64" s="20" t="s">
        <v>279</v>
      </c>
      <c r="B64" s="20" t="s">
        <v>272</v>
      </c>
      <c r="C64" s="20" t="s">
        <v>344</v>
      </c>
      <c r="D64" s="50">
        <v>354.0</v>
      </c>
      <c r="E64" s="57">
        <v>0.41328558772809</v>
      </c>
      <c r="F64" s="50">
        <v>146.0</v>
      </c>
      <c r="G64" s="50">
        <v>208.0</v>
      </c>
      <c r="H64" s="20" t="s">
        <v>245</v>
      </c>
      <c r="I64" s="7"/>
      <c r="J64" s="7"/>
      <c r="K64" s="7"/>
      <c r="L64" s="7"/>
      <c r="M64" s="7"/>
      <c r="N64" s="7"/>
      <c r="O64" s="7"/>
      <c r="P64" s="7"/>
      <c r="Q64" s="7"/>
      <c r="R64" s="7"/>
      <c r="S64" s="7"/>
      <c r="T64" s="7"/>
      <c r="U64" s="7"/>
      <c r="V64" s="7"/>
      <c r="W64" s="7"/>
      <c r="X64" s="7"/>
      <c r="Y64" s="7"/>
      <c r="Z64" s="7"/>
    </row>
    <row r="65" ht="15.0" customHeight="1">
      <c r="A65" s="20" t="s">
        <v>280</v>
      </c>
      <c r="B65" s="20" t="s">
        <v>272</v>
      </c>
      <c r="C65" s="20" t="s">
        <v>344</v>
      </c>
      <c r="D65" s="50">
        <v>7349.0</v>
      </c>
      <c r="E65" s="57">
        <v>0.687030735773775</v>
      </c>
      <c r="F65" s="50">
        <v>5049.0</v>
      </c>
      <c r="G65" s="50">
        <v>2300.0</v>
      </c>
      <c r="H65" s="20" t="s">
        <v>247</v>
      </c>
      <c r="I65" s="7"/>
      <c r="J65" s="7"/>
      <c r="K65" s="7"/>
      <c r="L65" s="7"/>
      <c r="M65" s="7"/>
      <c r="N65" s="7"/>
      <c r="O65" s="7"/>
      <c r="P65" s="7"/>
      <c r="Q65" s="7"/>
      <c r="R65" s="7"/>
      <c r="S65" s="7"/>
      <c r="T65" s="7"/>
      <c r="U65" s="7"/>
      <c r="V65" s="7"/>
      <c r="W65" s="7"/>
      <c r="X65" s="7"/>
      <c r="Y65" s="7"/>
      <c r="Z65" s="7"/>
    </row>
    <row r="66" ht="15.0" customHeight="1">
      <c r="A66" s="20" t="s">
        <v>281</v>
      </c>
      <c r="B66" s="20" t="s">
        <v>272</v>
      </c>
      <c r="C66" s="20" t="s">
        <v>344</v>
      </c>
      <c r="D66" s="50">
        <v>9145.0</v>
      </c>
      <c r="E66" s="57">
        <v>0.512077670516362</v>
      </c>
      <c r="F66" s="50">
        <v>4683.0</v>
      </c>
      <c r="G66" s="50">
        <v>4462.0</v>
      </c>
      <c r="H66" s="20" t="s">
        <v>247</v>
      </c>
      <c r="I66" s="7"/>
      <c r="J66" s="7"/>
      <c r="K66" s="7"/>
      <c r="L66" s="7"/>
      <c r="M66" s="7"/>
      <c r="N66" s="7"/>
      <c r="O66" s="7"/>
      <c r="P66" s="7"/>
      <c r="Q66" s="7"/>
      <c r="R66" s="7"/>
      <c r="S66" s="7"/>
      <c r="T66" s="7"/>
      <c r="U66" s="7"/>
      <c r="V66" s="7"/>
      <c r="W66" s="7"/>
      <c r="X66" s="7"/>
      <c r="Y66" s="7"/>
      <c r="Z66" s="7"/>
    </row>
    <row r="67" ht="15.0" customHeight="1">
      <c r="A67" s="20" t="s">
        <v>282</v>
      </c>
      <c r="B67" s="20" t="s">
        <v>272</v>
      </c>
      <c r="C67" s="20" t="s">
        <v>344</v>
      </c>
      <c r="D67" s="50">
        <v>843.0</v>
      </c>
      <c r="E67" s="57">
        <v>0.589085041658581</v>
      </c>
      <c r="F67" s="50">
        <v>497.0</v>
      </c>
      <c r="G67" s="50">
        <v>346.0</v>
      </c>
      <c r="H67" s="20" t="s">
        <v>247</v>
      </c>
      <c r="I67" s="7"/>
      <c r="J67" s="7"/>
      <c r="K67" s="7"/>
      <c r="L67" s="7"/>
      <c r="M67" s="7"/>
      <c r="N67" s="7"/>
      <c r="O67" s="7"/>
      <c r="P67" s="7"/>
      <c r="Q67" s="7"/>
      <c r="R67" s="7"/>
      <c r="S67" s="7"/>
      <c r="T67" s="7"/>
      <c r="U67" s="7"/>
      <c r="V67" s="7"/>
      <c r="W67" s="7"/>
      <c r="X67" s="7"/>
      <c r="Y67" s="7"/>
      <c r="Z67" s="7"/>
    </row>
    <row r="68" ht="15.0" customHeight="1">
      <c r="A68" s="20" t="s">
        <v>283</v>
      </c>
      <c r="B68" s="20" t="s">
        <v>272</v>
      </c>
      <c r="C68" s="20" t="s">
        <v>344</v>
      </c>
      <c r="D68" s="50">
        <v>167.0</v>
      </c>
      <c r="E68" s="57">
        <v>0.503608527405763</v>
      </c>
      <c r="F68" s="50">
        <v>84.0</v>
      </c>
      <c r="G68" s="50">
        <v>83.0</v>
      </c>
      <c r="H68" s="20" t="s">
        <v>247</v>
      </c>
      <c r="I68" s="7"/>
      <c r="J68" s="7"/>
      <c r="K68" s="7"/>
      <c r="L68" s="7"/>
      <c r="M68" s="7"/>
      <c r="N68" s="7"/>
      <c r="O68" s="7"/>
      <c r="P68" s="7"/>
      <c r="Q68" s="7"/>
      <c r="R68" s="7"/>
      <c r="S68" s="7"/>
      <c r="T68" s="7"/>
      <c r="U68" s="7"/>
      <c r="V68" s="7"/>
      <c r="W68" s="7"/>
      <c r="X68" s="7"/>
      <c r="Y68" s="7"/>
      <c r="Z68" s="7"/>
    </row>
    <row r="69" ht="15.0" customHeight="1">
      <c r="A69" s="20" t="s">
        <v>254</v>
      </c>
      <c r="B69" s="20" t="s">
        <v>272</v>
      </c>
      <c r="C69" s="20" t="s">
        <v>344</v>
      </c>
      <c r="D69" s="50">
        <v>7007.0</v>
      </c>
      <c r="E69" s="57">
        <v>0.537046201952138</v>
      </c>
      <c r="F69" s="50">
        <v>3763.0</v>
      </c>
      <c r="G69" s="50">
        <v>3244.0</v>
      </c>
      <c r="H69" s="20" t="s">
        <v>247</v>
      </c>
      <c r="I69" s="7"/>
      <c r="J69" s="7"/>
      <c r="K69" s="7"/>
      <c r="L69" s="7"/>
      <c r="M69" s="7"/>
      <c r="N69" s="7"/>
      <c r="O69" s="7"/>
      <c r="P69" s="7"/>
      <c r="Q69" s="7"/>
      <c r="R69" s="7"/>
      <c r="S69" s="7"/>
      <c r="T69" s="7"/>
      <c r="U69" s="7"/>
      <c r="V69" s="7"/>
      <c r="W69" s="7"/>
      <c r="X69" s="7"/>
      <c r="Y69" s="7"/>
      <c r="Z69" s="7"/>
    </row>
    <row r="70" ht="15.0" customHeight="1">
      <c r="A70" s="20" t="s">
        <v>284</v>
      </c>
      <c r="B70" s="20" t="s">
        <v>272</v>
      </c>
      <c r="C70" s="20" t="s">
        <v>344</v>
      </c>
      <c r="D70" s="50">
        <v>2854.0</v>
      </c>
      <c r="E70" s="57">
        <v>0.496495822010315</v>
      </c>
      <c r="F70" s="50">
        <v>1417.0</v>
      </c>
      <c r="G70" s="50">
        <v>1437.0</v>
      </c>
      <c r="H70" s="20" t="s">
        <v>245</v>
      </c>
      <c r="I70" s="7"/>
      <c r="J70" s="7"/>
      <c r="K70" s="7"/>
      <c r="L70" s="7"/>
      <c r="M70" s="7"/>
      <c r="N70" s="7"/>
      <c r="O70" s="7"/>
      <c r="P70" s="7"/>
      <c r="Q70" s="7"/>
      <c r="R70" s="7"/>
      <c r="S70" s="7"/>
      <c r="T70" s="7"/>
      <c r="U70" s="7"/>
      <c r="V70" s="7"/>
      <c r="W70" s="7"/>
      <c r="X70" s="7"/>
      <c r="Y70" s="7"/>
      <c r="Z70" s="7"/>
    </row>
    <row r="71" ht="15.0" customHeight="1">
      <c r="A71" s="20" t="s">
        <v>243</v>
      </c>
      <c r="B71" s="20" t="s">
        <v>272</v>
      </c>
      <c r="C71" s="20" t="s">
        <v>344</v>
      </c>
      <c r="D71" s="50">
        <v>5834.0</v>
      </c>
      <c r="E71" s="57">
        <v>0.331271342650162</v>
      </c>
      <c r="F71" s="50">
        <v>1933.0</v>
      </c>
      <c r="G71" s="50">
        <v>3901.0</v>
      </c>
      <c r="H71" s="20" t="s">
        <v>245</v>
      </c>
      <c r="I71" s="7"/>
      <c r="J71" s="7"/>
      <c r="K71" s="7"/>
      <c r="L71" s="7"/>
      <c r="M71" s="7"/>
      <c r="N71" s="7"/>
      <c r="O71" s="7"/>
      <c r="P71" s="7"/>
      <c r="Q71" s="7"/>
      <c r="R71" s="7"/>
      <c r="S71" s="7"/>
      <c r="T71" s="7"/>
      <c r="U71" s="7"/>
      <c r="V71" s="7"/>
      <c r="W71" s="7"/>
      <c r="X71" s="7"/>
      <c r="Y71" s="7"/>
      <c r="Z71" s="7"/>
    </row>
    <row r="72" ht="15.0" customHeight="1">
      <c r="A72" s="20" t="s">
        <v>285</v>
      </c>
      <c r="B72" s="20" t="s">
        <v>272</v>
      </c>
      <c r="C72" s="20" t="s">
        <v>344</v>
      </c>
      <c r="D72" s="50">
        <v>1620.0</v>
      </c>
      <c r="E72" s="57">
        <v>0.32333009093594</v>
      </c>
      <c r="F72" s="50">
        <v>524.0</v>
      </c>
      <c r="G72" s="50">
        <v>1096.0</v>
      </c>
      <c r="H72" s="20" t="s">
        <v>245</v>
      </c>
      <c r="I72" s="7"/>
      <c r="J72" s="7"/>
      <c r="K72" s="7"/>
      <c r="L72" s="7"/>
      <c r="M72" s="7"/>
      <c r="N72" s="7"/>
      <c r="O72" s="7"/>
      <c r="P72" s="7"/>
      <c r="Q72" s="7"/>
      <c r="R72" s="7"/>
      <c r="S72" s="7"/>
      <c r="T72" s="7"/>
      <c r="U72" s="7"/>
      <c r="V72" s="7"/>
      <c r="W72" s="7"/>
      <c r="X72" s="7"/>
      <c r="Y72" s="7"/>
      <c r="Z72" s="7"/>
    </row>
    <row r="73" ht="15.0" customHeight="1">
      <c r="A73" s="20" t="s">
        <v>286</v>
      </c>
      <c r="B73" s="20" t="s">
        <v>272</v>
      </c>
      <c r="C73" s="20" t="s">
        <v>344</v>
      </c>
      <c r="D73" s="50">
        <v>4330.0</v>
      </c>
      <c r="E73" s="57">
        <v>0.497106332399987</v>
      </c>
      <c r="F73" s="50">
        <v>2152.0</v>
      </c>
      <c r="G73" s="50">
        <v>2178.0</v>
      </c>
      <c r="H73" s="20" t="s">
        <v>245</v>
      </c>
      <c r="I73" s="7"/>
      <c r="J73" s="7"/>
      <c r="K73" s="7"/>
      <c r="L73" s="7"/>
      <c r="M73" s="7"/>
      <c r="N73" s="7"/>
      <c r="O73" s="7"/>
      <c r="P73" s="7"/>
      <c r="Q73" s="7"/>
      <c r="R73" s="7"/>
      <c r="S73" s="7"/>
      <c r="T73" s="7"/>
      <c r="U73" s="7"/>
      <c r="V73" s="7"/>
      <c r="W73" s="7"/>
      <c r="X73" s="7"/>
      <c r="Y73" s="7"/>
      <c r="Z73" s="7"/>
    </row>
    <row r="74" ht="15.0" customHeight="1">
      <c r="A74" s="20" t="s">
        <v>287</v>
      </c>
      <c r="B74" s="20" t="s">
        <v>272</v>
      </c>
      <c r="C74" s="20" t="s">
        <v>344</v>
      </c>
      <c r="D74" s="50">
        <v>6544.0</v>
      </c>
      <c r="E74" s="57">
        <v>0.474218532851904</v>
      </c>
      <c r="F74" s="50">
        <v>3103.0</v>
      </c>
      <c r="G74" s="50">
        <v>3441.0</v>
      </c>
      <c r="H74" s="20" t="s">
        <v>245</v>
      </c>
      <c r="I74" s="7"/>
      <c r="J74" s="7"/>
      <c r="K74" s="7"/>
      <c r="L74" s="7"/>
      <c r="M74" s="7"/>
      <c r="N74" s="7"/>
      <c r="O74" s="7"/>
      <c r="P74" s="7"/>
      <c r="Q74" s="7"/>
      <c r="R74" s="7"/>
      <c r="S74" s="7"/>
      <c r="T74" s="7"/>
      <c r="U74" s="7"/>
      <c r="V74" s="7"/>
      <c r="W74" s="7"/>
      <c r="X74" s="7"/>
      <c r="Y74" s="7"/>
      <c r="Z74" s="7"/>
    </row>
    <row r="75" ht="15.0" customHeight="1">
      <c r="A75" s="20" t="s">
        <v>288</v>
      </c>
      <c r="B75" s="20" t="s">
        <v>272</v>
      </c>
      <c r="C75" s="20" t="s">
        <v>344</v>
      </c>
      <c r="D75" s="50">
        <v>5459.0</v>
      </c>
      <c r="E75" s="57">
        <v>0.326724605307049</v>
      </c>
      <c r="F75" s="50">
        <v>1784.0</v>
      </c>
      <c r="G75" s="50">
        <v>3675.0</v>
      </c>
      <c r="H75" s="20" t="s">
        <v>245</v>
      </c>
      <c r="I75" s="7"/>
      <c r="J75" s="7"/>
      <c r="K75" s="7"/>
      <c r="L75" s="7"/>
      <c r="M75" s="7"/>
      <c r="N75" s="7"/>
      <c r="O75" s="7"/>
      <c r="P75" s="7"/>
      <c r="Q75" s="7"/>
      <c r="R75" s="7"/>
      <c r="S75" s="7"/>
      <c r="T75" s="7"/>
      <c r="U75" s="7"/>
      <c r="V75" s="7"/>
      <c r="W75" s="7"/>
      <c r="X75" s="7"/>
      <c r="Y75" s="7"/>
      <c r="Z75" s="7"/>
    </row>
    <row r="76" ht="15.0" customHeight="1">
      <c r="A76" s="20" t="s">
        <v>289</v>
      </c>
      <c r="B76" s="20" t="s">
        <v>272</v>
      </c>
      <c r="C76" s="20" t="s">
        <v>344</v>
      </c>
      <c r="D76" s="50">
        <v>2718.0</v>
      </c>
      <c r="E76" s="57">
        <v>0.437296872445466</v>
      </c>
      <c r="F76" s="50">
        <v>1189.0</v>
      </c>
      <c r="G76" s="50">
        <v>1529.0</v>
      </c>
      <c r="H76" s="20" t="s">
        <v>245</v>
      </c>
      <c r="I76" s="7"/>
      <c r="J76" s="7"/>
      <c r="K76" s="7"/>
      <c r="L76" s="7"/>
      <c r="M76" s="7"/>
      <c r="N76" s="7"/>
      <c r="O76" s="7"/>
      <c r="P76" s="7"/>
      <c r="Q76" s="7"/>
      <c r="R76" s="7"/>
      <c r="S76" s="7"/>
      <c r="T76" s="7"/>
      <c r="U76" s="7"/>
      <c r="V76" s="7"/>
      <c r="W76" s="7"/>
      <c r="X76" s="7"/>
      <c r="Y76" s="7"/>
      <c r="Z76" s="7"/>
    </row>
    <row r="77" ht="15.0" customHeight="1">
      <c r="A77" s="20" t="s">
        <v>290</v>
      </c>
      <c r="B77" s="20" t="s">
        <v>272</v>
      </c>
      <c r="C77" s="20" t="s">
        <v>344</v>
      </c>
      <c r="D77" s="50">
        <v>1454.0</v>
      </c>
      <c r="E77" s="57">
        <v>0.485246974686942</v>
      </c>
      <c r="F77" s="50">
        <v>706.0</v>
      </c>
      <c r="G77" s="50">
        <v>748.0</v>
      </c>
      <c r="H77" s="20" t="s">
        <v>245</v>
      </c>
      <c r="I77" s="7"/>
      <c r="J77" s="7"/>
      <c r="K77" s="7"/>
      <c r="L77" s="7"/>
      <c r="M77" s="7"/>
      <c r="N77" s="7"/>
      <c r="O77" s="7"/>
      <c r="P77" s="7"/>
      <c r="Q77" s="7"/>
      <c r="R77" s="7"/>
      <c r="S77" s="7"/>
      <c r="T77" s="7"/>
      <c r="U77" s="7"/>
      <c r="V77" s="7"/>
      <c r="W77" s="7"/>
      <c r="X77" s="7"/>
      <c r="Y77" s="7"/>
      <c r="Z77" s="7"/>
    </row>
    <row r="78" ht="15.0" customHeight="1">
      <c r="A78" s="20" t="s">
        <v>272</v>
      </c>
      <c r="B78" s="20" t="s">
        <v>272</v>
      </c>
      <c r="C78" s="20" t="s">
        <v>344</v>
      </c>
      <c r="D78" s="50">
        <v>4441.0</v>
      </c>
      <c r="E78" s="57">
        <v>0.451701726230059</v>
      </c>
      <c r="F78" s="50">
        <v>2006.0</v>
      </c>
      <c r="G78" s="50">
        <v>2435.0</v>
      </c>
      <c r="H78" s="20" t="s">
        <v>245</v>
      </c>
      <c r="I78" s="7"/>
      <c r="J78" s="7"/>
      <c r="K78" s="7"/>
      <c r="L78" s="7"/>
      <c r="M78" s="7"/>
      <c r="N78" s="7"/>
      <c r="O78" s="7"/>
      <c r="P78" s="7"/>
      <c r="Q78" s="7"/>
      <c r="R78" s="7"/>
      <c r="S78" s="7"/>
      <c r="T78" s="7"/>
      <c r="U78" s="7"/>
      <c r="V78" s="7"/>
      <c r="W78" s="7"/>
      <c r="X78" s="7"/>
      <c r="Y78" s="7"/>
      <c r="Z78" s="7"/>
    </row>
    <row r="79" ht="15.0" customHeight="1">
      <c r="A79" s="20" t="s">
        <v>291</v>
      </c>
      <c r="B79" s="20" t="s">
        <v>272</v>
      </c>
      <c r="C79" s="20" t="s">
        <v>344</v>
      </c>
      <c r="D79" s="50">
        <v>11530.0</v>
      </c>
      <c r="E79" s="57">
        <v>0.503048056274676</v>
      </c>
      <c r="F79" s="50">
        <v>5800.0</v>
      </c>
      <c r="G79" s="50">
        <v>5730.0</v>
      </c>
      <c r="H79" s="20" t="s">
        <v>247</v>
      </c>
      <c r="I79" s="7"/>
      <c r="J79" s="7"/>
      <c r="K79" s="7"/>
      <c r="L79" s="7"/>
      <c r="M79" s="7"/>
      <c r="N79" s="7"/>
      <c r="O79" s="7"/>
      <c r="P79" s="7"/>
      <c r="Q79" s="7"/>
      <c r="R79" s="7"/>
      <c r="S79" s="7"/>
      <c r="T79" s="7"/>
      <c r="U79" s="7"/>
      <c r="V79" s="7"/>
      <c r="W79" s="7"/>
      <c r="X79" s="7"/>
      <c r="Y79" s="7"/>
      <c r="Z79" s="7"/>
    </row>
    <row r="80" ht="15.0" customHeight="1">
      <c r="A80" s="20" t="s">
        <v>292</v>
      </c>
      <c r="B80" s="20" t="s">
        <v>272</v>
      </c>
      <c r="C80" s="20" t="s">
        <v>344</v>
      </c>
      <c r="D80" s="50">
        <v>1360.0</v>
      </c>
      <c r="E80" s="57">
        <v>0.368321270775277</v>
      </c>
      <c r="F80" s="50">
        <v>501.0</v>
      </c>
      <c r="G80" s="50">
        <v>859.0</v>
      </c>
      <c r="H80" s="20" t="s">
        <v>245</v>
      </c>
      <c r="I80" s="7"/>
      <c r="J80" s="7"/>
      <c r="K80" s="7"/>
      <c r="L80" s="7"/>
      <c r="M80" s="7"/>
      <c r="N80" s="7"/>
      <c r="O80" s="7"/>
      <c r="P80" s="7"/>
      <c r="Q80" s="7"/>
      <c r="R80" s="7"/>
      <c r="S80" s="7"/>
      <c r="T80" s="7"/>
      <c r="U80" s="7"/>
      <c r="V80" s="7"/>
      <c r="W80" s="7"/>
      <c r="X80" s="7"/>
      <c r="Y80" s="7"/>
      <c r="Z80" s="7"/>
    </row>
    <row r="81" ht="15.0" customHeight="1">
      <c r="A81" s="20" t="s">
        <v>293</v>
      </c>
      <c r="B81" s="20" t="s">
        <v>272</v>
      </c>
      <c r="C81" s="20" t="s">
        <v>344</v>
      </c>
      <c r="D81" s="50">
        <v>3510.0</v>
      </c>
      <c r="E81" s="57">
        <v>0.338488347138572</v>
      </c>
      <c r="F81" s="50">
        <v>1188.0</v>
      </c>
      <c r="G81" s="50">
        <v>2322.0</v>
      </c>
      <c r="H81" s="20" t="s">
        <v>245</v>
      </c>
      <c r="I81" s="7"/>
      <c r="J81" s="7"/>
      <c r="K81" s="7"/>
      <c r="L81" s="7"/>
      <c r="M81" s="7"/>
      <c r="N81" s="7"/>
      <c r="O81" s="7"/>
      <c r="P81" s="7"/>
      <c r="Q81" s="7"/>
      <c r="R81" s="7"/>
      <c r="S81" s="7"/>
      <c r="T81" s="7"/>
      <c r="U81" s="7"/>
      <c r="V81" s="7"/>
      <c r="W81" s="7"/>
      <c r="X81" s="7"/>
      <c r="Y81" s="7"/>
      <c r="Z81" s="7"/>
    </row>
    <row r="82" ht="15.0" customHeight="1">
      <c r="A82" s="20" t="s">
        <v>294</v>
      </c>
      <c r="B82" s="20" t="s">
        <v>272</v>
      </c>
      <c r="C82" s="20" t="s">
        <v>344</v>
      </c>
      <c r="D82" s="50">
        <v>219.0</v>
      </c>
      <c r="E82" s="57">
        <v>0.349385797023484</v>
      </c>
      <c r="F82" s="50">
        <v>77.0</v>
      </c>
      <c r="G82" s="50">
        <v>142.0</v>
      </c>
      <c r="H82" s="20" t="s">
        <v>245</v>
      </c>
      <c r="I82" s="7"/>
      <c r="J82" s="7"/>
      <c r="K82" s="7"/>
      <c r="L82" s="7"/>
      <c r="M82" s="7"/>
      <c r="N82" s="7"/>
      <c r="O82" s="7"/>
      <c r="P82" s="7"/>
      <c r="Q82" s="7"/>
      <c r="R82" s="7"/>
      <c r="S82" s="7"/>
      <c r="T82" s="7"/>
      <c r="U82" s="7"/>
      <c r="V82" s="7"/>
      <c r="W82" s="7"/>
      <c r="X82" s="7"/>
      <c r="Y82" s="7"/>
      <c r="Z82" s="7"/>
    </row>
    <row r="83" ht="15.0" customHeight="1">
      <c r="A83" s="20" t="s">
        <v>295</v>
      </c>
      <c r="B83" s="20" t="s">
        <v>272</v>
      </c>
      <c r="C83" s="20" t="s">
        <v>344</v>
      </c>
      <c r="D83" s="50">
        <v>761.0</v>
      </c>
      <c r="E83" s="57">
        <v>0.354767497533002</v>
      </c>
      <c r="F83" s="50">
        <v>270.0</v>
      </c>
      <c r="G83" s="50">
        <v>491.0</v>
      </c>
      <c r="H83" s="20" t="s">
        <v>245</v>
      </c>
      <c r="I83" s="7"/>
      <c r="J83" s="7"/>
      <c r="K83" s="7"/>
      <c r="L83" s="7"/>
      <c r="M83" s="7"/>
      <c r="N83" s="7"/>
      <c r="O83" s="7"/>
      <c r="P83" s="7"/>
      <c r="Q83" s="7"/>
      <c r="R83" s="7"/>
      <c r="S83" s="7"/>
      <c r="T83" s="7"/>
      <c r="U83" s="7"/>
      <c r="V83" s="7"/>
      <c r="W83" s="7"/>
      <c r="X83" s="7"/>
      <c r="Y83" s="7"/>
      <c r="Z83" s="7"/>
    </row>
    <row r="84" ht="15.0" customHeight="1">
      <c r="A84" s="20" t="s">
        <v>296</v>
      </c>
      <c r="B84" s="20" t="s">
        <v>272</v>
      </c>
      <c r="C84" s="20" t="s">
        <v>344</v>
      </c>
      <c r="D84" s="50">
        <v>447.0</v>
      </c>
      <c r="E84" s="57">
        <v>0.397774826525696</v>
      </c>
      <c r="F84" s="50">
        <v>178.0</v>
      </c>
      <c r="G84" s="50">
        <v>269.0</v>
      </c>
      <c r="H84" s="20" t="s">
        <v>245</v>
      </c>
      <c r="I84" s="7"/>
      <c r="J84" s="7"/>
      <c r="K84" s="7"/>
      <c r="L84" s="7"/>
      <c r="M84" s="7"/>
      <c r="N84" s="7"/>
      <c r="O84" s="7"/>
      <c r="P84" s="7"/>
      <c r="Q84" s="7"/>
      <c r="R84" s="7"/>
      <c r="S84" s="7"/>
      <c r="T84" s="7"/>
      <c r="U84" s="7"/>
      <c r="V84" s="7"/>
      <c r="W84" s="7"/>
      <c r="X84" s="7"/>
      <c r="Y84" s="7"/>
      <c r="Z84" s="7"/>
    </row>
    <row r="85" ht="15.0" customHeight="1">
      <c r="A85" s="20" t="s">
        <v>297</v>
      </c>
      <c r="B85" s="20" t="s">
        <v>272</v>
      </c>
      <c r="C85" s="20" t="s">
        <v>344</v>
      </c>
      <c r="D85" s="50">
        <v>666.0</v>
      </c>
      <c r="E85" s="57">
        <v>0.417182119824747</v>
      </c>
      <c r="F85" s="50">
        <v>278.0</v>
      </c>
      <c r="G85" s="50">
        <v>388.0</v>
      </c>
      <c r="H85" s="20" t="s">
        <v>245</v>
      </c>
      <c r="I85" s="7"/>
      <c r="J85" s="7"/>
      <c r="K85" s="7"/>
      <c r="L85" s="7"/>
      <c r="M85" s="7"/>
      <c r="N85" s="7"/>
      <c r="O85" s="7"/>
      <c r="P85" s="7"/>
      <c r="Q85" s="7"/>
      <c r="R85" s="7"/>
      <c r="S85" s="7"/>
      <c r="T85" s="7"/>
      <c r="U85" s="7"/>
      <c r="V85" s="7"/>
      <c r="W85" s="7"/>
      <c r="X85" s="7"/>
      <c r="Y85" s="7"/>
      <c r="Z85" s="7"/>
    </row>
    <row r="86" ht="15.0" customHeight="1">
      <c r="A86" s="20" t="s">
        <v>298</v>
      </c>
      <c r="B86" s="20" t="s">
        <v>272</v>
      </c>
      <c r="C86" s="20" t="s">
        <v>344</v>
      </c>
      <c r="D86" s="50">
        <v>3533.0</v>
      </c>
      <c r="E86" s="57">
        <v>0.303822715033788</v>
      </c>
      <c r="F86" s="50">
        <v>1073.0</v>
      </c>
      <c r="G86" s="50">
        <v>2460.0</v>
      </c>
      <c r="H86" s="20" t="s">
        <v>245</v>
      </c>
      <c r="I86" s="7"/>
      <c r="J86" s="7"/>
      <c r="K86" s="7"/>
      <c r="L86" s="7"/>
      <c r="M86" s="7"/>
      <c r="N86" s="7"/>
      <c r="O86" s="7"/>
      <c r="P86" s="7"/>
      <c r="Q86" s="7"/>
      <c r="R86" s="7"/>
      <c r="S86" s="7"/>
      <c r="T86" s="7"/>
      <c r="U86" s="7"/>
      <c r="V86" s="7"/>
      <c r="W86" s="7"/>
      <c r="X86" s="7"/>
      <c r="Y86" s="7"/>
      <c r="Z86" s="7"/>
    </row>
    <row r="87" ht="15.0" customHeight="1">
      <c r="A87" s="20" t="s">
        <v>299</v>
      </c>
      <c r="B87" s="20" t="s">
        <v>272</v>
      </c>
      <c r="C87" s="20" t="s">
        <v>344</v>
      </c>
      <c r="D87" s="50">
        <v>3725.0</v>
      </c>
      <c r="E87" s="57">
        <v>0.474215958503176</v>
      </c>
      <c r="F87" s="50">
        <v>1766.0</v>
      </c>
      <c r="G87" s="50">
        <v>1959.0</v>
      </c>
      <c r="H87" s="20" t="s">
        <v>245</v>
      </c>
      <c r="I87" s="7"/>
      <c r="J87" s="7"/>
      <c r="K87" s="7"/>
      <c r="L87" s="7"/>
      <c r="M87" s="7"/>
      <c r="N87" s="7"/>
      <c r="O87" s="7"/>
      <c r="P87" s="7"/>
      <c r="Q87" s="7"/>
      <c r="R87" s="7"/>
      <c r="S87" s="7"/>
      <c r="T87" s="7"/>
      <c r="U87" s="7"/>
      <c r="V87" s="7"/>
      <c r="W87" s="7"/>
      <c r="X87" s="7"/>
      <c r="Y87" s="7"/>
      <c r="Z87" s="7"/>
    </row>
    <row r="88" ht="15.0" customHeight="1">
      <c r="A88" s="20" t="s">
        <v>300</v>
      </c>
      <c r="B88" s="20" t="s">
        <v>272</v>
      </c>
      <c r="C88" s="20" t="s">
        <v>344</v>
      </c>
      <c r="D88" s="50">
        <v>830.0</v>
      </c>
      <c r="E88" s="57">
        <v>0.382273805388047</v>
      </c>
      <c r="F88" s="50">
        <v>317.0</v>
      </c>
      <c r="G88" s="50">
        <v>513.0</v>
      </c>
      <c r="H88" s="20" t="s">
        <v>245</v>
      </c>
      <c r="I88" s="7"/>
      <c r="J88" s="7"/>
      <c r="K88" s="7"/>
      <c r="L88" s="7"/>
      <c r="M88" s="7"/>
      <c r="N88" s="7"/>
      <c r="O88" s="7"/>
      <c r="P88" s="7"/>
      <c r="Q88" s="7"/>
      <c r="R88" s="7"/>
      <c r="S88" s="7"/>
      <c r="T88" s="7"/>
      <c r="U88" s="7"/>
      <c r="V88" s="7"/>
      <c r="W88" s="7"/>
      <c r="X88" s="7"/>
      <c r="Y88" s="7"/>
      <c r="Z88" s="7"/>
    </row>
    <row r="89" ht="15.0" customHeight="1">
      <c r="A89" s="20" t="s">
        <v>268</v>
      </c>
      <c r="B89" s="20" t="s">
        <v>272</v>
      </c>
      <c r="C89" s="20" t="s">
        <v>344</v>
      </c>
      <c r="D89" s="50">
        <v>2832.0</v>
      </c>
      <c r="E89" s="57">
        <v>0.32709365059717</v>
      </c>
      <c r="F89" s="50">
        <v>926.0</v>
      </c>
      <c r="G89" s="50">
        <v>1906.0</v>
      </c>
      <c r="H89" s="20" t="s">
        <v>245</v>
      </c>
      <c r="I89" s="7"/>
      <c r="J89" s="7"/>
      <c r="K89" s="7"/>
      <c r="L89" s="7"/>
      <c r="M89" s="7"/>
      <c r="N89" s="7"/>
      <c r="O89" s="7"/>
      <c r="P89" s="7"/>
      <c r="Q89" s="7"/>
      <c r="R89" s="7"/>
      <c r="S89" s="7"/>
      <c r="T89" s="7"/>
      <c r="U89" s="7"/>
      <c r="V89" s="7"/>
      <c r="W89" s="7"/>
      <c r="X89" s="7"/>
      <c r="Y89" s="7"/>
      <c r="Z89" s="7"/>
    </row>
    <row r="90" ht="15.0" customHeight="1">
      <c r="A90" s="20" t="s">
        <v>301</v>
      </c>
      <c r="B90" s="20" t="s">
        <v>272</v>
      </c>
      <c r="C90" s="20" t="s">
        <v>344</v>
      </c>
      <c r="D90" s="50">
        <v>458.0</v>
      </c>
      <c r="E90" s="57">
        <v>0.461555587484483</v>
      </c>
      <c r="F90" s="50">
        <v>211.0</v>
      </c>
      <c r="G90" s="50">
        <v>247.0</v>
      </c>
      <c r="H90" s="20" t="s">
        <v>245</v>
      </c>
      <c r="I90" s="7"/>
      <c r="J90" s="7"/>
      <c r="K90" s="7"/>
      <c r="L90" s="7"/>
      <c r="M90" s="7"/>
      <c r="N90" s="7"/>
      <c r="O90" s="7"/>
      <c r="P90" s="7"/>
      <c r="Q90" s="7"/>
      <c r="R90" s="7"/>
      <c r="S90" s="7"/>
      <c r="T90" s="7"/>
      <c r="U90" s="7"/>
      <c r="V90" s="7"/>
      <c r="W90" s="7"/>
      <c r="X90" s="7"/>
      <c r="Y90" s="7"/>
      <c r="Z90" s="7"/>
    </row>
    <row r="91" ht="15.0" customHeight="1">
      <c r="A91" s="20" t="s">
        <v>302</v>
      </c>
      <c r="B91" s="20" t="s">
        <v>272</v>
      </c>
      <c r="C91" s="20" t="s">
        <v>344</v>
      </c>
      <c r="D91" s="50">
        <v>3715.0</v>
      </c>
      <c r="E91" s="57">
        <v>0.43147922204779</v>
      </c>
      <c r="F91" s="50">
        <v>1603.0</v>
      </c>
      <c r="G91" s="50">
        <v>2112.0</v>
      </c>
      <c r="H91" s="20" t="s">
        <v>245</v>
      </c>
      <c r="I91" s="7"/>
      <c r="J91" s="7"/>
      <c r="K91" s="7"/>
      <c r="L91" s="7"/>
      <c r="M91" s="7"/>
      <c r="N91" s="7"/>
      <c r="O91" s="7"/>
      <c r="P91" s="7"/>
      <c r="Q91" s="7"/>
      <c r="R91" s="7"/>
      <c r="S91" s="7"/>
      <c r="T91" s="7"/>
      <c r="U91" s="7"/>
      <c r="V91" s="7"/>
      <c r="W91" s="7"/>
      <c r="X91" s="7"/>
      <c r="Y91" s="7"/>
      <c r="Z91" s="7"/>
    </row>
    <row r="92" ht="15.0" customHeight="1">
      <c r="A92" s="20" t="s">
        <v>303</v>
      </c>
      <c r="B92" s="20" t="s">
        <v>272</v>
      </c>
      <c r="C92" s="20" t="s">
        <v>344</v>
      </c>
      <c r="D92" s="50">
        <v>2465.0</v>
      </c>
      <c r="E92" s="57">
        <v>0.543196732318314</v>
      </c>
      <c r="F92" s="50">
        <v>1339.0</v>
      </c>
      <c r="G92" s="50">
        <v>1126.0</v>
      </c>
      <c r="H92" s="20" t="s">
        <v>247</v>
      </c>
      <c r="I92" s="7"/>
      <c r="J92" s="7"/>
      <c r="K92" s="7"/>
      <c r="L92" s="7"/>
      <c r="M92" s="7"/>
      <c r="N92" s="7"/>
      <c r="O92" s="7"/>
      <c r="P92" s="7"/>
      <c r="Q92" s="7"/>
      <c r="R92" s="7"/>
      <c r="S92" s="7"/>
      <c r="T92" s="7"/>
      <c r="U92" s="7"/>
      <c r="V92" s="7"/>
      <c r="W92" s="7"/>
      <c r="X92" s="7"/>
      <c r="Y92" s="7"/>
      <c r="Z92" s="7"/>
    </row>
    <row r="93" ht="15.0" customHeight="1">
      <c r="A93" s="20" t="s">
        <v>304</v>
      </c>
      <c r="B93" s="20" t="s">
        <v>272</v>
      </c>
      <c r="C93" s="20" t="s">
        <v>344</v>
      </c>
      <c r="D93" s="50">
        <v>1361.0</v>
      </c>
      <c r="E93" s="57">
        <v>0.418396296947766</v>
      </c>
      <c r="F93" s="50">
        <v>569.0</v>
      </c>
      <c r="G93" s="50">
        <v>792.0</v>
      </c>
      <c r="H93" s="20" t="s">
        <v>245</v>
      </c>
      <c r="I93" s="7"/>
      <c r="J93" s="7"/>
      <c r="K93" s="7"/>
      <c r="L93" s="7"/>
      <c r="M93" s="7"/>
      <c r="N93" s="7"/>
      <c r="O93" s="7"/>
      <c r="P93" s="7"/>
      <c r="Q93" s="7"/>
      <c r="R93" s="7"/>
      <c r="S93" s="7"/>
      <c r="T93" s="7"/>
      <c r="U93" s="7"/>
      <c r="V93" s="7"/>
      <c r="W93" s="7"/>
      <c r="X93" s="7"/>
      <c r="Y93" s="7"/>
      <c r="Z93" s="7"/>
    </row>
    <row r="94" ht="15.0" customHeight="1">
      <c r="A94" s="20" t="s">
        <v>305</v>
      </c>
      <c r="B94" s="20" t="s">
        <v>306</v>
      </c>
      <c r="C94" s="20" t="s">
        <v>345</v>
      </c>
      <c r="D94" s="50">
        <v>382.0</v>
      </c>
      <c r="E94" s="57">
        <v>0.5165016</v>
      </c>
      <c r="F94" s="50">
        <v>197.0</v>
      </c>
      <c r="G94" s="50">
        <v>185.0</v>
      </c>
      <c r="H94" s="20" t="s">
        <v>247</v>
      </c>
      <c r="I94" s="7"/>
      <c r="J94" s="7"/>
      <c r="K94" s="7"/>
      <c r="L94" s="7"/>
      <c r="M94" s="7"/>
      <c r="N94" s="7"/>
      <c r="O94" s="7"/>
      <c r="P94" s="7"/>
      <c r="Q94" s="7"/>
      <c r="R94" s="7"/>
      <c r="S94" s="7"/>
      <c r="T94" s="7"/>
      <c r="U94" s="7"/>
      <c r="V94" s="7"/>
      <c r="W94" s="7"/>
      <c r="X94" s="7"/>
      <c r="Y94" s="7"/>
      <c r="Z94" s="7"/>
    </row>
    <row r="95" ht="15.0" customHeight="1">
      <c r="A95" s="20" t="s">
        <v>309</v>
      </c>
      <c r="B95" s="20" t="s">
        <v>306</v>
      </c>
      <c r="C95" s="20" t="s">
        <v>345</v>
      </c>
      <c r="D95" s="50">
        <v>339.0</v>
      </c>
      <c r="E95" s="57">
        <v>0.3741537</v>
      </c>
      <c r="F95" s="50">
        <v>127.0</v>
      </c>
      <c r="G95" s="50">
        <v>212.0</v>
      </c>
      <c r="H95" s="20" t="s">
        <v>245</v>
      </c>
      <c r="I95" s="7"/>
      <c r="J95" s="7"/>
      <c r="K95" s="7"/>
      <c r="L95" s="7"/>
      <c r="M95" s="7"/>
      <c r="N95" s="7"/>
      <c r="O95" s="7"/>
      <c r="P95" s="7"/>
      <c r="Q95" s="7"/>
      <c r="R95" s="7"/>
      <c r="S95" s="7"/>
      <c r="T95" s="7"/>
      <c r="U95" s="7"/>
      <c r="V95" s="7"/>
      <c r="W95" s="7"/>
      <c r="X95" s="7"/>
      <c r="Y95" s="7"/>
      <c r="Z95" s="7"/>
    </row>
    <row r="96" ht="15.0" customHeight="1">
      <c r="A96" s="20" t="s">
        <v>311</v>
      </c>
      <c r="B96" s="20" t="s">
        <v>306</v>
      </c>
      <c r="C96" s="20" t="s">
        <v>345</v>
      </c>
      <c r="D96" s="50">
        <v>398.0</v>
      </c>
      <c r="E96" s="57">
        <v>0.3574788</v>
      </c>
      <c r="F96" s="50">
        <v>142.0</v>
      </c>
      <c r="G96" s="50">
        <v>256.0</v>
      </c>
      <c r="H96" s="20" t="s">
        <v>245</v>
      </c>
      <c r="I96" s="7"/>
      <c r="J96" s="7"/>
      <c r="K96" s="7"/>
      <c r="L96" s="7"/>
      <c r="M96" s="7"/>
      <c r="N96" s="7"/>
      <c r="O96" s="7"/>
      <c r="P96" s="7"/>
      <c r="Q96" s="7"/>
      <c r="R96" s="7"/>
      <c r="S96" s="7"/>
      <c r="T96" s="7"/>
      <c r="U96" s="7"/>
      <c r="V96" s="7"/>
      <c r="W96" s="7"/>
      <c r="X96" s="7"/>
      <c r="Y96" s="7"/>
      <c r="Z96" s="7"/>
    </row>
    <row r="97" ht="15.0" customHeight="1">
      <c r="A97" s="20" t="s">
        <v>312</v>
      </c>
      <c r="B97" s="20" t="s">
        <v>306</v>
      </c>
      <c r="C97" s="20" t="s">
        <v>345</v>
      </c>
      <c r="D97" s="50">
        <v>1491.0</v>
      </c>
      <c r="E97" s="57">
        <v>0.3158649</v>
      </c>
      <c r="F97" s="50">
        <v>471.0</v>
      </c>
      <c r="G97" s="50">
        <v>1020.0</v>
      </c>
      <c r="H97" s="20" t="s">
        <v>245</v>
      </c>
      <c r="I97" s="7"/>
      <c r="J97" s="7"/>
      <c r="K97" s="7"/>
      <c r="L97" s="7"/>
      <c r="M97" s="7"/>
      <c r="N97" s="7"/>
      <c r="O97" s="7"/>
      <c r="P97" s="7"/>
      <c r="Q97" s="7"/>
      <c r="R97" s="7"/>
      <c r="S97" s="7"/>
      <c r="T97" s="7"/>
      <c r="U97" s="7"/>
      <c r="V97" s="7"/>
      <c r="W97" s="7"/>
      <c r="X97" s="7"/>
      <c r="Y97" s="7"/>
      <c r="Z97" s="7"/>
    </row>
    <row r="98" ht="15.0" customHeight="1">
      <c r="A98" s="20" t="s">
        <v>313</v>
      </c>
      <c r="B98" s="20" t="s">
        <v>306</v>
      </c>
      <c r="C98" s="20" t="s">
        <v>345</v>
      </c>
      <c r="D98" s="50">
        <v>103.0</v>
      </c>
      <c r="E98" s="57">
        <v>0.4039338</v>
      </c>
      <c r="F98" s="50">
        <v>42.0</v>
      </c>
      <c r="G98" s="50">
        <v>61.0</v>
      </c>
      <c r="H98" s="20" t="s">
        <v>245</v>
      </c>
      <c r="I98" s="7"/>
      <c r="J98" s="7"/>
      <c r="K98" s="7"/>
      <c r="L98" s="7"/>
      <c r="M98" s="7"/>
      <c r="N98" s="7"/>
      <c r="O98" s="7"/>
      <c r="P98" s="7"/>
      <c r="Q98" s="7"/>
      <c r="R98" s="7"/>
      <c r="S98" s="7"/>
      <c r="T98" s="7"/>
      <c r="U98" s="7"/>
      <c r="V98" s="7"/>
      <c r="W98" s="7"/>
      <c r="X98" s="7"/>
      <c r="Y98" s="7"/>
      <c r="Z98" s="7"/>
    </row>
    <row r="99" ht="15.0" customHeight="1">
      <c r="A99" s="20" t="s">
        <v>314</v>
      </c>
      <c r="B99" s="20" t="s">
        <v>306</v>
      </c>
      <c r="C99" s="20" t="s">
        <v>345</v>
      </c>
      <c r="D99" s="50">
        <v>2220.0</v>
      </c>
      <c r="E99" s="57">
        <v>0.3229065</v>
      </c>
      <c r="F99" s="50">
        <v>717.0</v>
      </c>
      <c r="G99" s="50">
        <v>1503.0</v>
      </c>
      <c r="H99" s="20" t="s">
        <v>245</v>
      </c>
      <c r="I99" s="7"/>
      <c r="J99" s="7"/>
      <c r="K99" s="7"/>
      <c r="L99" s="7"/>
      <c r="M99" s="7"/>
      <c r="N99" s="7"/>
      <c r="O99" s="7"/>
      <c r="P99" s="7"/>
      <c r="Q99" s="7"/>
      <c r="R99" s="7"/>
      <c r="S99" s="7"/>
      <c r="T99" s="7"/>
      <c r="U99" s="7"/>
      <c r="V99" s="7"/>
      <c r="W99" s="7"/>
      <c r="X99" s="7"/>
      <c r="Y99" s="7"/>
      <c r="Z99" s="7"/>
    </row>
    <row r="100" ht="15.0" customHeight="1">
      <c r="A100" s="20" t="s">
        <v>315</v>
      </c>
      <c r="B100" s="20" t="s">
        <v>306</v>
      </c>
      <c r="C100" s="20" t="s">
        <v>345</v>
      </c>
      <c r="D100" s="50">
        <v>2335.0</v>
      </c>
      <c r="E100" s="57">
        <v>0.4654989</v>
      </c>
      <c r="F100" s="50">
        <v>1087.0</v>
      </c>
      <c r="G100" s="50">
        <v>1248.0</v>
      </c>
      <c r="H100" s="20" t="s">
        <v>245</v>
      </c>
      <c r="I100" s="7"/>
      <c r="J100" s="7"/>
      <c r="K100" s="7"/>
      <c r="L100" s="7"/>
      <c r="M100" s="7"/>
      <c r="N100" s="7"/>
      <c r="O100" s="7"/>
      <c r="P100" s="7"/>
      <c r="Q100" s="7"/>
      <c r="R100" s="7"/>
      <c r="S100" s="7"/>
      <c r="T100" s="7"/>
      <c r="U100" s="7"/>
      <c r="V100" s="7"/>
      <c r="W100" s="7"/>
      <c r="X100" s="7"/>
      <c r="Y100" s="7"/>
      <c r="Z100" s="7"/>
    </row>
    <row r="101" ht="15.0" customHeight="1">
      <c r="A101" s="20" t="s">
        <v>316</v>
      </c>
      <c r="B101" s="20" t="s">
        <v>306</v>
      </c>
      <c r="C101" s="20" t="s">
        <v>345</v>
      </c>
      <c r="D101" s="50">
        <v>943.0</v>
      </c>
      <c r="E101" s="57">
        <v>0.3546426</v>
      </c>
      <c r="F101" s="50">
        <v>334.0</v>
      </c>
      <c r="G101" s="50">
        <v>609.0</v>
      </c>
      <c r="H101" s="20" t="s">
        <v>245</v>
      </c>
      <c r="I101" s="7"/>
      <c r="J101" s="7"/>
      <c r="K101" s="7"/>
      <c r="L101" s="7"/>
      <c r="M101" s="7"/>
      <c r="N101" s="7"/>
      <c r="O101" s="7"/>
      <c r="P101" s="7"/>
      <c r="Q101" s="7"/>
      <c r="R101" s="7"/>
      <c r="S101" s="7"/>
      <c r="T101" s="7"/>
      <c r="U101" s="7"/>
      <c r="V101" s="7"/>
      <c r="W101" s="7"/>
      <c r="X101" s="7"/>
      <c r="Y101" s="7"/>
      <c r="Z101" s="7"/>
    </row>
    <row r="102" ht="15.0" customHeight="1">
      <c r="A102" s="20" t="s">
        <v>317</v>
      </c>
      <c r="B102" s="20" t="s">
        <v>306</v>
      </c>
      <c r="C102" s="20" t="s">
        <v>345</v>
      </c>
      <c r="D102" s="50">
        <v>1128.0</v>
      </c>
      <c r="E102" s="57">
        <v>0.4719537</v>
      </c>
      <c r="F102" s="50">
        <v>532.0</v>
      </c>
      <c r="G102" s="50">
        <v>596.0</v>
      </c>
      <c r="H102" s="20" t="s">
        <v>245</v>
      </c>
      <c r="I102" s="7"/>
      <c r="J102" s="7"/>
      <c r="K102" s="7"/>
      <c r="L102" s="7"/>
      <c r="M102" s="7"/>
      <c r="N102" s="7"/>
      <c r="O102" s="7"/>
      <c r="P102" s="7"/>
      <c r="Q102" s="7"/>
      <c r="R102" s="7"/>
      <c r="S102" s="7"/>
      <c r="T102" s="7"/>
      <c r="U102" s="7"/>
      <c r="V102" s="7"/>
      <c r="W102" s="7"/>
      <c r="X102" s="7"/>
      <c r="Y102" s="7"/>
      <c r="Z102" s="7"/>
    </row>
    <row r="103" ht="15.0" customHeight="1">
      <c r="A103" s="20" t="s">
        <v>318</v>
      </c>
      <c r="B103" s="20" t="s">
        <v>306</v>
      </c>
      <c r="C103" s="20" t="s">
        <v>345</v>
      </c>
      <c r="D103" s="50">
        <v>137.0</v>
      </c>
      <c r="E103" s="57">
        <v>0.300168</v>
      </c>
      <c r="F103" s="50">
        <v>41.0</v>
      </c>
      <c r="G103" s="50">
        <v>96.0</v>
      </c>
      <c r="H103" s="20" t="s">
        <v>245</v>
      </c>
      <c r="I103" s="7"/>
      <c r="J103" s="7"/>
      <c r="K103" s="7"/>
      <c r="L103" s="7"/>
      <c r="M103" s="7"/>
      <c r="N103" s="7"/>
      <c r="O103" s="7"/>
      <c r="P103" s="7"/>
      <c r="Q103" s="7"/>
      <c r="R103" s="7"/>
      <c r="S103" s="7"/>
      <c r="T103" s="7"/>
      <c r="U103" s="7"/>
      <c r="V103" s="7"/>
      <c r="W103" s="7"/>
      <c r="X103" s="7"/>
      <c r="Y103" s="7"/>
      <c r="Z103" s="7"/>
    </row>
    <row r="104" ht="15.0" customHeight="1">
      <c r="A104" s="20" t="s">
        <v>319</v>
      </c>
      <c r="B104" s="20" t="s">
        <v>306</v>
      </c>
      <c r="C104" s="20" t="s">
        <v>345</v>
      </c>
      <c r="D104" s="50">
        <v>271.0</v>
      </c>
      <c r="E104" s="57">
        <v>0.2240796</v>
      </c>
      <c r="F104" s="50">
        <v>61.0</v>
      </c>
      <c r="G104" s="50">
        <v>210.0</v>
      </c>
      <c r="H104" s="20" t="s">
        <v>245</v>
      </c>
      <c r="I104" s="7"/>
      <c r="J104" s="7"/>
      <c r="K104" s="7"/>
      <c r="L104" s="7"/>
      <c r="M104" s="7"/>
      <c r="N104" s="7"/>
      <c r="O104" s="7"/>
      <c r="P104" s="7"/>
      <c r="Q104" s="7"/>
      <c r="R104" s="7"/>
      <c r="S104" s="7"/>
      <c r="T104" s="7"/>
      <c r="U104" s="7"/>
      <c r="V104" s="7"/>
      <c r="W104" s="7"/>
      <c r="X104" s="7"/>
      <c r="Y104" s="7"/>
      <c r="Z104" s="7"/>
    </row>
    <row r="105" ht="15.0" customHeight="1">
      <c r="A105" s="20" t="s">
        <v>320</v>
      </c>
      <c r="B105" s="20" t="s">
        <v>306</v>
      </c>
      <c r="C105" s="20" t="s">
        <v>345</v>
      </c>
      <c r="D105" s="50">
        <v>1867.0</v>
      </c>
      <c r="E105" s="57">
        <v>0.4151319</v>
      </c>
      <c r="F105" s="50">
        <v>775.0</v>
      </c>
      <c r="G105" s="50">
        <v>1092.0</v>
      </c>
      <c r="H105" s="20" t="s">
        <v>245</v>
      </c>
      <c r="I105" s="7"/>
      <c r="J105" s="7"/>
      <c r="K105" s="7"/>
      <c r="L105" s="7"/>
      <c r="M105" s="7"/>
      <c r="N105" s="7"/>
      <c r="O105" s="7"/>
      <c r="P105" s="7"/>
      <c r="Q105" s="7"/>
      <c r="R105" s="7"/>
      <c r="S105" s="7"/>
      <c r="T105" s="7"/>
      <c r="U105" s="7"/>
      <c r="V105" s="7"/>
      <c r="W105" s="7"/>
      <c r="X105" s="7"/>
      <c r="Y105" s="7"/>
      <c r="Z105" s="7"/>
    </row>
    <row r="106" ht="15.0" customHeight="1">
      <c r="A106" s="20" t="s">
        <v>321</v>
      </c>
      <c r="B106" s="20" t="s">
        <v>306</v>
      </c>
      <c r="C106" s="20" t="s">
        <v>345</v>
      </c>
      <c r="D106" s="50">
        <v>1561.0</v>
      </c>
      <c r="E106" s="57">
        <v>0.3374787</v>
      </c>
      <c r="F106" s="50">
        <v>527.0</v>
      </c>
      <c r="G106" s="50">
        <v>1034.0</v>
      </c>
      <c r="H106" s="20" t="s">
        <v>245</v>
      </c>
      <c r="I106" s="7"/>
      <c r="J106" s="7"/>
      <c r="K106" s="7"/>
      <c r="L106" s="7"/>
      <c r="M106" s="7"/>
      <c r="N106" s="7"/>
      <c r="O106" s="7"/>
      <c r="P106" s="7"/>
      <c r="Q106" s="7"/>
      <c r="R106" s="7"/>
      <c r="S106" s="7"/>
      <c r="T106" s="7"/>
      <c r="U106" s="7"/>
      <c r="V106" s="7"/>
      <c r="W106" s="7"/>
      <c r="X106" s="7"/>
      <c r="Y106" s="7"/>
      <c r="Z106" s="7"/>
    </row>
    <row r="107" ht="15.0" customHeight="1">
      <c r="A107" s="20" t="s">
        <v>322</v>
      </c>
      <c r="B107" s="20" t="s">
        <v>306</v>
      </c>
      <c r="C107" s="20" t="s">
        <v>345</v>
      </c>
      <c r="D107" s="50">
        <v>2044.0</v>
      </c>
      <c r="E107" s="57">
        <v>0.3193857</v>
      </c>
      <c r="F107" s="50">
        <v>653.0</v>
      </c>
      <c r="G107" s="50">
        <v>1391.0</v>
      </c>
      <c r="H107" s="20" t="s">
        <v>245</v>
      </c>
      <c r="I107" s="7"/>
      <c r="J107" s="7"/>
      <c r="K107" s="7"/>
      <c r="L107" s="7"/>
      <c r="M107" s="7"/>
      <c r="N107" s="7"/>
      <c r="O107" s="7"/>
      <c r="P107" s="7"/>
      <c r="Q107" s="7"/>
      <c r="R107" s="7"/>
      <c r="S107" s="7"/>
      <c r="T107" s="7"/>
      <c r="U107" s="7"/>
      <c r="V107" s="7"/>
      <c r="W107" s="7"/>
      <c r="X107" s="7"/>
      <c r="Y107" s="7"/>
      <c r="Z107" s="7"/>
    </row>
    <row r="108" ht="15.0" customHeight="1">
      <c r="A108" s="20" t="s">
        <v>323</v>
      </c>
      <c r="B108" s="20" t="s">
        <v>306</v>
      </c>
      <c r="C108" s="20" t="s">
        <v>345</v>
      </c>
      <c r="D108" s="50">
        <v>1332.0</v>
      </c>
      <c r="E108" s="57">
        <v>0.4448142</v>
      </c>
      <c r="F108" s="50">
        <v>592.0</v>
      </c>
      <c r="G108" s="50">
        <v>740.0</v>
      </c>
      <c r="H108" s="20" t="s">
        <v>245</v>
      </c>
      <c r="I108" s="7"/>
      <c r="J108" s="7"/>
      <c r="K108" s="7"/>
      <c r="L108" s="7"/>
      <c r="M108" s="7"/>
      <c r="N108" s="7"/>
      <c r="O108" s="7"/>
      <c r="P108" s="7"/>
      <c r="Q108" s="7"/>
      <c r="R108" s="7"/>
      <c r="S108" s="7"/>
      <c r="T108" s="7"/>
      <c r="U108" s="7"/>
      <c r="V108" s="7"/>
      <c r="W108" s="7"/>
      <c r="X108" s="7"/>
      <c r="Y108" s="7"/>
      <c r="Z108" s="7"/>
    </row>
    <row r="109" ht="15.0" customHeight="1">
      <c r="A109" s="20" t="s">
        <v>324</v>
      </c>
      <c r="B109" s="20" t="s">
        <v>306</v>
      </c>
      <c r="C109" s="20" t="s">
        <v>345</v>
      </c>
      <c r="D109" s="50">
        <v>590.0</v>
      </c>
      <c r="E109" s="57">
        <v>0.2336151</v>
      </c>
      <c r="F109" s="50">
        <v>138.0</v>
      </c>
      <c r="G109" s="50">
        <v>452.0</v>
      </c>
      <c r="H109" s="20" t="s">
        <v>245</v>
      </c>
      <c r="I109" s="7"/>
      <c r="J109" s="7"/>
      <c r="K109" s="7"/>
      <c r="L109" s="7"/>
      <c r="M109" s="7"/>
      <c r="N109" s="7"/>
      <c r="O109" s="7"/>
      <c r="P109" s="7"/>
      <c r="Q109" s="7"/>
      <c r="R109" s="7"/>
      <c r="S109" s="7"/>
      <c r="T109" s="7"/>
      <c r="U109" s="7"/>
      <c r="V109" s="7"/>
      <c r="W109" s="7"/>
      <c r="X109" s="7"/>
      <c r="Y109" s="7"/>
      <c r="Z109" s="7"/>
    </row>
    <row r="110" ht="15.0" customHeight="1">
      <c r="A110" s="20" t="s">
        <v>325</v>
      </c>
      <c r="B110" s="20" t="s">
        <v>306</v>
      </c>
      <c r="C110" s="20" t="s">
        <v>345</v>
      </c>
      <c r="D110" s="50">
        <v>2152.0</v>
      </c>
      <c r="E110" s="57">
        <v>0.4109265</v>
      </c>
      <c r="F110" s="50">
        <v>884.0</v>
      </c>
      <c r="G110" s="50">
        <v>1268.0</v>
      </c>
      <c r="H110" s="20" t="s">
        <v>245</v>
      </c>
      <c r="I110" s="7"/>
      <c r="J110" s="7"/>
      <c r="K110" s="7"/>
      <c r="L110" s="7"/>
      <c r="M110" s="7"/>
      <c r="N110" s="7"/>
      <c r="O110" s="7"/>
      <c r="P110" s="7"/>
      <c r="Q110" s="7"/>
      <c r="R110" s="7"/>
      <c r="S110" s="7"/>
      <c r="T110" s="7"/>
      <c r="U110" s="7"/>
      <c r="V110" s="7"/>
      <c r="W110" s="7"/>
      <c r="X110" s="7"/>
      <c r="Y110" s="7"/>
      <c r="Z110" s="7"/>
    </row>
    <row r="111" ht="15.0" customHeight="1">
      <c r="A111" s="20" t="s">
        <v>326</v>
      </c>
      <c r="B111" s="20" t="s">
        <v>306</v>
      </c>
      <c r="C111" s="20" t="s">
        <v>345</v>
      </c>
      <c r="D111" s="50">
        <v>218.0</v>
      </c>
      <c r="E111" s="57">
        <v>0.3752295</v>
      </c>
      <c r="F111" s="50">
        <v>82.0</v>
      </c>
      <c r="G111" s="50">
        <v>136.0</v>
      </c>
      <c r="H111" s="20" t="s">
        <v>245</v>
      </c>
      <c r="I111" s="7"/>
      <c r="J111" s="7"/>
      <c r="K111" s="7"/>
      <c r="L111" s="7"/>
      <c r="M111" s="7"/>
      <c r="N111" s="7"/>
      <c r="O111" s="7"/>
      <c r="P111" s="7"/>
      <c r="Q111" s="7"/>
      <c r="R111" s="7"/>
      <c r="S111" s="7"/>
      <c r="T111" s="7"/>
      <c r="U111" s="7"/>
      <c r="V111" s="7"/>
      <c r="W111" s="7"/>
      <c r="X111" s="7"/>
      <c r="Y111" s="7"/>
      <c r="Z111" s="7"/>
    </row>
    <row r="112" ht="15.0" customHeight="1">
      <c r="A112" s="20" t="s">
        <v>327</v>
      </c>
      <c r="B112" s="20" t="s">
        <v>306</v>
      </c>
      <c r="C112" s="20" t="s">
        <v>345</v>
      </c>
      <c r="D112" s="50">
        <v>5156.0</v>
      </c>
      <c r="E112" s="57">
        <v>0.3926868</v>
      </c>
      <c r="F112" s="50">
        <v>2025.0</v>
      </c>
      <c r="G112" s="50">
        <v>3131.0</v>
      </c>
      <c r="H112" s="20" t="s">
        <v>245</v>
      </c>
      <c r="I112" s="7"/>
      <c r="J112" s="7"/>
      <c r="K112" s="7"/>
      <c r="L112" s="7"/>
      <c r="M112" s="7"/>
      <c r="N112" s="7"/>
      <c r="O112" s="7"/>
      <c r="P112" s="7"/>
      <c r="Q112" s="7"/>
      <c r="R112" s="7"/>
      <c r="S112" s="7"/>
      <c r="T112" s="7"/>
      <c r="U112" s="7"/>
      <c r="V112" s="7"/>
      <c r="W112" s="7"/>
      <c r="X112" s="7"/>
      <c r="Y112" s="7"/>
      <c r="Z112" s="7"/>
    </row>
    <row r="113" ht="15.0" customHeight="1">
      <c r="A113" s="20" t="s">
        <v>328</v>
      </c>
      <c r="B113" s="20" t="s">
        <v>306</v>
      </c>
      <c r="C113" s="20" t="s">
        <v>345</v>
      </c>
      <c r="D113" s="50">
        <v>1377.0</v>
      </c>
      <c r="E113" s="57">
        <v>0.4818804</v>
      </c>
      <c r="F113" s="50">
        <v>664.0</v>
      </c>
      <c r="G113" s="50">
        <v>713.0</v>
      </c>
      <c r="H113" s="20" t="s">
        <v>245</v>
      </c>
      <c r="I113" s="7"/>
      <c r="J113" s="7"/>
      <c r="K113" s="7"/>
      <c r="L113" s="7"/>
      <c r="M113" s="7"/>
      <c r="N113" s="7"/>
      <c r="O113" s="7"/>
      <c r="P113" s="7"/>
      <c r="Q113" s="7"/>
      <c r="R113" s="7"/>
      <c r="S113" s="7"/>
      <c r="T113" s="7"/>
      <c r="U113" s="7"/>
      <c r="V113" s="7"/>
      <c r="W113" s="7"/>
      <c r="X113" s="7"/>
      <c r="Y113" s="7"/>
      <c r="Z113" s="7"/>
    </row>
    <row r="114" ht="15.0" customHeight="1">
      <c r="A114" s="20" t="s">
        <v>329</v>
      </c>
      <c r="B114" s="20" t="s">
        <v>306</v>
      </c>
      <c r="C114" s="20" t="s">
        <v>345</v>
      </c>
      <c r="D114" s="50">
        <v>2515.0</v>
      </c>
      <c r="E114" s="57">
        <v>0.3258894</v>
      </c>
      <c r="F114" s="50">
        <v>820.0</v>
      </c>
      <c r="G114" s="50">
        <v>1695.0</v>
      </c>
      <c r="H114" s="20" t="s">
        <v>245</v>
      </c>
      <c r="I114" s="7"/>
      <c r="J114" s="7"/>
      <c r="K114" s="7"/>
      <c r="L114" s="7"/>
      <c r="M114" s="7"/>
      <c r="N114" s="7"/>
      <c r="O114" s="7"/>
      <c r="P114" s="7"/>
      <c r="Q114" s="7"/>
      <c r="R114" s="7"/>
      <c r="S114" s="7"/>
      <c r="T114" s="7"/>
      <c r="U114" s="7"/>
      <c r="V114" s="7"/>
      <c r="W114" s="7"/>
      <c r="X114" s="7"/>
      <c r="Y114" s="7"/>
      <c r="Z114" s="7"/>
    </row>
    <row r="115" ht="15.0" customHeight="1">
      <c r="A115" s="20" t="s">
        <v>330</v>
      </c>
      <c r="B115" s="20" t="s">
        <v>306</v>
      </c>
      <c r="C115" s="20" t="s">
        <v>345</v>
      </c>
      <c r="D115" s="50">
        <v>989.0</v>
      </c>
      <c r="E115" s="57">
        <v>0.3435912</v>
      </c>
      <c r="F115" s="50">
        <v>340.0</v>
      </c>
      <c r="G115" s="50">
        <v>649.0</v>
      </c>
      <c r="H115" s="20" t="s">
        <v>245</v>
      </c>
      <c r="I115" s="7"/>
      <c r="J115" s="7"/>
      <c r="K115" s="7"/>
      <c r="L115" s="7"/>
      <c r="M115" s="7"/>
      <c r="N115" s="7"/>
      <c r="O115" s="7"/>
      <c r="P115" s="7"/>
      <c r="Q115" s="7"/>
      <c r="R115" s="7"/>
      <c r="S115" s="7"/>
      <c r="T115" s="7"/>
      <c r="U115" s="7"/>
      <c r="V115" s="7"/>
      <c r="W115" s="7"/>
      <c r="X115" s="7"/>
      <c r="Y115" s="7"/>
      <c r="Z115" s="7"/>
    </row>
    <row r="116" ht="15.0" customHeight="1">
      <c r="A116" s="20" t="s">
        <v>331</v>
      </c>
      <c r="B116" s="20" t="s">
        <v>306</v>
      </c>
      <c r="C116" s="20" t="s">
        <v>345</v>
      </c>
      <c r="D116" s="50">
        <v>128.0</v>
      </c>
      <c r="E116" s="57">
        <v>0.403347</v>
      </c>
      <c r="F116" s="50">
        <v>52.0</v>
      </c>
      <c r="G116" s="50">
        <v>76.0</v>
      </c>
      <c r="H116" s="20" t="s">
        <v>245</v>
      </c>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7">
    <mergeCell ref="A16:B16"/>
    <mergeCell ref="A17:B17"/>
    <mergeCell ref="A18:B18"/>
    <mergeCell ref="A19:B19"/>
    <mergeCell ref="A22:B22"/>
    <mergeCell ref="A23:B23"/>
    <mergeCell ref="A24:B24"/>
    <mergeCell ref="A25:B25"/>
    <mergeCell ref="A26:B26"/>
    <mergeCell ref="C26:H26"/>
    <mergeCell ref="A6:K6"/>
    <mergeCell ref="A7:K7"/>
    <mergeCell ref="A8:K8"/>
    <mergeCell ref="A9:K9"/>
    <mergeCell ref="A14:B14"/>
    <mergeCell ref="E14:K19"/>
    <mergeCell ref="A15:B15"/>
  </mergeCells>
  <hyperlinks>
    <hyperlink r:id="rId1" location="'Results'!A1" ref="A3"/>
    <hyperlink r:id="rId2" location="'How%20to%20Read'!A1" ref="F22"/>
  </hyperlinks>
  <printOptions/>
  <pageMargins bottom="1.0" footer="0.0" header="0.0" left="0.75" right="0.75" top="1.0"/>
  <pageSetup fitToHeight="0" paperSize="9" orientation="landscape"/>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3" width="16.0"/>
    <col customWidth="1" min="4" max="11" width="13.0"/>
    <col customWidth="1" min="12" max="26" width="8.71"/>
  </cols>
  <sheetData>
    <row r="1" ht="17.25" customHeight="1">
      <c r="A1" s="1" t="s">
        <v>346</v>
      </c>
      <c r="B1" s="7"/>
      <c r="C1" s="7"/>
      <c r="D1" s="7"/>
      <c r="E1" s="7"/>
      <c r="F1" s="7"/>
      <c r="G1" s="7"/>
      <c r="H1" s="7"/>
      <c r="I1" s="7"/>
      <c r="J1" s="7"/>
      <c r="K1" s="7"/>
      <c r="L1" s="7"/>
      <c r="M1" s="7"/>
      <c r="N1" s="7"/>
      <c r="O1" s="7"/>
      <c r="P1" s="7"/>
      <c r="Q1" s="7"/>
      <c r="R1" s="7"/>
      <c r="S1" s="7"/>
      <c r="T1" s="7"/>
      <c r="U1" s="7"/>
      <c r="V1" s="7"/>
      <c r="W1" s="7"/>
      <c r="X1" s="7"/>
      <c r="Y1" s="7"/>
      <c r="Z1" s="7"/>
    </row>
    <row r="2" ht="15.0" customHeight="1">
      <c r="A2" s="2" t="s">
        <v>204</v>
      </c>
      <c r="B2" s="7"/>
      <c r="C2" s="7"/>
      <c r="D2" s="7"/>
      <c r="E2" s="7"/>
      <c r="F2" s="7"/>
      <c r="G2" s="7"/>
      <c r="H2" s="7"/>
      <c r="I2" s="7"/>
      <c r="J2" s="7"/>
      <c r="K2" s="7"/>
      <c r="L2" s="7"/>
      <c r="M2" s="7"/>
      <c r="N2" s="7"/>
      <c r="O2" s="7"/>
      <c r="P2" s="7"/>
      <c r="Q2" s="7"/>
      <c r="R2" s="7"/>
      <c r="S2" s="7"/>
      <c r="T2" s="7"/>
      <c r="U2" s="7"/>
      <c r="V2" s="7"/>
      <c r="W2" s="7"/>
      <c r="X2" s="7"/>
      <c r="Y2" s="7"/>
      <c r="Z2" s="7"/>
    </row>
    <row r="3" ht="15.0" customHeight="1">
      <c r="A3" s="25" t="s">
        <v>205</v>
      </c>
      <c r="B3" s="7"/>
      <c r="C3" s="7"/>
      <c r="D3" s="7"/>
      <c r="E3" s="7"/>
      <c r="F3" s="7"/>
      <c r="G3" s="7"/>
      <c r="H3" s="7"/>
      <c r="I3" s="7"/>
      <c r="J3" s="7"/>
      <c r="K3" s="7"/>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ht="15.0" customHeight="1">
      <c r="A5" s="8" t="s">
        <v>206</v>
      </c>
      <c r="B5" s="7"/>
      <c r="C5" s="7"/>
      <c r="D5" s="7"/>
      <c r="E5" s="7"/>
      <c r="F5" s="7"/>
      <c r="G5" s="7"/>
      <c r="H5" s="7"/>
      <c r="I5" s="7"/>
      <c r="J5" s="7"/>
      <c r="K5" s="7"/>
      <c r="L5" s="7"/>
      <c r="M5" s="7"/>
      <c r="N5" s="7"/>
      <c r="O5" s="7"/>
      <c r="P5" s="7"/>
      <c r="Q5" s="7"/>
      <c r="R5" s="7"/>
      <c r="S5" s="7"/>
      <c r="T5" s="7"/>
      <c r="U5" s="7"/>
      <c r="V5" s="7"/>
      <c r="W5" s="7"/>
      <c r="X5" s="7"/>
      <c r="Y5" s="7"/>
      <c r="Z5" s="7"/>
    </row>
    <row r="6" ht="30.0" customHeight="1">
      <c r="A6" s="3" t="s">
        <v>347</v>
      </c>
      <c r="L6" s="7"/>
      <c r="M6" s="7"/>
      <c r="N6" s="7"/>
      <c r="O6" s="7"/>
      <c r="P6" s="7"/>
      <c r="Q6" s="7"/>
      <c r="R6" s="7"/>
      <c r="S6" s="7"/>
      <c r="T6" s="7"/>
      <c r="U6" s="7"/>
      <c r="V6" s="7"/>
      <c r="W6" s="7"/>
      <c r="X6" s="7"/>
      <c r="Y6" s="7"/>
      <c r="Z6" s="7"/>
    </row>
    <row r="7" ht="30.0" customHeight="1">
      <c r="A7" s="3" t="s">
        <v>348</v>
      </c>
      <c r="L7" s="7"/>
      <c r="M7" s="7"/>
      <c r="N7" s="7"/>
      <c r="O7" s="7"/>
      <c r="P7" s="7"/>
      <c r="Q7" s="7"/>
      <c r="R7" s="7"/>
      <c r="S7" s="7"/>
      <c r="T7" s="7"/>
      <c r="U7" s="7"/>
      <c r="V7" s="7"/>
      <c r="W7" s="7"/>
      <c r="X7" s="7"/>
      <c r="Y7" s="7"/>
      <c r="Z7" s="7"/>
    </row>
    <row r="8" ht="30.0" customHeight="1">
      <c r="A8" s="3" t="s">
        <v>349</v>
      </c>
      <c r="L8" s="7"/>
      <c r="M8" s="7"/>
      <c r="N8" s="7"/>
      <c r="O8" s="7"/>
      <c r="P8" s="7"/>
      <c r="Q8" s="7"/>
      <c r="R8" s="7"/>
      <c r="S8" s="7"/>
      <c r="T8" s="7"/>
      <c r="U8" s="7"/>
      <c r="V8" s="7"/>
      <c r="W8" s="7"/>
      <c r="X8" s="7"/>
      <c r="Y8" s="7"/>
      <c r="Z8" s="7"/>
    </row>
    <row r="9" ht="18.0" customHeight="1">
      <c r="A9" s="3" t="s">
        <v>350</v>
      </c>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ht="15.0" customHeight="1">
      <c r="A13" s="8" t="s">
        <v>212</v>
      </c>
      <c r="B13" s="7"/>
      <c r="C13" s="7"/>
      <c r="D13" s="7"/>
      <c r="E13" s="8" t="s">
        <v>213</v>
      </c>
      <c r="F13" s="7"/>
      <c r="G13" s="7"/>
      <c r="H13" s="7"/>
      <c r="I13" s="7"/>
      <c r="J13" s="7"/>
      <c r="K13" s="7"/>
      <c r="L13" s="7"/>
      <c r="M13" s="7"/>
      <c r="N13" s="7"/>
      <c r="O13" s="7"/>
      <c r="P13" s="7"/>
      <c r="Q13" s="7"/>
      <c r="R13" s="7"/>
      <c r="S13" s="7"/>
      <c r="T13" s="7"/>
      <c r="U13" s="7"/>
      <c r="V13" s="7"/>
      <c r="W13" s="7"/>
      <c r="X13" s="7"/>
      <c r="Y13" s="7"/>
      <c r="Z13" s="7"/>
    </row>
    <row r="14" ht="15.0" customHeight="1">
      <c r="A14" s="3" t="s">
        <v>214</v>
      </c>
      <c r="C14" s="42">
        <v>0.51198</v>
      </c>
      <c r="D14" s="7"/>
      <c r="E14" s="43" t="s">
        <v>351</v>
      </c>
      <c r="F14" s="44"/>
      <c r="G14" s="44"/>
      <c r="H14" s="44"/>
      <c r="I14" s="44"/>
      <c r="J14" s="44"/>
      <c r="K14" s="45"/>
      <c r="L14" s="7"/>
      <c r="M14" s="7"/>
      <c r="N14" s="7"/>
      <c r="O14" s="7"/>
      <c r="P14" s="7"/>
      <c r="Q14" s="7"/>
      <c r="R14" s="7"/>
      <c r="S14" s="7"/>
      <c r="T14" s="7"/>
      <c r="U14" s="7"/>
      <c r="V14" s="7"/>
      <c r="W14" s="7"/>
      <c r="X14" s="7"/>
      <c r="Y14" s="7"/>
      <c r="Z14" s="7"/>
    </row>
    <row r="15" ht="15.0" customHeight="1">
      <c r="A15" s="3" t="s">
        <v>216</v>
      </c>
      <c r="C15" s="42">
        <f>1-C14</f>
        <v>0.48802</v>
      </c>
      <c r="D15" s="7"/>
      <c r="E15" s="46"/>
      <c r="K15" s="47"/>
      <c r="L15" s="7"/>
      <c r="M15" s="7"/>
      <c r="N15" s="7"/>
      <c r="O15" s="7"/>
      <c r="P15" s="7"/>
      <c r="Q15" s="7"/>
      <c r="R15" s="7"/>
      <c r="S15" s="7"/>
      <c r="T15" s="7"/>
      <c r="U15" s="7"/>
      <c r="V15" s="7"/>
      <c r="W15" s="7"/>
      <c r="X15" s="7"/>
      <c r="Y15" s="7"/>
      <c r="Z15" s="7"/>
    </row>
    <row r="16" ht="15.0" customHeight="1">
      <c r="A16" s="3" t="s">
        <v>217</v>
      </c>
      <c r="C16" s="48">
        <f>(C14-C15)*100</f>
        <v>2.396</v>
      </c>
      <c r="D16" s="7"/>
      <c r="E16" s="46"/>
      <c r="K16" s="47"/>
      <c r="L16" s="7"/>
      <c r="M16" s="7"/>
      <c r="N16" s="7"/>
      <c r="O16" s="7"/>
      <c r="P16" s="7"/>
      <c r="Q16" s="7"/>
      <c r="R16" s="7"/>
      <c r="S16" s="7"/>
      <c r="T16" s="7"/>
      <c r="U16" s="7"/>
      <c r="V16" s="7"/>
      <c r="W16" s="7"/>
      <c r="X16" s="7"/>
      <c r="Y16" s="7"/>
      <c r="Z16" s="7"/>
    </row>
    <row r="17" ht="15.0" customHeight="1">
      <c r="A17" s="3" t="s">
        <v>120</v>
      </c>
      <c r="C17" s="49" t="str">
        <f>IF(C14&gt;0.5,"Brooks","Mackenzie")</f>
        <v>Brooks</v>
      </c>
      <c r="D17" s="7"/>
      <c r="E17" s="46"/>
      <c r="K17" s="47"/>
      <c r="L17" s="7"/>
      <c r="M17" s="7"/>
      <c r="N17" s="7"/>
      <c r="O17" s="7"/>
      <c r="P17" s="7"/>
      <c r="Q17" s="7"/>
      <c r="R17" s="7"/>
      <c r="S17" s="7"/>
      <c r="T17" s="7"/>
      <c r="U17" s="7"/>
      <c r="V17" s="7"/>
      <c r="W17" s="7"/>
      <c r="X17" s="7"/>
      <c r="Y17" s="7"/>
      <c r="Z17" s="7"/>
    </row>
    <row r="18" ht="15.0" customHeight="1">
      <c r="A18" s="20" t="s">
        <v>218</v>
      </c>
      <c r="C18" s="50"/>
      <c r="D18" s="7"/>
      <c r="E18" s="46"/>
      <c r="K18" s="47"/>
      <c r="L18" s="7"/>
      <c r="M18" s="7"/>
      <c r="N18" s="7"/>
      <c r="O18" s="7"/>
      <c r="P18" s="7"/>
      <c r="Q18" s="7"/>
      <c r="R18" s="7"/>
      <c r="S18" s="7"/>
      <c r="T18" s="7"/>
      <c r="U18" s="7"/>
      <c r="V18" s="7"/>
      <c r="W18" s="7"/>
      <c r="X18" s="7"/>
      <c r="Y18" s="7"/>
      <c r="Z18" s="7"/>
    </row>
    <row r="19" ht="15.0" customHeight="1">
      <c r="A19" s="20" t="s">
        <v>219</v>
      </c>
      <c r="C19" s="50"/>
      <c r="D19" s="7"/>
      <c r="E19" s="51"/>
      <c r="F19" s="52"/>
      <c r="G19" s="52"/>
      <c r="H19" s="52"/>
      <c r="I19" s="52"/>
      <c r="J19" s="52"/>
      <c r="K19" s="53"/>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0" customHeight="1">
      <c r="A21" s="8" t="s">
        <v>220</v>
      </c>
      <c r="B21" s="7"/>
      <c r="C21" s="7"/>
      <c r="D21" s="7"/>
      <c r="E21" s="8" t="s">
        <v>80</v>
      </c>
      <c r="F21" s="7"/>
      <c r="G21" s="7"/>
      <c r="H21" s="7"/>
      <c r="I21" s="7"/>
      <c r="J21" s="7"/>
      <c r="K21" s="7"/>
      <c r="L21" s="7"/>
      <c r="M21" s="7"/>
      <c r="N21" s="7"/>
      <c r="O21" s="7"/>
      <c r="P21" s="7"/>
      <c r="Q21" s="7"/>
      <c r="R21" s="7"/>
      <c r="S21" s="7"/>
      <c r="T21" s="7"/>
      <c r="U21" s="7"/>
      <c r="V21" s="7"/>
      <c r="W21" s="7"/>
      <c r="X21" s="7"/>
      <c r="Y21" s="7"/>
      <c r="Z21" s="7"/>
    </row>
    <row r="22" ht="27.75" customHeight="1">
      <c r="A22" s="3" t="s">
        <v>221</v>
      </c>
      <c r="C22" s="54">
        <v>1.13</v>
      </c>
      <c r="D22" s="7"/>
      <c r="E22" s="29" t="s">
        <v>88</v>
      </c>
      <c r="F22" s="55" t="s">
        <v>222</v>
      </c>
      <c r="G22" s="7"/>
      <c r="H22" s="7"/>
      <c r="I22" s="7"/>
      <c r="J22" s="7"/>
      <c r="K22" s="7"/>
      <c r="L22" s="7"/>
      <c r="M22" s="7"/>
      <c r="N22" s="7"/>
      <c r="O22" s="7"/>
      <c r="P22" s="7"/>
      <c r="Q22" s="7"/>
      <c r="R22" s="7"/>
      <c r="S22" s="7"/>
      <c r="T22" s="7"/>
      <c r="U22" s="7"/>
      <c r="V22" s="7"/>
      <c r="W22" s="7"/>
      <c r="X22" s="7"/>
      <c r="Y22" s="7"/>
      <c r="Z22" s="7"/>
    </row>
    <row r="23" ht="27.75" customHeight="1">
      <c r="A23" s="3" t="s">
        <v>223</v>
      </c>
      <c r="C23" s="23" t="s">
        <v>352</v>
      </c>
      <c r="D23" s="7"/>
      <c r="E23" s="7"/>
      <c r="F23" s="7"/>
      <c r="G23" s="7"/>
      <c r="H23" s="7"/>
      <c r="I23" s="7"/>
      <c r="J23" s="7"/>
      <c r="K23" s="7"/>
      <c r="L23" s="7"/>
      <c r="M23" s="7"/>
      <c r="N23" s="7"/>
      <c r="O23" s="7"/>
      <c r="P23" s="7"/>
      <c r="Q23" s="7"/>
      <c r="R23" s="7"/>
      <c r="S23" s="7"/>
      <c r="T23" s="7"/>
      <c r="U23" s="7"/>
      <c r="V23" s="7"/>
      <c r="W23" s="7"/>
      <c r="X23" s="7"/>
      <c r="Y23" s="7"/>
      <c r="Z23" s="7"/>
    </row>
    <row r="24" ht="27.75" customHeight="1">
      <c r="A24" s="3" t="s">
        <v>225</v>
      </c>
      <c r="C24" s="23" t="s">
        <v>227</v>
      </c>
      <c r="D24" s="7"/>
      <c r="E24" s="7"/>
      <c r="F24" s="7"/>
      <c r="G24" s="7"/>
      <c r="H24" s="7"/>
      <c r="I24" s="7"/>
      <c r="J24" s="7"/>
      <c r="K24" s="7"/>
      <c r="L24" s="7"/>
      <c r="M24" s="7"/>
      <c r="N24" s="7"/>
      <c r="O24" s="7"/>
      <c r="P24" s="7"/>
      <c r="Q24" s="7"/>
      <c r="R24" s="7"/>
      <c r="S24" s="7"/>
      <c r="T24" s="7"/>
      <c r="U24" s="7"/>
      <c r="V24" s="7"/>
      <c r="W24" s="7"/>
      <c r="X24" s="7"/>
      <c r="Y24" s="7"/>
      <c r="Z24" s="7"/>
    </row>
    <row r="25" ht="27.75" customHeight="1">
      <c r="A25" s="3" t="s">
        <v>226</v>
      </c>
      <c r="C25" s="20" t="s">
        <v>227</v>
      </c>
      <c r="D25" s="7"/>
      <c r="E25" s="7"/>
      <c r="F25" s="7"/>
      <c r="G25" s="7"/>
      <c r="H25" s="7"/>
      <c r="I25" s="7"/>
      <c r="J25" s="7"/>
      <c r="K25" s="7"/>
      <c r="L25" s="7"/>
      <c r="M25" s="7"/>
      <c r="N25" s="7"/>
      <c r="O25" s="7"/>
      <c r="P25" s="7"/>
      <c r="Q25" s="7"/>
      <c r="R25" s="7"/>
      <c r="S25" s="7"/>
      <c r="T25" s="7"/>
      <c r="U25" s="7"/>
      <c r="V25" s="7"/>
      <c r="W25" s="7"/>
      <c r="X25" s="7"/>
      <c r="Y25" s="7"/>
      <c r="Z25" s="7"/>
    </row>
    <row r="26" ht="27.75" customHeight="1">
      <c r="A26" s="3" t="s">
        <v>125</v>
      </c>
      <c r="C26" s="3" t="s">
        <v>135</v>
      </c>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0" customHeight="1">
      <c r="A29" s="8" t="s">
        <v>228</v>
      </c>
      <c r="B29" s="7"/>
      <c r="C29" s="7"/>
      <c r="D29" s="7"/>
      <c r="E29" s="7"/>
      <c r="F29" s="7"/>
      <c r="G29" s="7"/>
      <c r="H29" s="7"/>
      <c r="I29" s="7"/>
      <c r="J29" s="8" t="s">
        <v>229</v>
      </c>
      <c r="K29" s="7"/>
      <c r="L29" s="7"/>
      <c r="M29" s="7"/>
      <c r="N29" s="7"/>
      <c r="O29" s="7"/>
      <c r="P29" s="7"/>
      <c r="Q29" s="7"/>
      <c r="R29" s="7"/>
      <c r="S29" s="7"/>
      <c r="T29" s="7"/>
      <c r="U29" s="7"/>
      <c r="V29" s="7"/>
      <c r="W29" s="7"/>
      <c r="X29" s="7"/>
      <c r="Y29" s="7"/>
      <c r="Z29" s="7"/>
    </row>
    <row r="30" ht="39.75" customHeight="1">
      <c r="A30" s="24" t="s">
        <v>230</v>
      </c>
      <c r="B30" s="24" t="s">
        <v>231</v>
      </c>
      <c r="C30" s="24" t="s">
        <v>338</v>
      </c>
      <c r="D30" s="24" t="s">
        <v>339</v>
      </c>
      <c r="E30" s="24" t="s">
        <v>340</v>
      </c>
      <c r="F30" s="24" t="s">
        <v>341</v>
      </c>
      <c r="G30" s="24" t="s">
        <v>342</v>
      </c>
      <c r="H30" s="24" t="s">
        <v>237</v>
      </c>
      <c r="I30" s="7"/>
      <c r="J30" s="20" t="s">
        <v>343</v>
      </c>
      <c r="K30" s="7"/>
      <c r="L30" s="7"/>
      <c r="M30" s="7"/>
      <c r="N30" s="7"/>
      <c r="O30" s="7"/>
      <c r="P30" s="7"/>
      <c r="Q30" s="7"/>
      <c r="R30" s="7"/>
      <c r="S30" s="7"/>
      <c r="T30" s="7"/>
      <c r="U30" s="7"/>
      <c r="V30" s="7"/>
      <c r="W30" s="7"/>
      <c r="X30" s="7"/>
      <c r="Y30" s="7"/>
      <c r="Z30" s="7"/>
    </row>
    <row r="31" ht="15.0" customHeight="1">
      <c r="A31" s="20" t="s">
        <v>242</v>
      </c>
      <c r="B31" s="20" t="s">
        <v>243</v>
      </c>
      <c r="C31" s="20" t="s">
        <v>353</v>
      </c>
      <c r="D31" s="50">
        <v>1130.0</v>
      </c>
      <c r="E31" s="57">
        <v>0.475775543740953</v>
      </c>
      <c r="F31" s="50">
        <v>538.0</v>
      </c>
      <c r="G31" s="50">
        <v>592.0</v>
      </c>
      <c r="H31" s="20" t="s">
        <v>245</v>
      </c>
      <c r="I31" s="7"/>
      <c r="J31" s="7"/>
      <c r="K31" s="7"/>
      <c r="L31" s="7"/>
      <c r="M31" s="7"/>
      <c r="N31" s="7"/>
      <c r="O31" s="7"/>
      <c r="P31" s="7"/>
      <c r="Q31" s="7"/>
      <c r="R31" s="7"/>
      <c r="S31" s="7"/>
      <c r="T31" s="7"/>
      <c r="U31" s="7"/>
      <c r="V31" s="7"/>
      <c r="W31" s="7"/>
      <c r="X31" s="7"/>
      <c r="Y31" s="7"/>
      <c r="Z31" s="7"/>
    </row>
    <row r="32" ht="15.0" customHeight="1">
      <c r="A32" s="20" t="s">
        <v>246</v>
      </c>
      <c r="B32" s="20" t="s">
        <v>243</v>
      </c>
      <c r="C32" s="20" t="s">
        <v>353</v>
      </c>
      <c r="D32" s="50">
        <v>21769.0</v>
      </c>
      <c r="E32" s="57">
        <v>0.664582486774983</v>
      </c>
      <c r="F32" s="50">
        <v>14467.0</v>
      </c>
      <c r="G32" s="50">
        <v>7302.0</v>
      </c>
      <c r="H32" s="20" t="s">
        <v>247</v>
      </c>
      <c r="I32" s="7"/>
      <c r="J32" s="7"/>
      <c r="K32" s="7"/>
      <c r="L32" s="7"/>
      <c r="M32" s="7"/>
      <c r="N32" s="7"/>
      <c r="O32" s="7"/>
      <c r="P32" s="7"/>
      <c r="Q32" s="7"/>
      <c r="R32" s="7"/>
      <c r="S32" s="7"/>
      <c r="T32" s="7"/>
      <c r="U32" s="7"/>
      <c r="V32" s="7"/>
      <c r="W32" s="7"/>
      <c r="X32" s="7"/>
      <c r="Y32" s="7"/>
      <c r="Z32" s="7"/>
    </row>
    <row r="33" ht="15.0" customHeight="1">
      <c r="A33" s="20" t="s">
        <v>248</v>
      </c>
      <c r="B33" s="20" t="s">
        <v>243</v>
      </c>
      <c r="C33" s="20" t="s">
        <v>353</v>
      </c>
      <c r="D33" s="50">
        <v>8404.0</v>
      </c>
      <c r="E33" s="57">
        <v>0.657634229880079</v>
      </c>
      <c r="F33" s="50">
        <v>5527.0</v>
      </c>
      <c r="G33" s="50">
        <v>2877.0</v>
      </c>
      <c r="H33" s="20" t="s">
        <v>247</v>
      </c>
      <c r="I33" s="7"/>
      <c r="J33" s="7"/>
      <c r="K33" s="7"/>
      <c r="L33" s="7"/>
      <c r="M33" s="7"/>
      <c r="N33" s="7"/>
      <c r="O33" s="7"/>
      <c r="P33" s="7"/>
      <c r="Q33" s="7"/>
      <c r="R33" s="7"/>
      <c r="S33" s="7"/>
      <c r="T33" s="7"/>
      <c r="U33" s="7"/>
      <c r="V33" s="7"/>
      <c r="W33" s="7"/>
      <c r="X33" s="7"/>
      <c r="Y33" s="7"/>
      <c r="Z33" s="7"/>
    </row>
    <row r="34" ht="15.0" customHeight="1">
      <c r="A34" s="20" t="s">
        <v>249</v>
      </c>
      <c r="B34" s="20" t="s">
        <v>243</v>
      </c>
      <c r="C34" s="20" t="s">
        <v>353</v>
      </c>
      <c r="D34" s="50">
        <v>2160.0</v>
      </c>
      <c r="E34" s="57">
        <v>0.542323945511679</v>
      </c>
      <c r="F34" s="50">
        <v>1171.0</v>
      </c>
      <c r="G34" s="50">
        <v>989.0</v>
      </c>
      <c r="H34" s="20" t="s">
        <v>247</v>
      </c>
      <c r="I34" s="7"/>
      <c r="J34" s="7"/>
      <c r="K34" s="7"/>
      <c r="L34" s="7"/>
      <c r="M34" s="7"/>
      <c r="N34" s="7"/>
      <c r="O34" s="7"/>
      <c r="P34" s="7"/>
      <c r="Q34" s="7"/>
      <c r="R34" s="7"/>
      <c r="S34" s="7"/>
      <c r="T34" s="7"/>
      <c r="U34" s="7"/>
      <c r="V34" s="7"/>
      <c r="W34" s="7"/>
      <c r="X34" s="7"/>
      <c r="Y34" s="7"/>
      <c r="Z34" s="7"/>
    </row>
    <row r="35" ht="15.0" customHeight="1">
      <c r="A35" s="20" t="s">
        <v>250</v>
      </c>
      <c r="B35" s="20" t="s">
        <v>243</v>
      </c>
      <c r="C35" s="20" t="s">
        <v>353</v>
      </c>
      <c r="D35" s="50">
        <v>1433.0</v>
      </c>
      <c r="E35" s="57">
        <v>0.49255004787356</v>
      </c>
      <c r="F35" s="50">
        <v>706.0</v>
      </c>
      <c r="G35" s="50">
        <v>727.0</v>
      </c>
      <c r="H35" s="20" t="s">
        <v>245</v>
      </c>
      <c r="I35" s="7"/>
      <c r="J35" s="7"/>
      <c r="K35" s="7"/>
      <c r="L35" s="7"/>
      <c r="M35" s="7"/>
      <c r="N35" s="7"/>
      <c r="O35" s="7"/>
      <c r="P35" s="7"/>
      <c r="Q35" s="7"/>
      <c r="R35" s="7"/>
      <c r="S35" s="7"/>
      <c r="T35" s="7"/>
      <c r="U35" s="7"/>
      <c r="V35" s="7"/>
      <c r="W35" s="7"/>
      <c r="X35" s="7"/>
      <c r="Y35" s="7"/>
      <c r="Z35" s="7"/>
    </row>
    <row r="36" ht="15.0" customHeight="1">
      <c r="A36" s="20" t="s">
        <v>251</v>
      </c>
      <c r="B36" s="20" t="s">
        <v>243</v>
      </c>
      <c r="C36" s="20" t="s">
        <v>353</v>
      </c>
      <c r="D36" s="50">
        <v>1365.0</v>
      </c>
      <c r="E36" s="57">
        <v>0.527499300569942</v>
      </c>
      <c r="F36" s="50">
        <v>720.0</v>
      </c>
      <c r="G36" s="50">
        <v>645.0</v>
      </c>
      <c r="H36" s="20" t="s">
        <v>247</v>
      </c>
      <c r="I36" s="7"/>
      <c r="J36" s="7"/>
      <c r="K36" s="7"/>
      <c r="L36" s="7"/>
      <c r="M36" s="7"/>
      <c r="N36" s="7"/>
      <c r="O36" s="7"/>
      <c r="P36" s="7"/>
      <c r="Q36" s="7"/>
      <c r="R36" s="7"/>
      <c r="S36" s="7"/>
      <c r="T36" s="7"/>
      <c r="U36" s="7"/>
      <c r="V36" s="7"/>
      <c r="W36" s="7"/>
      <c r="X36" s="7"/>
      <c r="Y36" s="7"/>
      <c r="Z36" s="7"/>
    </row>
    <row r="37" ht="15.0" customHeight="1">
      <c r="A37" s="20" t="s">
        <v>252</v>
      </c>
      <c r="B37" s="20" t="s">
        <v>243</v>
      </c>
      <c r="C37" s="20" t="s">
        <v>353</v>
      </c>
      <c r="D37" s="50">
        <v>5598.0</v>
      </c>
      <c r="E37" s="57">
        <v>0.551610002599746</v>
      </c>
      <c r="F37" s="50">
        <v>3088.0</v>
      </c>
      <c r="G37" s="50">
        <v>2510.0</v>
      </c>
      <c r="H37" s="20" t="s">
        <v>247</v>
      </c>
      <c r="I37" s="7"/>
      <c r="J37" s="7"/>
      <c r="K37" s="7"/>
      <c r="L37" s="7"/>
      <c r="M37" s="7"/>
      <c r="N37" s="7"/>
      <c r="O37" s="7"/>
      <c r="P37" s="7"/>
      <c r="Q37" s="7"/>
      <c r="R37" s="7"/>
      <c r="S37" s="7"/>
      <c r="T37" s="7"/>
      <c r="U37" s="7"/>
      <c r="V37" s="7"/>
      <c r="W37" s="7"/>
      <c r="X37" s="7"/>
      <c r="Y37" s="7"/>
      <c r="Z37" s="7"/>
    </row>
    <row r="38" ht="15.0" customHeight="1">
      <c r="A38" s="20" t="s">
        <v>253</v>
      </c>
      <c r="B38" s="20" t="s">
        <v>243</v>
      </c>
      <c r="C38" s="20" t="s">
        <v>353</v>
      </c>
      <c r="D38" s="50">
        <v>1480.0</v>
      </c>
      <c r="E38" s="57">
        <v>0.668613048952024</v>
      </c>
      <c r="F38" s="50">
        <v>990.0</v>
      </c>
      <c r="G38" s="50">
        <v>490.0</v>
      </c>
      <c r="H38" s="20" t="s">
        <v>247</v>
      </c>
      <c r="I38" s="7"/>
      <c r="J38" s="7"/>
      <c r="K38" s="7"/>
      <c r="L38" s="7"/>
      <c r="M38" s="7"/>
      <c r="N38" s="7"/>
      <c r="O38" s="7"/>
      <c r="P38" s="7"/>
      <c r="Q38" s="7"/>
      <c r="R38" s="7"/>
      <c r="S38" s="7"/>
      <c r="T38" s="7"/>
      <c r="U38" s="7"/>
      <c r="V38" s="7"/>
      <c r="W38" s="7"/>
      <c r="X38" s="7"/>
      <c r="Y38" s="7"/>
      <c r="Z38" s="7"/>
    </row>
    <row r="39" ht="15.0" customHeight="1">
      <c r="A39" s="20" t="s">
        <v>254</v>
      </c>
      <c r="B39" s="20" t="s">
        <v>243</v>
      </c>
      <c r="C39" s="20" t="s">
        <v>353</v>
      </c>
      <c r="D39" s="50">
        <v>431.0</v>
      </c>
      <c r="E39" s="57">
        <v>0.563913894394554</v>
      </c>
      <c r="F39" s="50">
        <v>243.0</v>
      </c>
      <c r="G39" s="50">
        <v>188.0</v>
      </c>
      <c r="H39" s="20" t="s">
        <v>247</v>
      </c>
      <c r="I39" s="7"/>
      <c r="J39" s="7"/>
      <c r="K39" s="7"/>
      <c r="L39" s="7"/>
      <c r="M39" s="7"/>
      <c r="N39" s="7"/>
      <c r="O39" s="7"/>
      <c r="P39" s="7"/>
      <c r="Q39" s="7"/>
      <c r="R39" s="7"/>
      <c r="S39" s="7"/>
      <c r="T39" s="7"/>
      <c r="U39" s="7"/>
      <c r="V39" s="7"/>
      <c r="W39" s="7"/>
      <c r="X39" s="7"/>
      <c r="Y39" s="7"/>
      <c r="Z39" s="7"/>
    </row>
    <row r="40" ht="15.0" customHeight="1">
      <c r="A40" s="20" t="s">
        <v>255</v>
      </c>
      <c r="B40" s="20" t="s">
        <v>243</v>
      </c>
      <c r="C40" s="20" t="s">
        <v>353</v>
      </c>
      <c r="D40" s="50">
        <v>1774.0</v>
      </c>
      <c r="E40" s="57">
        <v>0.329839397277819</v>
      </c>
      <c r="F40" s="50">
        <v>585.0</v>
      </c>
      <c r="G40" s="50">
        <v>1189.0</v>
      </c>
      <c r="H40" s="20" t="s">
        <v>245</v>
      </c>
      <c r="I40" s="7"/>
      <c r="J40" s="7"/>
      <c r="K40" s="7"/>
      <c r="L40" s="7"/>
      <c r="M40" s="7"/>
      <c r="N40" s="7"/>
      <c r="O40" s="7"/>
      <c r="P40" s="7"/>
      <c r="Q40" s="7"/>
      <c r="R40" s="7"/>
      <c r="S40" s="7"/>
      <c r="T40" s="7"/>
      <c r="U40" s="7"/>
      <c r="V40" s="7"/>
      <c r="W40" s="7"/>
      <c r="X40" s="7"/>
      <c r="Y40" s="7"/>
      <c r="Z40" s="7"/>
    </row>
    <row r="41" ht="15.0" customHeight="1">
      <c r="A41" s="20" t="s">
        <v>256</v>
      </c>
      <c r="B41" s="20" t="s">
        <v>243</v>
      </c>
      <c r="C41" s="20" t="s">
        <v>353</v>
      </c>
      <c r="D41" s="50">
        <v>17421.0</v>
      </c>
      <c r="E41" s="57">
        <v>0.526241055045423</v>
      </c>
      <c r="F41" s="50">
        <v>9168.0</v>
      </c>
      <c r="G41" s="50">
        <v>8253.0</v>
      </c>
      <c r="H41" s="20" t="s">
        <v>247</v>
      </c>
      <c r="I41" s="7"/>
      <c r="J41" s="7"/>
      <c r="K41" s="7"/>
      <c r="L41" s="7"/>
      <c r="M41" s="7"/>
      <c r="N41" s="7"/>
      <c r="O41" s="7"/>
      <c r="P41" s="7"/>
      <c r="Q41" s="7"/>
      <c r="R41" s="7"/>
      <c r="S41" s="7"/>
      <c r="T41" s="7"/>
      <c r="U41" s="7"/>
      <c r="V41" s="7"/>
      <c r="W41" s="7"/>
      <c r="X41" s="7"/>
      <c r="Y41" s="7"/>
      <c r="Z41" s="7"/>
    </row>
    <row r="42" ht="15.0" customHeight="1">
      <c r="A42" s="20" t="s">
        <v>257</v>
      </c>
      <c r="B42" s="20" t="s">
        <v>243</v>
      </c>
      <c r="C42" s="20" t="s">
        <v>353</v>
      </c>
      <c r="D42" s="50">
        <v>2422.0</v>
      </c>
      <c r="E42" s="57">
        <v>0.398943698386428</v>
      </c>
      <c r="F42" s="50">
        <v>966.0</v>
      </c>
      <c r="G42" s="50">
        <v>1456.0</v>
      </c>
      <c r="H42" s="20" t="s">
        <v>245</v>
      </c>
      <c r="I42" s="7"/>
      <c r="J42" s="7"/>
      <c r="K42" s="7"/>
      <c r="L42" s="7"/>
      <c r="M42" s="7"/>
      <c r="N42" s="7"/>
      <c r="O42" s="7"/>
      <c r="P42" s="7"/>
      <c r="Q42" s="7"/>
      <c r="R42" s="7"/>
      <c r="S42" s="7"/>
      <c r="T42" s="7"/>
      <c r="U42" s="7"/>
      <c r="V42" s="7"/>
      <c r="W42" s="7"/>
      <c r="X42" s="7"/>
      <c r="Y42" s="7"/>
      <c r="Z42" s="7"/>
    </row>
    <row r="43" ht="15.0" customHeight="1">
      <c r="A43" s="20" t="s">
        <v>258</v>
      </c>
      <c r="B43" s="20" t="s">
        <v>243</v>
      </c>
      <c r="C43" s="20" t="s">
        <v>353</v>
      </c>
      <c r="D43" s="50">
        <v>1305.0</v>
      </c>
      <c r="E43" s="57">
        <v>0.378652474198171</v>
      </c>
      <c r="F43" s="50">
        <v>494.0</v>
      </c>
      <c r="G43" s="50">
        <v>811.0</v>
      </c>
      <c r="H43" s="20" t="s">
        <v>245</v>
      </c>
      <c r="I43" s="7"/>
      <c r="J43" s="7"/>
      <c r="K43" s="7"/>
      <c r="L43" s="7"/>
      <c r="M43" s="7"/>
      <c r="N43" s="7"/>
      <c r="O43" s="7"/>
      <c r="P43" s="7"/>
      <c r="Q43" s="7"/>
      <c r="R43" s="7"/>
      <c r="S43" s="7"/>
      <c r="T43" s="7"/>
      <c r="U43" s="7"/>
      <c r="V43" s="7"/>
      <c r="W43" s="7"/>
      <c r="X43" s="7"/>
      <c r="Y43" s="7"/>
      <c r="Z43" s="7"/>
    </row>
    <row r="44" ht="15.0" customHeight="1">
      <c r="A44" s="20" t="s">
        <v>259</v>
      </c>
      <c r="B44" s="20" t="s">
        <v>243</v>
      </c>
      <c r="C44" s="20" t="s">
        <v>353</v>
      </c>
      <c r="D44" s="50">
        <v>2385.0</v>
      </c>
      <c r="E44" s="57">
        <v>0.332185674012523</v>
      </c>
      <c r="F44" s="50">
        <v>792.0</v>
      </c>
      <c r="G44" s="50">
        <v>1593.0</v>
      </c>
      <c r="H44" s="20" t="s">
        <v>245</v>
      </c>
      <c r="I44" s="7"/>
      <c r="J44" s="7"/>
      <c r="K44" s="7"/>
      <c r="L44" s="7"/>
      <c r="M44" s="7"/>
      <c r="N44" s="7"/>
      <c r="O44" s="7"/>
      <c r="P44" s="7"/>
      <c r="Q44" s="7"/>
      <c r="R44" s="7"/>
      <c r="S44" s="7"/>
      <c r="T44" s="7"/>
      <c r="U44" s="7"/>
      <c r="V44" s="7"/>
      <c r="W44" s="7"/>
      <c r="X44" s="7"/>
      <c r="Y44" s="7"/>
      <c r="Z44" s="7"/>
    </row>
    <row r="45" ht="15.0" customHeight="1">
      <c r="A45" s="20" t="s">
        <v>260</v>
      </c>
      <c r="B45" s="20" t="s">
        <v>243</v>
      </c>
      <c r="C45" s="20" t="s">
        <v>353</v>
      </c>
      <c r="D45" s="50">
        <v>1517.0</v>
      </c>
      <c r="E45" s="57">
        <v>0.543173689924978</v>
      </c>
      <c r="F45" s="50">
        <v>824.0</v>
      </c>
      <c r="G45" s="50">
        <v>693.0</v>
      </c>
      <c r="H45" s="20" t="s">
        <v>247</v>
      </c>
      <c r="I45" s="7"/>
      <c r="J45" s="7"/>
      <c r="K45" s="7"/>
      <c r="L45" s="7"/>
      <c r="M45" s="7"/>
      <c r="N45" s="7"/>
      <c r="O45" s="7"/>
      <c r="P45" s="7"/>
      <c r="Q45" s="7"/>
      <c r="R45" s="7"/>
      <c r="S45" s="7"/>
      <c r="T45" s="7"/>
      <c r="U45" s="7"/>
      <c r="V45" s="7"/>
      <c r="W45" s="7"/>
      <c r="X45" s="7"/>
      <c r="Y45" s="7"/>
      <c r="Z45" s="7"/>
    </row>
    <row r="46" ht="15.0" customHeight="1">
      <c r="A46" s="20" t="s">
        <v>261</v>
      </c>
      <c r="B46" s="20" t="s">
        <v>243</v>
      </c>
      <c r="C46" s="20" t="s">
        <v>353</v>
      </c>
      <c r="D46" s="50">
        <v>8557.0</v>
      </c>
      <c r="E46" s="57">
        <v>0.432424499771448</v>
      </c>
      <c r="F46" s="50">
        <v>3700.0</v>
      </c>
      <c r="G46" s="50">
        <v>4857.0</v>
      </c>
      <c r="H46" s="20" t="s">
        <v>245</v>
      </c>
      <c r="I46" s="7"/>
      <c r="J46" s="7"/>
      <c r="K46" s="7"/>
      <c r="L46" s="7"/>
      <c r="M46" s="7"/>
      <c r="N46" s="7"/>
      <c r="O46" s="7"/>
      <c r="P46" s="7"/>
      <c r="Q46" s="7"/>
      <c r="R46" s="7"/>
      <c r="S46" s="7"/>
      <c r="T46" s="7"/>
      <c r="U46" s="7"/>
      <c r="V46" s="7"/>
      <c r="W46" s="7"/>
      <c r="X46" s="7"/>
      <c r="Y46" s="7"/>
      <c r="Z46" s="7"/>
    </row>
    <row r="47" ht="15.0" customHeight="1">
      <c r="A47" s="20" t="s">
        <v>262</v>
      </c>
      <c r="B47" s="20" t="s">
        <v>243</v>
      </c>
      <c r="C47" s="20" t="s">
        <v>353</v>
      </c>
      <c r="D47" s="50">
        <v>6768.0</v>
      </c>
      <c r="E47" s="57">
        <v>0.522497030564971</v>
      </c>
      <c r="F47" s="50">
        <v>3536.0</v>
      </c>
      <c r="G47" s="50">
        <v>3232.0</v>
      </c>
      <c r="H47" s="20" t="s">
        <v>247</v>
      </c>
      <c r="I47" s="7"/>
      <c r="J47" s="7"/>
      <c r="K47" s="7"/>
      <c r="L47" s="7"/>
      <c r="M47" s="7"/>
      <c r="N47" s="7"/>
      <c r="O47" s="7"/>
      <c r="P47" s="7"/>
      <c r="Q47" s="7"/>
      <c r="R47" s="7"/>
      <c r="S47" s="7"/>
      <c r="T47" s="7"/>
      <c r="U47" s="7"/>
      <c r="V47" s="7"/>
      <c r="W47" s="7"/>
      <c r="X47" s="7"/>
      <c r="Y47" s="7"/>
      <c r="Z47" s="7"/>
    </row>
    <row r="48" ht="15.0" customHeight="1">
      <c r="A48" s="20" t="s">
        <v>263</v>
      </c>
      <c r="B48" s="20" t="s">
        <v>243</v>
      </c>
      <c r="C48" s="20" t="s">
        <v>353</v>
      </c>
      <c r="D48" s="50">
        <v>1492.0</v>
      </c>
      <c r="E48" s="57">
        <v>0.42848688035</v>
      </c>
      <c r="F48" s="50">
        <v>639.0</v>
      </c>
      <c r="G48" s="50">
        <v>853.0</v>
      </c>
      <c r="H48" s="20" t="s">
        <v>245</v>
      </c>
      <c r="I48" s="7"/>
      <c r="J48" s="7"/>
      <c r="K48" s="7"/>
      <c r="L48" s="7"/>
      <c r="M48" s="7"/>
      <c r="N48" s="7"/>
      <c r="O48" s="7"/>
      <c r="P48" s="7"/>
      <c r="Q48" s="7"/>
      <c r="R48" s="7"/>
      <c r="S48" s="7"/>
      <c r="T48" s="7"/>
      <c r="U48" s="7"/>
      <c r="V48" s="7"/>
      <c r="W48" s="7"/>
      <c r="X48" s="7"/>
      <c r="Y48" s="7"/>
      <c r="Z48" s="7"/>
    </row>
    <row r="49" ht="15.0" customHeight="1">
      <c r="A49" s="20" t="s">
        <v>264</v>
      </c>
      <c r="B49" s="20" t="s">
        <v>243</v>
      </c>
      <c r="C49" s="20" t="s">
        <v>353</v>
      </c>
      <c r="D49" s="50">
        <v>11129.0</v>
      </c>
      <c r="E49" s="57">
        <v>0.561959461124848</v>
      </c>
      <c r="F49" s="50">
        <v>6254.0</v>
      </c>
      <c r="G49" s="50">
        <v>4875.0</v>
      </c>
      <c r="H49" s="20" t="s">
        <v>247</v>
      </c>
      <c r="I49" s="7"/>
      <c r="J49" s="7"/>
      <c r="K49" s="7"/>
      <c r="L49" s="7"/>
      <c r="M49" s="7"/>
      <c r="N49" s="7"/>
      <c r="O49" s="7"/>
      <c r="P49" s="7"/>
      <c r="Q49" s="7"/>
      <c r="R49" s="7"/>
      <c r="S49" s="7"/>
      <c r="T49" s="7"/>
      <c r="U49" s="7"/>
      <c r="V49" s="7"/>
      <c r="W49" s="7"/>
      <c r="X49" s="7"/>
      <c r="Y49" s="7"/>
      <c r="Z49" s="7"/>
    </row>
    <row r="50" ht="15.0" customHeight="1">
      <c r="A50" s="20" t="s">
        <v>265</v>
      </c>
      <c r="B50" s="20" t="s">
        <v>243</v>
      </c>
      <c r="C50" s="20" t="s">
        <v>353</v>
      </c>
      <c r="D50" s="50">
        <v>12593.0</v>
      </c>
      <c r="E50" s="57">
        <v>0.549058957947536</v>
      </c>
      <c r="F50" s="50">
        <v>6914.0</v>
      </c>
      <c r="G50" s="50">
        <v>5679.0</v>
      </c>
      <c r="H50" s="20" t="s">
        <v>247</v>
      </c>
      <c r="I50" s="7"/>
      <c r="J50" s="7"/>
      <c r="K50" s="7"/>
      <c r="L50" s="7"/>
      <c r="M50" s="7"/>
      <c r="N50" s="7"/>
      <c r="O50" s="7"/>
      <c r="P50" s="7"/>
      <c r="Q50" s="7"/>
      <c r="R50" s="7"/>
      <c r="S50" s="7"/>
      <c r="T50" s="7"/>
      <c r="U50" s="7"/>
      <c r="V50" s="7"/>
      <c r="W50" s="7"/>
      <c r="X50" s="7"/>
      <c r="Y50" s="7"/>
      <c r="Z50" s="7"/>
    </row>
    <row r="51" ht="15.0" customHeight="1">
      <c r="A51" s="20" t="s">
        <v>266</v>
      </c>
      <c r="B51" s="20" t="s">
        <v>243</v>
      </c>
      <c r="C51" s="20" t="s">
        <v>353</v>
      </c>
      <c r="D51" s="50">
        <v>5223.0</v>
      </c>
      <c r="E51" s="57">
        <v>0.453315367064717</v>
      </c>
      <c r="F51" s="50">
        <v>2368.0</v>
      </c>
      <c r="G51" s="50">
        <v>2855.0</v>
      </c>
      <c r="H51" s="20" t="s">
        <v>245</v>
      </c>
      <c r="I51" s="7"/>
      <c r="J51" s="7"/>
      <c r="K51" s="7"/>
      <c r="L51" s="7"/>
      <c r="M51" s="7"/>
      <c r="N51" s="7"/>
      <c r="O51" s="7"/>
      <c r="P51" s="7"/>
      <c r="Q51" s="7"/>
      <c r="R51" s="7"/>
      <c r="S51" s="7"/>
      <c r="T51" s="7"/>
      <c r="U51" s="7"/>
      <c r="V51" s="7"/>
      <c r="W51" s="7"/>
      <c r="X51" s="7"/>
      <c r="Y51" s="7"/>
      <c r="Z51" s="7"/>
    </row>
    <row r="52" ht="15.0" customHeight="1">
      <c r="A52" s="20" t="s">
        <v>267</v>
      </c>
      <c r="B52" s="20" t="s">
        <v>243</v>
      </c>
      <c r="C52" s="20" t="s">
        <v>353</v>
      </c>
      <c r="D52" s="50">
        <v>9924.0</v>
      </c>
      <c r="E52" s="57">
        <v>0.513365841101084</v>
      </c>
      <c r="F52" s="50">
        <v>5095.0</v>
      </c>
      <c r="G52" s="50">
        <v>4829.0</v>
      </c>
      <c r="H52" s="20" t="s">
        <v>247</v>
      </c>
      <c r="I52" s="7"/>
      <c r="J52" s="7"/>
      <c r="K52" s="7"/>
      <c r="L52" s="7"/>
      <c r="M52" s="7"/>
      <c r="N52" s="7"/>
      <c r="O52" s="7"/>
      <c r="P52" s="7"/>
      <c r="Q52" s="7"/>
      <c r="R52" s="7"/>
      <c r="S52" s="7"/>
      <c r="T52" s="7"/>
      <c r="U52" s="7"/>
      <c r="V52" s="7"/>
      <c r="W52" s="7"/>
      <c r="X52" s="7"/>
      <c r="Y52" s="7"/>
      <c r="Z52" s="7"/>
    </row>
    <row r="53" ht="15.0" customHeight="1">
      <c r="A53" s="20" t="s">
        <v>268</v>
      </c>
      <c r="B53" s="20" t="s">
        <v>243</v>
      </c>
      <c r="C53" s="20" t="s">
        <v>353</v>
      </c>
      <c r="D53" s="50">
        <v>3464.0</v>
      </c>
      <c r="E53" s="57">
        <v>0.342386807963899</v>
      </c>
      <c r="F53" s="50">
        <v>1186.0</v>
      </c>
      <c r="G53" s="50">
        <v>2278.0</v>
      </c>
      <c r="H53" s="20" t="s">
        <v>245</v>
      </c>
      <c r="I53" s="7"/>
      <c r="J53" s="7"/>
      <c r="K53" s="7"/>
      <c r="L53" s="7"/>
      <c r="M53" s="7"/>
      <c r="N53" s="7"/>
      <c r="O53" s="7"/>
      <c r="P53" s="7"/>
      <c r="Q53" s="7"/>
      <c r="R53" s="7"/>
      <c r="S53" s="7"/>
      <c r="T53" s="7"/>
      <c r="U53" s="7"/>
      <c r="V53" s="7"/>
      <c r="W53" s="7"/>
      <c r="X53" s="7"/>
      <c r="Y53" s="7"/>
      <c r="Z53" s="7"/>
    </row>
    <row r="54" ht="15.0" customHeight="1">
      <c r="A54" s="20" t="s">
        <v>269</v>
      </c>
      <c r="B54" s="20" t="s">
        <v>243</v>
      </c>
      <c r="C54" s="20" t="s">
        <v>353</v>
      </c>
      <c r="D54" s="50">
        <v>2979.0</v>
      </c>
      <c r="E54" s="57">
        <v>0.369249328313575</v>
      </c>
      <c r="F54" s="50">
        <v>1100.0</v>
      </c>
      <c r="G54" s="50">
        <v>1879.0</v>
      </c>
      <c r="H54" s="20" t="s">
        <v>245</v>
      </c>
      <c r="I54" s="7"/>
      <c r="J54" s="7"/>
      <c r="K54" s="7"/>
      <c r="L54" s="7"/>
      <c r="M54" s="7"/>
      <c r="N54" s="7"/>
      <c r="O54" s="7"/>
      <c r="P54" s="7"/>
      <c r="Q54" s="7"/>
      <c r="R54" s="7"/>
      <c r="S54" s="7"/>
      <c r="T54" s="7"/>
      <c r="U54" s="7"/>
      <c r="V54" s="7"/>
      <c r="W54" s="7"/>
      <c r="X54" s="7"/>
      <c r="Y54" s="7"/>
      <c r="Z54" s="7"/>
    </row>
    <row r="55" ht="15.0" customHeight="1">
      <c r="A55" s="20" t="s">
        <v>270</v>
      </c>
      <c r="B55" s="20" t="s">
        <v>243</v>
      </c>
      <c r="C55" s="20" t="s">
        <v>353</v>
      </c>
      <c r="D55" s="50">
        <v>10928.0</v>
      </c>
      <c r="E55" s="57">
        <v>0.541882755761385</v>
      </c>
      <c r="F55" s="50">
        <v>5922.0</v>
      </c>
      <c r="G55" s="50">
        <v>5006.0</v>
      </c>
      <c r="H55" s="20" t="s">
        <v>247</v>
      </c>
      <c r="I55" s="7"/>
      <c r="J55" s="7"/>
      <c r="K55" s="7"/>
      <c r="L55" s="7"/>
      <c r="M55" s="7"/>
      <c r="N55" s="7"/>
      <c r="O55" s="7"/>
      <c r="P55" s="7"/>
      <c r="Q55" s="7"/>
      <c r="R55" s="7"/>
      <c r="S55" s="7"/>
      <c r="T55" s="7"/>
      <c r="U55" s="7"/>
      <c r="V55" s="7"/>
      <c r="W55" s="7"/>
      <c r="X55" s="7"/>
      <c r="Y55" s="7"/>
      <c r="Z55" s="7"/>
    </row>
    <row r="56" ht="15.0" customHeight="1">
      <c r="A56" s="20" t="s">
        <v>271</v>
      </c>
      <c r="B56" s="20" t="s">
        <v>272</v>
      </c>
      <c r="C56" s="20" t="s">
        <v>353</v>
      </c>
      <c r="D56" s="50">
        <v>3034.0</v>
      </c>
      <c r="E56" s="57">
        <v>0.454920092142266</v>
      </c>
      <c r="F56" s="50">
        <v>1380.0</v>
      </c>
      <c r="G56" s="50">
        <v>1654.0</v>
      </c>
      <c r="H56" s="20" t="s">
        <v>245</v>
      </c>
      <c r="I56" s="7"/>
      <c r="J56" s="7"/>
      <c r="K56" s="7"/>
      <c r="L56" s="7"/>
      <c r="M56" s="7"/>
      <c r="N56" s="7"/>
      <c r="O56" s="7"/>
      <c r="P56" s="7"/>
      <c r="Q56" s="7"/>
      <c r="R56" s="7"/>
      <c r="S56" s="7"/>
      <c r="T56" s="7"/>
      <c r="U56" s="7"/>
      <c r="V56" s="7"/>
      <c r="W56" s="7"/>
      <c r="X56" s="7"/>
      <c r="Y56" s="7"/>
      <c r="Z56" s="7"/>
    </row>
    <row r="57" ht="15.0" customHeight="1">
      <c r="A57" s="20" t="s">
        <v>273</v>
      </c>
      <c r="B57" s="20" t="s">
        <v>272</v>
      </c>
      <c r="C57" s="20" t="s">
        <v>353</v>
      </c>
      <c r="D57" s="50">
        <v>1791.0</v>
      </c>
      <c r="E57" s="57">
        <v>0.433759860862142</v>
      </c>
      <c r="F57" s="50">
        <v>777.0</v>
      </c>
      <c r="G57" s="50">
        <v>1014.0</v>
      </c>
      <c r="H57" s="20" t="s">
        <v>245</v>
      </c>
      <c r="I57" s="7"/>
      <c r="J57" s="7"/>
      <c r="K57" s="7"/>
      <c r="L57" s="7"/>
      <c r="M57" s="7"/>
      <c r="N57" s="7"/>
      <c r="O57" s="7"/>
      <c r="P57" s="7"/>
      <c r="Q57" s="7"/>
      <c r="R57" s="7"/>
      <c r="S57" s="7"/>
      <c r="T57" s="7"/>
      <c r="U57" s="7"/>
      <c r="V57" s="7"/>
      <c r="W57" s="7"/>
      <c r="X57" s="7"/>
      <c r="Y57" s="7"/>
      <c r="Z57" s="7"/>
    </row>
    <row r="58" ht="15.0" customHeight="1">
      <c r="A58" s="20" t="s">
        <v>274</v>
      </c>
      <c r="B58" s="20" t="s">
        <v>272</v>
      </c>
      <c r="C58" s="20" t="s">
        <v>353</v>
      </c>
      <c r="D58" s="50">
        <v>1099.0</v>
      </c>
      <c r="E58" s="57">
        <v>0.485553300723098</v>
      </c>
      <c r="F58" s="50">
        <v>534.0</v>
      </c>
      <c r="G58" s="50">
        <v>565.0</v>
      </c>
      <c r="H58" s="20" t="s">
        <v>245</v>
      </c>
      <c r="I58" s="7"/>
      <c r="J58" s="7"/>
      <c r="K58" s="7"/>
      <c r="L58" s="7"/>
      <c r="M58" s="7"/>
      <c r="N58" s="7"/>
      <c r="O58" s="7"/>
      <c r="P58" s="7"/>
      <c r="Q58" s="7"/>
      <c r="R58" s="7"/>
      <c r="S58" s="7"/>
      <c r="T58" s="7"/>
      <c r="U58" s="7"/>
      <c r="V58" s="7"/>
      <c r="W58" s="7"/>
      <c r="X58" s="7"/>
      <c r="Y58" s="7"/>
      <c r="Z58" s="7"/>
    </row>
    <row r="59" ht="15.0" customHeight="1">
      <c r="A59" s="20" t="s">
        <v>248</v>
      </c>
      <c r="B59" s="20" t="s">
        <v>272</v>
      </c>
      <c r="C59" s="20" t="s">
        <v>353</v>
      </c>
      <c r="D59" s="50">
        <v>18558.0</v>
      </c>
      <c r="E59" s="57">
        <v>0.652351520382831</v>
      </c>
      <c r="F59" s="50">
        <v>12106.0</v>
      </c>
      <c r="G59" s="50">
        <v>6452.0</v>
      </c>
      <c r="H59" s="20" t="s">
        <v>247</v>
      </c>
      <c r="I59" s="7"/>
      <c r="J59" s="7"/>
      <c r="K59" s="7"/>
      <c r="L59" s="7"/>
      <c r="M59" s="7"/>
      <c r="N59" s="7"/>
      <c r="O59" s="7"/>
      <c r="P59" s="7"/>
      <c r="Q59" s="7"/>
      <c r="R59" s="7"/>
      <c r="S59" s="7"/>
      <c r="T59" s="7"/>
      <c r="U59" s="7"/>
      <c r="V59" s="7"/>
      <c r="W59" s="7"/>
      <c r="X59" s="7"/>
      <c r="Y59" s="7"/>
      <c r="Z59" s="7"/>
    </row>
    <row r="60" ht="15.0" customHeight="1">
      <c r="A60" s="20" t="s">
        <v>275</v>
      </c>
      <c r="B60" s="20" t="s">
        <v>272</v>
      </c>
      <c r="C60" s="20" t="s">
        <v>353</v>
      </c>
      <c r="D60" s="50">
        <v>13949.0</v>
      </c>
      <c r="E60" s="57">
        <v>0.565534788513821</v>
      </c>
      <c r="F60" s="50">
        <v>7889.0</v>
      </c>
      <c r="G60" s="50">
        <v>6060.0</v>
      </c>
      <c r="H60" s="20" t="s">
        <v>247</v>
      </c>
      <c r="I60" s="7"/>
      <c r="J60" s="7"/>
      <c r="K60" s="7"/>
      <c r="L60" s="7"/>
      <c r="M60" s="7"/>
      <c r="N60" s="7"/>
      <c r="O60" s="7"/>
      <c r="P60" s="7"/>
      <c r="Q60" s="7"/>
      <c r="R60" s="7"/>
      <c r="S60" s="7"/>
      <c r="T60" s="7"/>
      <c r="U60" s="7"/>
      <c r="V60" s="7"/>
      <c r="W60" s="7"/>
      <c r="X60" s="7"/>
      <c r="Y60" s="7"/>
      <c r="Z60" s="7"/>
    </row>
    <row r="61" ht="15.0" customHeight="1">
      <c r="A61" s="20" t="s">
        <v>276</v>
      </c>
      <c r="B61" s="20" t="s">
        <v>272</v>
      </c>
      <c r="C61" s="20" t="s">
        <v>353</v>
      </c>
      <c r="D61" s="50">
        <v>5164.0</v>
      </c>
      <c r="E61" s="57">
        <v>0.414219757068012</v>
      </c>
      <c r="F61" s="50">
        <v>2139.0</v>
      </c>
      <c r="G61" s="50">
        <v>3025.0</v>
      </c>
      <c r="H61" s="20" t="s">
        <v>245</v>
      </c>
      <c r="I61" s="7"/>
      <c r="J61" s="7"/>
      <c r="K61" s="7"/>
      <c r="L61" s="7"/>
      <c r="M61" s="7"/>
      <c r="N61" s="7"/>
      <c r="O61" s="7"/>
      <c r="P61" s="7"/>
      <c r="Q61" s="7"/>
      <c r="R61" s="7"/>
      <c r="S61" s="7"/>
      <c r="T61" s="7"/>
      <c r="U61" s="7"/>
      <c r="V61" s="7"/>
      <c r="W61" s="7"/>
      <c r="X61" s="7"/>
      <c r="Y61" s="7"/>
      <c r="Z61" s="7"/>
    </row>
    <row r="62" ht="15.0" customHeight="1">
      <c r="A62" s="20" t="s">
        <v>277</v>
      </c>
      <c r="B62" s="20" t="s">
        <v>272</v>
      </c>
      <c r="C62" s="20" t="s">
        <v>353</v>
      </c>
      <c r="D62" s="50">
        <v>103.0</v>
      </c>
      <c r="E62" s="57">
        <v>0.361552487228102</v>
      </c>
      <c r="F62" s="50">
        <v>37.0</v>
      </c>
      <c r="G62" s="50">
        <v>66.0</v>
      </c>
      <c r="H62" s="20" t="s">
        <v>245</v>
      </c>
      <c r="I62" s="7"/>
      <c r="J62" s="7"/>
      <c r="K62" s="7"/>
      <c r="L62" s="7"/>
      <c r="M62" s="7"/>
      <c r="N62" s="7"/>
      <c r="O62" s="7"/>
      <c r="P62" s="7"/>
      <c r="Q62" s="7"/>
      <c r="R62" s="7"/>
      <c r="S62" s="7"/>
      <c r="T62" s="7"/>
      <c r="U62" s="7"/>
      <c r="V62" s="7"/>
      <c r="W62" s="7"/>
      <c r="X62" s="7"/>
      <c r="Y62" s="7"/>
      <c r="Z62" s="7"/>
    </row>
    <row r="63" ht="15.0" customHeight="1">
      <c r="A63" s="20" t="s">
        <v>278</v>
      </c>
      <c r="B63" s="20" t="s">
        <v>272</v>
      </c>
      <c r="C63" s="20" t="s">
        <v>353</v>
      </c>
      <c r="D63" s="50">
        <v>2954.0</v>
      </c>
      <c r="E63" s="57">
        <v>0.448967497582563</v>
      </c>
      <c r="F63" s="50">
        <v>1326.0</v>
      </c>
      <c r="G63" s="50">
        <v>1628.0</v>
      </c>
      <c r="H63" s="20" t="s">
        <v>245</v>
      </c>
      <c r="I63" s="7"/>
      <c r="J63" s="7"/>
      <c r="K63" s="7"/>
      <c r="L63" s="7"/>
      <c r="M63" s="7"/>
      <c r="N63" s="7"/>
      <c r="O63" s="7"/>
      <c r="P63" s="7"/>
      <c r="Q63" s="7"/>
      <c r="R63" s="7"/>
      <c r="S63" s="7"/>
      <c r="T63" s="7"/>
      <c r="U63" s="7"/>
      <c r="V63" s="7"/>
      <c r="W63" s="7"/>
      <c r="X63" s="7"/>
      <c r="Y63" s="7"/>
      <c r="Z63" s="7"/>
    </row>
    <row r="64" ht="15.0" customHeight="1">
      <c r="A64" s="20" t="s">
        <v>279</v>
      </c>
      <c r="B64" s="20" t="s">
        <v>272</v>
      </c>
      <c r="C64" s="20" t="s">
        <v>353</v>
      </c>
      <c r="D64" s="50">
        <v>354.0</v>
      </c>
      <c r="E64" s="57">
        <v>0.415550532484428</v>
      </c>
      <c r="F64" s="50">
        <v>147.0</v>
      </c>
      <c r="G64" s="50">
        <v>207.0</v>
      </c>
      <c r="H64" s="20" t="s">
        <v>245</v>
      </c>
      <c r="I64" s="7"/>
      <c r="J64" s="7"/>
      <c r="K64" s="7"/>
      <c r="L64" s="7"/>
      <c r="M64" s="7"/>
      <c r="N64" s="7"/>
      <c r="O64" s="7"/>
      <c r="P64" s="7"/>
      <c r="Q64" s="7"/>
      <c r="R64" s="7"/>
      <c r="S64" s="7"/>
      <c r="T64" s="7"/>
      <c r="U64" s="7"/>
      <c r="V64" s="7"/>
      <c r="W64" s="7"/>
      <c r="X64" s="7"/>
      <c r="Y64" s="7"/>
      <c r="Z64" s="7"/>
    </row>
    <row r="65" ht="15.0" customHeight="1">
      <c r="A65" s="20" t="s">
        <v>280</v>
      </c>
      <c r="B65" s="20" t="s">
        <v>272</v>
      </c>
      <c r="C65" s="20" t="s">
        <v>353</v>
      </c>
      <c r="D65" s="50">
        <v>7349.0</v>
      </c>
      <c r="E65" s="57">
        <v>0.709922231672131</v>
      </c>
      <c r="F65" s="50">
        <v>5217.0</v>
      </c>
      <c r="G65" s="50">
        <v>2132.0</v>
      </c>
      <c r="H65" s="20" t="s">
        <v>247</v>
      </c>
      <c r="I65" s="7"/>
      <c r="J65" s="7"/>
      <c r="K65" s="7"/>
      <c r="L65" s="7"/>
      <c r="M65" s="7"/>
      <c r="N65" s="7"/>
      <c r="O65" s="7"/>
      <c r="P65" s="7"/>
      <c r="Q65" s="7"/>
      <c r="R65" s="7"/>
      <c r="S65" s="7"/>
      <c r="T65" s="7"/>
      <c r="U65" s="7"/>
      <c r="V65" s="7"/>
      <c r="W65" s="7"/>
      <c r="X65" s="7"/>
      <c r="Y65" s="7"/>
      <c r="Z65" s="7"/>
    </row>
    <row r="66" ht="15.0" customHeight="1">
      <c r="A66" s="20" t="s">
        <v>281</v>
      </c>
      <c r="B66" s="20" t="s">
        <v>272</v>
      </c>
      <c r="C66" s="20" t="s">
        <v>353</v>
      </c>
      <c r="D66" s="50">
        <v>9145.0</v>
      </c>
      <c r="E66" s="57">
        <v>0.542884111832475</v>
      </c>
      <c r="F66" s="50">
        <v>4965.0</v>
      </c>
      <c r="G66" s="50">
        <v>4180.0</v>
      </c>
      <c r="H66" s="20" t="s">
        <v>247</v>
      </c>
      <c r="I66" s="7"/>
      <c r="J66" s="7"/>
      <c r="K66" s="7"/>
      <c r="L66" s="7"/>
      <c r="M66" s="7"/>
      <c r="N66" s="7"/>
      <c r="O66" s="7"/>
      <c r="P66" s="7"/>
      <c r="Q66" s="7"/>
      <c r="R66" s="7"/>
      <c r="S66" s="7"/>
      <c r="T66" s="7"/>
      <c r="U66" s="7"/>
      <c r="V66" s="7"/>
      <c r="W66" s="7"/>
      <c r="X66" s="7"/>
      <c r="Y66" s="7"/>
      <c r="Z66" s="7"/>
    </row>
    <row r="67" ht="15.0" customHeight="1">
      <c r="A67" s="20" t="s">
        <v>282</v>
      </c>
      <c r="B67" s="20" t="s">
        <v>272</v>
      </c>
      <c r="C67" s="20" t="s">
        <v>353</v>
      </c>
      <c r="D67" s="50">
        <v>843.0</v>
      </c>
      <c r="E67" s="57">
        <v>0.618143816982956</v>
      </c>
      <c r="F67" s="50">
        <v>521.0</v>
      </c>
      <c r="G67" s="50">
        <v>322.0</v>
      </c>
      <c r="H67" s="20" t="s">
        <v>247</v>
      </c>
      <c r="I67" s="7"/>
      <c r="J67" s="7"/>
      <c r="K67" s="7"/>
      <c r="L67" s="7"/>
      <c r="M67" s="7"/>
      <c r="N67" s="7"/>
      <c r="O67" s="7"/>
      <c r="P67" s="7"/>
      <c r="Q67" s="7"/>
      <c r="R67" s="7"/>
      <c r="S67" s="7"/>
      <c r="T67" s="7"/>
      <c r="U67" s="7"/>
      <c r="V67" s="7"/>
      <c r="W67" s="7"/>
      <c r="X67" s="7"/>
      <c r="Y67" s="7"/>
      <c r="Z67" s="7"/>
    </row>
    <row r="68" ht="15.0" customHeight="1">
      <c r="A68" s="20" t="s">
        <v>283</v>
      </c>
      <c r="B68" s="20" t="s">
        <v>272</v>
      </c>
      <c r="C68" s="20" t="s">
        <v>353</v>
      </c>
      <c r="D68" s="50">
        <v>167.0</v>
      </c>
      <c r="E68" s="57">
        <v>0.535648151226854</v>
      </c>
      <c r="F68" s="50">
        <v>89.0</v>
      </c>
      <c r="G68" s="50">
        <v>78.0</v>
      </c>
      <c r="H68" s="20" t="s">
        <v>247</v>
      </c>
      <c r="I68" s="7"/>
      <c r="J68" s="7"/>
      <c r="K68" s="7"/>
      <c r="L68" s="7"/>
      <c r="M68" s="7"/>
      <c r="N68" s="7"/>
      <c r="O68" s="7"/>
      <c r="P68" s="7"/>
      <c r="Q68" s="7"/>
      <c r="R68" s="7"/>
      <c r="S68" s="7"/>
      <c r="T68" s="7"/>
      <c r="U68" s="7"/>
      <c r="V68" s="7"/>
      <c r="W68" s="7"/>
      <c r="X68" s="7"/>
      <c r="Y68" s="7"/>
      <c r="Z68" s="7"/>
    </row>
    <row r="69" ht="15.0" customHeight="1">
      <c r="A69" s="20" t="s">
        <v>254</v>
      </c>
      <c r="B69" s="20" t="s">
        <v>272</v>
      </c>
      <c r="C69" s="20" t="s">
        <v>353</v>
      </c>
      <c r="D69" s="50">
        <v>7007.0</v>
      </c>
      <c r="E69" s="57">
        <v>0.577164391715226</v>
      </c>
      <c r="F69" s="50">
        <v>4044.0</v>
      </c>
      <c r="G69" s="50">
        <v>2963.0</v>
      </c>
      <c r="H69" s="20" t="s">
        <v>247</v>
      </c>
      <c r="I69" s="7"/>
      <c r="J69" s="7"/>
      <c r="K69" s="7"/>
      <c r="L69" s="7"/>
      <c r="M69" s="7"/>
      <c r="N69" s="7"/>
      <c r="O69" s="7"/>
      <c r="P69" s="7"/>
      <c r="Q69" s="7"/>
      <c r="R69" s="7"/>
      <c r="S69" s="7"/>
      <c r="T69" s="7"/>
      <c r="U69" s="7"/>
      <c r="V69" s="7"/>
      <c r="W69" s="7"/>
      <c r="X69" s="7"/>
      <c r="Y69" s="7"/>
      <c r="Z69" s="7"/>
    </row>
    <row r="70" ht="15.0" customHeight="1">
      <c r="A70" s="20" t="s">
        <v>284</v>
      </c>
      <c r="B70" s="20" t="s">
        <v>272</v>
      </c>
      <c r="C70" s="20" t="s">
        <v>353</v>
      </c>
      <c r="D70" s="50">
        <v>2854.0</v>
      </c>
      <c r="E70" s="57">
        <v>0.529508811386488</v>
      </c>
      <c r="F70" s="50">
        <v>1511.0</v>
      </c>
      <c r="G70" s="50">
        <v>1343.0</v>
      </c>
      <c r="H70" s="20" t="s">
        <v>247</v>
      </c>
      <c r="I70" s="7"/>
      <c r="J70" s="7"/>
      <c r="K70" s="7"/>
      <c r="L70" s="7"/>
      <c r="M70" s="7"/>
      <c r="N70" s="7"/>
      <c r="O70" s="7"/>
      <c r="P70" s="7"/>
      <c r="Q70" s="7"/>
      <c r="R70" s="7"/>
      <c r="S70" s="7"/>
      <c r="T70" s="7"/>
      <c r="U70" s="7"/>
      <c r="V70" s="7"/>
      <c r="W70" s="7"/>
      <c r="X70" s="7"/>
      <c r="Y70" s="7"/>
      <c r="Z70" s="7"/>
    </row>
    <row r="71" ht="15.0" customHeight="1">
      <c r="A71" s="20" t="s">
        <v>243</v>
      </c>
      <c r="B71" s="20" t="s">
        <v>272</v>
      </c>
      <c r="C71" s="20" t="s">
        <v>353</v>
      </c>
      <c r="D71" s="50">
        <v>5834.0</v>
      </c>
      <c r="E71" s="57">
        <v>0.36129223488427</v>
      </c>
      <c r="F71" s="50">
        <v>2108.0</v>
      </c>
      <c r="G71" s="50">
        <v>3726.0</v>
      </c>
      <c r="H71" s="20" t="s">
        <v>245</v>
      </c>
      <c r="I71" s="7"/>
      <c r="J71" s="7"/>
      <c r="K71" s="7"/>
      <c r="L71" s="7"/>
      <c r="M71" s="7"/>
      <c r="N71" s="7"/>
      <c r="O71" s="7"/>
      <c r="P71" s="7"/>
      <c r="Q71" s="7"/>
      <c r="R71" s="7"/>
      <c r="S71" s="7"/>
      <c r="T71" s="7"/>
      <c r="U71" s="7"/>
      <c r="V71" s="7"/>
      <c r="W71" s="7"/>
      <c r="X71" s="7"/>
      <c r="Y71" s="7"/>
      <c r="Z71" s="7"/>
    </row>
    <row r="72" ht="15.0" customHeight="1">
      <c r="A72" s="20" t="s">
        <v>285</v>
      </c>
      <c r="B72" s="20" t="s">
        <v>272</v>
      </c>
      <c r="C72" s="20" t="s">
        <v>353</v>
      </c>
      <c r="D72" s="50">
        <v>1620.0</v>
      </c>
      <c r="E72" s="57">
        <v>0.359418769848655</v>
      </c>
      <c r="F72" s="50">
        <v>582.0</v>
      </c>
      <c r="G72" s="50">
        <v>1038.0</v>
      </c>
      <c r="H72" s="20" t="s">
        <v>245</v>
      </c>
      <c r="I72" s="7"/>
      <c r="J72" s="7"/>
      <c r="K72" s="7"/>
      <c r="L72" s="7"/>
      <c r="M72" s="7"/>
      <c r="N72" s="7"/>
      <c r="O72" s="7"/>
      <c r="P72" s="7"/>
      <c r="Q72" s="7"/>
      <c r="R72" s="7"/>
      <c r="S72" s="7"/>
      <c r="T72" s="7"/>
      <c r="U72" s="7"/>
      <c r="V72" s="7"/>
      <c r="W72" s="7"/>
      <c r="X72" s="7"/>
      <c r="Y72" s="7"/>
      <c r="Z72" s="7"/>
    </row>
    <row r="73" ht="15.0" customHeight="1">
      <c r="A73" s="20" t="s">
        <v>286</v>
      </c>
      <c r="B73" s="20" t="s">
        <v>272</v>
      </c>
      <c r="C73" s="20" t="s">
        <v>353</v>
      </c>
      <c r="D73" s="50">
        <v>4330.0</v>
      </c>
      <c r="E73" s="57">
        <v>0.506375021618773</v>
      </c>
      <c r="F73" s="50">
        <v>2193.0</v>
      </c>
      <c r="G73" s="50">
        <v>2137.0</v>
      </c>
      <c r="H73" s="20" t="s">
        <v>247</v>
      </c>
      <c r="I73" s="7"/>
      <c r="J73" s="7"/>
      <c r="K73" s="7"/>
      <c r="L73" s="7"/>
      <c r="M73" s="7"/>
      <c r="N73" s="7"/>
      <c r="O73" s="7"/>
      <c r="P73" s="7"/>
      <c r="Q73" s="7"/>
      <c r="R73" s="7"/>
      <c r="S73" s="7"/>
      <c r="T73" s="7"/>
      <c r="U73" s="7"/>
      <c r="V73" s="7"/>
      <c r="W73" s="7"/>
      <c r="X73" s="7"/>
      <c r="Y73" s="7"/>
      <c r="Z73" s="7"/>
    </row>
    <row r="74" ht="15.0" customHeight="1">
      <c r="A74" s="20" t="s">
        <v>287</v>
      </c>
      <c r="B74" s="20" t="s">
        <v>272</v>
      </c>
      <c r="C74" s="20" t="s">
        <v>353</v>
      </c>
      <c r="D74" s="50">
        <v>6544.0</v>
      </c>
      <c r="E74" s="57">
        <v>0.502088298287467</v>
      </c>
      <c r="F74" s="50">
        <v>3286.0</v>
      </c>
      <c r="G74" s="50">
        <v>3258.0</v>
      </c>
      <c r="H74" s="20" t="s">
        <v>247</v>
      </c>
      <c r="I74" s="7"/>
      <c r="J74" s="7"/>
      <c r="K74" s="7"/>
      <c r="L74" s="7"/>
      <c r="M74" s="7"/>
      <c r="N74" s="7"/>
      <c r="O74" s="7"/>
      <c r="P74" s="7"/>
      <c r="Q74" s="7"/>
      <c r="R74" s="7"/>
      <c r="S74" s="7"/>
      <c r="T74" s="7"/>
      <c r="U74" s="7"/>
      <c r="V74" s="7"/>
      <c r="W74" s="7"/>
      <c r="X74" s="7"/>
      <c r="Y74" s="7"/>
      <c r="Z74" s="7"/>
    </row>
    <row r="75" ht="15.0" customHeight="1">
      <c r="A75" s="20" t="s">
        <v>288</v>
      </c>
      <c r="B75" s="20" t="s">
        <v>272</v>
      </c>
      <c r="C75" s="20" t="s">
        <v>353</v>
      </c>
      <c r="D75" s="50">
        <v>5459.0</v>
      </c>
      <c r="E75" s="57">
        <v>0.350654524491126</v>
      </c>
      <c r="F75" s="50">
        <v>1914.0</v>
      </c>
      <c r="G75" s="50">
        <v>3545.0</v>
      </c>
      <c r="H75" s="20" t="s">
        <v>245</v>
      </c>
      <c r="I75" s="7"/>
      <c r="J75" s="7"/>
      <c r="K75" s="7"/>
      <c r="L75" s="7"/>
      <c r="M75" s="7"/>
      <c r="N75" s="7"/>
      <c r="O75" s="7"/>
      <c r="P75" s="7"/>
      <c r="Q75" s="7"/>
      <c r="R75" s="7"/>
      <c r="S75" s="7"/>
      <c r="T75" s="7"/>
      <c r="U75" s="7"/>
      <c r="V75" s="7"/>
      <c r="W75" s="7"/>
      <c r="X75" s="7"/>
      <c r="Y75" s="7"/>
      <c r="Z75" s="7"/>
    </row>
    <row r="76" ht="15.0" customHeight="1">
      <c r="A76" s="20" t="s">
        <v>289</v>
      </c>
      <c r="B76" s="20" t="s">
        <v>272</v>
      </c>
      <c r="C76" s="20" t="s">
        <v>353</v>
      </c>
      <c r="D76" s="50">
        <v>2718.0</v>
      </c>
      <c r="E76" s="57">
        <v>0.477586971540024</v>
      </c>
      <c r="F76" s="50">
        <v>1298.0</v>
      </c>
      <c r="G76" s="50">
        <v>1420.0</v>
      </c>
      <c r="H76" s="20" t="s">
        <v>245</v>
      </c>
      <c r="I76" s="7"/>
      <c r="J76" s="7"/>
      <c r="K76" s="7"/>
      <c r="L76" s="7"/>
      <c r="M76" s="7"/>
      <c r="N76" s="7"/>
      <c r="O76" s="7"/>
      <c r="P76" s="7"/>
      <c r="Q76" s="7"/>
      <c r="R76" s="7"/>
      <c r="S76" s="7"/>
      <c r="T76" s="7"/>
      <c r="U76" s="7"/>
      <c r="V76" s="7"/>
      <c r="W76" s="7"/>
      <c r="X76" s="7"/>
      <c r="Y76" s="7"/>
      <c r="Z76" s="7"/>
    </row>
    <row r="77" ht="15.0" customHeight="1">
      <c r="A77" s="20" t="s">
        <v>290</v>
      </c>
      <c r="B77" s="20" t="s">
        <v>272</v>
      </c>
      <c r="C77" s="20" t="s">
        <v>353</v>
      </c>
      <c r="D77" s="50">
        <v>1454.0</v>
      </c>
      <c r="E77" s="57">
        <v>0.511129032940773</v>
      </c>
      <c r="F77" s="50">
        <v>743.0</v>
      </c>
      <c r="G77" s="50">
        <v>711.0</v>
      </c>
      <c r="H77" s="20" t="s">
        <v>247</v>
      </c>
      <c r="I77" s="7"/>
      <c r="J77" s="7"/>
      <c r="K77" s="7"/>
      <c r="L77" s="7"/>
      <c r="M77" s="7"/>
      <c r="N77" s="7"/>
      <c r="O77" s="7"/>
      <c r="P77" s="7"/>
      <c r="Q77" s="7"/>
      <c r="R77" s="7"/>
      <c r="S77" s="7"/>
      <c r="T77" s="7"/>
      <c r="U77" s="7"/>
      <c r="V77" s="7"/>
      <c r="W77" s="7"/>
      <c r="X77" s="7"/>
      <c r="Y77" s="7"/>
      <c r="Z77" s="7"/>
    </row>
    <row r="78" ht="15.0" customHeight="1">
      <c r="A78" s="20" t="s">
        <v>272</v>
      </c>
      <c r="B78" s="20" t="s">
        <v>272</v>
      </c>
      <c r="C78" s="20" t="s">
        <v>353</v>
      </c>
      <c r="D78" s="50">
        <v>4441.0</v>
      </c>
      <c r="E78" s="57">
        <v>0.488687598273193</v>
      </c>
      <c r="F78" s="50">
        <v>2170.0</v>
      </c>
      <c r="G78" s="50">
        <v>2271.0</v>
      </c>
      <c r="H78" s="20" t="s">
        <v>245</v>
      </c>
      <c r="I78" s="7"/>
      <c r="J78" s="7"/>
      <c r="K78" s="7"/>
      <c r="L78" s="7"/>
      <c r="M78" s="7"/>
      <c r="N78" s="7"/>
      <c r="O78" s="7"/>
      <c r="P78" s="7"/>
      <c r="Q78" s="7"/>
      <c r="R78" s="7"/>
      <c r="S78" s="7"/>
      <c r="T78" s="7"/>
      <c r="U78" s="7"/>
      <c r="V78" s="7"/>
      <c r="W78" s="7"/>
      <c r="X78" s="7"/>
      <c r="Y78" s="7"/>
      <c r="Z78" s="7"/>
    </row>
    <row r="79" ht="15.0" customHeight="1">
      <c r="A79" s="20" t="s">
        <v>291</v>
      </c>
      <c r="B79" s="20" t="s">
        <v>272</v>
      </c>
      <c r="C79" s="20" t="s">
        <v>353</v>
      </c>
      <c r="D79" s="50">
        <v>11530.0</v>
      </c>
      <c r="E79" s="57">
        <v>0.539245714082964</v>
      </c>
      <c r="F79" s="50">
        <v>6218.0</v>
      </c>
      <c r="G79" s="50">
        <v>5312.0</v>
      </c>
      <c r="H79" s="20" t="s">
        <v>247</v>
      </c>
      <c r="I79" s="7"/>
      <c r="J79" s="7"/>
      <c r="K79" s="7"/>
      <c r="L79" s="7"/>
      <c r="M79" s="7"/>
      <c r="N79" s="7"/>
      <c r="O79" s="7"/>
      <c r="P79" s="7"/>
      <c r="Q79" s="7"/>
      <c r="R79" s="7"/>
      <c r="S79" s="7"/>
      <c r="T79" s="7"/>
      <c r="U79" s="7"/>
      <c r="V79" s="7"/>
      <c r="W79" s="7"/>
      <c r="X79" s="7"/>
      <c r="Y79" s="7"/>
      <c r="Z79" s="7"/>
    </row>
    <row r="80" ht="15.0" customHeight="1">
      <c r="A80" s="20" t="s">
        <v>292</v>
      </c>
      <c r="B80" s="20" t="s">
        <v>272</v>
      </c>
      <c r="C80" s="20" t="s">
        <v>353</v>
      </c>
      <c r="D80" s="50">
        <v>1360.0</v>
      </c>
      <c r="E80" s="57">
        <v>0.397277685720534</v>
      </c>
      <c r="F80" s="50">
        <v>540.0</v>
      </c>
      <c r="G80" s="50">
        <v>820.0</v>
      </c>
      <c r="H80" s="20" t="s">
        <v>245</v>
      </c>
      <c r="I80" s="7"/>
      <c r="J80" s="7"/>
      <c r="K80" s="7"/>
      <c r="L80" s="7"/>
      <c r="M80" s="7"/>
      <c r="N80" s="7"/>
      <c r="O80" s="7"/>
      <c r="P80" s="7"/>
      <c r="Q80" s="7"/>
      <c r="R80" s="7"/>
      <c r="S80" s="7"/>
      <c r="T80" s="7"/>
      <c r="U80" s="7"/>
      <c r="V80" s="7"/>
      <c r="W80" s="7"/>
      <c r="X80" s="7"/>
      <c r="Y80" s="7"/>
      <c r="Z80" s="7"/>
    </row>
    <row r="81" ht="15.0" customHeight="1">
      <c r="A81" s="20" t="s">
        <v>293</v>
      </c>
      <c r="B81" s="20" t="s">
        <v>272</v>
      </c>
      <c r="C81" s="20" t="s">
        <v>353</v>
      </c>
      <c r="D81" s="50">
        <v>3510.0</v>
      </c>
      <c r="E81" s="57">
        <v>0.365127916645284</v>
      </c>
      <c r="F81" s="50">
        <v>1282.0</v>
      </c>
      <c r="G81" s="50">
        <v>2228.0</v>
      </c>
      <c r="H81" s="20" t="s">
        <v>245</v>
      </c>
      <c r="I81" s="7"/>
      <c r="J81" s="7"/>
      <c r="K81" s="7"/>
      <c r="L81" s="7"/>
      <c r="M81" s="7"/>
      <c r="N81" s="7"/>
      <c r="O81" s="7"/>
      <c r="P81" s="7"/>
      <c r="Q81" s="7"/>
      <c r="R81" s="7"/>
      <c r="S81" s="7"/>
      <c r="T81" s="7"/>
      <c r="U81" s="7"/>
      <c r="V81" s="7"/>
      <c r="W81" s="7"/>
      <c r="X81" s="7"/>
      <c r="Y81" s="7"/>
      <c r="Z81" s="7"/>
    </row>
    <row r="82" ht="15.0" customHeight="1">
      <c r="A82" s="20" t="s">
        <v>294</v>
      </c>
      <c r="B82" s="20" t="s">
        <v>272</v>
      </c>
      <c r="C82" s="20" t="s">
        <v>353</v>
      </c>
      <c r="D82" s="50">
        <v>219.0</v>
      </c>
      <c r="E82" s="57">
        <v>0.365086715129382</v>
      </c>
      <c r="F82" s="50">
        <v>80.0</v>
      </c>
      <c r="G82" s="50">
        <v>139.0</v>
      </c>
      <c r="H82" s="20" t="s">
        <v>245</v>
      </c>
      <c r="I82" s="7"/>
      <c r="J82" s="7"/>
      <c r="K82" s="7"/>
      <c r="L82" s="7"/>
      <c r="M82" s="7"/>
      <c r="N82" s="7"/>
      <c r="O82" s="7"/>
      <c r="P82" s="7"/>
      <c r="Q82" s="7"/>
      <c r="R82" s="7"/>
      <c r="S82" s="7"/>
      <c r="T82" s="7"/>
      <c r="U82" s="7"/>
      <c r="V82" s="7"/>
      <c r="W82" s="7"/>
      <c r="X82" s="7"/>
      <c r="Y82" s="7"/>
      <c r="Z82" s="7"/>
    </row>
    <row r="83" ht="15.0" customHeight="1">
      <c r="A83" s="20" t="s">
        <v>295</v>
      </c>
      <c r="B83" s="20" t="s">
        <v>272</v>
      </c>
      <c r="C83" s="20" t="s">
        <v>353</v>
      </c>
      <c r="D83" s="50">
        <v>761.0</v>
      </c>
      <c r="E83" s="57">
        <v>0.403767152586949</v>
      </c>
      <c r="F83" s="50">
        <v>307.0</v>
      </c>
      <c r="G83" s="50">
        <v>454.0</v>
      </c>
      <c r="H83" s="20" t="s">
        <v>245</v>
      </c>
      <c r="I83" s="7"/>
      <c r="J83" s="7"/>
      <c r="K83" s="7"/>
      <c r="L83" s="7"/>
      <c r="M83" s="7"/>
      <c r="N83" s="7"/>
      <c r="O83" s="7"/>
      <c r="P83" s="7"/>
      <c r="Q83" s="7"/>
      <c r="R83" s="7"/>
      <c r="S83" s="7"/>
      <c r="T83" s="7"/>
      <c r="U83" s="7"/>
      <c r="V83" s="7"/>
      <c r="W83" s="7"/>
      <c r="X83" s="7"/>
      <c r="Y83" s="7"/>
      <c r="Z83" s="7"/>
    </row>
    <row r="84" ht="15.0" customHeight="1">
      <c r="A84" s="20" t="s">
        <v>296</v>
      </c>
      <c r="B84" s="20" t="s">
        <v>272</v>
      </c>
      <c r="C84" s="20" t="s">
        <v>353</v>
      </c>
      <c r="D84" s="50">
        <v>447.0</v>
      </c>
      <c r="E84" s="57">
        <v>0.432511149481882</v>
      </c>
      <c r="F84" s="50">
        <v>193.0</v>
      </c>
      <c r="G84" s="50">
        <v>254.0</v>
      </c>
      <c r="H84" s="20" t="s">
        <v>245</v>
      </c>
      <c r="I84" s="7"/>
      <c r="J84" s="7"/>
      <c r="K84" s="7"/>
      <c r="L84" s="7"/>
      <c r="M84" s="7"/>
      <c r="N84" s="7"/>
      <c r="O84" s="7"/>
      <c r="P84" s="7"/>
      <c r="Q84" s="7"/>
      <c r="R84" s="7"/>
      <c r="S84" s="7"/>
      <c r="T84" s="7"/>
      <c r="U84" s="7"/>
      <c r="V84" s="7"/>
      <c r="W84" s="7"/>
      <c r="X84" s="7"/>
      <c r="Y84" s="7"/>
      <c r="Z84" s="7"/>
    </row>
    <row r="85" ht="15.0" customHeight="1">
      <c r="A85" s="20" t="s">
        <v>297</v>
      </c>
      <c r="B85" s="20" t="s">
        <v>272</v>
      </c>
      <c r="C85" s="20" t="s">
        <v>353</v>
      </c>
      <c r="D85" s="50">
        <v>666.0</v>
      </c>
      <c r="E85" s="57">
        <v>0.454923972640599</v>
      </c>
      <c r="F85" s="50">
        <v>303.0</v>
      </c>
      <c r="G85" s="50">
        <v>363.0</v>
      </c>
      <c r="H85" s="20" t="s">
        <v>245</v>
      </c>
      <c r="I85" s="7"/>
      <c r="J85" s="7"/>
      <c r="K85" s="7"/>
      <c r="L85" s="7"/>
      <c r="M85" s="7"/>
      <c r="N85" s="7"/>
      <c r="O85" s="7"/>
      <c r="P85" s="7"/>
      <c r="Q85" s="7"/>
      <c r="R85" s="7"/>
      <c r="S85" s="7"/>
      <c r="T85" s="7"/>
      <c r="U85" s="7"/>
      <c r="V85" s="7"/>
      <c r="W85" s="7"/>
      <c r="X85" s="7"/>
      <c r="Y85" s="7"/>
      <c r="Z85" s="7"/>
    </row>
    <row r="86" ht="15.0" customHeight="1">
      <c r="A86" s="20" t="s">
        <v>298</v>
      </c>
      <c r="B86" s="20" t="s">
        <v>272</v>
      </c>
      <c r="C86" s="20" t="s">
        <v>353</v>
      </c>
      <c r="D86" s="50">
        <v>3533.0</v>
      </c>
      <c r="E86" s="57">
        <v>0.334863682299013</v>
      </c>
      <c r="F86" s="50">
        <v>1183.0</v>
      </c>
      <c r="G86" s="50">
        <v>2350.0</v>
      </c>
      <c r="H86" s="20" t="s">
        <v>245</v>
      </c>
      <c r="I86" s="7"/>
      <c r="J86" s="7"/>
      <c r="K86" s="7"/>
      <c r="L86" s="7"/>
      <c r="M86" s="7"/>
      <c r="N86" s="7"/>
      <c r="O86" s="7"/>
      <c r="P86" s="7"/>
      <c r="Q86" s="7"/>
      <c r="R86" s="7"/>
      <c r="S86" s="7"/>
      <c r="T86" s="7"/>
      <c r="U86" s="7"/>
      <c r="V86" s="7"/>
      <c r="W86" s="7"/>
      <c r="X86" s="7"/>
      <c r="Y86" s="7"/>
      <c r="Z86" s="7"/>
    </row>
    <row r="87" ht="15.0" customHeight="1">
      <c r="A87" s="20" t="s">
        <v>299</v>
      </c>
      <c r="B87" s="20" t="s">
        <v>272</v>
      </c>
      <c r="C87" s="20" t="s">
        <v>353</v>
      </c>
      <c r="D87" s="50">
        <v>3725.0</v>
      </c>
      <c r="E87" s="57">
        <v>0.499514173022113</v>
      </c>
      <c r="F87" s="50">
        <v>1861.0</v>
      </c>
      <c r="G87" s="50">
        <v>1864.0</v>
      </c>
      <c r="H87" s="20" t="s">
        <v>245</v>
      </c>
      <c r="I87" s="7"/>
      <c r="J87" s="7"/>
      <c r="K87" s="7"/>
      <c r="L87" s="7"/>
      <c r="M87" s="7"/>
      <c r="N87" s="7"/>
      <c r="O87" s="7"/>
      <c r="P87" s="7"/>
      <c r="Q87" s="7"/>
      <c r="R87" s="7"/>
      <c r="S87" s="7"/>
      <c r="T87" s="7"/>
      <c r="U87" s="7"/>
      <c r="V87" s="7"/>
      <c r="W87" s="7"/>
      <c r="X87" s="7"/>
      <c r="Y87" s="7"/>
      <c r="Z87" s="7"/>
    </row>
    <row r="88" ht="15.0" customHeight="1">
      <c r="A88" s="20" t="s">
        <v>300</v>
      </c>
      <c r="B88" s="20" t="s">
        <v>272</v>
      </c>
      <c r="C88" s="20" t="s">
        <v>353</v>
      </c>
      <c r="D88" s="50">
        <v>830.0</v>
      </c>
      <c r="E88" s="57">
        <v>0.408415579641878</v>
      </c>
      <c r="F88" s="50">
        <v>339.0</v>
      </c>
      <c r="G88" s="50">
        <v>491.0</v>
      </c>
      <c r="H88" s="20" t="s">
        <v>245</v>
      </c>
      <c r="I88" s="7"/>
      <c r="J88" s="7"/>
      <c r="K88" s="7"/>
      <c r="L88" s="7"/>
      <c r="M88" s="7"/>
      <c r="N88" s="7"/>
      <c r="O88" s="7"/>
      <c r="P88" s="7"/>
      <c r="Q88" s="7"/>
      <c r="R88" s="7"/>
      <c r="S88" s="7"/>
      <c r="T88" s="7"/>
      <c r="U88" s="7"/>
      <c r="V88" s="7"/>
      <c r="W88" s="7"/>
      <c r="X88" s="7"/>
      <c r="Y88" s="7"/>
      <c r="Z88" s="7"/>
    </row>
    <row r="89" ht="15.0" customHeight="1">
      <c r="A89" s="20" t="s">
        <v>268</v>
      </c>
      <c r="B89" s="20" t="s">
        <v>272</v>
      </c>
      <c r="C89" s="20" t="s">
        <v>353</v>
      </c>
      <c r="D89" s="50">
        <v>2832.0</v>
      </c>
      <c r="E89" s="57">
        <v>0.359625330675037</v>
      </c>
      <c r="F89" s="50">
        <v>1018.0</v>
      </c>
      <c r="G89" s="50">
        <v>1814.0</v>
      </c>
      <c r="H89" s="20" t="s">
        <v>245</v>
      </c>
      <c r="I89" s="7"/>
      <c r="J89" s="7"/>
      <c r="K89" s="7"/>
      <c r="L89" s="7"/>
      <c r="M89" s="7"/>
      <c r="N89" s="7"/>
      <c r="O89" s="7"/>
      <c r="P89" s="7"/>
      <c r="Q89" s="7"/>
      <c r="R89" s="7"/>
      <c r="S89" s="7"/>
      <c r="T89" s="7"/>
      <c r="U89" s="7"/>
      <c r="V89" s="7"/>
      <c r="W89" s="7"/>
      <c r="X89" s="7"/>
      <c r="Y89" s="7"/>
      <c r="Z89" s="7"/>
    </row>
    <row r="90" ht="15.0" customHeight="1">
      <c r="A90" s="20" t="s">
        <v>301</v>
      </c>
      <c r="B90" s="20" t="s">
        <v>272</v>
      </c>
      <c r="C90" s="20" t="s">
        <v>353</v>
      </c>
      <c r="D90" s="50">
        <v>458.0</v>
      </c>
      <c r="E90" s="57">
        <v>0.489523554584824</v>
      </c>
      <c r="F90" s="50">
        <v>224.0</v>
      </c>
      <c r="G90" s="50">
        <v>234.0</v>
      </c>
      <c r="H90" s="20" t="s">
        <v>245</v>
      </c>
      <c r="I90" s="7"/>
      <c r="J90" s="7"/>
      <c r="K90" s="7"/>
      <c r="L90" s="7"/>
      <c r="M90" s="7"/>
      <c r="N90" s="7"/>
      <c r="O90" s="7"/>
      <c r="P90" s="7"/>
      <c r="Q90" s="7"/>
      <c r="R90" s="7"/>
      <c r="S90" s="7"/>
      <c r="T90" s="7"/>
      <c r="U90" s="7"/>
      <c r="V90" s="7"/>
      <c r="W90" s="7"/>
      <c r="X90" s="7"/>
      <c r="Y90" s="7"/>
      <c r="Z90" s="7"/>
    </row>
    <row r="91" ht="15.0" customHeight="1">
      <c r="A91" s="20" t="s">
        <v>302</v>
      </c>
      <c r="B91" s="20" t="s">
        <v>272</v>
      </c>
      <c r="C91" s="20" t="s">
        <v>353</v>
      </c>
      <c r="D91" s="50">
        <v>3715.0</v>
      </c>
      <c r="E91" s="57">
        <v>0.459291689712131</v>
      </c>
      <c r="F91" s="50">
        <v>1706.0</v>
      </c>
      <c r="G91" s="50">
        <v>2009.0</v>
      </c>
      <c r="H91" s="20" t="s">
        <v>245</v>
      </c>
      <c r="I91" s="7"/>
      <c r="J91" s="7"/>
      <c r="K91" s="7"/>
      <c r="L91" s="7"/>
      <c r="M91" s="7"/>
      <c r="N91" s="7"/>
      <c r="O91" s="7"/>
      <c r="P91" s="7"/>
      <c r="Q91" s="7"/>
      <c r="R91" s="7"/>
      <c r="S91" s="7"/>
      <c r="T91" s="7"/>
      <c r="U91" s="7"/>
      <c r="V91" s="7"/>
      <c r="W91" s="7"/>
      <c r="X91" s="7"/>
      <c r="Y91" s="7"/>
      <c r="Z91" s="7"/>
    </row>
    <row r="92" ht="15.0" customHeight="1">
      <c r="A92" s="20" t="s">
        <v>303</v>
      </c>
      <c r="B92" s="20" t="s">
        <v>272</v>
      </c>
      <c r="C92" s="20" t="s">
        <v>353</v>
      </c>
      <c r="D92" s="50">
        <v>2465.0</v>
      </c>
      <c r="E92" s="57">
        <v>0.579213546670559</v>
      </c>
      <c r="F92" s="50">
        <v>1428.0</v>
      </c>
      <c r="G92" s="50">
        <v>1037.0</v>
      </c>
      <c r="H92" s="20" t="s">
        <v>247</v>
      </c>
      <c r="I92" s="7"/>
      <c r="J92" s="7"/>
      <c r="K92" s="7"/>
      <c r="L92" s="7"/>
      <c r="M92" s="7"/>
      <c r="N92" s="7"/>
      <c r="O92" s="7"/>
      <c r="P92" s="7"/>
      <c r="Q92" s="7"/>
      <c r="R92" s="7"/>
      <c r="S92" s="7"/>
      <c r="T92" s="7"/>
      <c r="U92" s="7"/>
      <c r="V92" s="7"/>
      <c r="W92" s="7"/>
      <c r="X92" s="7"/>
      <c r="Y92" s="7"/>
      <c r="Z92" s="7"/>
    </row>
    <row r="93" ht="15.0" customHeight="1">
      <c r="A93" s="20" t="s">
        <v>304</v>
      </c>
      <c r="B93" s="20" t="s">
        <v>272</v>
      </c>
      <c r="C93" s="20" t="s">
        <v>353</v>
      </c>
      <c r="D93" s="50">
        <v>1361.0</v>
      </c>
      <c r="E93" s="57">
        <v>0.445366605677413</v>
      </c>
      <c r="F93" s="50">
        <v>606.0</v>
      </c>
      <c r="G93" s="50">
        <v>755.0</v>
      </c>
      <c r="H93" s="20" t="s">
        <v>245</v>
      </c>
      <c r="I93" s="7"/>
      <c r="J93" s="7"/>
      <c r="K93" s="7"/>
      <c r="L93" s="7"/>
      <c r="M93" s="7"/>
      <c r="N93" s="7"/>
      <c r="O93" s="7"/>
      <c r="P93" s="7"/>
      <c r="Q93" s="7"/>
      <c r="R93" s="7"/>
      <c r="S93" s="7"/>
      <c r="T93" s="7"/>
      <c r="U93" s="7"/>
      <c r="V93" s="7"/>
      <c r="W93" s="7"/>
      <c r="X93" s="7"/>
      <c r="Y93" s="7"/>
      <c r="Z93" s="7"/>
    </row>
    <row r="94" ht="15.0" customHeight="1">
      <c r="A94" s="20" t="s">
        <v>305</v>
      </c>
      <c r="B94" s="20" t="s">
        <v>306</v>
      </c>
      <c r="C94" s="20" t="s">
        <v>345</v>
      </c>
      <c r="D94" s="50">
        <v>382.0</v>
      </c>
      <c r="E94" s="57">
        <v>0.5165016</v>
      </c>
      <c r="F94" s="50">
        <v>197.0</v>
      </c>
      <c r="G94" s="50">
        <v>185.0</v>
      </c>
      <c r="H94" s="20" t="s">
        <v>247</v>
      </c>
      <c r="I94" s="7"/>
      <c r="J94" s="7"/>
      <c r="K94" s="7"/>
      <c r="L94" s="7"/>
      <c r="M94" s="7"/>
      <c r="N94" s="7"/>
      <c r="O94" s="7"/>
      <c r="P94" s="7"/>
      <c r="Q94" s="7"/>
      <c r="R94" s="7"/>
      <c r="S94" s="7"/>
      <c r="T94" s="7"/>
      <c r="U94" s="7"/>
      <c r="V94" s="7"/>
      <c r="W94" s="7"/>
      <c r="X94" s="7"/>
      <c r="Y94" s="7"/>
      <c r="Z94" s="7"/>
    </row>
    <row r="95" ht="15.0" customHeight="1">
      <c r="A95" s="20" t="s">
        <v>309</v>
      </c>
      <c r="B95" s="20" t="s">
        <v>306</v>
      </c>
      <c r="C95" s="20" t="s">
        <v>345</v>
      </c>
      <c r="D95" s="50">
        <v>339.0</v>
      </c>
      <c r="E95" s="57">
        <v>0.3741537</v>
      </c>
      <c r="F95" s="50">
        <v>127.0</v>
      </c>
      <c r="G95" s="50">
        <v>212.0</v>
      </c>
      <c r="H95" s="20" t="s">
        <v>245</v>
      </c>
      <c r="I95" s="7"/>
      <c r="J95" s="7"/>
      <c r="K95" s="7"/>
      <c r="L95" s="7"/>
      <c r="M95" s="7"/>
      <c r="N95" s="7"/>
      <c r="O95" s="7"/>
      <c r="P95" s="7"/>
      <c r="Q95" s="7"/>
      <c r="R95" s="7"/>
      <c r="S95" s="7"/>
      <c r="T95" s="7"/>
      <c r="U95" s="7"/>
      <c r="V95" s="7"/>
      <c r="W95" s="7"/>
      <c r="X95" s="7"/>
      <c r="Y95" s="7"/>
      <c r="Z95" s="7"/>
    </row>
    <row r="96" ht="15.0" customHeight="1">
      <c r="A96" s="20" t="s">
        <v>311</v>
      </c>
      <c r="B96" s="20" t="s">
        <v>306</v>
      </c>
      <c r="C96" s="20" t="s">
        <v>345</v>
      </c>
      <c r="D96" s="50">
        <v>398.0</v>
      </c>
      <c r="E96" s="57">
        <v>0.3574788</v>
      </c>
      <c r="F96" s="50">
        <v>142.0</v>
      </c>
      <c r="G96" s="50">
        <v>256.0</v>
      </c>
      <c r="H96" s="20" t="s">
        <v>245</v>
      </c>
      <c r="I96" s="7"/>
      <c r="J96" s="7"/>
      <c r="K96" s="7"/>
      <c r="L96" s="7"/>
      <c r="M96" s="7"/>
      <c r="N96" s="7"/>
      <c r="O96" s="7"/>
      <c r="P96" s="7"/>
      <c r="Q96" s="7"/>
      <c r="R96" s="7"/>
      <c r="S96" s="7"/>
      <c r="T96" s="7"/>
      <c r="U96" s="7"/>
      <c r="V96" s="7"/>
      <c r="W96" s="7"/>
      <c r="X96" s="7"/>
      <c r="Y96" s="7"/>
      <c r="Z96" s="7"/>
    </row>
    <row r="97" ht="15.0" customHeight="1">
      <c r="A97" s="20" t="s">
        <v>312</v>
      </c>
      <c r="B97" s="20" t="s">
        <v>306</v>
      </c>
      <c r="C97" s="20" t="s">
        <v>345</v>
      </c>
      <c r="D97" s="50">
        <v>1491.0</v>
      </c>
      <c r="E97" s="57">
        <v>0.3158649</v>
      </c>
      <c r="F97" s="50">
        <v>471.0</v>
      </c>
      <c r="G97" s="50">
        <v>1020.0</v>
      </c>
      <c r="H97" s="20" t="s">
        <v>245</v>
      </c>
      <c r="I97" s="7"/>
      <c r="J97" s="7"/>
      <c r="K97" s="7"/>
      <c r="L97" s="7"/>
      <c r="M97" s="7"/>
      <c r="N97" s="7"/>
      <c r="O97" s="7"/>
      <c r="P97" s="7"/>
      <c r="Q97" s="7"/>
      <c r="R97" s="7"/>
      <c r="S97" s="7"/>
      <c r="T97" s="7"/>
      <c r="U97" s="7"/>
      <c r="V97" s="7"/>
      <c r="W97" s="7"/>
      <c r="X97" s="7"/>
      <c r="Y97" s="7"/>
      <c r="Z97" s="7"/>
    </row>
    <row r="98" ht="15.0" customHeight="1">
      <c r="A98" s="20" t="s">
        <v>313</v>
      </c>
      <c r="B98" s="20" t="s">
        <v>306</v>
      </c>
      <c r="C98" s="20" t="s">
        <v>345</v>
      </c>
      <c r="D98" s="50">
        <v>103.0</v>
      </c>
      <c r="E98" s="57">
        <v>0.4039338</v>
      </c>
      <c r="F98" s="50">
        <v>42.0</v>
      </c>
      <c r="G98" s="50">
        <v>61.0</v>
      </c>
      <c r="H98" s="20" t="s">
        <v>245</v>
      </c>
      <c r="I98" s="7"/>
      <c r="J98" s="7"/>
      <c r="K98" s="7"/>
      <c r="L98" s="7"/>
      <c r="M98" s="7"/>
      <c r="N98" s="7"/>
      <c r="O98" s="7"/>
      <c r="P98" s="7"/>
      <c r="Q98" s="7"/>
      <c r="R98" s="7"/>
      <c r="S98" s="7"/>
      <c r="T98" s="7"/>
      <c r="U98" s="7"/>
      <c r="V98" s="7"/>
      <c r="W98" s="7"/>
      <c r="X98" s="7"/>
      <c r="Y98" s="7"/>
      <c r="Z98" s="7"/>
    </row>
    <row r="99" ht="15.0" customHeight="1">
      <c r="A99" s="20" t="s">
        <v>314</v>
      </c>
      <c r="B99" s="20" t="s">
        <v>306</v>
      </c>
      <c r="C99" s="20" t="s">
        <v>345</v>
      </c>
      <c r="D99" s="50">
        <v>2220.0</v>
      </c>
      <c r="E99" s="57">
        <v>0.3229065</v>
      </c>
      <c r="F99" s="50">
        <v>717.0</v>
      </c>
      <c r="G99" s="50">
        <v>1503.0</v>
      </c>
      <c r="H99" s="20" t="s">
        <v>245</v>
      </c>
      <c r="I99" s="7"/>
      <c r="J99" s="7"/>
      <c r="K99" s="7"/>
      <c r="L99" s="7"/>
      <c r="M99" s="7"/>
      <c r="N99" s="7"/>
      <c r="O99" s="7"/>
      <c r="P99" s="7"/>
      <c r="Q99" s="7"/>
      <c r="R99" s="7"/>
      <c r="S99" s="7"/>
      <c r="T99" s="7"/>
      <c r="U99" s="7"/>
      <c r="V99" s="7"/>
      <c r="W99" s="7"/>
      <c r="X99" s="7"/>
      <c r="Y99" s="7"/>
      <c r="Z99" s="7"/>
    </row>
    <row r="100" ht="15.0" customHeight="1">
      <c r="A100" s="20" t="s">
        <v>315</v>
      </c>
      <c r="B100" s="20" t="s">
        <v>306</v>
      </c>
      <c r="C100" s="20" t="s">
        <v>345</v>
      </c>
      <c r="D100" s="50">
        <v>2335.0</v>
      </c>
      <c r="E100" s="57">
        <v>0.4654989</v>
      </c>
      <c r="F100" s="50">
        <v>1087.0</v>
      </c>
      <c r="G100" s="50">
        <v>1248.0</v>
      </c>
      <c r="H100" s="20" t="s">
        <v>245</v>
      </c>
      <c r="I100" s="7"/>
      <c r="J100" s="7"/>
      <c r="K100" s="7"/>
      <c r="L100" s="7"/>
      <c r="M100" s="7"/>
      <c r="N100" s="7"/>
      <c r="O100" s="7"/>
      <c r="P100" s="7"/>
      <c r="Q100" s="7"/>
      <c r="R100" s="7"/>
      <c r="S100" s="7"/>
      <c r="T100" s="7"/>
      <c r="U100" s="7"/>
      <c r="V100" s="7"/>
      <c r="W100" s="7"/>
      <c r="X100" s="7"/>
      <c r="Y100" s="7"/>
      <c r="Z100" s="7"/>
    </row>
    <row r="101" ht="15.0" customHeight="1">
      <c r="A101" s="20" t="s">
        <v>316</v>
      </c>
      <c r="B101" s="20" t="s">
        <v>306</v>
      </c>
      <c r="C101" s="20" t="s">
        <v>345</v>
      </c>
      <c r="D101" s="50">
        <v>943.0</v>
      </c>
      <c r="E101" s="57">
        <v>0.3546426</v>
      </c>
      <c r="F101" s="50">
        <v>334.0</v>
      </c>
      <c r="G101" s="50">
        <v>609.0</v>
      </c>
      <c r="H101" s="20" t="s">
        <v>245</v>
      </c>
      <c r="I101" s="7"/>
      <c r="J101" s="7"/>
      <c r="K101" s="7"/>
      <c r="L101" s="7"/>
      <c r="M101" s="7"/>
      <c r="N101" s="7"/>
      <c r="O101" s="7"/>
      <c r="P101" s="7"/>
      <c r="Q101" s="7"/>
      <c r="R101" s="7"/>
      <c r="S101" s="7"/>
      <c r="T101" s="7"/>
      <c r="U101" s="7"/>
      <c r="V101" s="7"/>
      <c r="W101" s="7"/>
      <c r="X101" s="7"/>
      <c r="Y101" s="7"/>
      <c r="Z101" s="7"/>
    </row>
    <row r="102" ht="15.0" customHeight="1">
      <c r="A102" s="20" t="s">
        <v>317</v>
      </c>
      <c r="B102" s="20" t="s">
        <v>306</v>
      </c>
      <c r="C102" s="20" t="s">
        <v>345</v>
      </c>
      <c r="D102" s="50">
        <v>1128.0</v>
      </c>
      <c r="E102" s="57">
        <v>0.4719537</v>
      </c>
      <c r="F102" s="50">
        <v>532.0</v>
      </c>
      <c r="G102" s="50">
        <v>596.0</v>
      </c>
      <c r="H102" s="20" t="s">
        <v>245</v>
      </c>
      <c r="I102" s="7"/>
      <c r="J102" s="7"/>
      <c r="K102" s="7"/>
      <c r="L102" s="7"/>
      <c r="M102" s="7"/>
      <c r="N102" s="7"/>
      <c r="O102" s="7"/>
      <c r="P102" s="7"/>
      <c r="Q102" s="7"/>
      <c r="R102" s="7"/>
      <c r="S102" s="7"/>
      <c r="T102" s="7"/>
      <c r="U102" s="7"/>
      <c r="V102" s="7"/>
      <c r="W102" s="7"/>
      <c r="X102" s="7"/>
      <c r="Y102" s="7"/>
      <c r="Z102" s="7"/>
    </row>
    <row r="103" ht="15.0" customHeight="1">
      <c r="A103" s="20" t="s">
        <v>318</v>
      </c>
      <c r="B103" s="20" t="s">
        <v>306</v>
      </c>
      <c r="C103" s="20" t="s">
        <v>345</v>
      </c>
      <c r="D103" s="50">
        <v>137.0</v>
      </c>
      <c r="E103" s="57">
        <v>0.300168</v>
      </c>
      <c r="F103" s="50">
        <v>41.0</v>
      </c>
      <c r="G103" s="50">
        <v>96.0</v>
      </c>
      <c r="H103" s="20" t="s">
        <v>245</v>
      </c>
      <c r="I103" s="7"/>
      <c r="J103" s="7"/>
      <c r="K103" s="7"/>
      <c r="L103" s="7"/>
      <c r="M103" s="7"/>
      <c r="N103" s="7"/>
      <c r="O103" s="7"/>
      <c r="P103" s="7"/>
      <c r="Q103" s="7"/>
      <c r="R103" s="7"/>
      <c r="S103" s="7"/>
      <c r="T103" s="7"/>
      <c r="U103" s="7"/>
      <c r="V103" s="7"/>
      <c r="W103" s="7"/>
      <c r="X103" s="7"/>
      <c r="Y103" s="7"/>
      <c r="Z103" s="7"/>
    </row>
    <row r="104" ht="15.0" customHeight="1">
      <c r="A104" s="20" t="s">
        <v>319</v>
      </c>
      <c r="B104" s="20" t="s">
        <v>306</v>
      </c>
      <c r="C104" s="20" t="s">
        <v>345</v>
      </c>
      <c r="D104" s="50">
        <v>271.0</v>
      </c>
      <c r="E104" s="57">
        <v>0.2240796</v>
      </c>
      <c r="F104" s="50">
        <v>61.0</v>
      </c>
      <c r="G104" s="50">
        <v>210.0</v>
      </c>
      <c r="H104" s="20" t="s">
        <v>245</v>
      </c>
      <c r="I104" s="7"/>
      <c r="J104" s="7"/>
      <c r="K104" s="7"/>
      <c r="L104" s="7"/>
      <c r="M104" s="7"/>
      <c r="N104" s="7"/>
      <c r="O104" s="7"/>
      <c r="P104" s="7"/>
      <c r="Q104" s="7"/>
      <c r="R104" s="7"/>
      <c r="S104" s="7"/>
      <c r="T104" s="7"/>
      <c r="U104" s="7"/>
      <c r="V104" s="7"/>
      <c r="W104" s="7"/>
      <c r="X104" s="7"/>
      <c r="Y104" s="7"/>
      <c r="Z104" s="7"/>
    </row>
    <row r="105" ht="15.0" customHeight="1">
      <c r="A105" s="20" t="s">
        <v>320</v>
      </c>
      <c r="B105" s="20" t="s">
        <v>306</v>
      </c>
      <c r="C105" s="20" t="s">
        <v>345</v>
      </c>
      <c r="D105" s="50">
        <v>1867.0</v>
      </c>
      <c r="E105" s="57">
        <v>0.4151319</v>
      </c>
      <c r="F105" s="50">
        <v>775.0</v>
      </c>
      <c r="G105" s="50">
        <v>1092.0</v>
      </c>
      <c r="H105" s="20" t="s">
        <v>245</v>
      </c>
      <c r="I105" s="7"/>
      <c r="J105" s="7"/>
      <c r="K105" s="7"/>
      <c r="L105" s="7"/>
      <c r="M105" s="7"/>
      <c r="N105" s="7"/>
      <c r="O105" s="7"/>
      <c r="P105" s="7"/>
      <c r="Q105" s="7"/>
      <c r="R105" s="7"/>
      <c r="S105" s="7"/>
      <c r="T105" s="7"/>
      <c r="U105" s="7"/>
      <c r="V105" s="7"/>
      <c r="W105" s="7"/>
      <c r="X105" s="7"/>
      <c r="Y105" s="7"/>
      <c r="Z105" s="7"/>
    </row>
    <row r="106" ht="15.0" customHeight="1">
      <c r="A106" s="20" t="s">
        <v>321</v>
      </c>
      <c r="B106" s="20" t="s">
        <v>306</v>
      </c>
      <c r="C106" s="20" t="s">
        <v>345</v>
      </c>
      <c r="D106" s="50">
        <v>1561.0</v>
      </c>
      <c r="E106" s="57">
        <v>0.3374787</v>
      </c>
      <c r="F106" s="50">
        <v>527.0</v>
      </c>
      <c r="G106" s="50">
        <v>1034.0</v>
      </c>
      <c r="H106" s="20" t="s">
        <v>245</v>
      </c>
      <c r="I106" s="7"/>
      <c r="J106" s="7"/>
      <c r="K106" s="7"/>
      <c r="L106" s="7"/>
      <c r="M106" s="7"/>
      <c r="N106" s="7"/>
      <c r="O106" s="7"/>
      <c r="P106" s="7"/>
      <c r="Q106" s="7"/>
      <c r="R106" s="7"/>
      <c r="S106" s="7"/>
      <c r="T106" s="7"/>
      <c r="U106" s="7"/>
      <c r="V106" s="7"/>
      <c r="W106" s="7"/>
      <c r="X106" s="7"/>
      <c r="Y106" s="7"/>
      <c r="Z106" s="7"/>
    </row>
    <row r="107" ht="15.0" customHeight="1">
      <c r="A107" s="20" t="s">
        <v>322</v>
      </c>
      <c r="B107" s="20" t="s">
        <v>306</v>
      </c>
      <c r="C107" s="20" t="s">
        <v>345</v>
      </c>
      <c r="D107" s="50">
        <v>2044.0</v>
      </c>
      <c r="E107" s="57">
        <v>0.3193857</v>
      </c>
      <c r="F107" s="50">
        <v>653.0</v>
      </c>
      <c r="G107" s="50">
        <v>1391.0</v>
      </c>
      <c r="H107" s="20" t="s">
        <v>245</v>
      </c>
      <c r="I107" s="7"/>
      <c r="J107" s="7"/>
      <c r="K107" s="7"/>
      <c r="L107" s="7"/>
      <c r="M107" s="7"/>
      <c r="N107" s="7"/>
      <c r="O107" s="7"/>
      <c r="P107" s="7"/>
      <c r="Q107" s="7"/>
      <c r="R107" s="7"/>
      <c r="S107" s="7"/>
      <c r="T107" s="7"/>
      <c r="U107" s="7"/>
      <c r="V107" s="7"/>
      <c r="W107" s="7"/>
      <c r="X107" s="7"/>
      <c r="Y107" s="7"/>
      <c r="Z107" s="7"/>
    </row>
    <row r="108" ht="15.0" customHeight="1">
      <c r="A108" s="20" t="s">
        <v>323</v>
      </c>
      <c r="B108" s="20" t="s">
        <v>306</v>
      </c>
      <c r="C108" s="20" t="s">
        <v>345</v>
      </c>
      <c r="D108" s="50">
        <v>1332.0</v>
      </c>
      <c r="E108" s="57">
        <v>0.4448142</v>
      </c>
      <c r="F108" s="50">
        <v>592.0</v>
      </c>
      <c r="G108" s="50">
        <v>740.0</v>
      </c>
      <c r="H108" s="20" t="s">
        <v>245</v>
      </c>
      <c r="I108" s="7"/>
      <c r="J108" s="7"/>
      <c r="K108" s="7"/>
      <c r="L108" s="7"/>
      <c r="M108" s="7"/>
      <c r="N108" s="7"/>
      <c r="O108" s="7"/>
      <c r="P108" s="7"/>
      <c r="Q108" s="7"/>
      <c r="R108" s="7"/>
      <c r="S108" s="7"/>
      <c r="T108" s="7"/>
      <c r="U108" s="7"/>
      <c r="V108" s="7"/>
      <c r="W108" s="7"/>
      <c r="X108" s="7"/>
      <c r="Y108" s="7"/>
      <c r="Z108" s="7"/>
    </row>
    <row r="109" ht="15.0" customHeight="1">
      <c r="A109" s="20" t="s">
        <v>324</v>
      </c>
      <c r="B109" s="20" t="s">
        <v>306</v>
      </c>
      <c r="C109" s="20" t="s">
        <v>345</v>
      </c>
      <c r="D109" s="50">
        <v>590.0</v>
      </c>
      <c r="E109" s="57">
        <v>0.2336151</v>
      </c>
      <c r="F109" s="50">
        <v>138.0</v>
      </c>
      <c r="G109" s="50">
        <v>452.0</v>
      </c>
      <c r="H109" s="20" t="s">
        <v>245</v>
      </c>
      <c r="I109" s="7"/>
      <c r="J109" s="7"/>
      <c r="K109" s="7"/>
      <c r="L109" s="7"/>
      <c r="M109" s="7"/>
      <c r="N109" s="7"/>
      <c r="O109" s="7"/>
      <c r="P109" s="7"/>
      <c r="Q109" s="7"/>
      <c r="R109" s="7"/>
      <c r="S109" s="7"/>
      <c r="T109" s="7"/>
      <c r="U109" s="7"/>
      <c r="V109" s="7"/>
      <c r="W109" s="7"/>
      <c r="X109" s="7"/>
      <c r="Y109" s="7"/>
      <c r="Z109" s="7"/>
    </row>
    <row r="110" ht="15.0" customHeight="1">
      <c r="A110" s="20" t="s">
        <v>325</v>
      </c>
      <c r="B110" s="20" t="s">
        <v>306</v>
      </c>
      <c r="C110" s="20" t="s">
        <v>345</v>
      </c>
      <c r="D110" s="50">
        <v>2152.0</v>
      </c>
      <c r="E110" s="57">
        <v>0.4109265</v>
      </c>
      <c r="F110" s="50">
        <v>884.0</v>
      </c>
      <c r="G110" s="50">
        <v>1268.0</v>
      </c>
      <c r="H110" s="20" t="s">
        <v>245</v>
      </c>
      <c r="I110" s="7"/>
      <c r="J110" s="7"/>
      <c r="K110" s="7"/>
      <c r="L110" s="7"/>
      <c r="M110" s="7"/>
      <c r="N110" s="7"/>
      <c r="O110" s="7"/>
      <c r="P110" s="7"/>
      <c r="Q110" s="7"/>
      <c r="R110" s="7"/>
      <c r="S110" s="7"/>
      <c r="T110" s="7"/>
      <c r="U110" s="7"/>
      <c r="V110" s="7"/>
      <c r="W110" s="7"/>
      <c r="X110" s="7"/>
      <c r="Y110" s="7"/>
      <c r="Z110" s="7"/>
    </row>
    <row r="111" ht="15.0" customHeight="1">
      <c r="A111" s="20" t="s">
        <v>326</v>
      </c>
      <c r="B111" s="20" t="s">
        <v>306</v>
      </c>
      <c r="C111" s="20" t="s">
        <v>345</v>
      </c>
      <c r="D111" s="50">
        <v>218.0</v>
      </c>
      <c r="E111" s="57">
        <v>0.3752295</v>
      </c>
      <c r="F111" s="50">
        <v>82.0</v>
      </c>
      <c r="G111" s="50">
        <v>136.0</v>
      </c>
      <c r="H111" s="20" t="s">
        <v>245</v>
      </c>
      <c r="I111" s="7"/>
      <c r="J111" s="7"/>
      <c r="K111" s="7"/>
      <c r="L111" s="7"/>
      <c r="M111" s="7"/>
      <c r="N111" s="7"/>
      <c r="O111" s="7"/>
      <c r="P111" s="7"/>
      <c r="Q111" s="7"/>
      <c r="R111" s="7"/>
      <c r="S111" s="7"/>
      <c r="T111" s="7"/>
      <c r="U111" s="7"/>
      <c r="V111" s="7"/>
      <c r="W111" s="7"/>
      <c r="X111" s="7"/>
      <c r="Y111" s="7"/>
      <c r="Z111" s="7"/>
    </row>
    <row r="112" ht="15.0" customHeight="1">
      <c r="A112" s="20" t="s">
        <v>327</v>
      </c>
      <c r="B112" s="20" t="s">
        <v>306</v>
      </c>
      <c r="C112" s="20" t="s">
        <v>345</v>
      </c>
      <c r="D112" s="50">
        <v>5156.0</v>
      </c>
      <c r="E112" s="57">
        <v>0.3926868</v>
      </c>
      <c r="F112" s="50">
        <v>2025.0</v>
      </c>
      <c r="G112" s="50">
        <v>3131.0</v>
      </c>
      <c r="H112" s="20" t="s">
        <v>245</v>
      </c>
      <c r="I112" s="7"/>
      <c r="J112" s="7"/>
      <c r="K112" s="7"/>
      <c r="L112" s="7"/>
      <c r="M112" s="7"/>
      <c r="N112" s="7"/>
      <c r="O112" s="7"/>
      <c r="P112" s="7"/>
      <c r="Q112" s="7"/>
      <c r="R112" s="7"/>
      <c r="S112" s="7"/>
      <c r="T112" s="7"/>
      <c r="U112" s="7"/>
      <c r="V112" s="7"/>
      <c r="W112" s="7"/>
      <c r="X112" s="7"/>
      <c r="Y112" s="7"/>
      <c r="Z112" s="7"/>
    </row>
    <row r="113" ht="15.0" customHeight="1">
      <c r="A113" s="20" t="s">
        <v>328</v>
      </c>
      <c r="B113" s="20" t="s">
        <v>306</v>
      </c>
      <c r="C113" s="20" t="s">
        <v>345</v>
      </c>
      <c r="D113" s="50">
        <v>1377.0</v>
      </c>
      <c r="E113" s="57">
        <v>0.4818804</v>
      </c>
      <c r="F113" s="50">
        <v>664.0</v>
      </c>
      <c r="G113" s="50">
        <v>713.0</v>
      </c>
      <c r="H113" s="20" t="s">
        <v>245</v>
      </c>
      <c r="I113" s="7"/>
      <c r="J113" s="7"/>
      <c r="K113" s="7"/>
      <c r="L113" s="7"/>
      <c r="M113" s="7"/>
      <c r="N113" s="7"/>
      <c r="O113" s="7"/>
      <c r="P113" s="7"/>
      <c r="Q113" s="7"/>
      <c r="R113" s="7"/>
      <c r="S113" s="7"/>
      <c r="T113" s="7"/>
      <c r="U113" s="7"/>
      <c r="V113" s="7"/>
      <c r="W113" s="7"/>
      <c r="X113" s="7"/>
      <c r="Y113" s="7"/>
      <c r="Z113" s="7"/>
    </row>
    <row r="114" ht="15.0" customHeight="1">
      <c r="A114" s="20" t="s">
        <v>329</v>
      </c>
      <c r="B114" s="20" t="s">
        <v>306</v>
      </c>
      <c r="C114" s="20" t="s">
        <v>345</v>
      </c>
      <c r="D114" s="50">
        <v>2515.0</v>
      </c>
      <c r="E114" s="57">
        <v>0.3258894</v>
      </c>
      <c r="F114" s="50">
        <v>820.0</v>
      </c>
      <c r="G114" s="50">
        <v>1695.0</v>
      </c>
      <c r="H114" s="20" t="s">
        <v>245</v>
      </c>
      <c r="I114" s="7"/>
      <c r="J114" s="7"/>
      <c r="K114" s="7"/>
      <c r="L114" s="7"/>
      <c r="M114" s="7"/>
      <c r="N114" s="7"/>
      <c r="O114" s="7"/>
      <c r="P114" s="7"/>
      <c r="Q114" s="7"/>
      <c r="R114" s="7"/>
      <c r="S114" s="7"/>
      <c r="T114" s="7"/>
      <c r="U114" s="7"/>
      <c r="V114" s="7"/>
      <c r="W114" s="7"/>
      <c r="X114" s="7"/>
      <c r="Y114" s="7"/>
      <c r="Z114" s="7"/>
    </row>
    <row r="115" ht="15.0" customHeight="1">
      <c r="A115" s="20" t="s">
        <v>330</v>
      </c>
      <c r="B115" s="20" t="s">
        <v>306</v>
      </c>
      <c r="C115" s="20" t="s">
        <v>345</v>
      </c>
      <c r="D115" s="50">
        <v>989.0</v>
      </c>
      <c r="E115" s="57">
        <v>0.3435912</v>
      </c>
      <c r="F115" s="50">
        <v>340.0</v>
      </c>
      <c r="G115" s="50">
        <v>649.0</v>
      </c>
      <c r="H115" s="20" t="s">
        <v>245</v>
      </c>
      <c r="I115" s="7"/>
      <c r="J115" s="7"/>
      <c r="K115" s="7"/>
      <c r="L115" s="7"/>
      <c r="M115" s="7"/>
      <c r="N115" s="7"/>
      <c r="O115" s="7"/>
      <c r="P115" s="7"/>
      <c r="Q115" s="7"/>
      <c r="R115" s="7"/>
      <c r="S115" s="7"/>
      <c r="T115" s="7"/>
      <c r="U115" s="7"/>
      <c r="V115" s="7"/>
      <c r="W115" s="7"/>
      <c r="X115" s="7"/>
      <c r="Y115" s="7"/>
      <c r="Z115" s="7"/>
    </row>
    <row r="116" ht="15.0" customHeight="1">
      <c r="A116" s="20" t="s">
        <v>331</v>
      </c>
      <c r="B116" s="20" t="s">
        <v>306</v>
      </c>
      <c r="C116" s="20" t="s">
        <v>345</v>
      </c>
      <c r="D116" s="50">
        <v>128.0</v>
      </c>
      <c r="E116" s="57">
        <v>0.403347</v>
      </c>
      <c r="F116" s="50">
        <v>52.0</v>
      </c>
      <c r="G116" s="50">
        <v>76.0</v>
      </c>
      <c r="H116" s="20" t="s">
        <v>245</v>
      </c>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7">
    <mergeCell ref="A16:B16"/>
    <mergeCell ref="A17:B17"/>
    <mergeCell ref="A18:B18"/>
    <mergeCell ref="A19:B19"/>
    <mergeCell ref="A22:B22"/>
    <mergeCell ref="A23:B23"/>
    <mergeCell ref="A24:B24"/>
    <mergeCell ref="A25:B25"/>
    <mergeCell ref="A26:B26"/>
    <mergeCell ref="C26:H26"/>
    <mergeCell ref="A6:K6"/>
    <mergeCell ref="A7:K7"/>
    <mergeCell ref="A8:K8"/>
    <mergeCell ref="A9:K9"/>
    <mergeCell ref="A14:B14"/>
    <mergeCell ref="E14:K19"/>
    <mergeCell ref="A15:B15"/>
  </mergeCells>
  <hyperlinks>
    <hyperlink r:id="rId1" location="'Results'!A1" ref="A3"/>
    <hyperlink r:id="rId2" location="'How%20to%20Read'!A1" ref="F22"/>
  </hyperlinks>
  <printOptions/>
  <pageMargins bottom="1.0" footer="0.0" header="0.0" left="0.75" right="0.75" top="1.0"/>
  <pageSetup fitToHeight="0" paperSize="9" orientation="landscape"/>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3" width="16.0"/>
    <col customWidth="1" min="4" max="13" width="13.0"/>
    <col customWidth="1" min="14" max="26" width="8.71"/>
  </cols>
  <sheetData>
    <row r="1" ht="17.25" customHeight="1">
      <c r="A1" s="1" t="s">
        <v>354</v>
      </c>
      <c r="B1" s="7"/>
      <c r="C1" s="7"/>
      <c r="D1" s="7"/>
      <c r="E1" s="7"/>
      <c r="F1" s="7"/>
      <c r="G1" s="7"/>
      <c r="H1" s="7"/>
      <c r="I1" s="7"/>
      <c r="J1" s="7"/>
      <c r="K1" s="7"/>
      <c r="L1" s="7"/>
      <c r="M1" s="7"/>
      <c r="N1" s="7"/>
      <c r="O1" s="7"/>
      <c r="P1" s="7"/>
      <c r="Q1" s="7"/>
      <c r="R1" s="7"/>
      <c r="S1" s="7"/>
      <c r="T1" s="7"/>
      <c r="U1" s="7"/>
      <c r="V1" s="7"/>
      <c r="W1" s="7"/>
      <c r="X1" s="7"/>
      <c r="Y1" s="7"/>
      <c r="Z1" s="7"/>
    </row>
    <row r="2" ht="15.0" customHeight="1">
      <c r="A2" s="2" t="s">
        <v>355</v>
      </c>
      <c r="B2" s="7"/>
      <c r="C2" s="7"/>
      <c r="D2" s="7"/>
      <c r="E2" s="7"/>
      <c r="F2" s="7"/>
      <c r="G2" s="7"/>
      <c r="H2" s="7"/>
      <c r="I2" s="7"/>
      <c r="J2" s="7"/>
      <c r="K2" s="7"/>
      <c r="L2" s="7"/>
      <c r="M2" s="7"/>
      <c r="N2" s="7"/>
      <c r="O2" s="7"/>
      <c r="P2" s="7"/>
      <c r="Q2" s="7"/>
      <c r="R2" s="7"/>
      <c r="S2" s="7"/>
      <c r="T2" s="7"/>
      <c r="U2" s="7"/>
      <c r="V2" s="7"/>
      <c r="W2" s="7"/>
      <c r="X2" s="7"/>
      <c r="Y2" s="7"/>
      <c r="Z2" s="7"/>
    </row>
    <row r="3" ht="15.0" customHeight="1">
      <c r="A3" s="25" t="s">
        <v>205</v>
      </c>
      <c r="B3" s="7"/>
      <c r="C3" s="7"/>
      <c r="D3" s="7"/>
      <c r="E3" s="7"/>
      <c r="F3" s="7"/>
      <c r="G3" s="7"/>
      <c r="H3" s="7"/>
      <c r="I3" s="7"/>
      <c r="J3" s="7"/>
      <c r="K3" s="7"/>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ht="15.0" customHeight="1">
      <c r="A5" s="8" t="s">
        <v>206</v>
      </c>
      <c r="B5" s="7"/>
      <c r="C5" s="7"/>
      <c r="D5" s="7"/>
      <c r="E5" s="7"/>
      <c r="F5" s="7"/>
      <c r="G5" s="7"/>
      <c r="H5" s="7"/>
      <c r="I5" s="7"/>
      <c r="J5" s="7"/>
      <c r="K5" s="7"/>
      <c r="L5" s="7"/>
      <c r="M5" s="7"/>
      <c r="N5" s="7"/>
      <c r="O5" s="7"/>
      <c r="P5" s="7"/>
      <c r="Q5" s="7"/>
      <c r="R5" s="7"/>
      <c r="S5" s="7"/>
      <c r="T5" s="7"/>
      <c r="U5" s="7"/>
      <c r="V5" s="7"/>
      <c r="W5" s="7"/>
      <c r="X5" s="7"/>
      <c r="Y5" s="7"/>
      <c r="Z5" s="7"/>
    </row>
    <row r="6" ht="18.0" customHeight="1">
      <c r="A6" s="3" t="s">
        <v>207</v>
      </c>
      <c r="L6" s="7"/>
      <c r="M6" s="7"/>
      <c r="N6" s="7"/>
      <c r="O6" s="7"/>
      <c r="P6" s="7"/>
      <c r="Q6" s="7"/>
      <c r="R6" s="7"/>
      <c r="S6" s="7"/>
      <c r="T6" s="7"/>
      <c r="U6" s="7"/>
      <c r="V6" s="7"/>
      <c r="W6" s="7"/>
      <c r="X6" s="7"/>
      <c r="Y6" s="7"/>
      <c r="Z6" s="7"/>
    </row>
    <row r="7" ht="30.0" customHeight="1">
      <c r="A7" s="3" t="s">
        <v>356</v>
      </c>
      <c r="L7" s="7"/>
      <c r="M7" s="7"/>
      <c r="N7" s="7"/>
      <c r="O7" s="7"/>
      <c r="P7" s="7"/>
      <c r="Q7" s="7"/>
      <c r="R7" s="7"/>
      <c r="S7" s="7"/>
      <c r="T7" s="7"/>
      <c r="U7" s="7"/>
      <c r="V7" s="7"/>
      <c r="W7" s="7"/>
      <c r="X7" s="7"/>
      <c r="Y7" s="7"/>
      <c r="Z7" s="7"/>
    </row>
    <row r="8" ht="18.0" customHeight="1">
      <c r="A8" s="3" t="s">
        <v>357</v>
      </c>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ht="15.0" customHeight="1">
      <c r="A13" s="8" t="s">
        <v>212</v>
      </c>
      <c r="B13" s="7"/>
      <c r="C13" s="7"/>
      <c r="D13" s="7"/>
      <c r="E13" s="8" t="s">
        <v>213</v>
      </c>
      <c r="F13" s="7"/>
      <c r="G13" s="7"/>
      <c r="H13" s="7"/>
      <c r="I13" s="7"/>
      <c r="J13" s="7"/>
      <c r="K13" s="7"/>
      <c r="L13" s="7"/>
      <c r="M13" s="7"/>
      <c r="N13" s="7"/>
      <c r="O13" s="7"/>
      <c r="P13" s="7"/>
      <c r="Q13" s="7"/>
      <c r="R13" s="7"/>
      <c r="S13" s="7"/>
      <c r="T13" s="7"/>
      <c r="U13" s="7"/>
      <c r="V13" s="7"/>
      <c r="W13" s="7"/>
      <c r="X13" s="7"/>
      <c r="Y13" s="7"/>
      <c r="Z13" s="7"/>
    </row>
    <row r="14" ht="15.0" customHeight="1">
      <c r="A14" s="3" t="s">
        <v>214</v>
      </c>
      <c r="C14" s="42">
        <v>0.47727</v>
      </c>
      <c r="D14" s="7"/>
      <c r="E14" s="43" t="s">
        <v>358</v>
      </c>
      <c r="F14" s="44"/>
      <c r="G14" s="44"/>
      <c r="H14" s="44"/>
      <c r="I14" s="44"/>
      <c r="J14" s="44"/>
      <c r="K14" s="45"/>
      <c r="L14" s="7"/>
      <c r="M14" s="7"/>
      <c r="N14" s="7"/>
      <c r="O14" s="7"/>
      <c r="P14" s="7"/>
      <c r="Q14" s="7"/>
      <c r="R14" s="7"/>
      <c r="S14" s="7"/>
      <c r="T14" s="7"/>
      <c r="U14" s="7"/>
      <c r="V14" s="7"/>
      <c r="W14" s="7"/>
      <c r="X14" s="7"/>
      <c r="Y14" s="7"/>
      <c r="Z14" s="7"/>
    </row>
    <row r="15" ht="15.0" customHeight="1">
      <c r="A15" s="3" t="s">
        <v>216</v>
      </c>
      <c r="C15" s="42">
        <f>1-C14</f>
        <v>0.52273</v>
      </c>
      <c r="D15" s="7"/>
      <c r="E15" s="46"/>
      <c r="K15" s="47"/>
      <c r="L15" s="7"/>
      <c r="M15" s="7"/>
      <c r="N15" s="7"/>
      <c r="O15" s="7"/>
      <c r="P15" s="7"/>
      <c r="Q15" s="7"/>
      <c r="R15" s="7"/>
      <c r="S15" s="7"/>
      <c r="T15" s="7"/>
      <c r="U15" s="7"/>
      <c r="V15" s="7"/>
      <c r="W15" s="7"/>
      <c r="X15" s="7"/>
      <c r="Y15" s="7"/>
      <c r="Z15" s="7"/>
    </row>
    <row r="16" ht="15.0" customHeight="1">
      <c r="A16" s="3" t="s">
        <v>217</v>
      </c>
      <c r="C16" s="48">
        <f>(C14-C15)*100</f>
        <v>-4.546</v>
      </c>
      <c r="D16" s="7"/>
      <c r="E16" s="46"/>
      <c r="K16" s="47"/>
      <c r="L16" s="7"/>
      <c r="M16" s="7"/>
      <c r="N16" s="7"/>
      <c r="O16" s="7"/>
      <c r="P16" s="7"/>
      <c r="Q16" s="7"/>
      <c r="R16" s="7"/>
      <c r="S16" s="7"/>
      <c r="T16" s="7"/>
      <c r="U16" s="7"/>
      <c r="V16" s="7"/>
      <c r="W16" s="7"/>
      <c r="X16" s="7"/>
      <c r="Y16" s="7"/>
      <c r="Z16" s="7"/>
    </row>
    <row r="17" ht="15.0" customHeight="1">
      <c r="A17" s="3" t="s">
        <v>120</v>
      </c>
      <c r="C17" s="49" t="str">
        <f>IF(C14&gt;0.5,"Brooks","Mackenzie")</f>
        <v>Mackenzie</v>
      </c>
      <c r="D17" s="7"/>
      <c r="E17" s="46"/>
      <c r="K17" s="47"/>
      <c r="L17" s="7"/>
      <c r="M17" s="7"/>
      <c r="N17" s="7"/>
      <c r="O17" s="7"/>
      <c r="P17" s="7"/>
      <c r="Q17" s="7"/>
      <c r="R17" s="7"/>
      <c r="S17" s="7"/>
      <c r="T17" s="7"/>
      <c r="U17" s="7"/>
      <c r="V17" s="7"/>
      <c r="W17" s="7"/>
      <c r="X17" s="7"/>
      <c r="Y17" s="7"/>
      <c r="Z17" s="7"/>
    </row>
    <row r="18" ht="15.0" customHeight="1">
      <c r="A18" s="20" t="s">
        <v>218</v>
      </c>
      <c r="C18" s="50"/>
      <c r="D18" s="7"/>
      <c r="E18" s="46"/>
      <c r="K18" s="47"/>
      <c r="L18" s="7"/>
      <c r="M18" s="7"/>
      <c r="N18" s="7"/>
      <c r="O18" s="7"/>
      <c r="P18" s="7"/>
      <c r="Q18" s="7"/>
      <c r="R18" s="7"/>
      <c r="S18" s="7"/>
      <c r="T18" s="7"/>
      <c r="U18" s="7"/>
      <c r="V18" s="7"/>
      <c r="W18" s="7"/>
      <c r="X18" s="7"/>
      <c r="Y18" s="7"/>
      <c r="Z18" s="7"/>
    </row>
    <row r="19" ht="15.0" customHeight="1">
      <c r="A19" s="20" t="s">
        <v>219</v>
      </c>
      <c r="C19" s="50"/>
      <c r="D19" s="7"/>
      <c r="E19" s="51"/>
      <c r="F19" s="52"/>
      <c r="G19" s="52"/>
      <c r="H19" s="52"/>
      <c r="I19" s="52"/>
      <c r="J19" s="52"/>
      <c r="K19" s="53"/>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0" customHeight="1">
      <c r="A21" s="8" t="s">
        <v>220</v>
      </c>
      <c r="B21" s="7"/>
      <c r="C21" s="7"/>
      <c r="D21" s="7"/>
      <c r="E21" s="8" t="s">
        <v>80</v>
      </c>
      <c r="F21" s="7"/>
      <c r="G21" s="7"/>
      <c r="H21" s="7"/>
      <c r="I21" s="7"/>
      <c r="J21" s="7"/>
      <c r="K21" s="7"/>
      <c r="L21" s="7"/>
      <c r="M21" s="7"/>
      <c r="N21" s="7"/>
      <c r="O21" s="7"/>
      <c r="P21" s="7"/>
      <c r="Q21" s="7"/>
      <c r="R21" s="7"/>
      <c r="S21" s="7"/>
      <c r="T21" s="7"/>
      <c r="U21" s="7"/>
      <c r="V21" s="7"/>
      <c r="W21" s="7"/>
      <c r="X21" s="7"/>
      <c r="Y21" s="7"/>
      <c r="Z21" s="7"/>
    </row>
    <row r="22" ht="27.75" customHeight="1">
      <c r="A22" s="3" t="s">
        <v>221</v>
      </c>
      <c r="C22" s="54">
        <v>1.99</v>
      </c>
      <c r="D22" s="7"/>
      <c r="E22" s="36" t="s">
        <v>82</v>
      </c>
      <c r="F22" s="55" t="s">
        <v>222</v>
      </c>
      <c r="G22" s="7"/>
      <c r="H22" s="7"/>
      <c r="I22" s="7"/>
      <c r="J22" s="7"/>
      <c r="K22" s="7"/>
      <c r="L22" s="7"/>
      <c r="M22" s="7"/>
      <c r="N22" s="7"/>
      <c r="O22" s="7"/>
      <c r="P22" s="7"/>
      <c r="Q22" s="7"/>
      <c r="R22" s="7"/>
      <c r="S22" s="7"/>
      <c r="T22" s="7"/>
      <c r="U22" s="7"/>
      <c r="V22" s="7"/>
      <c r="W22" s="7"/>
      <c r="X22" s="7"/>
      <c r="Y22" s="7"/>
      <c r="Z22" s="7"/>
    </row>
    <row r="23" ht="27.75" customHeight="1">
      <c r="A23" s="3" t="s">
        <v>223</v>
      </c>
      <c r="C23" s="23" t="s">
        <v>359</v>
      </c>
      <c r="D23" s="7"/>
      <c r="E23" s="7"/>
      <c r="F23" s="7"/>
      <c r="G23" s="7"/>
      <c r="H23" s="7"/>
      <c r="I23" s="7"/>
      <c r="J23" s="7"/>
      <c r="K23" s="7"/>
      <c r="L23" s="7"/>
      <c r="M23" s="7"/>
      <c r="N23" s="7"/>
      <c r="O23" s="7"/>
      <c r="P23" s="7"/>
      <c r="Q23" s="7"/>
      <c r="R23" s="7"/>
      <c r="S23" s="7"/>
      <c r="T23" s="7"/>
      <c r="U23" s="7"/>
      <c r="V23" s="7"/>
      <c r="W23" s="7"/>
      <c r="X23" s="7"/>
      <c r="Y23" s="7"/>
      <c r="Z23" s="7"/>
    </row>
    <row r="24" ht="27.75" customHeight="1">
      <c r="A24" s="3" t="s">
        <v>225</v>
      </c>
      <c r="C24" s="56">
        <v>0.268742830687524</v>
      </c>
      <c r="D24" s="7"/>
      <c r="E24" s="7"/>
      <c r="F24" s="7"/>
      <c r="G24" s="7"/>
      <c r="H24" s="7"/>
      <c r="I24" s="7"/>
      <c r="J24" s="7"/>
      <c r="K24" s="7"/>
      <c r="L24" s="7"/>
      <c r="M24" s="7"/>
      <c r="N24" s="7"/>
      <c r="O24" s="7"/>
      <c r="P24" s="7"/>
      <c r="Q24" s="7"/>
      <c r="R24" s="7"/>
      <c r="S24" s="7"/>
      <c r="T24" s="7"/>
      <c r="U24" s="7"/>
      <c r="V24" s="7"/>
      <c r="W24" s="7"/>
      <c r="X24" s="7"/>
      <c r="Y24" s="7"/>
      <c r="Z24" s="7"/>
    </row>
    <row r="25" ht="27.75" customHeight="1">
      <c r="A25" s="3" t="s">
        <v>226</v>
      </c>
      <c r="C25" s="20" t="s">
        <v>227</v>
      </c>
      <c r="D25" s="7"/>
      <c r="E25" s="7"/>
      <c r="F25" s="7"/>
      <c r="G25" s="7"/>
      <c r="H25" s="7"/>
      <c r="I25" s="7"/>
      <c r="J25" s="7"/>
      <c r="K25" s="7"/>
      <c r="L25" s="7"/>
      <c r="M25" s="7"/>
      <c r="N25" s="7"/>
      <c r="O25" s="7"/>
      <c r="P25" s="7"/>
      <c r="Q25" s="7"/>
      <c r="R25" s="7"/>
      <c r="S25" s="7"/>
      <c r="T25" s="7"/>
      <c r="U25" s="7"/>
      <c r="V25" s="7"/>
      <c r="W25" s="7"/>
      <c r="X25" s="7"/>
      <c r="Y25" s="7"/>
      <c r="Z25" s="7"/>
    </row>
    <row r="26" ht="27.75" customHeight="1">
      <c r="A26" s="3" t="s">
        <v>125</v>
      </c>
      <c r="C26" s="3" t="s">
        <v>41</v>
      </c>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0" customHeight="1">
      <c r="A29" s="8" t="s">
        <v>228</v>
      </c>
      <c r="B29" s="7"/>
      <c r="C29" s="7"/>
      <c r="D29" s="7"/>
      <c r="E29" s="7"/>
      <c r="F29" s="7"/>
      <c r="G29" s="7"/>
      <c r="H29" s="7"/>
      <c r="I29" s="8" t="s">
        <v>229</v>
      </c>
      <c r="J29" s="7"/>
      <c r="K29" s="7"/>
      <c r="L29" s="7"/>
      <c r="M29" s="7"/>
      <c r="N29" s="7"/>
      <c r="O29" s="7"/>
      <c r="P29" s="7"/>
      <c r="Q29" s="7"/>
      <c r="R29" s="7"/>
      <c r="S29" s="7"/>
      <c r="T29" s="7"/>
      <c r="U29" s="7"/>
      <c r="V29" s="7"/>
      <c r="W29" s="7"/>
      <c r="X29" s="7"/>
      <c r="Y29" s="7"/>
      <c r="Z29" s="7"/>
    </row>
    <row r="30" ht="39.75" customHeight="1">
      <c r="A30" s="24" t="s">
        <v>230</v>
      </c>
      <c r="B30" s="24" t="s">
        <v>231</v>
      </c>
      <c r="C30" s="24" t="s">
        <v>339</v>
      </c>
      <c r="D30" s="24" t="s">
        <v>340</v>
      </c>
      <c r="E30" s="24" t="s">
        <v>341</v>
      </c>
      <c r="F30" s="24" t="s">
        <v>342</v>
      </c>
      <c r="G30" s="24" t="s">
        <v>237</v>
      </c>
      <c r="H30" s="7"/>
      <c r="I30" s="24" t="s">
        <v>230</v>
      </c>
      <c r="J30" s="24" t="s">
        <v>360</v>
      </c>
      <c r="K30" s="24" t="s">
        <v>239</v>
      </c>
      <c r="L30" s="24" t="s">
        <v>361</v>
      </c>
      <c r="M30" s="24" t="s">
        <v>362</v>
      </c>
      <c r="N30" s="7"/>
      <c r="O30" s="7"/>
      <c r="P30" s="7"/>
      <c r="Q30" s="7"/>
      <c r="R30" s="7"/>
      <c r="S30" s="7"/>
      <c r="T30" s="7"/>
      <c r="U30" s="7"/>
      <c r="V30" s="7"/>
      <c r="W30" s="7"/>
      <c r="X30" s="7"/>
      <c r="Y30" s="7"/>
      <c r="Z30" s="7"/>
    </row>
    <row r="31" ht="15.0" customHeight="1">
      <c r="A31" s="20" t="s">
        <v>305</v>
      </c>
      <c r="B31" s="20" t="s">
        <v>306</v>
      </c>
      <c r="C31" s="50">
        <v>391.0</v>
      </c>
      <c r="D31" s="57">
        <v>0.355899403782916</v>
      </c>
      <c r="E31" s="50">
        <v>139.0</v>
      </c>
      <c r="F31" s="50">
        <v>252.0</v>
      </c>
      <c r="G31" s="20" t="s">
        <v>245</v>
      </c>
      <c r="H31" s="7"/>
      <c r="I31" s="20" t="s">
        <v>305</v>
      </c>
      <c r="J31" s="57">
        <v>0.306584781538732</v>
      </c>
      <c r="K31" s="57">
        <v>0.388412017167382</v>
      </c>
      <c r="L31" s="27">
        <v>-8.18272356286505</v>
      </c>
      <c r="M31" s="20">
        <v>1.0</v>
      </c>
      <c r="N31" s="7"/>
      <c r="O31" s="7"/>
      <c r="P31" s="7"/>
      <c r="Q31" s="7"/>
      <c r="R31" s="7"/>
      <c r="S31" s="7"/>
      <c r="T31" s="7"/>
      <c r="U31" s="7"/>
      <c r="V31" s="7"/>
      <c r="W31" s="7"/>
      <c r="X31" s="7"/>
      <c r="Y31" s="7"/>
      <c r="Z31" s="7"/>
    </row>
    <row r="32" ht="15.0" customHeight="1">
      <c r="A32" s="20" t="s">
        <v>309</v>
      </c>
      <c r="B32" s="20" t="s">
        <v>306</v>
      </c>
      <c r="C32" s="50">
        <v>341.0</v>
      </c>
      <c r="D32" s="57">
        <v>0.250549386020307</v>
      </c>
      <c r="E32" s="50">
        <v>85.0</v>
      </c>
      <c r="F32" s="50">
        <v>256.0</v>
      </c>
      <c r="G32" s="20" t="s">
        <v>245</v>
      </c>
      <c r="H32" s="7"/>
      <c r="I32" s="20" t="s">
        <v>309</v>
      </c>
      <c r="J32" s="57">
        <v>0.218727248720185</v>
      </c>
      <c r="K32" s="57">
        <v>0.282296650717703</v>
      </c>
      <c r="L32" s="27">
        <v>-6.35694019975181</v>
      </c>
      <c r="M32" s="20">
        <v>1.0</v>
      </c>
      <c r="N32" s="7"/>
      <c r="O32" s="7"/>
      <c r="P32" s="7"/>
      <c r="Q32" s="7"/>
      <c r="R32" s="7"/>
      <c r="S32" s="7"/>
      <c r="T32" s="7"/>
      <c r="U32" s="7"/>
      <c r="V32" s="7"/>
      <c r="W32" s="7"/>
      <c r="X32" s="7"/>
      <c r="Y32" s="7"/>
      <c r="Z32" s="7"/>
    </row>
    <row r="33" ht="15.0" customHeight="1">
      <c r="A33" s="20" t="s">
        <v>311</v>
      </c>
      <c r="B33" s="20" t="s">
        <v>306</v>
      </c>
      <c r="C33" s="50">
        <v>411.0</v>
      </c>
      <c r="D33" s="57">
        <v>0.303795861749162</v>
      </c>
      <c r="E33" s="50">
        <v>125.0</v>
      </c>
      <c r="F33" s="50">
        <v>286.0</v>
      </c>
      <c r="G33" s="20" t="s">
        <v>245</v>
      </c>
      <c r="H33" s="7"/>
      <c r="I33" s="20" t="s">
        <v>311</v>
      </c>
      <c r="J33" s="57">
        <v>0.308065859675509</v>
      </c>
      <c r="K33" s="57">
        <v>0.317180616740088</v>
      </c>
      <c r="L33" s="27">
        <v>-0.911475706457954</v>
      </c>
      <c r="M33" s="20">
        <v>1.0</v>
      </c>
      <c r="N33" s="7"/>
      <c r="O33" s="7"/>
      <c r="P33" s="7"/>
      <c r="Q33" s="7"/>
      <c r="R33" s="7"/>
      <c r="S33" s="7"/>
      <c r="T33" s="7"/>
      <c r="U33" s="7"/>
      <c r="V33" s="7"/>
      <c r="W33" s="7"/>
      <c r="X33" s="7"/>
      <c r="Y33" s="7"/>
      <c r="Z33" s="7"/>
    </row>
    <row r="34" ht="15.0" customHeight="1">
      <c r="A34" s="20" t="s">
        <v>312</v>
      </c>
      <c r="B34" s="20" t="s">
        <v>306</v>
      </c>
      <c r="C34" s="50">
        <v>1483.0</v>
      </c>
      <c r="D34" s="57">
        <v>0.236359589989291</v>
      </c>
      <c r="E34" s="50">
        <v>351.0</v>
      </c>
      <c r="F34" s="50">
        <v>1132.0</v>
      </c>
      <c r="G34" s="20" t="s">
        <v>245</v>
      </c>
      <c r="H34" s="7"/>
      <c r="I34" s="20" t="s">
        <v>312</v>
      </c>
      <c r="J34" s="57">
        <v>0.243801377029108</v>
      </c>
      <c r="K34" s="57">
        <v>0.259018332347723</v>
      </c>
      <c r="L34" s="27">
        <v>-1.52169553186154</v>
      </c>
      <c r="M34" s="20">
        <v>1.0</v>
      </c>
      <c r="N34" s="7"/>
      <c r="O34" s="7"/>
      <c r="P34" s="7"/>
      <c r="Q34" s="7"/>
      <c r="R34" s="7"/>
      <c r="S34" s="7"/>
      <c r="T34" s="7"/>
      <c r="U34" s="7"/>
      <c r="V34" s="7"/>
      <c r="W34" s="7"/>
      <c r="X34" s="7"/>
      <c r="Y34" s="7"/>
      <c r="Z34" s="7"/>
    </row>
    <row r="35" ht="15.0" customHeight="1">
      <c r="A35" s="20" t="s">
        <v>313</v>
      </c>
      <c r="B35" s="20" t="s">
        <v>306</v>
      </c>
      <c r="C35" s="50">
        <v>111.0</v>
      </c>
      <c r="D35" s="57">
        <v>0.282338901010952</v>
      </c>
      <c r="E35" s="50">
        <v>31.0</v>
      </c>
      <c r="F35" s="50">
        <v>80.0</v>
      </c>
      <c r="G35" s="20" t="s">
        <v>245</v>
      </c>
      <c r="H35" s="7"/>
      <c r="I35" s="20" t="s">
        <v>313</v>
      </c>
      <c r="J35" s="57">
        <v>0.303189396032721</v>
      </c>
      <c r="K35" s="57">
        <v>0.327586206896552</v>
      </c>
      <c r="L35" s="27">
        <v>-2.43968108638307</v>
      </c>
      <c r="M35" s="20">
        <v>1.0</v>
      </c>
      <c r="N35" s="7"/>
      <c r="O35" s="7"/>
      <c r="P35" s="7"/>
      <c r="Q35" s="7"/>
      <c r="R35" s="7"/>
      <c r="S35" s="7"/>
      <c r="T35" s="7"/>
      <c r="U35" s="7"/>
      <c r="V35" s="7"/>
      <c r="W35" s="7"/>
      <c r="X35" s="7"/>
      <c r="Y35" s="7"/>
      <c r="Z35" s="7"/>
    </row>
    <row r="36" ht="15.0" customHeight="1">
      <c r="A36" s="20" t="s">
        <v>314</v>
      </c>
      <c r="B36" s="20" t="s">
        <v>306</v>
      </c>
      <c r="C36" s="50">
        <v>2258.0</v>
      </c>
      <c r="D36" s="57">
        <v>0.258574749722985</v>
      </c>
      <c r="E36" s="50">
        <v>584.0</v>
      </c>
      <c r="F36" s="50">
        <v>1674.0</v>
      </c>
      <c r="G36" s="20" t="s">
        <v>245</v>
      </c>
      <c r="H36" s="7"/>
      <c r="I36" s="20" t="s">
        <v>314</v>
      </c>
      <c r="J36" s="57">
        <v>0.251356923053471</v>
      </c>
      <c r="K36" s="57">
        <v>0.277212216131558</v>
      </c>
      <c r="L36" s="27">
        <v>-2.5855293078087</v>
      </c>
      <c r="M36" s="20">
        <v>1.0</v>
      </c>
      <c r="N36" s="7"/>
      <c r="O36" s="7"/>
      <c r="P36" s="7"/>
      <c r="Q36" s="7"/>
      <c r="R36" s="7"/>
      <c r="S36" s="7"/>
      <c r="T36" s="7"/>
      <c r="U36" s="7"/>
      <c r="V36" s="7"/>
      <c r="W36" s="7"/>
      <c r="X36" s="7"/>
      <c r="Y36" s="7"/>
      <c r="Z36" s="7"/>
    </row>
    <row r="37" ht="15.0" customHeight="1">
      <c r="A37" s="20" t="s">
        <v>315</v>
      </c>
      <c r="B37" s="20" t="s">
        <v>306</v>
      </c>
      <c r="C37" s="50">
        <v>2411.0</v>
      </c>
      <c r="D37" s="57">
        <v>0.411216416338492</v>
      </c>
      <c r="E37" s="50">
        <v>991.0</v>
      </c>
      <c r="F37" s="50">
        <v>1420.0</v>
      </c>
      <c r="G37" s="20" t="s">
        <v>245</v>
      </c>
      <c r="H37" s="7"/>
      <c r="I37" s="20" t="s">
        <v>315</v>
      </c>
      <c r="J37" s="57">
        <v>0.421515374121686</v>
      </c>
      <c r="K37" s="57">
        <v>0.427079303675048</v>
      </c>
      <c r="L37" s="27">
        <v>-0.556392955336243</v>
      </c>
      <c r="M37" s="20">
        <v>1.0</v>
      </c>
      <c r="N37" s="7"/>
      <c r="O37" s="7"/>
      <c r="P37" s="7"/>
      <c r="Q37" s="7"/>
      <c r="R37" s="7"/>
      <c r="S37" s="7"/>
      <c r="T37" s="7"/>
      <c r="U37" s="7"/>
      <c r="V37" s="7"/>
      <c r="W37" s="7"/>
      <c r="X37" s="7"/>
      <c r="Y37" s="7"/>
      <c r="Z37" s="7"/>
    </row>
    <row r="38" ht="15.0" customHeight="1">
      <c r="A38" s="20" t="s">
        <v>316</v>
      </c>
      <c r="B38" s="20" t="s">
        <v>306</v>
      </c>
      <c r="C38" s="50">
        <v>912.0</v>
      </c>
      <c r="D38" s="57">
        <v>0.325198737264876</v>
      </c>
      <c r="E38" s="50">
        <v>297.0</v>
      </c>
      <c r="F38" s="50">
        <v>615.0</v>
      </c>
      <c r="G38" s="20" t="s">
        <v>245</v>
      </c>
      <c r="H38" s="7"/>
      <c r="I38" s="20" t="s">
        <v>316</v>
      </c>
      <c r="J38" s="57">
        <v>0.309085611073298</v>
      </c>
      <c r="K38" s="57">
        <v>0.334923664122137</v>
      </c>
      <c r="L38" s="27">
        <v>-2.58380530488392</v>
      </c>
      <c r="M38" s="20">
        <v>1.0</v>
      </c>
      <c r="N38" s="7"/>
      <c r="O38" s="7"/>
      <c r="P38" s="7"/>
      <c r="Q38" s="7"/>
      <c r="R38" s="7"/>
      <c r="S38" s="7"/>
      <c r="T38" s="7"/>
      <c r="U38" s="7"/>
      <c r="V38" s="7"/>
      <c r="W38" s="7"/>
      <c r="X38" s="7"/>
      <c r="Y38" s="7"/>
      <c r="Z38" s="7"/>
    </row>
    <row r="39" ht="15.0" customHeight="1">
      <c r="A39" s="20" t="s">
        <v>317</v>
      </c>
      <c r="B39" s="20" t="s">
        <v>306</v>
      </c>
      <c r="C39" s="50">
        <v>1078.0</v>
      </c>
      <c r="D39" s="57">
        <v>0.358442799531872</v>
      </c>
      <c r="E39" s="50">
        <v>386.0</v>
      </c>
      <c r="F39" s="50">
        <v>692.0</v>
      </c>
      <c r="G39" s="20" t="s">
        <v>245</v>
      </c>
      <c r="H39" s="7"/>
      <c r="I39" s="20" t="s">
        <v>317</v>
      </c>
      <c r="J39" s="57">
        <v>0.371187709862419</v>
      </c>
      <c r="K39" s="57">
        <v>0.395189003436426</v>
      </c>
      <c r="L39" s="27">
        <v>-2.40012935740075</v>
      </c>
      <c r="M39" s="20">
        <v>1.0</v>
      </c>
      <c r="N39" s="7"/>
      <c r="O39" s="7"/>
      <c r="P39" s="7"/>
      <c r="Q39" s="7"/>
      <c r="R39" s="7"/>
      <c r="S39" s="7"/>
      <c r="T39" s="7"/>
      <c r="U39" s="7"/>
      <c r="V39" s="7"/>
      <c r="W39" s="7"/>
      <c r="X39" s="7"/>
      <c r="Y39" s="7"/>
      <c r="Z39" s="7"/>
    </row>
    <row r="40" ht="15.0" customHeight="1">
      <c r="A40" s="20" t="s">
        <v>318</v>
      </c>
      <c r="B40" s="20" t="s">
        <v>306</v>
      </c>
      <c r="C40" s="50">
        <v>142.0</v>
      </c>
      <c r="D40" s="57">
        <v>0.253817977374947</v>
      </c>
      <c r="E40" s="50">
        <v>36.0</v>
      </c>
      <c r="F40" s="50">
        <v>106.0</v>
      </c>
      <c r="G40" s="20" t="s">
        <v>245</v>
      </c>
      <c r="H40" s="7"/>
      <c r="I40" s="20" t="s">
        <v>318</v>
      </c>
      <c r="J40" s="57">
        <v>0.296985114792699</v>
      </c>
      <c r="K40" s="57">
        <v>0.262068965517241</v>
      </c>
      <c r="L40" s="27">
        <v>3.49161492754578</v>
      </c>
      <c r="M40" s="20">
        <v>1.0</v>
      </c>
      <c r="N40" s="7"/>
      <c r="O40" s="7"/>
      <c r="P40" s="7"/>
      <c r="Q40" s="7"/>
      <c r="R40" s="7"/>
      <c r="S40" s="7"/>
      <c r="T40" s="7"/>
      <c r="U40" s="7"/>
      <c r="V40" s="7"/>
      <c r="W40" s="7"/>
      <c r="X40" s="7"/>
      <c r="Y40" s="7"/>
      <c r="Z40" s="7"/>
    </row>
    <row r="41" ht="15.0" customHeight="1">
      <c r="A41" s="20" t="s">
        <v>319</v>
      </c>
      <c r="B41" s="20" t="s">
        <v>306</v>
      </c>
      <c r="C41" s="50">
        <v>278.0</v>
      </c>
      <c r="D41" s="57">
        <v>0.219072453465743</v>
      </c>
      <c r="E41" s="50">
        <v>61.0</v>
      </c>
      <c r="F41" s="50">
        <v>217.0</v>
      </c>
      <c r="G41" s="20" t="s">
        <v>245</v>
      </c>
      <c r="H41" s="7"/>
      <c r="I41" s="20" t="s">
        <v>319</v>
      </c>
      <c r="J41" s="57">
        <v>0.215747047322225</v>
      </c>
      <c r="K41" s="57">
        <v>0.211678832116788</v>
      </c>
      <c r="L41" s="27">
        <v>0.40682152054364</v>
      </c>
      <c r="M41" s="20">
        <v>1.0</v>
      </c>
      <c r="N41" s="7"/>
      <c r="O41" s="7"/>
      <c r="P41" s="7"/>
      <c r="Q41" s="7"/>
      <c r="R41" s="7"/>
      <c r="S41" s="7"/>
      <c r="T41" s="7"/>
      <c r="U41" s="7"/>
      <c r="V41" s="7"/>
      <c r="W41" s="7"/>
      <c r="X41" s="7"/>
      <c r="Y41" s="7"/>
      <c r="Z41" s="7"/>
    </row>
    <row r="42" ht="15.0" customHeight="1">
      <c r="A42" s="20" t="s">
        <v>320</v>
      </c>
      <c r="B42" s="20" t="s">
        <v>306</v>
      </c>
      <c r="C42" s="50">
        <v>1900.0</v>
      </c>
      <c r="D42" s="57">
        <v>0.371219311589925</v>
      </c>
      <c r="E42" s="50">
        <v>705.0</v>
      </c>
      <c r="F42" s="50">
        <v>1195.0</v>
      </c>
      <c r="G42" s="20" t="s">
        <v>245</v>
      </c>
      <c r="H42" s="7"/>
      <c r="I42" s="20" t="s">
        <v>320</v>
      </c>
      <c r="J42" s="57">
        <v>0.38906899465502</v>
      </c>
      <c r="K42" s="57">
        <v>0.388477366255144</v>
      </c>
      <c r="L42" s="27">
        <v>0.0591628399875643</v>
      </c>
      <c r="M42" s="20">
        <v>1.0</v>
      </c>
      <c r="N42" s="7"/>
      <c r="O42" s="7"/>
      <c r="P42" s="7"/>
      <c r="Q42" s="7"/>
      <c r="R42" s="7"/>
      <c r="S42" s="7"/>
      <c r="T42" s="7"/>
      <c r="U42" s="7"/>
      <c r="V42" s="7"/>
      <c r="W42" s="7"/>
      <c r="X42" s="7"/>
      <c r="Y42" s="7"/>
      <c r="Z42" s="7"/>
    </row>
    <row r="43" ht="15.0" customHeight="1">
      <c r="A43" s="20" t="s">
        <v>363</v>
      </c>
      <c r="B43" s="20" t="s">
        <v>306</v>
      </c>
      <c r="C43" s="50">
        <v>1604.0</v>
      </c>
      <c r="D43" s="57">
        <v>0.259835026546352</v>
      </c>
      <c r="E43" s="50">
        <v>417.0</v>
      </c>
      <c r="F43" s="50">
        <v>1187.0</v>
      </c>
      <c r="G43" s="20" t="s">
        <v>245</v>
      </c>
      <c r="H43" s="7"/>
      <c r="I43" s="20" t="s">
        <v>363</v>
      </c>
      <c r="J43" s="57">
        <v>0.278238503328026</v>
      </c>
      <c r="K43" s="57">
        <v>0.284845132743363</v>
      </c>
      <c r="L43" s="27">
        <v>-0.660662941533646</v>
      </c>
      <c r="M43" s="20">
        <v>1.0</v>
      </c>
      <c r="N43" s="7"/>
      <c r="O43" s="7"/>
      <c r="P43" s="7"/>
      <c r="Q43" s="7"/>
      <c r="R43" s="7"/>
      <c r="S43" s="7"/>
      <c r="T43" s="7"/>
      <c r="U43" s="7"/>
      <c r="V43" s="7"/>
      <c r="W43" s="7"/>
      <c r="X43" s="7"/>
      <c r="Y43" s="7"/>
      <c r="Z43" s="7"/>
    </row>
    <row r="44" ht="15.0" customHeight="1">
      <c r="A44" s="20" t="s">
        <v>322</v>
      </c>
      <c r="B44" s="20" t="s">
        <v>306</v>
      </c>
      <c r="C44" s="50">
        <v>2076.0</v>
      </c>
      <c r="D44" s="57">
        <v>0.271005039948296</v>
      </c>
      <c r="E44" s="50">
        <v>563.0</v>
      </c>
      <c r="F44" s="50">
        <v>1513.0</v>
      </c>
      <c r="G44" s="20" t="s">
        <v>245</v>
      </c>
      <c r="H44" s="7"/>
      <c r="I44" s="20" t="s">
        <v>322</v>
      </c>
      <c r="J44" s="57">
        <v>0.267749559847125</v>
      </c>
      <c r="K44" s="57">
        <v>0.290498116366681</v>
      </c>
      <c r="L44" s="27">
        <v>-2.27485565195553</v>
      </c>
      <c r="M44" s="20">
        <v>1.0</v>
      </c>
      <c r="N44" s="7"/>
      <c r="O44" s="7"/>
      <c r="P44" s="7"/>
      <c r="Q44" s="7"/>
      <c r="R44" s="7"/>
      <c r="S44" s="7"/>
      <c r="T44" s="7"/>
      <c r="U44" s="7"/>
      <c r="V44" s="7"/>
      <c r="W44" s="7"/>
      <c r="X44" s="7"/>
      <c r="Y44" s="7"/>
      <c r="Z44" s="7"/>
    </row>
    <row r="45" ht="15.0" customHeight="1">
      <c r="A45" s="20" t="s">
        <v>323</v>
      </c>
      <c r="B45" s="20" t="s">
        <v>306</v>
      </c>
      <c r="C45" s="50">
        <v>1342.0</v>
      </c>
      <c r="D45" s="57">
        <v>0.351596159372445</v>
      </c>
      <c r="E45" s="50">
        <v>472.0</v>
      </c>
      <c r="F45" s="50">
        <v>870.0</v>
      </c>
      <c r="G45" s="20" t="s">
        <v>245</v>
      </c>
      <c r="H45" s="7"/>
      <c r="I45" s="20" t="s">
        <v>323</v>
      </c>
      <c r="J45" s="57">
        <v>0.35075756950468</v>
      </c>
      <c r="K45" s="57">
        <v>0.386246786632391</v>
      </c>
      <c r="L45" s="27">
        <v>-3.54892171277111</v>
      </c>
      <c r="M45" s="20">
        <v>1.0</v>
      </c>
      <c r="N45" s="7"/>
      <c r="O45" s="7"/>
      <c r="P45" s="7"/>
      <c r="Q45" s="7"/>
      <c r="R45" s="7"/>
      <c r="S45" s="7"/>
      <c r="T45" s="7"/>
      <c r="U45" s="7"/>
      <c r="V45" s="7"/>
      <c r="W45" s="7"/>
      <c r="X45" s="7"/>
      <c r="Y45" s="7"/>
      <c r="Z45" s="7"/>
    </row>
    <row r="46" ht="15.0" customHeight="1">
      <c r="A46" s="20" t="s">
        <v>324</v>
      </c>
      <c r="B46" s="20" t="s">
        <v>306</v>
      </c>
      <c r="C46" s="50">
        <v>597.0</v>
      </c>
      <c r="D46" s="57">
        <v>0.183684716997638</v>
      </c>
      <c r="E46" s="50">
        <v>110.0</v>
      </c>
      <c r="F46" s="50">
        <v>487.0</v>
      </c>
      <c r="G46" s="20" t="s">
        <v>245</v>
      </c>
      <c r="H46" s="7"/>
      <c r="I46" s="20" t="s">
        <v>324</v>
      </c>
      <c r="J46" s="57">
        <v>0.140598760639524</v>
      </c>
      <c r="K46" s="57">
        <v>0.209702660406886</v>
      </c>
      <c r="L46" s="27">
        <v>-6.91038997673622</v>
      </c>
      <c r="M46" s="20">
        <v>1.0</v>
      </c>
      <c r="N46" s="7"/>
      <c r="O46" s="7"/>
      <c r="P46" s="7"/>
      <c r="Q46" s="7"/>
      <c r="R46" s="7"/>
      <c r="S46" s="7"/>
      <c r="T46" s="7"/>
      <c r="U46" s="7"/>
      <c r="V46" s="7"/>
      <c r="W46" s="7"/>
      <c r="X46" s="7"/>
      <c r="Y46" s="7"/>
      <c r="Z46" s="7"/>
    </row>
    <row r="47" ht="15.0" customHeight="1">
      <c r="A47" s="20" t="s">
        <v>325</v>
      </c>
      <c r="B47" s="20" t="s">
        <v>306</v>
      </c>
      <c r="C47" s="50">
        <v>2153.0</v>
      </c>
      <c r="D47" s="57">
        <v>0.347255912464757</v>
      </c>
      <c r="E47" s="50">
        <v>748.0</v>
      </c>
      <c r="F47" s="50">
        <v>1405.0</v>
      </c>
      <c r="G47" s="20" t="s">
        <v>245</v>
      </c>
      <c r="H47" s="7"/>
      <c r="I47" s="20" t="s">
        <v>325</v>
      </c>
      <c r="J47" s="57">
        <v>0.352978794942041</v>
      </c>
      <c r="K47" s="57">
        <v>0.360529217199559</v>
      </c>
      <c r="L47" s="27">
        <v>-0.755042225751768</v>
      </c>
      <c r="M47" s="20">
        <v>1.0</v>
      </c>
      <c r="N47" s="7"/>
      <c r="O47" s="7"/>
      <c r="P47" s="7"/>
      <c r="Q47" s="7"/>
      <c r="R47" s="7"/>
      <c r="S47" s="7"/>
      <c r="T47" s="7"/>
      <c r="U47" s="7"/>
      <c r="V47" s="7"/>
      <c r="W47" s="7"/>
      <c r="X47" s="7"/>
      <c r="Y47" s="7"/>
      <c r="Z47" s="7"/>
    </row>
    <row r="48" ht="15.0" customHeight="1">
      <c r="A48" s="20" t="s">
        <v>326</v>
      </c>
      <c r="B48" s="20" t="s">
        <v>306</v>
      </c>
      <c r="C48" s="50">
        <v>209.0</v>
      </c>
      <c r="D48" s="57">
        <v>0.289316897791474</v>
      </c>
      <c r="E48" s="50">
        <v>60.0</v>
      </c>
      <c r="F48" s="50">
        <v>149.0</v>
      </c>
      <c r="G48" s="20" t="s">
        <v>245</v>
      </c>
      <c r="H48" s="7"/>
      <c r="I48" s="20" t="s">
        <v>326</v>
      </c>
      <c r="J48" s="57">
        <v>0.228642590286427</v>
      </c>
      <c r="K48" s="57">
        <v>0.313559322033898</v>
      </c>
      <c r="L48" s="27">
        <v>-8.49167317474717</v>
      </c>
      <c r="M48" s="20">
        <v>1.0</v>
      </c>
      <c r="N48" s="7"/>
      <c r="O48" s="7"/>
      <c r="P48" s="7"/>
      <c r="Q48" s="7"/>
      <c r="R48" s="7"/>
      <c r="S48" s="7"/>
      <c r="T48" s="7"/>
      <c r="U48" s="7"/>
      <c r="V48" s="7"/>
      <c r="W48" s="7"/>
      <c r="X48" s="7"/>
      <c r="Y48" s="7"/>
      <c r="Z48" s="7"/>
    </row>
    <row r="49" ht="15.0" customHeight="1">
      <c r="A49" s="20" t="s">
        <v>327</v>
      </c>
      <c r="B49" s="20" t="s">
        <v>306</v>
      </c>
      <c r="C49" s="50">
        <v>5115.0</v>
      </c>
      <c r="D49" s="57">
        <v>0.332436717518174</v>
      </c>
      <c r="E49" s="50">
        <v>1700.0</v>
      </c>
      <c r="F49" s="50">
        <v>3415.0</v>
      </c>
      <c r="G49" s="20" t="s">
        <v>245</v>
      </c>
      <c r="H49" s="7"/>
      <c r="I49" s="20" t="s">
        <v>327</v>
      </c>
      <c r="J49" s="57">
        <v>0.332848104502173</v>
      </c>
      <c r="K49" s="57">
        <v>0.356061923812837</v>
      </c>
      <c r="L49" s="27">
        <v>-2.32138193106645</v>
      </c>
      <c r="M49" s="20">
        <v>1.0</v>
      </c>
      <c r="N49" s="7"/>
      <c r="O49" s="7"/>
      <c r="P49" s="7"/>
      <c r="Q49" s="7"/>
      <c r="R49" s="7"/>
      <c r="S49" s="7"/>
      <c r="T49" s="7"/>
      <c r="U49" s="7"/>
      <c r="V49" s="7"/>
      <c r="W49" s="7"/>
      <c r="X49" s="7"/>
      <c r="Y49" s="7"/>
      <c r="Z49" s="7"/>
    </row>
    <row r="50" ht="15.0" customHeight="1">
      <c r="A50" s="20" t="s">
        <v>328</v>
      </c>
      <c r="B50" s="20" t="s">
        <v>306</v>
      </c>
      <c r="C50" s="50">
        <v>1334.0</v>
      </c>
      <c r="D50" s="57">
        <v>0.392445647384491</v>
      </c>
      <c r="E50" s="50">
        <v>524.0</v>
      </c>
      <c r="F50" s="50">
        <v>810.0</v>
      </c>
      <c r="G50" s="20" t="s">
        <v>245</v>
      </c>
      <c r="H50" s="7"/>
      <c r="I50" s="20" t="s">
        <v>328</v>
      </c>
      <c r="J50" s="57">
        <v>0.398956138922536</v>
      </c>
      <c r="K50" s="57">
        <v>0.41958041958042</v>
      </c>
      <c r="L50" s="27">
        <v>-2.06242806578838</v>
      </c>
      <c r="M50" s="20">
        <v>1.0</v>
      </c>
      <c r="N50" s="7"/>
      <c r="O50" s="7"/>
      <c r="P50" s="7"/>
      <c r="Q50" s="7"/>
      <c r="R50" s="7"/>
      <c r="S50" s="7"/>
      <c r="T50" s="7"/>
      <c r="U50" s="7"/>
      <c r="V50" s="7"/>
      <c r="W50" s="7"/>
      <c r="X50" s="7"/>
      <c r="Y50" s="7"/>
      <c r="Z50" s="7"/>
    </row>
    <row r="51" ht="15.0" customHeight="1">
      <c r="A51" s="20" t="s">
        <v>329</v>
      </c>
      <c r="B51" s="20" t="s">
        <v>306</v>
      </c>
      <c r="C51" s="50">
        <v>2513.0</v>
      </c>
      <c r="D51" s="57">
        <v>0.26229767305901</v>
      </c>
      <c r="E51" s="50">
        <v>659.0</v>
      </c>
      <c r="F51" s="50">
        <v>1854.0</v>
      </c>
      <c r="G51" s="20" t="s">
        <v>245</v>
      </c>
      <c r="H51" s="7"/>
      <c r="I51" s="20" t="s">
        <v>329</v>
      </c>
      <c r="J51" s="57">
        <v>0.249555997763569</v>
      </c>
      <c r="K51" s="57">
        <v>0.290895901342038</v>
      </c>
      <c r="L51" s="27">
        <v>-4.13399035784698</v>
      </c>
      <c r="M51" s="20">
        <v>1.0</v>
      </c>
      <c r="N51" s="7"/>
      <c r="O51" s="7"/>
      <c r="P51" s="7"/>
      <c r="Q51" s="7"/>
      <c r="R51" s="7"/>
      <c r="S51" s="7"/>
      <c r="T51" s="7"/>
      <c r="U51" s="7"/>
      <c r="V51" s="7"/>
      <c r="W51" s="7"/>
      <c r="X51" s="7"/>
      <c r="Y51" s="7"/>
      <c r="Z51" s="7"/>
    </row>
    <row r="52" ht="15.0" customHeight="1">
      <c r="A52" s="20" t="s">
        <v>330</v>
      </c>
      <c r="B52" s="20" t="s">
        <v>306</v>
      </c>
      <c r="C52" s="50">
        <v>955.0</v>
      </c>
      <c r="D52" s="57">
        <v>0.267303019601728</v>
      </c>
      <c r="E52" s="50">
        <v>255.0</v>
      </c>
      <c r="F52" s="50">
        <v>700.0</v>
      </c>
      <c r="G52" s="20" t="s">
        <v>245</v>
      </c>
      <c r="H52" s="7"/>
      <c r="I52" s="20" t="s">
        <v>330</v>
      </c>
      <c r="J52" s="57">
        <v>0.235863173508214</v>
      </c>
      <c r="K52" s="57">
        <v>0.2925</v>
      </c>
      <c r="L52" s="27">
        <v>-5.66368264917858</v>
      </c>
      <c r="M52" s="20">
        <v>1.0</v>
      </c>
      <c r="N52" s="7"/>
      <c r="O52" s="7"/>
      <c r="P52" s="7"/>
      <c r="Q52" s="7"/>
      <c r="R52" s="7"/>
      <c r="S52" s="7"/>
      <c r="T52" s="7"/>
      <c r="U52" s="7"/>
      <c r="V52" s="7"/>
      <c r="W52" s="7"/>
      <c r="X52" s="7"/>
      <c r="Y52" s="7"/>
      <c r="Z52" s="7"/>
    </row>
    <row r="53" ht="15.0" customHeight="1">
      <c r="A53" s="20" t="s">
        <v>331</v>
      </c>
      <c r="B53" s="20" t="s">
        <v>306</v>
      </c>
      <c r="C53" s="50">
        <v>102.0</v>
      </c>
      <c r="D53" s="57">
        <v>0.330726180042568</v>
      </c>
      <c r="E53" s="50">
        <v>34.0</v>
      </c>
      <c r="F53" s="50">
        <v>68.0</v>
      </c>
      <c r="G53" s="20" t="s">
        <v>245</v>
      </c>
      <c r="H53" s="7"/>
      <c r="I53" s="20" t="s">
        <v>331</v>
      </c>
      <c r="J53" s="57">
        <v>0.408273531634876</v>
      </c>
      <c r="K53" s="57">
        <v>0.355828220858896</v>
      </c>
      <c r="L53" s="27">
        <v>5.24453107759803</v>
      </c>
      <c r="M53" s="20">
        <v>1.0</v>
      </c>
      <c r="N53" s="7"/>
      <c r="O53" s="7"/>
      <c r="P53" s="7"/>
      <c r="Q53" s="7"/>
      <c r="R53" s="7"/>
      <c r="S53" s="7"/>
      <c r="T53" s="7"/>
      <c r="U53" s="7"/>
      <c r="V53" s="7"/>
      <c r="W53" s="7"/>
      <c r="X53" s="7"/>
      <c r="Y53" s="7"/>
      <c r="Z53" s="7"/>
    </row>
    <row r="54" ht="15.0" customHeight="1">
      <c r="A54" s="20" t="s">
        <v>242</v>
      </c>
      <c r="B54" s="20" t="s">
        <v>243</v>
      </c>
      <c r="C54" s="50">
        <v>1166.0</v>
      </c>
      <c r="D54" s="57">
        <v>0.419525585063152</v>
      </c>
      <c r="E54" s="50">
        <v>489.0</v>
      </c>
      <c r="F54" s="50">
        <v>677.0</v>
      </c>
      <c r="G54" s="20" t="s">
        <v>245</v>
      </c>
      <c r="H54" s="7"/>
      <c r="I54" s="20" t="s">
        <v>242</v>
      </c>
      <c r="J54" s="57">
        <v>0.453944260364676</v>
      </c>
      <c r="K54" s="57">
        <v>0.439648866130212</v>
      </c>
      <c r="L54" s="27">
        <v>1.42953942344634</v>
      </c>
      <c r="M54" s="20">
        <v>1.0</v>
      </c>
      <c r="N54" s="7"/>
      <c r="O54" s="7"/>
      <c r="P54" s="7"/>
      <c r="Q54" s="7"/>
      <c r="R54" s="7"/>
      <c r="S54" s="7"/>
      <c r="T54" s="7"/>
      <c r="U54" s="7"/>
      <c r="V54" s="7"/>
      <c r="W54" s="7"/>
      <c r="X54" s="7"/>
      <c r="Y54" s="7"/>
      <c r="Z54" s="7"/>
    </row>
    <row r="55" ht="15.0" customHeight="1">
      <c r="A55" s="20" t="s">
        <v>246</v>
      </c>
      <c r="B55" s="20" t="s">
        <v>243</v>
      </c>
      <c r="C55" s="50">
        <v>22542.0</v>
      </c>
      <c r="D55" s="57">
        <v>0.620919026179699</v>
      </c>
      <c r="E55" s="50">
        <v>13997.0</v>
      </c>
      <c r="F55" s="50">
        <v>8545.0</v>
      </c>
      <c r="G55" s="20" t="s">
        <v>247</v>
      </c>
      <c r="H55" s="7"/>
      <c r="I55" s="20" t="s">
        <v>246</v>
      </c>
      <c r="J55" s="57">
        <v>0.649124407275785</v>
      </c>
      <c r="K55" s="57">
        <v>0.645622220602172</v>
      </c>
      <c r="L55" s="27">
        <v>0.350218667361268</v>
      </c>
      <c r="M55" s="20">
        <v>1.0</v>
      </c>
      <c r="N55" s="7"/>
      <c r="O55" s="7"/>
      <c r="P55" s="7"/>
      <c r="Q55" s="7"/>
      <c r="R55" s="7"/>
      <c r="S55" s="7"/>
      <c r="T55" s="7"/>
      <c r="U55" s="7"/>
      <c r="V55" s="7"/>
      <c r="W55" s="7"/>
      <c r="X55" s="7"/>
      <c r="Y55" s="7"/>
      <c r="Z55" s="7"/>
    </row>
    <row r="56" ht="15.0" customHeight="1">
      <c r="A56" s="20" t="s">
        <v>248</v>
      </c>
      <c r="B56" s="20" t="s">
        <v>243</v>
      </c>
      <c r="C56" s="50">
        <v>8782.0</v>
      </c>
      <c r="D56" s="57">
        <v>0.625857477054881</v>
      </c>
      <c r="E56" s="50">
        <v>5496.0</v>
      </c>
      <c r="F56" s="50">
        <v>3286.0</v>
      </c>
      <c r="G56" s="20" t="s">
        <v>247</v>
      </c>
      <c r="H56" s="7"/>
      <c r="I56" s="20" t="s">
        <v>248</v>
      </c>
      <c r="J56" s="57">
        <v>0.639037877108777</v>
      </c>
      <c r="K56" s="57">
        <v>0.632969557725445</v>
      </c>
      <c r="L56" s="27">
        <v>0.606831938333163</v>
      </c>
      <c r="M56" s="20">
        <v>1.0</v>
      </c>
      <c r="N56" s="7"/>
      <c r="O56" s="7"/>
      <c r="P56" s="7"/>
      <c r="Q56" s="7"/>
      <c r="R56" s="7"/>
      <c r="S56" s="7"/>
      <c r="T56" s="7"/>
      <c r="U56" s="7"/>
      <c r="V56" s="7"/>
      <c r="W56" s="7"/>
      <c r="X56" s="7"/>
      <c r="Y56" s="7"/>
      <c r="Z56" s="7"/>
    </row>
    <row r="57" ht="15.0" customHeight="1">
      <c r="A57" s="20" t="s">
        <v>249</v>
      </c>
      <c r="B57" s="20" t="s">
        <v>243</v>
      </c>
      <c r="C57" s="50">
        <v>2262.0</v>
      </c>
      <c r="D57" s="57">
        <v>0.489917820760219</v>
      </c>
      <c r="E57" s="50">
        <v>1108.0</v>
      </c>
      <c r="F57" s="50">
        <v>1154.0</v>
      </c>
      <c r="G57" s="20" t="s">
        <v>245</v>
      </c>
      <c r="H57" s="7"/>
      <c r="I57" s="20" t="s">
        <v>249</v>
      </c>
      <c r="J57" s="57">
        <v>0.501413235202907</v>
      </c>
      <c r="K57" s="57">
        <v>0.511307767944936</v>
      </c>
      <c r="L57" s="27">
        <v>-0.989453274202878</v>
      </c>
      <c r="M57" s="20">
        <v>1.0</v>
      </c>
      <c r="N57" s="7"/>
      <c r="O57" s="7"/>
      <c r="P57" s="7"/>
      <c r="Q57" s="7"/>
      <c r="R57" s="7"/>
      <c r="S57" s="7"/>
      <c r="T57" s="7"/>
      <c r="U57" s="7"/>
      <c r="V57" s="7"/>
      <c r="W57" s="7"/>
      <c r="X57" s="7"/>
      <c r="Y57" s="7"/>
      <c r="Z57" s="7"/>
    </row>
    <row r="58" ht="15.0" customHeight="1">
      <c r="A58" s="20" t="s">
        <v>250</v>
      </c>
      <c r="B58" s="20" t="s">
        <v>243</v>
      </c>
      <c r="C58" s="50">
        <v>1479.0</v>
      </c>
      <c r="D58" s="57">
        <v>0.46483371660417</v>
      </c>
      <c r="E58" s="50">
        <v>687.0</v>
      </c>
      <c r="F58" s="50">
        <v>792.0</v>
      </c>
      <c r="G58" s="20" t="s">
        <v>245</v>
      </c>
      <c r="H58" s="7"/>
      <c r="I58" s="20" t="s">
        <v>250</v>
      </c>
      <c r="J58" s="57">
        <v>0.479591472320944</v>
      </c>
      <c r="K58" s="57">
        <v>0.477582846003899</v>
      </c>
      <c r="L58" s="27">
        <v>0.200862631704563</v>
      </c>
      <c r="M58" s="20">
        <v>1.0</v>
      </c>
      <c r="N58" s="7"/>
      <c r="O58" s="7"/>
      <c r="P58" s="7"/>
      <c r="Q58" s="7"/>
      <c r="R58" s="7"/>
      <c r="S58" s="7"/>
      <c r="T58" s="7"/>
      <c r="U58" s="7"/>
      <c r="V58" s="7"/>
      <c r="W58" s="7"/>
      <c r="X58" s="7"/>
      <c r="Y58" s="7"/>
      <c r="Z58" s="7"/>
    </row>
    <row r="59" ht="15.0" customHeight="1">
      <c r="A59" s="20" t="s">
        <v>251</v>
      </c>
      <c r="B59" s="20" t="s">
        <v>243</v>
      </c>
      <c r="C59" s="50">
        <v>1419.0</v>
      </c>
      <c r="D59" s="57">
        <v>0.485811140675365</v>
      </c>
      <c r="E59" s="50">
        <v>689.0</v>
      </c>
      <c r="F59" s="50">
        <v>730.0</v>
      </c>
      <c r="G59" s="20" t="s">
        <v>245</v>
      </c>
      <c r="H59" s="7"/>
      <c r="I59" s="20" t="s">
        <v>251</v>
      </c>
      <c r="J59" s="57">
        <v>0.503318592710818</v>
      </c>
      <c r="K59" s="57">
        <v>0.500278241513634</v>
      </c>
      <c r="L59" s="27">
        <v>0.30403511971836</v>
      </c>
      <c r="M59" s="20">
        <v>1.0</v>
      </c>
      <c r="N59" s="7"/>
      <c r="O59" s="7"/>
      <c r="P59" s="7"/>
      <c r="Q59" s="7"/>
      <c r="R59" s="7"/>
      <c r="S59" s="7"/>
      <c r="T59" s="7"/>
      <c r="U59" s="7"/>
      <c r="V59" s="7"/>
      <c r="W59" s="7"/>
      <c r="X59" s="7"/>
      <c r="Y59" s="7"/>
      <c r="Z59" s="7"/>
    </row>
    <row r="60" ht="15.0" customHeight="1">
      <c r="A60" s="20" t="s">
        <v>252</v>
      </c>
      <c r="B60" s="20" t="s">
        <v>243</v>
      </c>
      <c r="C60" s="50">
        <v>5779.0</v>
      </c>
      <c r="D60" s="57">
        <v>0.532379939838121</v>
      </c>
      <c r="E60" s="50">
        <v>3077.0</v>
      </c>
      <c r="F60" s="50">
        <v>2702.0</v>
      </c>
      <c r="G60" s="20" t="s">
        <v>247</v>
      </c>
      <c r="H60" s="7"/>
      <c r="I60" s="20" t="s">
        <v>252</v>
      </c>
      <c r="J60" s="57">
        <v>0.548314414861583</v>
      </c>
      <c r="K60" s="57">
        <v>0.530946513987535</v>
      </c>
      <c r="L60" s="27">
        <v>1.73679008740487</v>
      </c>
      <c r="M60" s="20">
        <v>1.0</v>
      </c>
      <c r="N60" s="7"/>
      <c r="O60" s="7"/>
      <c r="P60" s="7"/>
      <c r="Q60" s="7"/>
      <c r="R60" s="7"/>
      <c r="S60" s="7"/>
      <c r="T60" s="7"/>
      <c r="U60" s="7"/>
      <c r="V60" s="7"/>
      <c r="W60" s="7"/>
      <c r="X60" s="7"/>
      <c r="Y60" s="7"/>
      <c r="Z60" s="7"/>
    </row>
    <row r="61" ht="15.0" customHeight="1">
      <c r="A61" s="20" t="s">
        <v>253</v>
      </c>
      <c r="B61" s="20" t="s">
        <v>243</v>
      </c>
      <c r="C61" s="50">
        <v>1558.0</v>
      </c>
      <c r="D61" s="57">
        <v>0.639464409564717</v>
      </c>
      <c r="E61" s="50">
        <v>996.0</v>
      </c>
      <c r="F61" s="50">
        <v>562.0</v>
      </c>
      <c r="G61" s="20" t="s">
        <v>247</v>
      </c>
      <c r="H61" s="7"/>
      <c r="I61" s="20" t="s">
        <v>253</v>
      </c>
      <c r="J61" s="57">
        <v>0.677363439017864</v>
      </c>
      <c r="K61" s="57">
        <v>0.643755615453729</v>
      </c>
      <c r="L61" s="27">
        <v>3.36078235641358</v>
      </c>
      <c r="M61" s="20">
        <v>1.0</v>
      </c>
      <c r="N61" s="7"/>
      <c r="O61" s="7"/>
      <c r="P61" s="7"/>
      <c r="Q61" s="7"/>
      <c r="R61" s="7"/>
      <c r="S61" s="7"/>
      <c r="T61" s="7"/>
      <c r="U61" s="7"/>
      <c r="V61" s="7"/>
      <c r="W61" s="7"/>
      <c r="X61" s="7"/>
      <c r="Y61" s="7"/>
      <c r="Z61" s="7"/>
    </row>
    <row r="62" ht="15.0" customHeight="1">
      <c r="A62" s="20" t="s">
        <v>254</v>
      </c>
      <c r="B62" s="20" t="s">
        <v>243</v>
      </c>
      <c r="C62" s="50">
        <v>442.0</v>
      </c>
      <c r="D62" s="57">
        <v>0.516289143095474</v>
      </c>
      <c r="E62" s="50">
        <v>228.0</v>
      </c>
      <c r="F62" s="50">
        <v>214.0</v>
      </c>
      <c r="G62" s="20" t="s">
        <v>247</v>
      </c>
      <c r="H62" s="7"/>
      <c r="I62" s="20" t="s">
        <v>254</v>
      </c>
      <c r="J62" s="57">
        <v>0.540072159403938</v>
      </c>
      <c r="K62" s="57">
        <v>0.534555712270804</v>
      </c>
      <c r="L62" s="27">
        <v>0.55164471331336</v>
      </c>
      <c r="M62" s="20">
        <v>1.0</v>
      </c>
      <c r="N62" s="7"/>
      <c r="O62" s="7"/>
      <c r="P62" s="7"/>
      <c r="Q62" s="7"/>
      <c r="R62" s="7"/>
      <c r="S62" s="7"/>
      <c r="T62" s="7"/>
      <c r="U62" s="7"/>
      <c r="V62" s="7"/>
      <c r="W62" s="7"/>
      <c r="X62" s="7"/>
      <c r="Y62" s="7"/>
      <c r="Z62" s="7"/>
    </row>
    <row r="63" ht="15.0" customHeight="1">
      <c r="A63" s="20" t="s">
        <v>255</v>
      </c>
      <c r="B63" s="20" t="s">
        <v>243</v>
      </c>
      <c r="C63" s="50">
        <v>1826.0</v>
      </c>
      <c r="D63" s="57">
        <v>0.297497431133515</v>
      </c>
      <c r="E63" s="50">
        <v>543.0</v>
      </c>
      <c r="F63" s="50">
        <v>1283.0</v>
      </c>
      <c r="G63" s="20" t="s">
        <v>245</v>
      </c>
      <c r="H63" s="7"/>
      <c r="I63" s="20" t="s">
        <v>255</v>
      </c>
      <c r="J63" s="57">
        <v>0.305086192609192</v>
      </c>
      <c r="K63" s="57">
        <v>0.312470138557095</v>
      </c>
      <c r="L63" s="27">
        <v>-0.73839459479032</v>
      </c>
      <c r="M63" s="20">
        <v>1.0</v>
      </c>
      <c r="N63" s="7"/>
      <c r="O63" s="7"/>
      <c r="P63" s="7"/>
      <c r="Q63" s="7"/>
      <c r="R63" s="7"/>
      <c r="S63" s="7"/>
      <c r="T63" s="7"/>
      <c r="U63" s="7"/>
      <c r="V63" s="7"/>
      <c r="W63" s="7"/>
      <c r="X63" s="7"/>
      <c r="Y63" s="7"/>
      <c r="Z63" s="7"/>
    </row>
    <row r="64" ht="15.0" customHeight="1">
      <c r="A64" s="20" t="s">
        <v>256</v>
      </c>
      <c r="B64" s="20" t="s">
        <v>243</v>
      </c>
      <c r="C64" s="50">
        <v>17824.0</v>
      </c>
      <c r="D64" s="57">
        <v>0.500631683667768</v>
      </c>
      <c r="E64" s="50">
        <v>8923.0</v>
      </c>
      <c r="F64" s="50">
        <v>8901.0</v>
      </c>
      <c r="G64" s="20" t="s">
        <v>247</v>
      </c>
      <c r="H64" s="7"/>
      <c r="I64" s="20" t="s">
        <v>256</v>
      </c>
      <c r="J64" s="57">
        <v>0.520700430040381</v>
      </c>
      <c r="K64" s="57">
        <v>0.495598417408506</v>
      </c>
      <c r="L64" s="27">
        <v>2.51020126318744</v>
      </c>
      <c r="M64" s="20">
        <v>0.0</v>
      </c>
      <c r="N64" s="7"/>
      <c r="O64" s="7"/>
      <c r="P64" s="7"/>
      <c r="Q64" s="7"/>
      <c r="R64" s="7"/>
      <c r="S64" s="7"/>
      <c r="T64" s="7"/>
      <c r="U64" s="7"/>
      <c r="V64" s="7"/>
      <c r="W64" s="7"/>
      <c r="X64" s="7"/>
      <c r="Y64" s="7"/>
      <c r="Z64" s="7"/>
    </row>
    <row r="65" ht="15.0" customHeight="1">
      <c r="A65" s="20" t="s">
        <v>257</v>
      </c>
      <c r="B65" s="20" t="s">
        <v>243</v>
      </c>
      <c r="C65" s="50">
        <v>2470.0</v>
      </c>
      <c r="D65" s="57">
        <v>0.380543557477617</v>
      </c>
      <c r="E65" s="50">
        <v>940.0</v>
      </c>
      <c r="F65" s="50">
        <v>1530.0</v>
      </c>
      <c r="G65" s="20" t="s">
        <v>245</v>
      </c>
      <c r="H65" s="7"/>
      <c r="I65" s="20" t="s">
        <v>257</v>
      </c>
      <c r="J65" s="57">
        <v>0.380676402941078</v>
      </c>
      <c r="K65" s="57">
        <v>0.383119408790354</v>
      </c>
      <c r="L65" s="27">
        <v>-0.244300584927587</v>
      </c>
      <c r="M65" s="20">
        <v>1.0</v>
      </c>
      <c r="N65" s="7"/>
      <c r="O65" s="7"/>
      <c r="P65" s="7"/>
      <c r="Q65" s="7"/>
      <c r="R65" s="7"/>
      <c r="S65" s="7"/>
      <c r="T65" s="7"/>
      <c r="U65" s="7"/>
      <c r="V65" s="7"/>
      <c r="W65" s="7"/>
      <c r="X65" s="7"/>
      <c r="Y65" s="7"/>
      <c r="Z65" s="7"/>
    </row>
    <row r="66" ht="15.0" customHeight="1">
      <c r="A66" s="20" t="s">
        <v>258</v>
      </c>
      <c r="B66" s="20" t="s">
        <v>243</v>
      </c>
      <c r="C66" s="50">
        <v>1343.0</v>
      </c>
      <c r="D66" s="57">
        <v>0.3536049119725</v>
      </c>
      <c r="E66" s="50">
        <v>475.0</v>
      </c>
      <c r="F66" s="50">
        <v>868.0</v>
      </c>
      <c r="G66" s="20" t="s">
        <v>245</v>
      </c>
      <c r="H66" s="7"/>
      <c r="I66" s="20" t="s">
        <v>258</v>
      </c>
      <c r="J66" s="57">
        <v>0.368938647627662</v>
      </c>
      <c r="K66" s="57">
        <v>0.354207436399217</v>
      </c>
      <c r="L66" s="27">
        <v>1.47312112284443</v>
      </c>
      <c r="M66" s="20">
        <v>1.0</v>
      </c>
      <c r="N66" s="7"/>
      <c r="O66" s="7"/>
      <c r="P66" s="7"/>
      <c r="Q66" s="7"/>
      <c r="R66" s="7"/>
      <c r="S66" s="7"/>
      <c r="T66" s="7"/>
      <c r="U66" s="7"/>
      <c r="V66" s="7"/>
      <c r="W66" s="7"/>
      <c r="X66" s="7"/>
      <c r="Y66" s="7"/>
      <c r="Z66" s="7"/>
    </row>
    <row r="67" ht="15.0" customHeight="1">
      <c r="A67" s="20" t="s">
        <v>259</v>
      </c>
      <c r="B67" s="20" t="s">
        <v>243</v>
      </c>
      <c r="C67" s="50">
        <v>2450.0</v>
      </c>
      <c r="D67" s="57">
        <v>0.313259037929893</v>
      </c>
      <c r="E67" s="50">
        <v>767.0</v>
      </c>
      <c r="F67" s="50">
        <v>1683.0</v>
      </c>
      <c r="G67" s="20" t="s">
        <v>245</v>
      </c>
      <c r="H67" s="7"/>
      <c r="I67" s="20" t="s">
        <v>259</v>
      </c>
      <c r="J67" s="57">
        <v>0.328756549845556</v>
      </c>
      <c r="K67" s="57">
        <v>0.314116777531412</v>
      </c>
      <c r="L67" s="27">
        <v>1.46397723141445</v>
      </c>
      <c r="M67" s="20">
        <v>1.0</v>
      </c>
      <c r="N67" s="7"/>
      <c r="O67" s="7"/>
      <c r="P67" s="7"/>
      <c r="Q67" s="7"/>
      <c r="R67" s="7"/>
      <c r="S67" s="7"/>
      <c r="T67" s="7"/>
      <c r="U67" s="7"/>
      <c r="V67" s="7"/>
      <c r="W67" s="7"/>
      <c r="X67" s="7"/>
      <c r="Y67" s="7"/>
      <c r="Z67" s="7"/>
    </row>
    <row r="68" ht="15.0" customHeight="1">
      <c r="A68" s="20" t="s">
        <v>260</v>
      </c>
      <c r="B68" s="20" t="s">
        <v>243</v>
      </c>
      <c r="C68" s="50">
        <v>1557.0</v>
      </c>
      <c r="D68" s="57">
        <v>0.536425862800368</v>
      </c>
      <c r="E68" s="50">
        <v>835.0</v>
      </c>
      <c r="F68" s="50">
        <v>722.0</v>
      </c>
      <c r="G68" s="20" t="s">
        <v>247</v>
      </c>
      <c r="H68" s="7"/>
      <c r="I68" s="20" t="s">
        <v>260</v>
      </c>
      <c r="J68" s="57">
        <v>0.559651528272838</v>
      </c>
      <c r="K68" s="57">
        <v>0.529157667386609</v>
      </c>
      <c r="L68" s="27">
        <v>3.04938608862285</v>
      </c>
      <c r="M68" s="20">
        <v>1.0</v>
      </c>
      <c r="N68" s="7"/>
      <c r="O68" s="7"/>
      <c r="P68" s="7"/>
      <c r="Q68" s="7"/>
      <c r="R68" s="7"/>
      <c r="S68" s="7"/>
      <c r="T68" s="7"/>
      <c r="U68" s="7"/>
      <c r="V68" s="7"/>
      <c r="W68" s="7"/>
      <c r="X68" s="7"/>
      <c r="Y68" s="7"/>
      <c r="Z68" s="7"/>
    </row>
    <row r="69" ht="15.0" customHeight="1">
      <c r="A69" s="20" t="s">
        <v>261</v>
      </c>
      <c r="B69" s="20" t="s">
        <v>243</v>
      </c>
      <c r="C69" s="50">
        <v>8805.0</v>
      </c>
      <c r="D69" s="57">
        <v>0.405963223228334</v>
      </c>
      <c r="E69" s="50">
        <v>3575.0</v>
      </c>
      <c r="F69" s="50">
        <v>5230.0</v>
      </c>
      <c r="G69" s="20" t="s">
        <v>245</v>
      </c>
      <c r="H69" s="7"/>
      <c r="I69" s="20" t="s">
        <v>261</v>
      </c>
      <c r="J69" s="57">
        <v>0.416025458005737</v>
      </c>
      <c r="K69" s="57">
        <v>0.404749924524504</v>
      </c>
      <c r="L69" s="27">
        <v>1.12755334812326</v>
      </c>
      <c r="M69" s="20">
        <v>1.0</v>
      </c>
      <c r="N69" s="7"/>
      <c r="O69" s="7"/>
      <c r="P69" s="7"/>
      <c r="Q69" s="7"/>
      <c r="R69" s="7"/>
      <c r="S69" s="7"/>
      <c r="T69" s="7"/>
      <c r="U69" s="7"/>
      <c r="V69" s="7"/>
      <c r="W69" s="7"/>
      <c r="X69" s="7"/>
      <c r="Y69" s="7"/>
      <c r="Z69" s="7"/>
    </row>
    <row r="70" ht="15.0" customHeight="1">
      <c r="A70" s="20" t="s">
        <v>262</v>
      </c>
      <c r="B70" s="20" t="s">
        <v>243</v>
      </c>
      <c r="C70" s="50">
        <v>6947.0</v>
      </c>
      <c r="D70" s="57">
        <v>0.494164289351381</v>
      </c>
      <c r="E70" s="50">
        <v>3433.0</v>
      </c>
      <c r="F70" s="50">
        <v>3514.0</v>
      </c>
      <c r="G70" s="20" t="s">
        <v>245</v>
      </c>
      <c r="H70" s="7"/>
      <c r="I70" s="20" t="s">
        <v>262</v>
      </c>
      <c r="J70" s="57">
        <v>0.503375273321709</v>
      </c>
      <c r="K70" s="57">
        <v>0.494207542519103</v>
      </c>
      <c r="L70" s="27">
        <v>0.916773080260652</v>
      </c>
      <c r="M70" s="20">
        <v>0.0</v>
      </c>
      <c r="N70" s="7"/>
      <c r="O70" s="7"/>
      <c r="P70" s="7"/>
      <c r="Q70" s="7"/>
      <c r="R70" s="7"/>
      <c r="S70" s="7"/>
      <c r="T70" s="7"/>
      <c r="U70" s="7"/>
      <c r="V70" s="7"/>
      <c r="W70" s="7"/>
      <c r="X70" s="7"/>
      <c r="Y70" s="7"/>
      <c r="Z70" s="7"/>
    </row>
    <row r="71" ht="15.0" customHeight="1">
      <c r="A71" s="20" t="s">
        <v>263</v>
      </c>
      <c r="B71" s="20" t="s">
        <v>243</v>
      </c>
      <c r="C71" s="50">
        <v>1539.0</v>
      </c>
      <c r="D71" s="57">
        <v>0.404258304816393</v>
      </c>
      <c r="E71" s="50">
        <v>622.0</v>
      </c>
      <c r="F71" s="50">
        <v>917.0</v>
      </c>
      <c r="G71" s="20" t="s">
        <v>245</v>
      </c>
      <c r="H71" s="7"/>
      <c r="I71" s="20" t="s">
        <v>263</v>
      </c>
      <c r="J71" s="57">
        <v>0.426621124460254</v>
      </c>
      <c r="K71" s="57">
        <v>0.408997955010225</v>
      </c>
      <c r="L71" s="27">
        <v>1.76231694500286</v>
      </c>
      <c r="M71" s="20">
        <v>1.0</v>
      </c>
      <c r="N71" s="7"/>
      <c r="O71" s="7"/>
      <c r="P71" s="7"/>
      <c r="Q71" s="7"/>
      <c r="R71" s="7"/>
      <c r="S71" s="7"/>
      <c r="T71" s="7"/>
      <c r="U71" s="7"/>
      <c r="V71" s="7"/>
      <c r="W71" s="7"/>
      <c r="X71" s="7"/>
      <c r="Y71" s="7"/>
      <c r="Z71" s="7"/>
    </row>
    <row r="72" ht="15.0" customHeight="1">
      <c r="A72" s="20" t="s">
        <v>264</v>
      </c>
      <c r="B72" s="20" t="s">
        <v>243</v>
      </c>
      <c r="C72" s="50">
        <v>11390.0</v>
      </c>
      <c r="D72" s="57">
        <v>0.533158675140943</v>
      </c>
      <c r="E72" s="50">
        <v>6073.0</v>
      </c>
      <c r="F72" s="50">
        <v>5317.0</v>
      </c>
      <c r="G72" s="20" t="s">
        <v>247</v>
      </c>
      <c r="H72" s="7"/>
      <c r="I72" s="20" t="s">
        <v>264</v>
      </c>
      <c r="J72" s="57">
        <v>0.550992087564142</v>
      </c>
      <c r="K72" s="57">
        <v>0.534618021174499</v>
      </c>
      <c r="L72" s="27">
        <v>1.63740663896425</v>
      </c>
      <c r="M72" s="20">
        <v>1.0</v>
      </c>
      <c r="N72" s="7"/>
      <c r="O72" s="7"/>
      <c r="P72" s="7"/>
      <c r="Q72" s="7"/>
      <c r="R72" s="7"/>
      <c r="S72" s="7"/>
      <c r="T72" s="7"/>
      <c r="U72" s="7"/>
      <c r="V72" s="7"/>
      <c r="W72" s="7"/>
      <c r="X72" s="7"/>
      <c r="Y72" s="7"/>
      <c r="Z72" s="7"/>
    </row>
    <row r="73" ht="15.0" customHeight="1">
      <c r="A73" s="20" t="s">
        <v>265</v>
      </c>
      <c r="B73" s="20" t="s">
        <v>243</v>
      </c>
      <c r="C73" s="50">
        <v>12900.0</v>
      </c>
      <c r="D73" s="57">
        <v>0.513238480539795</v>
      </c>
      <c r="E73" s="50">
        <v>6621.0</v>
      </c>
      <c r="F73" s="50">
        <v>6279.0</v>
      </c>
      <c r="G73" s="20" t="s">
        <v>247</v>
      </c>
      <c r="H73" s="7"/>
      <c r="I73" s="20" t="s">
        <v>265</v>
      </c>
      <c r="J73" s="57">
        <v>0.527842983885101</v>
      </c>
      <c r="K73" s="57">
        <v>0.513214308568503</v>
      </c>
      <c r="L73" s="27">
        <v>1.46286753165977</v>
      </c>
      <c r="M73" s="20">
        <v>1.0</v>
      </c>
      <c r="N73" s="7"/>
      <c r="O73" s="7"/>
      <c r="P73" s="7"/>
      <c r="Q73" s="7"/>
      <c r="R73" s="7"/>
      <c r="S73" s="7"/>
      <c r="T73" s="7"/>
      <c r="U73" s="7"/>
      <c r="V73" s="7"/>
      <c r="W73" s="7"/>
      <c r="X73" s="7"/>
      <c r="Y73" s="7"/>
      <c r="Z73" s="7"/>
    </row>
    <row r="74" ht="15.0" customHeight="1">
      <c r="A74" s="20" t="s">
        <v>266</v>
      </c>
      <c r="B74" s="20" t="s">
        <v>243</v>
      </c>
      <c r="C74" s="50">
        <v>5327.0</v>
      </c>
      <c r="D74" s="57">
        <v>0.429612342093488</v>
      </c>
      <c r="E74" s="50">
        <v>2289.0</v>
      </c>
      <c r="F74" s="50">
        <v>3038.0</v>
      </c>
      <c r="G74" s="20" t="s">
        <v>245</v>
      </c>
      <c r="H74" s="7"/>
      <c r="I74" s="20" t="s">
        <v>266</v>
      </c>
      <c r="J74" s="57">
        <v>0.442730755464691</v>
      </c>
      <c r="K74" s="57">
        <v>0.43155031731641</v>
      </c>
      <c r="L74" s="27">
        <v>1.11804381482813</v>
      </c>
      <c r="M74" s="20">
        <v>1.0</v>
      </c>
      <c r="N74" s="7"/>
      <c r="O74" s="7"/>
      <c r="P74" s="7"/>
      <c r="Q74" s="7"/>
      <c r="R74" s="7"/>
      <c r="S74" s="7"/>
      <c r="T74" s="7"/>
      <c r="U74" s="7"/>
      <c r="V74" s="7"/>
      <c r="W74" s="7"/>
      <c r="X74" s="7"/>
      <c r="Y74" s="7"/>
      <c r="Z74" s="7"/>
    </row>
    <row r="75" ht="15.0" customHeight="1">
      <c r="A75" s="20" t="s">
        <v>267</v>
      </c>
      <c r="B75" s="20" t="s">
        <v>243</v>
      </c>
      <c r="C75" s="50">
        <v>10130.0</v>
      </c>
      <c r="D75" s="57">
        <v>0.492553988366866</v>
      </c>
      <c r="E75" s="50">
        <v>4990.0</v>
      </c>
      <c r="F75" s="50">
        <v>5140.0</v>
      </c>
      <c r="G75" s="20" t="s">
        <v>245</v>
      </c>
      <c r="H75" s="7"/>
      <c r="I75" s="20" t="s">
        <v>267</v>
      </c>
      <c r="J75" s="57">
        <v>0.496973504364849</v>
      </c>
      <c r="K75" s="57">
        <v>0.487591501517586</v>
      </c>
      <c r="L75" s="27">
        <v>0.938200284726298</v>
      </c>
      <c r="M75" s="20">
        <v>1.0</v>
      </c>
      <c r="N75" s="7"/>
      <c r="O75" s="7"/>
      <c r="P75" s="7"/>
      <c r="Q75" s="7"/>
      <c r="R75" s="7"/>
      <c r="S75" s="7"/>
      <c r="T75" s="7"/>
      <c r="U75" s="7"/>
      <c r="V75" s="7"/>
      <c r="W75" s="7"/>
      <c r="X75" s="7"/>
      <c r="Y75" s="7"/>
      <c r="Z75" s="7"/>
    </row>
    <row r="76" ht="15.0" customHeight="1">
      <c r="A76" s="20" t="s">
        <v>268</v>
      </c>
      <c r="B76" s="20" t="s">
        <v>243</v>
      </c>
      <c r="C76" s="50">
        <v>3545.0</v>
      </c>
      <c r="D76" s="57">
        <v>0.31970321604055</v>
      </c>
      <c r="E76" s="50">
        <v>1133.0</v>
      </c>
      <c r="F76" s="50">
        <v>2412.0</v>
      </c>
      <c r="G76" s="20" t="s">
        <v>245</v>
      </c>
      <c r="H76" s="7"/>
      <c r="I76" s="20" t="s">
        <v>268</v>
      </c>
      <c r="J76" s="57">
        <v>0.338782204927534</v>
      </c>
      <c r="K76" s="57">
        <v>0.321728081321474</v>
      </c>
      <c r="L76" s="27">
        <v>1.70541236060602</v>
      </c>
      <c r="M76" s="20">
        <v>1.0</v>
      </c>
      <c r="N76" s="7"/>
      <c r="O76" s="7"/>
      <c r="P76" s="7"/>
      <c r="Q76" s="7"/>
      <c r="R76" s="7"/>
      <c r="S76" s="7"/>
      <c r="T76" s="7"/>
      <c r="U76" s="7"/>
      <c r="V76" s="7"/>
      <c r="W76" s="7"/>
      <c r="X76" s="7"/>
      <c r="Y76" s="7"/>
      <c r="Z76" s="7"/>
    </row>
    <row r="77" ht="15.0" customHeight="1">
      <c r="A77" s="20" t="s">
        <v>269</v>
      </c>
      <c r="B77" s="20" t="s">
        <v>243</v>
      </c>
      <c r="C77" s="50">
        <v>3043.0</v>
      </c>
      <c r="D77" s="57">
        <v>0.354105704995003</v>
      </c>
      <c r="E77" s="50">
        <v>1078.0</v>
      </c>
      <c r="F77" s="50">
        <v>1965.0</v>
      </c>
      <c r="G77" s="20" t="s">
        <v>245</v>
      </c>
      <c r="H77" s="7"/>
      <c r="I77" s="20" t="s">
        <v>269</v>
      </c>
      <c r="J77" s="57">
        <v>0.362563111786872</v>
      </c>
      <c r="K77" s="57">
        <v>0.347465164541951</v>
      </c>
      <c r="L77" s="27">
        <v>1.50979472449211</v>
      </c>
      <c r="M77" s="20">
        <v>1.0</v>
      </c>
      <c r="N77" s="7"/>
      <c r="O77" s="7"/>
      <c r="P77" s="7"/>
      <c r="Q77" s="7"/>
      <c r="R77" s="7"/>
      <c r="S77" s="7"/>
      <c r="T77" s="7"/>
      <c r="U77" s="7"/>
      <c r="V77" s="7"/>
      <c r="W77" s="7"/>
      <c r="X77" s="7"/>
      <c r="Y77" s="7"/>
      <c r="Z77" s="7"/>
    </row>
    <row r="78" ht="15.0" customHeight="1">
      <c r="A78" s="20" t="s">
        <v>270</v>
      </c>
      <c r="B78" s="20" t="s">
        <v>243</v>
      </c>
      <c r="C78" s="50">
        <v>11319.0</v>
      </c>
      <c r="D78" s="57">
        <v>0.499263030349381</v>
      </c>
      <c r="E78" s="50">
        <v>5651.0</v>
      </c>
      <c r="F78" s="50">
        <v>5668.0</v>
      </c>
      <c r="G78" s="20" t="s">
        <v>245</v>
      </c>
      <c r="H78" s="7"/>
      <c r="I78" s="20" t="s">
        <v>270</v>
      </c>
      <c r="J78" s="57">
        <v>0.514961839865826</v>
      </c>
      <c r="K78" s="57">
        <v>0.51203273458631</v>
      </c>
      <c r="L78" s="27">
        <v>0.292910527951651</v>
      </c>
      <c r="M78" s="20">
        <v>1.0</v>
      </c>
      <c r="N78" s="7"/>
      <c r="O78" s="7"/>
      <c r="P78" s="7"/>
      <c r="Q78" s="7"/>
      <c r="R78" s="7"/>
      <c r="S78" s="7"/>
      <c r="T78" s="7"/>
      <c r="U78" s="7"/>
      <c r="V78" s="7"/>
      <c r="W78" s="7"/>
      <c r="X78" s="7"/>
      <c r="Y78" s="7"/>
      <c r="Z78" s="7"/>
    </row>
    <row r="79" ht="15.0" customHeight="1">
      <c r="A79" s="20" t="s">
        <v>364</v>
      </c>
      <c r="B79" s="20" t="s">
        <v>365</v>
      </c>
      <c r="C79" s="50">
        <v>1408.0</v>
      </c>
      <c r="D79" s="57">
        <v>0.276100809230446</v>
      </c>
      <c r="E79" s="50">
        <v>389.0</v>
      </c>
      <c r="F79" s="50">
        <v>1019.0</v>
      </c>
      <c r="G79" s="20" t="s">
        <v>245</v>
      </c>
      <c r="H79" s="7"/>
      <c r="I79" s="20" t="s">
        <v>364</v>
      </c>
      <c r="J79" s="57">
        <v>0.286869692761929</v>
      </c>
      <c r="K79" s="57">
        <v>0.295297805642633</v>
      </c>
      <c r="L79" s="27">
        <v>-0.842811288070428</v>
      </c>
      <c r="M79" s="20">
        <v>1.0</v>
      </c>
      <c r="N79" s="7"/>
      <c r="O79" s="7"/>
      <c r="P79" s="7"/>
      <c r="Q79" s="7"/>
      <c r="R79" s="7"/>
      <c r="S79" s="7"/>
      <c r="T79" s="7"/>
      <c r="U79" s="7"/>
      <c r="V79" s="7"/>
      <c r="W79" s="7"/>
      <c r="X79" s="7"/>
      <c r="Y79" s="7"/>
      <c r="Z79" s="7"/>
    </row>
    <row r="80" ht="15.0" customHeight="1">
      <c r="A80" s="20" t="s">
        <v>366</v>
      </c>
      <c r="B80" s="20" t="s">
        <v>365</v>
      </c>
      <c r="C80" s="50">
        <v>3530.0</v>
      </c>
      <c r="D80" s="57">
        <v>0.294682663345458</v>
      </c>
      <c r="E80" s="50">
        <v>1040.0</v>
      </c>
      <c r="F80" s="50">
        <v>2490.0</v>
      </c>
      <c r="G80" s="20" t="s">
        <v>245</v>
      </c>
      <c r="H80" s="7"/>
      <c r="I80" s="20" t="s">
        <v>366</v>
      </c>
      <c r="J80" s="57">
        <v>0.303083422821956</v>
      </c>
      <c r="K80" s="57">
        <v>0.328226555246054</v>
      </c>
      <c r="L80" s="27">
        <v>-2.51431324240978</v>
      </c>
      <c r="M80" s="20">
        <v>1.0</v>
      </c>
      <c r="N80" s="7"/>
      <c r="O80" s="7"/>
      <c r="P80" s="7"/>
      <c r="Q80" s="7"/>
      <c r="R80" s="7"/>
      <c r="S80" s="7"/>
      <c r="T80" s="7"/>
      <c r="U80" s="7"/>
      <c r="V80" s="7"/>
      <c r="W80" s="7"/>
      <c r="X80" s="7"/>
      <c r="Y80" s="7"/>
      <c r="Z80" s="7"/>
    </row>
    <row r="81" ht="15.0" customHeight="1">
      <c r="A81" s="20" t="s">
        <v>367</v>
      </c>
      <c r="B81" s="20" t="s">
        <v>365</v>
      </c>
      <c r="C81" s="50">
        <v>337.0</v>
      </c>
      <c r="D81" s="57">
        <v>0.306075945843929</v>
      </c>
      <c r="E81" s="50">
        <v>103.0</v>
      </c>
      <c r="F81" s="50">
        <v>234.0</v>
      </c>
      <c r="G81" s="20" t="s">
        <v>245</v>
      </c>
      <c r="H81" s="7"/>
      <c r="I81" s="20" t="s">
        <v>367</v>
      </c>
      <c r="J81" s="57">
        <v>0.307346782759481</v>
      </c>
      <c r="K81" s="57">
        <v>0.343214756258235</v>
      </c>
      <c r="L81" s="27">
        <v>-3.58679734987534</v>
      </c>
      <c r="M81" s="20">
        <v>1.0</v>
      </c>
      <c r="N81" s="7"/>
      <c r="O81" s="7"/>
      <c r="P81" s="7"/>
      <c r="Q81" s="7"/>
      <c r="R81" s="7"/>
      <c r="S81" s="7"/>
      <c r="T81" s="7"/>
      <c r="U81" s="7"/>
      <c r="V81" s="7"/>
      <c r="W81" s="7"/>
      <c r="X81" s="7"/>
      <c r="Y81" s="7"/>
      <c r="Z81" s="7"/>
    </row>
    <row r="82" ht="15.0" customHeight="1">
      <c r="A82" s="20" t="s">
        <v>271</v>
      </c>
      <c r="B82" s="20" t="s">
        <v>272</v>
      </c>
      <c r="C82" s="50">
        <v>3096.0</v>
      </c>
      <c r="D82" s="57">
        <v>0.438156382527557</v>
      </c>
      <c r="E82" s="50">
        <v>1357.0</v>
      </c>
      <c r="F82" s="50">
        <v>1739.0</v>
      </c>
      <c r="G82" s="20" t="s">
        <v>245</v>
      </c>
      <c r="H82" s="7"/>
      <c r="I82" s="20" t="s">
        <v>271</v>
      </c>
      <c r="J82" s="57">
        <v>0.45838073049484</v>
      </c>
      <c r="K82" s="57">
        <v>0.428166619438935</v>
      </c>
      <c r="L82" s="27">
        <v>3.02141110559052</v>
      </c>
      <c r="M82" s="20">
        <v>1.0</v>
      </c>
      <c r="N82" s="7"/>
      <c r="O82" s="7"/>
      <c r="P82" s="7"/>
      <c r="Q82" s="7"/>
      <c r="R82" s="7"/>
      <c r="S82" s="7"/>
      <c r="T82" s="7"/>
      <c r="U82" s="7"/>
      <c r="V82" s="7"/>
      <c r="W82" s="7"/>
      <c r="X82" s="7"/>
      <c r="Y82" s="7"/>
      <c r="Z82" s="7"/>
    </row>
    <row r="83" ht="15.0" customHeight="1">
      <c r="A83" s="20" t="s">
        <v>273</v>
      </c>
      <c r="B83" s="20" t="s">
        <v>272</v>
      </c>
      <c r="C83" s="50">
        <v>1833.0</v>
      </c>
      <c r="D83" s="57">
        <v>0.396139683398424</v>
      </c>
      <c r="E83" s="50">
        <v>726.0</v>
      </c>
      <c r="F83" s="50">
        <v>1107.0</v>
      </c>
      <c r="G83" s="20" t="s">
        <v>245</v>
      </c>
      <c r="H83" s="7"/>
      <c r="I83" s="20" t="s">
        <v>273</v>
      </c>
      <c r="J83" s="57">
        <v>0.410480456825226</v>
      </c>
      <c r="K83" s="57">
        <v>0.412828239345674</v>
      </c>
      <c r="L83" s="27">
        <v>-0.234778252044743</v>
      </c>
      <c r="M83" s="20">
        <v>1.0</v>
      </c>
      <c r="N83" s="7"/>
      <c r="O83" s="7"/>
      <c r="P83" s="7"/>
      <c r="Q83" s="7"/>
      <c r="R83" s="7"/>
      <c r="S83" s="7"/>
      <c r="T83" s="7"/>
      <c r="U83" s="7"/>
      <c r="V83" s="7"/>
      <c r="W83" s="7"/>
      <c r="X83" s="7"/>
      <c r="Y83" s="7"/>
      <c r="Z83" s="7"/>
    </row>
    <row r="84" ht="15.0" customHeight="1">
      <c r="A84" s="20" t="s">
        <v>274</v>
      </c>
      <c r="B84" s="20" t="s">
        <v>272</v>
      </c>
      <c r="C84" s="50">
        <v>1132.0</v>
      </c>
      <c r="D84" s="57">
        <v>0.455842246426892</v>
      </c>
      <c r="E84" s="50">
        <v>516.0</v>
      </c>
      <c r="F84" s="50">
        <v>616.0</v>
      </c>
      <c r="G84" s="20" t="s">
        <v>245</v>
      </c>
      <c r="H84" s="7"/>
      <c r="I84" s="20" t="s">
        <v>274</v>
      </c>
      <c r="J84" s="57">
        <v>0.4516923642858</v>
      </c>
      <c r="K84" s="57">
        <v>0.46182357301705</v>
      </c>
      <c r="L84" s="27">
        <v>-1.01312087312495</v>
      </c>
      <c r="M84" s="20">
        <v>1.0</v>
      </c>
      <c r="N84" s="7"/>
      <c r="O84" s="7"/>
      <c r="P84" s="7"/>
      <c r="Q84" s="7"/>
      <c r="R84" s="7"/>
      <c r="S84" s="7"/>
      <c r="T84" s="7"/>
      <c r="U84" s="7"/>
      <c r="V84" s="7"/>
      <c r="W84" s="7"/>
      <c r="X84" s="7"/>
      <c r="Y84" s="7"/>
      <c r="Z84" s="7"/>
    </row>
    <row r="85" ht="15.0" customHeight="1">
      <c r="A85" s="20" t="s">
        <v>248</v>
      </c>
      <c r="B85" s="20" t="s">
        <v>272</v>
      </c>
      <c r="C85" s="50">
        <v>19136.0</v>
      </c>
      <c r="D85" s="57">
        <v>0.655703944964424</v>
      </c>
      <c r="E85" s="50">
        <v>12548.0</v>
      </c>
      <c r="F85" s="50">
        <v>6588.0</v>
      </c>
      <c r="G85" s="20" t="s">
        <v>247</v>
      </c>
      <c r="H85" s="7"/>
      <c r="I85" s="20" t="s">
        <v>248</v>
      </c>
      <c r="J85" s="57">
        <v>0.66375165649912</v>
      </c>
      <c r="K85" s="57">
        <v>0.668406509057415</v>
      </c>
      <c r="L85" s="27">
        <v>-0.465485255829534</v>
      </c>
      <c r="M85" s="20">
        <v>1.0</v>
      </c>
      <c r="N85" s="7"/>
      <c r="O85" s="7"/>
      <c r="P85" s="7"/>
      <c r="Q85" s="7"/>
      <c r="R85" s="7"/>
      <c r="S85" s="7"/>
      <c r="T85" s="7"/>
      <c r="U85" s="7"/>
      <c r="V85" s="7"/>
      <c r="W85" s="7"/>
      <c r="X85" s="7"/>
      <c r="Y85" s="7"/>
      <c r="Z85" s="7"/>
    </row>
    <row r="86" ht="15.0" customHeight="1">
      <c r="A86" s="20" t="s">
        <v>275</v>
      </c>
      <c r="B86" s="20" t="s">
        <v>272</v>
      </c>
      <c r="C86" s="50">
        <v>14237.0</v>
      </c>
      <c r="D86" s="57">
        <v>0.536838219802283</v>
      </c>
      <c r="E86" s="50">
        <v>7643.0</v>
      </c>
      <c r="F86" s="50">
        <v>6594.0</v>
      </c>
      <c r="G86" s="20" t="s">
        <v>247</v>
      </c>
      <c r="H86" s="7"/>
      <c r="I86" s="20" t="s">
        <v>275</v>
      </c>
      <c r="J86" s="57">
        <v>0.541138136686504</v>
      </c>
      <c r="K86" s="57">
        <v>0.536014967259121</v>
      </c>
      <c r="L86" s="27">
        <v>0.512316942738322</v>
      </c>
      <c r="M86" s="20">
        <v>1.0</v>
      </c>
      <c r="N86" s="7"/>
      <c r="O86" s="7"/>
      <c r="P86" s="7"/>
      <c r="Q86" s="7"/>
      <c r="R86" s="7"/>
      <c r="S86" s="7"/>
      <c r="T86" s="7"/>
      <c r="U86" s="7"/>
      <c r="V86" s="7"/>
      <c r="W86" s="7"/>
      <c r="X86" s="7"/>
      <c r="Y86" s="7"/>
      <c r="Z86" s="7"/>
    </row>
    <row r="87" ht="15.0" customHeight="1">
      <c r="A87" s="20" t="s">
        <v>276</v>
      </c>
      <c r="B87" s="20" t="s">
        <v>272</v>
      </c>
      <c r="C87" s="50">
        <v>5285.0</v>
      </c>
      <c r="D87" s="57">
        <v>0.387835653656018</v>
      </c>
      <c r="E87" s="50">
        <v>2050.0</v>
      </c>
      <c r="F87" s="50">
        <v>3235.0</v>
      </c>
      <c r="G87" s="20" t="s">
        <v>245</v>
      </c>
      <c r="H87" s="7"/>
      <c r="I87" s="20" t="s">
        <v>276</v>
      </c>
      <c r="J87" s="57">
        <v>0.389829288597436</v>
      </c>
      <c r="K87" s="57">
        <v>0.385394456289979</v>
      </c>
      <c r="L87" s="27">
        <v>0.443483230745767</v>
      </c>
      <c r="M87" s="20">
        <v>1.0</v>
      </c>
      <c r="N87" s="7"/>
      <c r="O87" s="7"/>
      <c r="P87" s="7"/>
      <c r="Q87" s="7"/>
      <c r="R87" s="7"/>
      <c r="S87" s="7"/>
      <c r="T87" s="7"/>
      <c r="U87" s="7"/>
      <c r="V87" s="7"/>
      <c r="W87" s="7"/>
      <c r="X87" s="7"/>
      <c r="Y87" s="7"/>
      <c r="Z87" s="7"/>
    </row>
    <row r="88" ht="15.0" customHeight="1">
      <c r="A88" s="20" t="s">
        <v>277</v>
      </c>
      <c r="B88" s="20" t="s">
        <v>272</v>
      </c>
      <c r="C88" s="50">
        <v>106.0</v>
      </c>
      <c r="D88" s="57">
        <v>0.278163082899333</v>
      </c>
      <c r="E88" s="50">
        <v>29.0</v>
      </c>
      <c r="F88" s="50">
        <v>77.0</v>
      </c>
      <c r="G88" s="20" t="s">
        <v>245</v>
      </c>
      <c r="H88" s="7"/>
      <c r="I88" s="20" t="s">
        <v>277</v>
      </c>
      <c r="J88" s="57">
        <v>0.287759343533878</v>
      </c>
      <c r="K88" s="57">
        <v>0.32520325203252</v>
      </c>
      <c r="L88" s="27">
        <v>-3.74439084986422</v>
      </c>
      <c r="M88" s="20">
        <v>1.0</v>
      </c>
      <c r="N88" s="7"/>
      <c r="O88" s="7"/>
      <c r="P88" s="7"/>
      <c r="Q88" s="7"/>
      <c r="R88" s="7"/>
      <c r="S88" s="7"/>
      <c r="T88" s="7"/>
      <c r="U88" s="7"/>
      <c r="V88" s="7"/>
      <c r="W88" s="7"/>
      <c r="X88" s="7"/>
      <c r="Y88" s="7"/>
      <c r="Z88" s="7"/>
    </row>
    <row r="89" ht="15.0" customHeight="1">
      <c r="A89" s="20" t="s">
        <v>278</v>
      </c>
      <c r="B89" s="20" t="s">
        <v>272</v>
      </c>
      <c r="C89" s="50">
        <v>3043.0</v>
      </c>
      <c r="D89" s="57">
        <v>0.440372134812719</v>
      </c>
      <c r="E89" s="50">
        <v>1340.0</v>
      </c>
      <c r="F89" s="50">
        <v>1703.0</v>
      </c>
      <c r="G89" s="20" t="s">
        <v>245</v>
      </c>
      <c r="H89" s="7"/>
      <c r="I89" s="20" t="s">
        <v>278</v>
      </c>
      <c r="J89" s="57">
        <v>0.441251177406715</v>
      </c>
      <c r="K89" s="57">
        <v>0.431019459773453</v>
      </c>
      <c r="L89" s="27">
        <v>1.02317176332611</v>
      </c>
      <c r="M89" s="20">
        <v>1.0</v>
      </c>
      <c r="N89" s="7"/>
      <c r="O89" s="7"/>
      <c r="P89" s="7"/>
      <c r="Q89" s="7"/>
      <c r="R89" s="7"/>
      <c r="S89" s="7"/>
      <c r="T89" s="7"/>
      <c r="U89" s="7"/>
      <c r="V89" s="7"/>
      <c r="W89" s="7"/>
      <c r="X89" s="7"/>
      <c r="Y89" s="7"/>
      <c r="Z89" s="7"/>
    </row>
    <row r="90" ht="15.0" customHeight="1">
      <c r="A90" s="20" t="s">
        <v>279</v>
      </c>
      <c r="B90" s="20" t="s">
        <v>272</v>
      </c>
      <c r="C90" s="50">
        <v>369.0</v>
      </c>
      <c r="D90" s="57">
        <v>0.412509028478612</v>
      </c>
      <c r="E90" s="50">
        <v>152.0</v>
      </c>
      <c r="F90" s="50">
        <v>217.0</v>
      </c>
      <c r="G90" s="20" t="s">
        <v>245</v>
      </c>
      <c r="H90" s="7"/>
      <c r="I90" s="20" t="s">
        <v>279</v>
      </c>
      <c r="J90" s="57">
        <v>0.371268704602038</v>
      </c>
      <c r="K90" s="57">
        <v>0.41254752851711</v>
      </c>
      <c r="L90" s="27">
        <v>-4.12788239150723</v>
      </c>
      <c r="M90" s="20">
        <v>1.0</v>
      </c>
      <c r="N90" s="7"/>
      <c r="O90" s="7"/>
      <c r="P90" s="7"/>
      <c r="Q90" s="7"/>
      <c r="R90" s="7"/>
      <c r="S90" s="7"/>
      <c r="T90" s="7"/>
      <c r="U90" s="7"/>
      <c r="V90" s="7"/>
      <c r="W90" s="7"/>
      <c r="X90" s="7"/>
      <c r="Y90" s="7"/>
      <c r="Z90" s="7"/>
    </row>
    <row r="91" ht="15.0" customHeight="1">
      <c r="A91" s="20" t="s">
        <v>280</v>
      </c>
      <c r="B91" s="20" t="s">
        <v>272</v>
      </c>
      <c r="C91" s="50">
        <v>7544.0</v>
      </c>
      <c r="D91" s="57">
        <v>0.683596370106042</v>
      </c>
      <c r="E91" s="50">
        <v>5157.0</v>
      </c>
      <c r="F91" s="50">
        <v>2387.0</v>
      </c>
      <c r="G91" s="20" t="s">
        <v>247</v>
      </c>
      <c r="H91" s="7"/>
      <c r="I91" s="20" t="s">
        <v>280</v>
      </c>
      <c r="J91" s="57">
        <v>0.706960772703985</v>
      </c>
      <c r="K91" s="57">
        <v>0.697166957000092</v>
      </c>
      <c r="L91" s="27">
        <v>0.979381570389315</v>
      </c>
      <c r="M91" s="20">
        <v>1.0</v>
      </c>
      <c r="N91" s="7"/>
      <c r="O91" s="7"/>
      <c r="P91" s="7"/>
      <c r="Q91" s="7"/>
      <c r="R91" s="7"/>
      <c r="S91" s="7"/>
      <c r="T91" s="7"/>
      <c r="U91" s="7"/>
      <c r="V91" s="7"/>
      <c r="W91" s="7"/>
      <c r="X91" s="7"/>
      <c r="Y91" s="7"/>
      <c r="Z91" s="7"/>
    </row>
    <row r="92" ht="15.0" customHeight="1">
      <c r="A92" s="20" t="s">
        <v>281</v>
      </c>
      <c r="B92" s="20" t="s">
        <v>272</v>
      </c>
      <c r="C92" s="50">
        <v>9298.0</v>
      </c>
      <c r="D92" s="57">
        <v>0.506960895585012</v>
      </c>
      <c r="E92" s="50">
        <v>4714.0</v>
      </c>
      <c r="F92" s="50">
        <v>4584.0</v>
      </c>
      <c r="G92" s="20" t="s">
        <v>247</v>
      </c>
      <c r="H92" s="7"/>
      <c r="I92" s="20" t="s">
        <v>281</v>
      </c>
      <c r="J92" s="57">
        <v>0.507589769741697</v>
      </c>
      <c r="K92" s="57">
        <v>0.515936446798267</v>
      </c>
      <c r="L92" s="27">
        <v>-0.834667705656944</v>
      </c>
      <c r="M92" s="20">
        <v>1.0</v>
      </c>
      <c r="N92" s="7"/>
      <c r="O92" s="7"/>
      <c r="P92" s="7"/>
      <c r="Q92" s="7"/>
      <c r="R92" s="7"/>
      <c r="S92" s="7"/>
      <c r="T92" s="7"/>
      <c r="U92" s="7"/>
      <c r="V92" s="7"/>
      <c r="W92" s="7"/>
      <c r="X92" s="7"/>
      <c r="Y92" s="7"/>
      <c r="Z92" s="7"/>
    </row>
    <row r="93" ht="15.0" customHeight="1">
      <c r="A93" s="20" t="s">
        <v>282</v>
      </c>
      <c r="B93" s="20" t="s">
        <v>272</v>
      </c>
      <c r="C93" s="50">
        <v>870.0</v>
      </c>
      <c r="D93" s="57">
        <v>0.560956285166636</v>
      </c>
      <c r="E93" s="50">
        <v>488.0</v>
      </c>
      <c r="F93" s="50">
        <v>382.0</v>
      </c>
      <c r="G93" s="20" t="s">
        <v>247</v>
      </c>
      <c r="H93" s="7"/>
      <c r="I93" s="20" t="s">
        <v>282</v>
      </c>
      <c r="J93" s="57">
        <v>0.556814734386933</v>
      </c>
      <c r="K93" s="57">
        <v>0.595993322203673</v>
      </c>
      <c r="L93" s="27">
        <v>-3.917858781674</v>
      </c>
      <c r="M93" s="20">
        <v>1.0</v>
      </c>
      <c r="N93" s="7"/>
      <c r="O93" s="7"/>
      <c r="P93" s="7"/>
      <c r="Q93" s="7"/>
      <c r="R93" s="7"/>
      <c r="S93" s="7"/>
      <c r="T93" s="7"/>
      <c r="U93" s="7"/>
      <c r="V93" s="7"/>
      <c r="W93" s="7"/>
      <c r="X93" s="7"/>
      <c r="Y93" s="7"/>
      <c r="Z93" s="7"/>
    </row>
    <row r="94" ht="15.0" customHeight="1">
      <c r="A94" s="20" t="s">
        <v>283</v>
      </c>
      <c r="B94" s="20" t="s">
        <v>272</v>
      </c>
      <c r="C94" s="50">
        <v>171.0</v>
      </c>
      <c r="D94" s="57">
        <v>0.460121038204079</v>
      </c>
      <c r="E94" s="50">
        <v>79.0</v>
      </c>
      <c r="F94" s="50">
        <v>92.0</v>
      </c>
      <c r="G94" s="20" t="s">
        <v>245</v>
      </c>
      <c r="H94" s="7"/>
      <c r="I94" s="20" t="s">
        <v>283</v>
      </c>
      <c r="J94" s="57">
        <v>0.415914485460362</v>
      </c>
      <c r="K94" s="57">
        <v>0.529126213592233</v>
      </c>
      <c r="L94" s="27">
        <v>-11.3211728131871</v>
      </c>
      <c r="M94" s="20">
        <v>0.0</v>
      </c>
      <c r="N94" s="7"/>
      <c r="O94" s="7"/>
      <c r="P94" s="7"/>
      <c r="Q94" s="7"/>
      <c r="R94" s="7"/>
      <c r="S94" s="7"/>
      <c r="T94" s="7"/>
      <c r="U94" s="7"/>
      <c r="V94" s="7"/>
      <c r="W94" s="7"/>
      <c r="X94" s="7"/>
      <c r="Y94" s="7"/>
      <c r="Z94" s="7"/>
    </row>
    <row r="95" ht="15.0" customHeight="1">
      <c r="A95" s="20" t="s">
        <v>254</v>
      </c>
      <c r="B95" s="20" t="s">
        <v>272</v>
      </c>
      <c r="C95" s="50">
        <v>7221.0</v>
      </c>
      <c r="D95" s="57">
        <v>0.551450234721266</v>
      </c>
      <c r="E95" s="50">
        <v>3982.0</v>
      </c>
      <c r="F95" s="50">
        <v>3239.0</v>
      </c>
      <c r="G95" s="20" t="s">
        <v>247</v>
      </c>
      <c r="H95" s="7"/>
      <c r="I95" s="20" t="s">
        <v>254</v>
      </c>
      <c r="J95" s="57">
        <v>0.554949976746472</v>
      </c>
      <c r="K95" s="57">
        <v>0.545283255872378</v>
      </c>
      <c r="L95" s="27">
        <v>0.966672087409404</v>
      </c>
      <c r="M95" s="20">
        <v>1.0</v>
      </c>
      <c r="N95" s="7"/>
      <c r="O95" s="7"/>
      <c r="P95" s="7"/>
      <c r="Q95" s="7"/>
      <c r="R95" s="7"/>
      <c r="S95" s="7"/>
      <c r="T95" s="7"/>
      <c r="U95" s="7"/>
      <c r="V95" s="7"/>
      <c r="W95" s="7"/>
      <c r="X95" s="7"/>
      <c r="Y95" s="7"/>
      <c r="Z95" s="7"/>
    </row>
    <row r="96" ht="15.0" customHeight="1">
      <c r="A96" s="20" t="s">
        <v>284</v>
      </c>
      <c r="B96" s="20" t="s">
        <v>272</v>
      </c>
      <c r="C96" s="50">
        <v>2934.0</v>
      </c>
      <c r="D96" s="57">
        <v>0.490979244613843</v>
      </c>
      <c r="E96" s="50">
        <v>1441.0</v>
      </c>
      <c r="F96" s="50">
        <v>1493.0</v>
      </c>
      <c r="G96" s="20" t="s">
        <v>245</v>
      </c>
      <c r="H96" s="7"/>
      <c r="I96" s="20" t="s">
        <v>284</v>
      </c>
      <c r="J96" s="57">
        <v>0.504058486935112</v>
      </c>
      <c r="K96" s="57">
        <v>0.506009967751393</v>
      </c>
      <c r="L96" s="27">
        <v>-0.195148081628105</v>
      </c>
      <c r="M96" s="20">
        <v>1.0</v>
      </c>
      <c r="N96" s="7"/>
      <c r="O96" s="7"/>
      <c r="P96" s="7"/>
      <c r="Q96" s="7"/>
      <c r="R96" s="7"/>
      <c r="S96" s="7"/>
      <c r="T96" s="7"/>
      <c r="U96" s="7"/>
      <c r="V96" s="7"/>
      <c r="W96" s="7"/>
      <c r="X96" s="7"/>
      <c r="Y96" s="7"/>
      <c r="Z96" s="7"/>
    </row>
    <row r="97" ht="15.0" customHeight="1">
      <c r="A97" s="20" t="s">
        <v>243</v>
      </c>
      <c r="B97" s="20" t="s">
        <v>272</v>
      </c>
      <c r="C97" s="50">
        <v>5961.0</v>
      </c>
      <c r="D97" s="57">
        <v>0.330847628268255</v>
      </c>
      <c r="E97" s="50">
        <v>1972.0</v>
      </c>
      <c r="F97" s="50">
        <v>3989.0</v>
      </c>
      <c r="G97" s="20" t="s">
        <v>245</v>
      </c>
      <c r="H97" s="7"/>
      <c r="I97" s="20" t="s">
        <v>243</v>
      </c>
      <c r="J97" s="57">
        <v>0.340225472124614</v>
      </c>
      <c r="K97" s="57">
        <v>0.335777345503516</v>
      </c>
      <c r="L97" s="27">
        <v>0.444812662109789</v>
      </c>
      <c r="M97" s="20">
        <v>1.0</v>
      </c>
      <c r="N97" s="7"/>
      <c r="O97" s="7"/>
      <c r="P97" s="7"/>
      <c r="Q97" s="7"/>
      <c r="R97" s="7"/>
      <c r="S97" s="7"/>
      <c r="T97" s="7"/>
      <c r="U97" s="7"/>
      <c r="V97" s="7"/>
      <c r="W97" s="7"/>
      <c r="X97" s="7"/>
      <c r="Y97" s="7"/>
      <c r="Z97" s="7"/>
    </row>
    <row r="98" ht="15.0" customHeight="1">
      <c r="A98" s="20" t="s">
        <v>285</v>
      </c>
      <c r="B98" s="20" t="s">
        <v>272</v>
      </c>
      <c r="C98" s="50">
        <v>1648.0</v>
      </c>
      <c r="D98" s="57">
        <v>0.316629452147907</v>
      </c>
      <c r="E98" s="50">
        <v>522.0</v>
      </c>
      <c r="F98" s="50">
        <v>1126.0</v>
      </c>
      <c r="G98" s="20" t="s">
        <v>245</v>
      </c>
      <c r="H98" s="7"/>
      <c r="I98" s="20" t="s">
        <v>285</v>
      </c>
      <c r="J98" s="57">
        <v>0.323536115903138</v>
      </c>
      <c r="K98" s="57">
        <v>0.339858618814573</v>
      </c>
      <c r="L98" s="27">
        <v>-1.63225029114347</v>
      </c>
      <c r="M98" s="20">
        <v>1.0</v>
      </c>
      <c r="N98" s="7"/>
      <c r="O98" s="7"/>
      <c r="P98" s="7"/>
      <c r="Q98" s="7"/>
      <c r="R98" s="7"/>
      <c r="S98" s="7"/>
      <c r="T98" s="7"/>
      <c r="U98" s="7"/>
      <c r="V98" s="7"/>
      <c r="W98" s="7"/>
      <c r="X98" s="7"/>
      <c r="Y98" s="7"/>
      <c r="Z98" s="7"/>
    </row>
    <row r="99" ht="15.0" customHeight="1">
      <c r="A99" s="20" t="s">
        <v>289</v>
      </c>
      <c r="B99" s="20" t="s">
        <v>272</v>
      </c>
      <c r="C99" s="50">
        <v>4428.0</v>
      </c>
      <c r="D99" s="57">
        <v>0.448663905667897</v>
      </c>
      <c r="E99" s="50">
        <v>1987.0</v>
      </c>
      <c r="F99" s="50">
        <v>2441.0</v>
      </c>
      <c r="G99" s="20" t="s">
        <v>245</v>
      </c>
      <c r="H99" s="7"/>
      <c r="I99" s="20" t="s">
        <v>289</v>
      </c>
      <c r="J99" s="57">
        <v>0.432909896829099</v>
      </c>
      <c r="K99" s="57">
        <v>0.450285965684118</v>
      </c>
      <c r="L99" s="27">
        <v>-1.73760688550189</v>
      </c>
      <c r="M99" s="20">
        <v>1.0</v>
      </c>
      <c r="N99" s="7"/>
      <c r="O99" s="7"/>
      <c r="P99" s="7"/>
      <c r="Q99" s="7"/>
      <c r="R99" s="7"/>
      <c r="S99" s="7"/>
      <c r="T99" s="7"/>
      <c r="U99" s="7"/>
      <c r="V99" s="7"/>
      <c r="W99" s="7"/>
      <c r="X99" s="7"/>
      <c r="Y99" s="7"/>
      <c r="Z99" s="7"/>
    </row>
    <row r="100" ht="15.0" customHeight="1">
      <c r="A100" s="20" t="s">
        <v>287</v>
      </c>
      <c r="B100" s="20" t="s">
        <v>272</v>
      </c>
      <c r="C100" s="50">
        <v>6690.0</v>
      </c>
      <c r="D100" s="57">
        <v>0.476352266437177</v>
      </c>
      <c r="E100" s="50">
        <v>3187.0</v>
      </c>
      <c r="F100" s="50">
        <v>3503.0</v>
      </c>
      <c r="G100" s="20" t="s">
        <v>245</v>
      </c>
      <c r="H100" s="7"/>
      <c r="I100" s="20" t="s">
        <v>287</v>
      </c>
      <c r="J100" s="57">
        <v>0.484741653428607</v>
      </c>
      <c r="K100" s="57">
        <v>0.476039658496282</v>
      </c>
      <c r="L100" s="27">
        <v>0.87019949323246</v>
      </c>
      <c r="M100" s="20">
        <v>1.0</v>
      </c>
      <c r="N100" s="7"/>
      <c r="O100" s="7"/>
      <c r="P100" s="7"/>
      <c r="Q100" s="7"/>
      <c r="R100" s="7"/>
      <c r="S100" s="7"/>
      <c r="T100" s="7"/>
      <c r="U100" s="7"/>
      <c r="V100" s="7"/>
      <c r="W100" s="7"/>
      <c r="X100" s="7"/>
      <c r="Y100" s="7"/>
      <c r="Z100" s="7"/>
    </row>
    <row r="101" ht="15.0" customHeight="1">
      <c r="A101" s="20" t="s">
        <v>288</v>
      </c>
      <c r="B101" s="20" t="s">
        <v>272</v>
      </c>
      <c r="C101" s="50">
        <v>5588.0</v>
      </c>
      <c r="D101" s="57">
        <v>0.326363273421793</v>
      </c>
      <c r="E101" s="50">
        <v>1824.0</v>
      </c>
      <c r="F101" s="50">
        <v>3764.0</v>
      </c>
      <c r="G101" s="20" t="s">
        <v>245</v>
      </c>
      <c r="H101" s="7"/>
      <c r="I101" s="20" t="s">
        <v>288</v>
      </c>
      <c r="J101" s="57">
        <v>0.337660917248932</v>
      </c>
      <c r="K101" s="57">
        <v>0.330859310572324</v>
      </c>
      <c r="L101" s="27">
        <v>0.680160667660851</v>
      </c>
      <c r="M101" s="20">
        <v>1.0</v>
      </c>
      <c r="N101" s="7"/>
      <c r="O101" s="7"/>
      <c r="P101" s="7"/>
      <c r="Q101" s="7"/>
      <c r="R101" s="7"/>
      <c r="S101" s="7"/>
      <c r="T101" s="7"/>
      <c r="U101" s="7"/>
      <c r="V101" s="7"/>
      <c r="W101" s="7"/>
      <c r="X101" s="7"/>
      <c r="Y101" s="7"/>
      <c r="Z101" s="7"/>
    </row>
    <row r="102" ht="15.0" customHeight="1">
      <c r="A102" s="20" t="s">
        <v>286</v>
      </c>
      <c r="B102" s="20" t="s">
        <v>272</v>
      </c>
      <c r="C102" s="50">
        <v>2794.0</v>
      </c>
      <c r="D102" s="57">
        <v>0.482820213712527</v>
      </c>
      <c r="E102" s="50">
        <v>1349.0</v>
      </c>
      <c r="F102" s="50">
        <v>1445.0</v>
      </c>
      <c r="G102" s="20" t="s">
        <v>245</v>
      </c>
      <c r="H102" s="7"/>
      <c r="I102" s="20" t="s">
        <v>286</v>
      </c>
      <c r="J102" s="57">
        <v>0.495056242833653</v>
      </c>
      <c r="K102" s="57">
        <v>0.489570552147239</v>
      </c>
      <c r="L102" s="27">
        <v>0.548569068641341</v>
      </c>
      <c r="M102" s="20">
        <v>1.0</v>
      </c>
      <c r="N102" s="7"/>
      <c r="O102" s="7"/>
      <c r="P102" s="7"/>
      <c r="Q102" s="7"/>
      <c r="R102" s="7"/>
      <c r="S102" s="7"/>
      <c r="T102" s="7"/>
      <c r="U102" s="7"/>
      <c r="V102" s="7"/>
      <c r="W102" s="7"/>
      <c r="X102" s="7"/>
      <c r="Y102" s="7"/>
      <c r="Z102" s="7"/>
    </row>
    <row r="103" ht="15.0" customHeight="1">
      <c r="A103" s="20" t="s">
        <v>290</v>
      </c>
      <c r="B103" s="20" t="s">
        <v>272</v>
      </c>
      <c r="C103" s="50">
        <v>1499.0</v>
      </c>
      <c r="D103" s="57">
        <v>0.486311630613513</v>
      </c>
      <c r="E103" s="50">
        <v>729.0</v>
      </c>
      <c r="F103" s="50">
        <v>770.0</v>
      </c>
      <c r="G103" s="20" t="s">
        <v>245</v>
      </c>
      <c r="H103" s="7"/>
      <c r="I103" s="20" t="s">
        <v>290</v>
      </c>
      <c r="J103" s="57">
        <v>0.488626733502985</v>
      </c>
      <c r="K103" s="57">
        <v>0.487903225806452</v>
      </c>
      <c r="L103" s="27">
        <v>0.0723507696533843</v>
      </c>
      <c r="M103" s="20">
        <v>1.0</v>
      </c>
      <c r="N103" s="7"/>
      <c r="O103" s="7"/>
      <c r="P103" s="7"/>
      <c r="Q103" s="7"/>
      <c r="R103" s="7"/>
      <c r="S103" s="7"/>
      <c r="T103" s="7"/>
      <c r="U103" s="7"/>
      <c r="V103" s="7"/>
      <c r="W103" s="7"/>
      <c r="X103" s="7"/>
      <c r="Y103" s="7"/>
      <c r="Z103" s="7"/>
    </row>
    <row r="104" ht="15.0" customHeight="1">
      <c r="A104" s="20" t="s">
        <v>272</v>
      </c>
      <c r="B104" s="20" t="s">
        <v>272</v>
      </c>
      <c r="C104" s="50">
        <v>4570.0</v>
      </c>
      <c r="D104" s="57">
        <v>0.457747078512544</v>
      </c>
      <c r="E104" s="50">
        <v>2092.0</v>
      </c>
      <c r="F104" s="50">
        <v>2478.0</v>
      </c>
      <c r="G104" s="20" t="s">
        <v>245</v>
      </c>
      <c r="H104" s="7"/>
      <c r="I104" s="20" t="s">
        <v>272</v>
      </c>
      <c r="J104" s="57">
        <v>0.47792360587551</v>
      </c>
      <c r="K104" s="57">
        <v>0.459792709077913</v>
      </c>
      <c r="L104" s="27">
        <v>1.81308967975975</v>
      </c>
      <c r="M104" s="20">
        <v>1.0</v>
      </c>
      <c r="N104" s="7"/>
      <c r="O104" s="7"/>
      <c r="P104" s="7"/>
      <c r="Q104" s="7"/>
      <c r="R104" s="7"/>
      <c r="S104" s="7"/>
      <c r="T104" s="7"/>
      <c r="U104" s="7"/>
      <c r="V104" s="7"/>
      <c r="W104" s="7"/>
      <c r="X104" s="7"/>
      <c r="Y104" s="7"/>
      <c r="Z104" s="7"/>
    </row>
    <row r="105" ht="15.0" customHeight="1">
      <c r="A105" s="20" t="s">
        <v>291</v>
      </c>
      <c r="B105" s="20" t="s">
        <v>272</v>
      </c>
      <c r="C105" s="50">
        <v>11727.0</v>
      </c>
      <c r="D105" s="57">
        <v>0.500712763170673</v>
      </c>
      <c r="E105" s="50">
        <v>5872.0</v>
      </c>
      <c r="F105" s="50">
        <v>5855.0</v>
      </c>
      <c r="G105" s="20" t="s">
        <v>247</v>
      </c>
      <c r="H105" s="7"/>
      <c r="I105" s="20" t="s">
        <v>291</v>
      </c>
      <c r="J105" s="57">
        <v>0.506162210953882</v>
      </c>
      <c r="K105" s="57">
        <v>0.508679795769511</v>
      </c>
      <c r="L105" s="27">
        <v>-0.251758481562958</v>
      </c>
      <c r="M105" s="20">
        <v>1.0</v>
      </c>
      <c r="N105" s="7"/>
      <c r="O105" s="7"/>
      <c r="P105" s="7"/>
      <c r="Q105" s="7"/>
      <c r="R105" s="7"/>
      <c r="S105" s="7"/>
      <c r="T105" s="7"/>
      <c r="U105" s="7"/>
      <c r="V105" s="7"/>
      <c r="W105" s="7"/>
      <c r="X105" s="7"/>
      <c r="Y105" s="7"/>
      <c r="Z105" s="7"/>
    </row>
    <row r="106" ht="15.0" customHeight="1">
      <c r="A106" s="20" t="s">
        <v>292</v>
      </c>
      <c r="B106" s="20" t="s">
        <v>272</v>
      </c>
      <c r="C106" s="50">
        <v>1409.0</v>
      </c>
      <c r="D106" s="57">
        <v>0.364541542951564</v>
      </c>
      <c r="E106" s="50">
        <v>514.0</v>
      </c>
      <c r="F106" s="50">
        <v>895.0</v>
      </c>
      <c r="G106" s="20" t="s">
        <v>245</v>
      </c>
      <c r="H106" s="7"/>
      <c r="I106" s="20" t="s">
        <v>292</v>
      </c>
      <c r="J106" s="57">
        <v>0.380456129194062</v>
      </c>
      <c r="K106" s="57">
        <v>0.373340414232608</v>
      </c>
      <c r="L106" s="27">
        <v>0.711571496145469</v>
      </c>
      <c r="M106" s="20">
        <v>1.0</v>
      </c>
      <c r="N106" s="7"/>
      <c r="O106" s="7"/>
      <c r="P106" s="7"/>
      <c r="Q106" s="7"/>
      <c r="R106" s="7"/>
      <c r="S106" s="7"/>
      <c r="T106" s="7"/>
      <c r="U106" s="7"/>
      <c r="V106" s="7"/>
      <c r="W106" s="7"/>
      <c r="X106" s="7"/>
      <c r="Y106" s="7"/>
      <c r="Z106" s="7"/>
    </row>
    <row r="107" ht="15.0" customHeight="1">
      <c r="A107" s="20" t="s">
        <v>293</v>
      </c>
      <c r="B107" s="20" t="s">
        <v>272</v>
      </c>
      <c r="C107" s="50">
        <v>3601.0</v>
      </c>
      <c r="D107" s="57">
        <v>0.322582759875129</v>
      </c>
      <c r="E107" s="50">
        <v>1162.0</v>
      </c>
      <c r="F107" s="50">
        <v>2439.0</v>
      </c>
      <c r="G107" s="20" t="s">
        <v>245</v>
      </c>
      <c r="H107" s="7"/>
      <c r="I107" s="20" t="s">
        <v>293</v>
      </c>
      <c r="J107" s="57">
        <v>0.318060213521825</v>
      </c>
      <c r="K107" s="57">
        <v>0.347016828148904</v>
      </c>
      <c r="L107" s="27">
        <v>-2.89566146270785</v>
      </c>
      <c r="M107" s="20">
        <v>1.0</v>
      </c>
      <c r="N107" s="7"/>
      <c r="O107" s="7"/>
      <c r="P107" s="7"/>
      <c r="Q107" s="7"/>
      <c r="R107" s="7"/>
      <c r="S107" s="7"/>
      <c r="T107" s="7"/>
      <c r="U107" s="7"/>
      <c r="V107" s="7"/>
      <c r="W107" s="7"/>
      <c r="X107" s="7"/>
      <c r="Y107" s="7"/>
      <c r="Z107" s="7"/>
    </row>
    <row r="108" ht="15.0" customHeight="1">
      <c r="A108" s="20" t="s">
        <v>294</v>
      </c>
      <c r="B108" s="20" t="s">
        <v>272</v>
      </c>
      <c r="C108" s="50">
        <v>222.0</v>
      </c>
      <c r="D108" s="57">
        <v>0.335991140456423</v>
      </c>
      <c r="E108" s="50">
        <v>75.0</v>
      </c>
      <c r="F108" s="50">
        <v>147.0</v>
      </c>
      <c r="G108" s="20" t="s">
        <v>245</v>
      </c>
      <c r="H108" s="7"/>
      <c r="I108" s="20" t="s">
        <v>294</v>
      </c>
      <c r="J108" s="57">
        <v>0.305776301898845</v>
      </c>
      <c r="K108" s="57">
        <v>0.355212355212355</v>
      </c>
      <c r="L108" s="27">
        <v>-4.94360533135099</v>
      </c>
      <c r="M108" s="20">
        <v>1.0</v>
      </c>
      <c r="N108" s="7"/>
      <c r="O108" s="7"/>
      <c r="P108" s="7"/>
      <c r="Q108" s="7"/>
      <c r="R108" s="7"/>
      <c r="S108" s="7"/>
      <c r="T108" s="7"/>
      <c r="U108" s="7"/>
      <c r="V108" s="7"/>
      <c r="W108" s="7"/>
      <c r="X108" s="7"/>
      <c r="Y108" s="7"/>
      <c r="Z108" s="7"/>
    </row>
    <row r="109" ht="15.0" customHeight="1">
      <c r="A109" s="20" t="s">
        <v>295</v>
      </c>
      <c r="B109" s="20" t="s">
        <v>272</v>
      </c>
      <c r="C109" s="50">
        <v>774.0</v>
      </c>
      <c r="D109" s="57">
        <v>0.346341313927583</v>
      </c>
      <c r="E109" s="50">
        <v>268.0</v>
      </c>
      <c r="F109" s="50">
        <v>506.0</v>
      </c>
      <c r="G109" s="20" t="s">
        <v>245</v>
      </c>
      <c r="H109" s="7"/>
      <c r="I109" s="20" t="s">
        <v>295</v>
      </c>
      <c r="J109" s="57">
        <v>0.350919691698206</v>
      </c>
      <c r="K109" s="57">
        <v>0.365720524017467</v>
      </c>
      <c r="L109" s="27">
        <v>-1.48008323192617</v>
      </c>
      <c r="M109" s="20">
        <v>1.0</v>
      </c>
      <c r="N109" s="7"/>
      <c r="O109" s="7"/>
      <c r="P109" s="7"/>
      <c r="Q109" s="7"/>
      <c r="R109" s="7"/>
      <c r="S109" s="7"/>
      <c r="T109" s="7"/>
      <c r="U109" s="7"/>
      <c r="V109" s="7"/>
      <c r="W109" s="7"/>
      <c r="X109" s="7"/>
      <c r="Y109" s="7"/>
      <c r="Z109" s="7"/>
    </row>
    <row r="110" ht="15.0" customHeight="1">
      <c r="A110" s="20" t="s">
        <v>296</v>
      </c>
      <c r="B110" s="20" t="s">
        <v>272</v>
      </c>
      <c r="C110" s="50">
        <v>460.0</v>
      </c>
      <c r="D110" s="57">
        <v>0.38522797402835</v>
      </c>
      <c r="E110" s="50">
        <v>177.0</v>
      </c>
      <c r="F110" s="50">
        <v>283.0</v>
      </c>
      <c r="G110" s="20" t="s">
        <v>245</v>
      </c>
      <c r="H110" s="7"/>
      <c r="I110" s="20" t="s">
        <v>296</v>
      </c>
      <c r="J110" s="57">
        <v>0.38566015966401</v>
      </c>
      <c r="K110" s="57">
        <v>0.404624277456647</v>
      </c>
      <c r="L110" s="27">
        <v>-1.89641177926377</v>
      </c>
      <c r="M110" s="20">
        <v>1.0</v>
      </c>
      <c r="N110" s="7"/>
      <c r="O110" s="7"/>
      <c r="P110" s="7"/>
      <c r="Q110" s="7"/>
      <c r="R110" s="7"/>
      <c r="S110" s="7"/>
      <c r="T110" s="7"/>
      <c r="U110" s="7"/>
      <c r="V110" s="7"/>
      <c r="W110" s="7"/>
      <c r="X110" s="7"/>
      <c r="Y110" s="7"/>
      <c r="Z110" s="7"/>
    </row>
    <row r="111" ht="15.0" customHeight="1">
      <c r="A111" s="20" t="s">
        <v>297</v>
      </c>
      <c r="B111" s="20" t="s">
        <v>272</v>
      </c>
      <c r="C111" s="50">
        <v>677.0</v>
      </c>
      <c r="D111" s="57">
        <v>0.420365580721583</v>
      </c>
      <c r="E111" s="50">
        <v>285.0</v>
      </c>
      <c r="F111" s="50">
        <v>392.0</v>
      </c>
      <c r="G111" s="20" t="s">
        <v>245</v>
      </c>
      <c r="H111" s="7"/>
      <c r="I111" s="20" t="s">
        <v>297</v>
      </c>
      <c r="J111" s="57">
        <v>0.424820292434304</v>
      </c>
      <c r="K111" s="57">
        <v>0.419518377693283</v>
      </c>
      <c r="L111" s="27">
        <v>0.53019147410216</v>
      </c>
      <c r="M111" s="20">
        <v>1.0</v>
      </c>
      <c r="N111" s="7"/>
      <c r="O111" s="7"/>
      <c r="P111" s="7"/>
      <c r="Q111" s="7"/>
      <c r="R111" s="7"/>
      <c r="S111" s="7"/>
      <c r="T111" s="7"/>
      <c r="U111" s="7"/>
      <c r="V111" s="7"/>
      <c r="W111" s="7"/>
      <c r="X111" s="7"/>
      <c r="Y111" s="7"/>
      <c r="Z111" s="7"/>
    </row>
    <row r="112" ht="15.0" customHeight="1">
      <c r="A112" s="20" t="s">
        <v>298</v>
      </c>
      <c r="B112" s="20" t="s">
        <v>272</v>
      </c>
      <c r="C112" s="50">
        <v>3574.0</v>
      </c>
      <c r="D112" s="57">
        <v>0.297914726300295</v>
      </c>
      <c r="E112" s="50">
        <v>1065.0</v>
      </c>
      <c r="F112" s="50">
        <v>2509.0</v>
      </c>
      <c r="G112" s="20" t="s">
        <v>245</v>
      </c>
      <c r="H112" s="7"/>
      <c r="I112" s="20" t="s">
        <v>298</v>
      </c>
      <c r="J112" s="57">
        <v>0.304214602462807</v>
      </c>
      <c r="K112" s="57">
        <v>0.313794845881759</v>
      </c>
      <c r="L112" s="27">
        <v>-0.958024341895175</v>
      </c>
      <c r="M112" s="20">
        <v>1.0</v>
      </c>
      <c r="N112" s="7"/>
      <c r="O112" s="7"/>
      <c r="P112" s="7"/>
      <c r="Q112" s="7"/>
      <c r="R112" s="7"/>
      <c r="S112" s="7"/>
      <c r="T112" s="7"/>
      <c r="U112" s="7"/>
      <c r="V112" s="7"/>
      <c r="W112" s="7"/>
      <c r="X112" s="7"/>
      <c r="Y112" s="7"/>
      <c r="Z112" s="7"/>
    </row>
    <row r="113" ht="15.0" customHeight="1">
      <c r="A113" s="20" t="s">
        <v>368</v>
      </c>
      <c r="B113" s="20" t="s">
        <v>272</v>
      </c>
      <c r="C113" s="50">
        <v>3803.0</v>
      </c>
      <c r="D113" s="57">
        <v>0.476814224547138</v>
      </c>
      <c r="E113" s="50">
        <v>1813.0</v>
      </c>
      <c r="F113" s="50">
        <v>1990.0</v>
      </c>
      <c r="G113" s="20" t="s">
        <v>245</v>
      </c>
      <c r="H113" s="7"/>
      <c r="I113" s="20" t="s">
        <v>368</v>
      </c>
      <c r="J113" s="57">
        <v>0.485830921660597</v>
      </c>
      <c r="K113" s="57">
        <v>0.477742641693019</v>
      </c>
      <c r="L113" s="27">
        <v>0.808827996757799</v>
      </c>
      <c r="M113" s="20">
        <v>1.0</v>
      </c>
      <c r="N113" s="7"/>
      <c r="O113" s="7"/>
      <c r="P113" s="7"/>
      <c r="Q113" s="7"/>
      <c r="R113" s="7"/>
      <c r="S113" s="7"/>
      <c r="T113" s="7"/>
      <c r="U113" s="7"/>
      <c r="V113" s="7"/>
      <c r="W113" s="7"/>
      <c r="X113" s="7"/>
      <c r="Y113" s="7"/>
      <c r="Z113" s="7"/>
    </row>
    <row r="114" ht="15.0" customHeight="1">
      <c r="A114" s="20" t="s">
        <v>300</v>
      </c>
      <c r="B114" s="20" t="s">
        <v>272</v>
      </c>
      <c r="C114" s="50">
        <v>854.0</v>
      </c>
      <c r="D114" s="57">
        <v>0.387534706406431</v>
      </c>
      <c r="E114" s="50">
        <v>331.0</v>
      </c>
      <c r="F114" s="50">
        <v>523.0</v>
      </c>
      <c r="G114" s="20" t="s">
        <v>245</v>
      </c>
      <c r="H114" s="7"/>
      <c r="I114" s="20" t="s">
        <v>300</v>
      </c>
      <c r="J114" s="57">
        <v>0.409498210934451</v>
      </c>
      <c r="K114" s="57">
        <v>0.387337057728119</v>
      </c>
      <c r="L114" s="27">
        <v>2.21611532063313</v>
      </c>
      <c r="M114" s="20">
        <v>1.0</v>
      </c>
      <c r="N114" s="7"/>
      <c r="O114" s="7"/>
      <c r="P114" s="7"/>
      <c r="Q114" s="7"/>
      <c r="R114" s="7"/>
      <c r="S114" s="7"/>
      <c r="T114" s="7"/>
      <c r="U114" s="7"/>
      <c r="V114" s="7"/>
      <c r="W114" s="7"/>
      <c r="X114" s="7"/>
      <c r="Y114" s="7"/>
      <c r="Z114" s="7"/>
    </row>
    <row r="115" ht="15.0" customHeight="1">
      <c r="A115" s="20" t="s">
        <v>268</v>
      </c>
      <c r="B115" s="20" t="s">
        <v>272</v>
      </c>
      <c r="C115" s="50">
        <v>2884.0</v>
      </c>
      <c r="D115" s="57">
        <v>0.315270693980132</v>
      </c>
      <c r="E115" s="50">
        <v>909.0</v>
      </c>
      <c r="F115" s="50">
        <v>1975.0</v>
      </c>
      <c r="G115" s="20" t="s">
        <v>245</v>
      </c>
      <c r="H115" s="7"/>
      <c r="I115" s="20" t="s">
        <v>268</v>
      </c>
      <c r="J115" s="57">
        <v>0.327309038467465</v>
      </c>
      <c r="K115" s="57">
        <v>0.332694151486098</v>
      </c>
      <c r="L115" s="27">
        <v>-0.538511301863254</v>
      </c>
      <c r="M115" s="20">
        <v>1.0</v>
      </c>
      <c r="N115" s="7"/>
      <c r="O115" s="7"/>
      <c r="P115" s="7"/>
      <c r="Q115" s="7"/>
      <c r="R115" s="7"/>
      <c r="S115" s="7"/>
      <c r="T115" s="7"/>
      <c r="U115" s="7"/>
      <c r="V115" s="7"/>
      <c r="W115" s="7"/>
      <c r="X115" s="7"/>
      <c r="Y115" s="7"/>
      <c r="Z115" s="7"/>
    </row>
    <row r="116" ht="15.0" customHeight="1">
      <c r="A116" s="20" t="s">
        <v>301</v>
      </c>
      <c r="B116" s="20" t="s">
        <v>272</v>
      </c>
      <c r="C116" s="50">
        <v>473.0</v>
      </c>
      <c r="D116" s="57">
        <v>0.448197843477157</v>
      </c>
      <c r="E116" s="50">
        <v>212.0</v>
      </c>
      <c r="F116" s="50">
        <v>261.0</v>
      </c>
      <c r="G116" s="20" t="s">
        <v>245</v>
      </c>
      <c r="H116" s="7"/>
      <c r="I116" s="20" t="s">
        <v>301</v>
      </c>
      <c r="J116" s="57">
        <v>0.42844208568642</v>
      </c>
      <c r="K116" s="57">
        <v>0.475465313028765</v>
      </c>
      <c r="L116" s="27">
        <v>-4.70232273423447</v>
      </c>
      <c r="M116" s="20">
        <v>1.0</v>
      </c>
      <c r="N116" s="7"/>
      <c r="O116" s="7"/>
      <c r="P116" s="7"/>
      <c r="Q116" s="7"/>
      <c r="R116" s="7"/>
      <c r="S116" s="7"/>
      <c r="T116" s="7"/>
      <c r="U116" s="7"/>
      <c r="V116" s="7"/>
      <c r="W116" s="7"/>
      <c r="X116" s="7"/>
      <c r="Y116" s="7"/>
      <c r="Z116" s="7"/>
    </row>
    <row r="117" ht="15.0" customHeight="1">
      <c r="A117" s="20" t="s">
        <v>302</v>
      </c>
      <c r="B117" s="20" t="s">
        <v>272</v>
      </c>
      <c r="C117" s="50">
        <v>3802.0</v>
      </c>
      <c r="D117" s="57">
        <v>0.425359195078788</v>
      </c>
      <c r="E117" s="50">
        <v>1617.0</v>
      </c>
      <c r="F117" s="50">
        <v>2185.0</v>
      </c>
      <c r="G117" s="20" t="s">
        <v>245</v>
      </c>
      <c r="H117" s="7"/>
      <c r="I117" s="20" t="s">
        <v>302</v>
      </c>
      <c r="J117" s="57">
        <v>0.422208597674727</v>
      </c>
      <c r="K117" s="57">
        <v>0.434792843691149</v>
      </c>
      <c r="L117" s="27">
        <v>-1.25842460164218</v>
      </c>
      <c r="M117" s="20">
        <v>1.0</v>
      </c>
      <c r="N117" s="7"/>
      <c r="O117" s="7"/>
      <c r="P117" s="7"/>
      <c r="Q117" s="7"/>
      <c r="R117" s="7"/>
      <c r="S117" s="7"/>
      <c r="T117" s="7"/>
      <c r="U117" s="7"/>
      <c r="V117" s="7"/>
      <c r="W117" s="7"/>
      <c r="X117" s="7"/>
      <c r="Y117" s="7"/>
      <c r="Z117" s="7"/>
    </row>
    <row r="118" ht="15.0" customHeight="1">
      <c r="A118" s="20" t="s">
        <v>303</v>
      </c>
      <c r="B118" s="20" t="s">
        <v>272</v>
      </c>
      <c r="C118" s="50">
        <v>2529.0</v>
      </c>
      <c r="D118" s="57">
        <v>0.541338491937287</v>
      </c>
      <c r="E118" s="50">
        <v>1369.0</v>
      </c>
      <c r="F118" s="50">
        <v>1160.0</v>
      </c>
      <c r="G118" s="20" t="s">
        <v>247</v>
      </c>
      <c r="H118" s="7"/>
      <c r="I118" s="20" t="s">
        <v>303</v>
      </c>
      <c r="J118" s="57">
        <v>0.560673813975972</v>
      </c>
      <c r="K118" s="57">
        <v>0.552256186317322</v>
      </c>
      <c r="L118" s="27">
        <v>0.841762765865073</v>
      </c>
      <c r="M118" s="20">
        <v>1.0</v>
      </c>
      <c r="N118" s="7"/>
      <c r="O118" s="7"/>
      <c r="P118" s="7"/>
      <c r="Q118" s="7"/>
      <c r="R118" s="7"/>
      <c r="S118" s="7"/>
      <c r="T118" s="7"/>
      <c r="U118" s="7"/>
      <c r="V118" s="7"/>
      <c r="W118" s="7"/>
      <c r="X118" s="7"/>
      <c r="Y118" s="7"/>
      <c r="Z118" s="7"/>
    </row>
    <row r="119" ht="15.0" customHeight="1">
      <c r="A119" s="20" t="s">
        <v>304</v>
      </c>
      <c r="B119" s="20" t="s">
        <v>272</v>
      </c>
      <c r="C119" s="50">
        <v>1391.0</v>
      </c>
      <c r="D119" s="57">
        <v>0.424540965502334</v>
      </c>
      <c r="E119" s="50">
        <v>591.0</v>
      </c>
      <c r="F119" s="50">
        <v>800.0</v>
      </c>
      <c r="G119" s="20" t="s">
        <v>245</v>
      </c>
      <c r="H119" s="7"/>
      <c r="I119" s="20" t="s">
        <v>304</v>
      </c>
      <c r="J119" s="57">
        <v>0.429834532700326</v>
      </c>
      <c r="K119" s="57">
        <v>0.425503355704698</v>
      </c>
      <c r="L119" s="27">
        <v>0.433117699562791</v>
      </c>
      <c r="M119" s="20">
        <v>1.0</v>
      </c>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6">
    <mergeCell ref="A17:B17"/>
    <mergeCell ref="A18:B18"/>
    <mergeCell ref="A22:B22"/>
    <mergeCell ref="A23:B23"/>
    <mergeCell ref="A24:B24"/>
    <mergeCell ref="A25:B25"/>
    <mergeCell ref="A26:B26"/>
    <mergeCell ref="C26:H26"/>
    <mergeCell ref="A6:K6"/>
    <mergeCell ref="A7:K7"/>
    <mergeCell ref="A8:K8"/>
    <mergeCell ref="A14:B14"/>
    <mergeCell ref="E14:K19"/>
    <mergeCell ref="A15:B15"/>
    <mergeCell ref="A16:B16"/>
    <mergeCell ref="A19:B19"/>
  </mergeCells>
  <hyperlinks>
    <hyperlink r:id="rId1" location="'Results'!A1" ref="A3"/>
    <hyperlink r:id="rId2" location="'How%20to%20Read'!A1" ref="F22"/>
  </hyperlinks>
  <printOptions/>
  <pageMargins bottom="1.0" footer="0.0" header="0.0" left="0.75" right="0.75" top="1.0"/>
  <pageSetup fitToHeight="0" paperSize="9" orientation="landscape"/>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3" width="16.0"/>
    <col customWidth="1" min="4" max="13" width="13.0"/>
    <col customWidth="1" min="14" max="26" width="8.71"/>
  </cols>
  <sheetData>
    <row r="1" ht="17.25" customHeight="1">
      <c r="A1" s="1" t="s">
        <v>369</v>
      </c>
      <c r="B1" s="7"/>
      <c r="C1" s="7"/>
      <c r="D1" s="7"/>
      <c r="E1" s="7"/>
      <c r="F1" s="7"/>
      <c r="G1" s="7"/>
      <c r="H1" s="7"/>
      <c r="I1" s="7"/>
      <c r="J1" s="7"/>
      <c r="K1" s="7"/>
      <c r="L1" s="7"/>
      <c r="M1" s="7"/>
      <c r="N1" s="7"/>
      <c r="O1" s="7"/>
      <c r="P1" s="7"/>
      <c r="Q1" s="7"/>
      <c r="R1" s="7"/>
      <c r="S1" s="7"/>
      <c r="T1" s="7"/>
      <c r="U1" s="7"/>
      <c r="V1" s="7"/>
      <c r="W1" s="7"/>
      <c r="X1" s="7"/>
      <c r="Y1" s="7"/>
      <c r="Z1" s="7"/>
    </row>
    <row r="2" ht="15.0" customHeight="1">
      <c r="A2" s="2" t="s">
        <v>355</v>
      </c>
      <c r="B2" s="7"/>
      <c r="C2" s="7"/>
      <c r="D2" s="7"/>
      <c r="E2" s="7"/>
      <c r="F2" s="7"/>
      <c r="G2" s="7"/>
      <c r="H2" s="7"/>
      <c r="I2" s="7"/>
      <c r="J2" s="7"/>
      <c r="K2" s="7"/>
      <c r="L2" s="7"/>
      <c r="M2" s="7"/>
      <c r="N2" s="7"/>
      <c r="O2" s="7"/>
      <c r="P2" s="7"/>
      <c r="Q2" s="7"/>
      <c r="R2" s="7"/>
      <c r="S2" s="7"/>
      <c r="T2" s="7"/>
      <c r="U2" s="7"/>
      <c r="V2" s="7"/>
      <c r="W2" s="7"/>
      <c r="X2" s="7"/>
      <c r="Y2" s="7"/>
      <c r="Z2" s="7"/>
    </row>
    <row r="3" ht="15.0" customHeight="1">
      <c r="A3" s="25" t="s">
        <v>205</v>
      </c>
      <c r="B3" s="7"/>
      <c r="C3" s="7"/>
      <c r="D3" s="7"/>
      <c r="E3" s="7"/>
      <c r="F3" s="7"/>
      <c r="G3" s="7"/>
      <c r="H3" s="7"/>
      <c r="I3" s="7"/>
      <c r="J3" s="7"/>
      <c r="K3" s="7"/>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ht="15.0" customHeight="1">
      <c r="A5" s="8" t="s">
        <v>206</v>
      </c>
      <c r="B5" s="7"/>
      <c r="C5" s="7"/>
      <c r="D5" s="7"/>
      <c r="E5" s="7"/>
      <c r="F5" s="7"/>
      <c r="G5" s="7"/>
      <c r="H5" s="7"/>
      <c r="I5" s="7"/>
      <c r="J5" s="7"/>
      <c r="K5" s="7"/>
      <c r="L5" s="7"/>
      <c r="M5" s="7"/>
      <c r="N5" s="7"/>
      <c r="O5" s="7"/>
      <c r="P5" s="7"/>
      <c r="Q5" s="7"/>
      <c r="R5" s="7"/>
      <c r="S5" s="7"/>
      <c r="T5" s="7"/>
      <c r="U5" s="7"/>
      <c r="V5" s="7"/>
      <c r="W5" s="7"/>
      <c r="X5" s="7"/>
      <c r="Y5" s="7"/>
      <c r="Z5" s="7"/>
    </row>
    <row r="6" ht="30.0" customHeight="1">
      <c r="A6" s="3" t="s">
        <v>370</v>
      </c>
      <c r="L6" s="7"/>
      <c r="M6" s="7"/>
      <c r="N6" s="7"/>
      <c r="O6" s="7"/>
      <c r="P6" s="7"/>
      <c r="Q6" s="7"/>
      <c r="R6" s="7"/>
      <c r="S6" s="7"/>
      <c r="T6" s="7"/>
      <c r="U6" s="7"/>
      <c r="V6" s="7"/>
      <c r="W6" s="7"/>
      <c r="X6" s="7"/>
      <c r="Y6" s="7"/>
      <c r="Z6" s="7"/>
    </row>
    <row r="7" ht="18.0" customHeight="1">
      <c r="A7" s="3" t="s">
        <v>371</v>
      </c>
      <c r="L7" s="7"/>
      <c r="M7" s="7"/>
      <c r="N7" s="7"/>
      <c r="O7" s="7"/>
      <c r="P7" s="7"/>
      <c r="Q7" s="7"/>
      <c r="R7" s="7"/>
      <c r="S7" s="7"/>
      <c r="T7" s="7"/>
      <c r="U7" s="7"/>
      <c r="V7" s="7"/>
      <c r="W7" s="7"/>
      <c r="X7" s="7"/>
      <c r="Y7" s="7"/>
      <c r="Z7" s="7"/>
    </row>
    <row r="8" ht="30.0" customHeight="1">
      <c r="A8" s="3" t="s">
        <v>372</v>
      </c>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ht="15.0" customHeight="1">
      <c r="A13" s="8" t="s">
        <v>212</v>
      </c>
      <c r="B13" s="7"/>
      <c r="C13" s="7"/>
      <c r="D13" s="7"/>
      <c r="E13" s="8" t="s">
        <v>213</v>
      </c>
      <c r="F13" s="7"/>
      <c r="G13" s="7"/>
      <c r="H13" s="7"/>
      <c r="I13" s="7"/>
      <c r="J13" s="7"/>
      <c r="K13" s="7"/>
      <c r="L13" s="7"/>
      <c r="M13" s="7"/>
      <c r="N13" s="7"/>
      <c r="O13" s="7"/>
      <c r="P13" s="7"/>
      <c r="Q13" s="7"/>
      <c r="R13" s="7"/>
      <c r="S13" s="7"/>
      <c r="T13" s="7"/>
      <c r="U13" s="7"/>
      <c r="V13" s="7"/>
      <c r="W13" s="7"/>
      <c r="X13" s="7"/>
      <c r="Y13" s="7"/>
      <c r="Z13" s="7"/>
    </row>
    <row r="14" ht="15.0" customHeight="1">
      <c r="A14" s="3" t="s">
        <v>214</v>
      </c>
      <c r="C14" s="42">
        <v>0.46765</v>
      </c>
      <c r="D14" s="7"/>
      <c r="E14" s="43" t="s">
        <v>373</v>
      </c>
      <c r="F14" s="44"/>
      <c r="G14" s="44"/>
      <c r="H14" s="44"/>
      <c r="I14" s="44"/>
      <c r="J14" s="44"/>
      <c r="K14" s="45"/>
      <c r="L14" s="7"/>
      <c r="M14" s="7"/>
      <c r="N14" s="7"/>
      <c r="O14" s="7"/>
      <c r="P14" s="7"/>
      <c r="Q14" s="7"/>
      <c r="R14" s="7"/>
      <c r="S14" s="7"/>
      <c r="T14" s="7"/>
      <c r="U14" s="7"/>
      <c r="V14" s="7"/>
      <c r="W14" s="7"/>
      <c r="X14" s="7"/>
      <c r="Y14" s="7"/>
      <c r="Z14" s="7"/>
    </row>
    <row r="15" ht="15.0" customHeight="1">
      <c r="A15" s="3" t="s">
        <v>216</v>
      </c>
      <c r="C15" s="42">
        <f>1-C14</f>
        <v>0.53235</v>
      </c>
      <c r="D15" s="7"/>
      <c r="E15" s="46"/>
      <c r="K15" s="47"/>
      <c r="L15" s="7"/>
      <c r="M15" s="7"/>
      <c r="N15" s="7"/>
      <c r="O15" s="7"/>
      <c r="P15" s="7"/>
      <c r="Q15" s="7"/>
      <c r="R15" s="7"/>
      <c r="S15" s="7"/>
      <c r="T15" s="7"/>
      <c r="U15" s="7"/>
      <c r="V15" s="7"/>
      <c r="W15" s="7"/>
      <c r="X15" s="7"/>
      <c r="Y15" s="7"/>
      <c r="Z15" s="7"/>
    </row>
    <row r="16" ht="15.0" customHeight="1">
      <c r="A16" s="3" t="s">
        <v>217</v>
      </c>
      <c r="C16" s="48">
        <f>(C14-C15)*100</f>
        <v>-6.47</v>
      </c>
      <c r="D16" s="7"/>
      <c r="E16" s="46"/>
      <c r="K16" s="47"/>
      <c r="L16" s="7"/>
      <c r="M16" s="7"/>
      <c r="N16" s="7"/>
      <c r="O16" s="7"/>
      <c r="P16" s="7"/>
      <c r="Q16" s="7"/>
      <c r="R16" s="7"/>
      <c r="S16" s="7"/>
      <c r="T16" s="7"/>
      <c r="U16" s="7"/>
      <c r="V16" s="7"/>
      <c r="W16" s="7"/>
      <c r="X16" s="7"/>
      <c r="Y16" s="7"/>
      <c r="Z16" s="7"/>
    </row>
    <row r="17" ht="15.0" customHeight="1">
      <c r="A17" s="3" t="s">
        <v>120</v>
      </c>
      <c r="C17" s="49" t="str">
        <f>IF(C14&gt;0.5,"Brooks","Mackenzie")</f>
        <v>Mackenzie</v>
      </c>
      <c r="D17" s="7"/>
      <c r="E17" s="46"/>
      <c r="K17" s="47"/>
      <c r="L17" s="7"/>
      <c r="M17" s="7"/>
      <c r="N17" s="7"/>
      <c r="O17" s="7"/>
      <c r="P17" s="7"/>
      <c r="Q17" s="7"/>
      <c r="R17" s="7"/>
      <c r="S17" s="7"/>
      <c r="T17" s="7"/>
      <c r="U17" s="7"/>
      <c r="V17" s="7"/>
      <c r="W17" s="7"/>
      <c r="X17" s="7"/>
      <c r="Y17" s="7"/>
      <c r="Z17" s="7"/>
    </row>
    <row r="18" ht="15.0" customHeight="1">
      <c r="A18" s="20" t="s">
        <v>218</v>
      </c>
      <c r="C18" s="50"/>
      <c r="D18" s="7"/>
      <c r="E18" s="46"/>
      <c r="K18" s="47"/>
      <c r="L18" s="7"/>
      <c r="M18" s="7"/>
      <c r="N18" s="7"/>
      <c r="O18" s="7"/>
      <c r="P18" s="7"/>
      <c r="Q18" s="7"/>
      <c r="R18" s="7"/>
      <c r="S18" s="7"/>
      <c r="T18" s="7"/>
      <c r="U18" s="7"/>
      <c r="V18" s="7"/>
      <c r="W18" s="7"/>
      <c r="X18" s="7"/>
      <c r="Y18" s="7"/>
      <c r="Z18" s="7"/>
    </row>
    <row r="19" ht="15.0" customHeight="1">
      <c r="A19" s="20" t="s">
        <v>219</v>
      </c>
      <c r="C19" s="50"/>
      <c r="D19" s="7"/>
      <c r="E19" s="51"/>
      <c r="F19" s="52"/>
      <c r="G19" s="52"/>
      <c r="H19" s="52"/>
      <c r="I19" s="52"/>
      <c r="J19" s="52"/>
      <c r="K19" s="53"/>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0" customHeight="1">
      <c r="A21" s="8" t="s">
        <v>220</v>
      </c>
      <c r="B21" s="7"/>
      <c r="C21" s="7"/>
      <c r="D21" s="7"/>
      <c r="E21" s="8" t="s">
        <v>80</v>
      </c>
      <c r="F21" s="7"/>
      <c r="G21" s="7"/>
      <c r="H21" s="7"/>
      <c r="I21" s="7"/>
      <c r="J21" s="7"/>
      <c r="K21" s="7"/>
      <c r="L21" s="7"/>
      <c r="M21" s="7"/>
      <c r="N21" s="7"/>
      <c r="O21" s="7"/>
      <c r="P21" s="7"/>
      <c r="Q21" s="7"/>
      <c r="R21" s="7"/>
      <c r="S21" s="7"/>
      <c r="T21" s="7"/>
      <c r="U21" s="7"/>
      <c r="V21" s="7"/>
      <c r="W21" s="7"/>
      <c r="X21" s="7"/>
      <c r="Y21" s="7"/>
      <c r="Z21" s="7"/>
    </row>
    <row r="22" ht="27.75" customHeight="1">
      <c r="A22" s="3" t="s">
        <v>221</v>
      </c>
      <c r="C22" s="54">
        <v>1.81</v>
      </c>
      <c r="D22" s="7"/>
      <c r="E22" s="37" t="s">
        <v>84</v>
      </c>
      <c r="F22" s="55" t="s">
        <v>222</v>
      </c>
      <c r="G22" s="7"/>
      <c r="H22" s="7"/>
      <c r="I22" s="7"/>
      <c r="J22" s="7"/>
      <c r="K22" s="7"/>
      <c r="L22" s="7"/>
      <c r="M22" s="7"/>
      <c r="N22" s="7"/>
      <c r="O22" s="7"/>
      <c r="P22" s="7"/>
      <c r="Q22" s="7"/>
      <c r="R22" s="7"/>
      <c r="S22" s="7"/>
      <c r="T22" s="7"/>
      <c r="U22" s="7"/>
      <c r="V22" s="7"/>
      <c r="W22" s="7"/>
      <c r="X22" s="7"/>
      <c r="Y22" s="7"/>
      <c r="Z22" s="7"/>
    </row>
    <row r="23" ht="27.75" customHeight="1">
      <c r="A23" s="3" t="s">
        <v>223</v>
      </c>
      <c r="C23" s="23" t="s">
        <v>359</v>
      </c>
      <c r="D23" s="7"/>
      <c r="E23" s="7"/>
      <c r="F23" s="7"/>
      <c r="G23" s="7"/>
      <c r="H23" s="7"/>
      <c r="I23" s="7"/>
      <c r="J23" s="7"/>
      <c r="K23" s="7"/>
      <c r="L23" s="7"/>
      <c r="M23" s="7"/>
      <c r="N23" s="7"/>
      <c r="O23" s="7"/>
      <c r="P23" s="7"/>
      <c r="Q23" s="7"/>
      <c r="R23" s="7"/>
      <c r="S23" s="7"/>
      <c r="T23" s="7"/>
      <c r="U23" s="7"/>
      <c r="V23" s="7"/>
      <c r="W23" s="7"/>
      <c r="X23" s="7"/>
      <c r="Y23" s="7"/>
      <c r="Z23" s="7"/>
    </row>
    <row r="24" ht="27.75" customHeight="1">
      <c r="A24" s="3" t="s">
        <v>225</v>
      </c>
      <c r="C24" s="56">
        <v>1.2854274322715</v>
      </c>
      <c r="D24" s="7"/>
      <c r="E24" s="7"/>
      <c r="F24" s="7"/>
      <c r="G24" s="7"/>
      <c r="H24" s="7"/>
      <c r="I24" s="7"/>
      <c r="J24" s="7"/>
      <c r="K24" s="7"/>
      <c r="L24" s="7"/>
      <c r="M24" s="7"/>
      <c r="N24" s="7"/>
      <c r="O24" s="7"/>
      <c r="P24" s="7"/>
      <c r="Q24" s="7"/>
      <c r="R24" s="7"/>
      <c r="S24" s="7"/>
      <c r="T24" s="7"/>
      <c r="U24" s="7"/>
      <c r="V24" s="7"/>
      <c r="W24" s="7"/>
      <c r="X24" s="7"/>
      <c r="Y24" s="7"/>
      <c r="Z24" s="7"/>
    </row>
    <row r="25" ht="27.75" customHeight="1">
      <c r="A25" s="3" t="s">
        <v>226</v>
      </c>
      <c r="C25" s="20" t="s">
        <v>227</v>
      </c>
      <c r="D25" s="7"/>
      <c r="E25" s="7"/>
      <c r="F25" s="7"/>
      <c r="G25" s="7"/>
      <c r="H25" s="7"/>
      <c r="I25" s="7"/>
      <c r="J25" s="7"/>
      <c r="K25" s="7"/>
      <c r="L25" s="7"/>
      <c r="M25" s="7"/>
      <c r="N25" s="7"/>
      <c r="O25" s="7"/>
      <c r="P25" s="7"/>
      <c r="Q25" s="7"/>
      <c r="R25" s="7"/>
      <c r="S25" s="7"/>
      <c r="T25" s="7"/>
      <c r="U25" s="7"/>
      <c r="V25" s="7"/>
      <c r="W25" s="7"/>
      <c r="X25" s="7"/>
      <c r="Y25" s="7"/>
      <c r="Z25" s="7"/>
    </row>
    <row r="26" ht="27.75" customHeight="1">
      <c r="A26" s="3" t="s">
        <v>125</v>
      </c>
      <c r="C26" s="3" t="s">
        <v>41</v>
      </c>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0" customHeight="1">
      <c r="A29" s="8" t="s">
        <v>228</v>
      </c>
      <c r="B29" s="7"/>
      <c r="C29" s="7"/>
      <c r="D29" s="7"/>
      <c r="E29" s="7"/>
      <c r="F29" s="7"/>
      <c r="G29" s="7"/>
      <c r="H29" s="7"/>
      <c r="I29" s="8" t="s">
        <v>229</v>
      </c>
      <c r="J29" s="7"/>
      <c r="K29" s="7"/>
      <c r="L29" s="7"/>
      <c r="M29" s="7"/>
      <c r="N29" s="7"/>
      <c r="O29" s="7"/>
      <c r="P29" s="7"/>
      <c r="Q29" s="7"/>
      <c r="R29" s="7"/>
      <c r="S29" s="7"/>
      <c r="T29" s="7"/>
      <c r="U29" s="7"/>
      <c r="V29" s="7"/>
      <c r="W29" s="7"/>
      <c r="X29" s="7"/>
      <c r="Y29" s="7"/>
      <c r="Z29" s="7"/>
    </row>
    <row r="30" ht="39.75" customHeight="1">
      <c r="A30" s="24" t="s">
        <v>230</v>
      </c>
      <c r="B30" s="24" t="s">
        <v>231</v>
      </c>
      <c r="C30" s="24" t="s">
        <v>339</v>
      </c>
      <c r="D30" s="24" t="s">
        <v>340</v>
      </c>
      <c r="E30" s="24" t="s">
        <v>341</v>
      </c>
      <c r="F30" s="24" t="s">
        <v>342</v>
      </c>
      <c r="G30" s="24" t="s">
        <v>237</v>
      </c>
      <c r="H30" s="7"/>
      <c r="I30" s="24" t="s">
        <v>230</v>
      </c>
      <c r="J30" s="24" t="s">
        <v>374</v>
      </c>
      <c r="K30" s="24" t="s">
        <v>239</v>
      </c>
      <c r="L30" s="24" t="s">
        <v>375</v>
      </c>
      <c r="M30" s="24" t="s">
        <v>376</v>
      </c>
      <c r="N30" s="7"/>
      <c r="O30" s="7"/>
      <c r="P30" s="7"/>
      <c r="Q30" s="7"/>
      <c r="R30" s="7"/>
      <c r="S30" s="7"/>
      <c r="T30" s="7"/>
      <c r="U30" s="7"/>
      <c r="V30" s="7"/>
      <c r="W30" s="7"/>
      <c r="X30" s="7"/>
      <c r="Y30" s="7"/>
      <c r="Z30" s="7"/>
    </row>
    <row r="31" ht="15.0" customHeight="1">
      <c r="A31" s="20" t="s">
        <v>305</v>
      </c>
      <c r="B31" s="20" t="s">
        <v>306</v>
      </c>
      <c r="C31" s="50">
        <v>391.0</v>
      </c>
      <c r="D31" s="57">
        <v>0.363548733940806</v>
      </c>
      <c r="E31" s="50">
        <v>142.0</v>
      </c>
      <c r="F31" s="50">
        <v>249.0</v>
      </c>
      <c r="G31" s="20" t="s">
        <v>245</v>
      </c>
      <c r="H31" s="7"/>
      <c r="I31" s="20" t="s">
        <v>305</v>
      </c>
      <c r="J31" s="57">
        <v>0.342177274259042</v>
      </c>
      <c r="K31" s="57">
        <v>0.388412017167382</v>
      </c>
      <c r="L31" s="27">
        <v>-4.62347429083397</v>
      </c>
      <c r="M31" s="20">
        <v>1.0</v>
      </c>
      <c r="N31" s="7"/>
      <c r="O31" s="7"/>
      <c r="P31" s="7"/>
      <c r="Q31" s="7"/>
      <c r="R31" s="7"/>
      <c r="S31" s="7"/>
      <c r="T31" s="7"/>
      <c r="U31" s="7"/>
      <c r="V31" s="7"/>
      <c r="W31" s="7"/>
      <c r="X31" s="7"/>
      <c r="Y31" s="7"/>
      <c r="Z31" s="7"/>
    </row>
    <row r="32" ht="15.0" customHeight="1">
      <c r="A32" s="20" t="s">
        <v>309</v>
      </c>
      <c r="B32" s="20" t="s">
        <v>306</v>
      </c>
      <c r="C32" s="50">
        <v>341.0</v>
      </c>
      <c r="D32" s="57">
        <v>0.252305943470542</v>
      </c>
      <c r="E32" s="50">
        <v>86.0</v>
      </c>
      <c r="F32" s="50">
        <v>255.0</v>
      </c>
      <c r="G32" s="20" t="s">
        <v>245</v>
      </c>
      <c r="H32" s="7"/>
      <c r="I32" s="20" t="s">
        <v>309</v>
      </c>
      <c r="J32" s="57">
        <v>0.253677589944857</v>
      </c>
      <c r="K32" s="57">
        <v>0.282296650717703</v>
      </c>
      <c r="L32" s="27">
        <v>-2.86190607728463</v>
      </c>
      <c r="M32" s="20">
        <v>1.0</v>
      </c>
      <c r="N32" s="7"/>
      <c r="O32" s="7"/>
      <c r="P32" s="7"/>
      <c r="Q32" s="7"/>
      <c r="R32" s="7"/>
      <c r="S32" s="7"/>
      <c r="T32" s="7"/>
      <c r="U32" s="7"/>
      <c r="V32" s="7"/>
      <c r="W32" s="7"/>
      <c r="X32" s="7"/>
      <c r="Y32" s="7"/>
      <c r="Z32" s="7"/>
    </row>
    <row r="33" ht="15.0" customHeight="1">
      <c r="A33" s="20" t="s">
        <v>311</v>
      </c>
      <c r="B33" s="20" t="s">
        <v>306</v>
      </c>
      <c r="C33" s="50">
        <v>411.0</v>
      </c>
      <c r="D33" s="57">
        <v>0.271300236313972</v>
      </c>
      <c r="E33" s="50">
        <v>112.0</v>
      </c>
      <c r="F33" s="50">
        <v>299.0</v>
      </c>
      <c r="G33" s="20" t="s">
        <v>245</v>
      </c>
      <c r="H33" s="7"/>
      <c r="I33" s="20" t="s">
        <v>311</v>
      </c>
      <c r="J33" s="57">
        <v>0.326564649218386</v>
      </c>
      <c r="K33" s="57">
        <v>0.317180616740088</v>
      </c>
      <c r="L33" s="27">
        <v>0.938403247829761</v>
      </c>
      <c r="M33" s="20">
        <v>1.0</v>
      </c>
      <c r="N33" s="7"/>
      <c r="O33" s="7"/>
      <c r="P33" s="7"/>
      <c r="Q33" s="7"/>
      <c r="R33" s="7"/>
      <c r="S33" s="7"/>
      <c r="T33" s="7"/>
      <c r="U33" s="7"/>
      <c r="V33" s="7"/>
      <c r="W33" s="7"/>
      <c r="X33" s="7"/>
      <c r="Y33" s="7"/>
      <c r="Z33" s="7"/>
    </row>
    <row r="34" ht="15.0" customHeight="1">
      <c r="A34" s="20" t="s">
        <v>312</v>
      </c>
      <c r="B34" s="20" t="s">
        <v>306</v>
      </c>
      <c r="C34" s="50">
        <v>1483.0</v>
      </c>
      <c r="D34" s="57">
        <v>0.222133101054421</v>
      </c>
      <c r="E34" s="50">
        <v>329.0</v>
      </c>
      <c r="F34" s="50">
        <v>1154.0</v>
      </c>
      <c r="G34" s="20" t="s">
        <v>245</v>
      </c>
      <c r="H34" s="7"/>
      <c r="I34" s="20" t="s">
        <v>312</v>
      </c>
      <c r="J34" s="57">
        <v>0.269755203025904</v>
      </c>
      <c r="K34" s="57">
        <v>0.259018332347723</v>
      </c>
      <c r="L34" s="27">
        <v>1.07368706781805</v>
      </c>
      <c r="M34" s="20">
        <v>1.0</v>
      </c>
      <c r="N34" s="7"/>
      <c r="O34" s="7"/>
      <c r="P34" s="7"/>
      <c r="Q34" s="7"/>
      <c r="R34" s="7"/>
      <c r="S34" s="7"/>
      <c r="T34" s="7"/>
      <c r="U34" s="7"/>
      <c r="V34" s="7"/>
      <c r="W34" s="7"/>
      <c r="X34" s="7"/>
      <c r="Y34" s="7"/>
      <c r="Z34" s="7"/>
    </row>
    <row r="35" ht="15.0" customHeight="1">
      <c r="A35" s="20" t="s">
        <v>313</v>
      </c>
      <c r="B35" s="20" t="s">
        <v>306</v>
      </c>
      <c r="C35" s="50">
        <v>111.0</v>
      </c>
      <c r="D35" s="57">
        <v>0.288043056555616</v>
      </c>
      <c r="E35" s="50">
        <v>32.0</v>
      </c>
      <c r="F35" s="50">
        <v>79.0</v>
      </c>
      <c r="G35" s="20" t="s">
        <v>245</v>
      </c>
      <c r="H35" s="7"/>
      <c r="I35" s="20" t="s">
        <v>313</v>
      </c>
      <c r="J35" s="57">
        <v>0.350334205447232</v>
      </c>
      <c r="K35" s="57">
        <v>0.327586206896552</v>
      </c>
      <c r="L35" s="27">
        <v>2.27479985506802</v>
      </c>
      <c r="M35" s="20">
        <v>1.0</v>
      </c>
      <c r="N35" s="7"/>
      <c r="O35" s="7"/>
      <c r="P35" s="7"/>
      <c r="Q35" s="7"/>
      <c r="R35" s="7"/>
      <c r="S35" s="7"/>
      <c r="T35" s="7"/>
      <c r="U35" s="7"/>
      <c r="V35" s="7"/>
      <c r="W35" s="7"/>
      <c r="X35" s="7"/>
      <c r="Y35" s="7"/>
      <c r="Z35" s="7"/>
    </row>
    <row r="36" ht="15.0" customHeight="1">
      <c r="A36" s="20" t="s">
        <v>314</v>
      </c>
      <c r="B36" s="20" t="s">
        <v>306</v>
      </c>
      <c r="C36" s="50">
        <v>2258.0</v>
      </c>
      <c r="D36" s="57">
        <v>0.25100756087382</v>
      </c>
      <c r="E36" s="50">
        <v>567.0</v>
      </c>
      <c r="F36" s="50">
        <v>1691.0</v>
      </c>
      <c r="G36" s="20" t="s">
        <v>245</v>
      </c>
      <c r="H36" s="7"/>
      <c r="I36" s="20" t="s">
        <v>314</v>
      </c>
      <c r="J36" s="57">
        <v>0.272614623412583</v>
      </c>
      <c r="K36" s="57">
        <v>0.277212216131558</v>
      </c>
      <c r="L36" s="27">
        <v>-0.459759271897509</v>
      </c>
      <c r="M36" s="20">
        <v>1.0</v>
      </c>
      <c r="N36" s="7"/>
      <c r="O36" s="7"/>
      <c r="P36" s="7"/>
      <c r="Q36" s="7"/>
      <c r="R36" s="7"/>
      <c r="S36" s="7"/>
      <c r="T36" s="7"/>
      <c r="U36" s="7"/>
      <c r="V36" s="7"/>
      <c r="W36" s="7"/>
      <c r="X36" s="7"/>
      <c r="Y36" s="7"/>
      <c r="Z36" s="7"/>
    </row>
    <row r="37" ht="15.0" customHeight="1">
      <c r="A37" s="20" t="s">
        <v>315</v>
      </c>
      <c r="B37" s="20" t="s">
        <v>306</v>
      </c>
      <c r="C37" s="50">
        <v>2411.0</v>
      </c>
      <c r="D37" s="57">
        <v>0.393652543184237</v>
      </c>
      <c r="E37" s="50">
        <v>949.0</v>
      </c>
      <c r="F37" s="50">
        <v>1462.0</v>
      </c>
      <c r="G37" s="20" t="s">
        <v>245</v>
      </c>
      <c r="H37" s="7"/>
      <c r="I37" s="20" t="s">
        <v>315</v>
      </c>
      <c r="J37" s="57">
        <v>0.440510772670729</v>
      </c>
      <c r="K37" s="57">
        <v>0.427079303675048</v>
      </c>
      <c r="L37" s="27">
        <v>1.34314689956808</v>
      </c>
      <c r="M37" s="20">
        <v>1.0</v>
      </c>
      <c r="N37" s="7"/>
      <c r="O37" s="7"/>
      <c r="P37" s="7"/>
      <c r="Q37" s="7"/>
      <c r="R37" s="7"/>
      <c r="S37" s="7"/>
      <c r="T37" s="7"/>
      <c r="U37" s="7"/>
      <c r="V37" s="7"/>
      <c r="W37" s="7"/>
      <c r="X37" s="7"/>
      <c r="Y37" s="7"/>
      <c r="Z37" s="7"/>
    </row>
    <row r="38" ht="15.0" customHeight="1">
      <c r="A38" s="20" t="s">
        <v>316</v>
      </c>
      <c r="B38" s="20" t="s">
        <v>306</v>
      </c>
      <c r="C38" s="50">
        <v>912.0</v>
      </c>
      <c r="D38" s="57">
        <v>0.320898306380558</v>
      </c>
      <c r="E38" s="50">
        <v>293.0</v>
      </c>
      <c r="F38" s="50">
        <v>619.0</v>
      </c>
      <c r="G38" s="20" t="s">
        <v>245</v>
      </c>
      <c r="H38" s="7"/>
      <c r="I38" s="20" t="s">
        <v>316</v>
      </c>
      <c r="J38" s="57">
        <v>0.320643096905873</v>
      </c>
      <c r="K38" s="57">
        <v>0.334923664122137</v>
      </c>
      <c r="L38" s="27">
        <v>-1.42805672162644</v>
      </c>
      <c r="M38" s="20">
        <v>1.0</v>
      </c>
      <c r="N38" s="7"/>
      <c r="O38" s="7"/>
      <c r="P38" s="7"/>
      <c r="Q38" s="7"/>
      <c r="R38" s="7"/>
      <c r="S38" s="7"/>
      <c r="T38" s="7"/>
      <c r="U38" s="7"/>
      <c r="V38" s="7"/>
      <c r="W38" s="7"/>
      <c r="X38" s="7"/>
      <c r="Y38" s="7"/>
      <c r="Z38" s="7"/>
    </row>
    <row r="39" ht="15.0" customHeight="1">
      <c r="A39" s="20" t="s">
        <v>317</v>
      </c>
      <c r="B39" s="20" t="s">
        <v>306</v>
      </c>
      <c r="C39" s="50">
        <v>1078.0</v>
      </c>
      <c r="D39" s="57">
        <v>0.354841848331088</v>
      </c>
      <c r="E39" s="50">
        <v>383.0</v>
      </c>
      <c r="F39" s="50">
        <v>695.0</v>
      </c>
      <c r="G39" s="20" t="s">
        <v>245</v>
      </c>
      <c r="H39" s="7"/>
      <c r="I39" s="20" t="s">
        <v>317</v>
      </c>
      <c r="J39" s="57">
        <v>0.410698149189469</v>
      </c>
      <c r="K39" s="57">
        <v>0.395189003436426</v>
      </c>
      <c r="L39" s="27">
        <v>1.55091457530429</v>
      </c>
      <c r="M39" s="20">
        <v>1.0</v>
      </c>
      <c r="N39" s="7"/>
      <c r="O39" s="7"/>
      <c r="P39" s="7"/>
      <c r="Q39" s="7"/>
      <c r="R39" s="7"/>
      <c r="S39" s="7"/>
      <c r="T39" s="7"/>
      <c r="U39" s="7"/>
      <c r="V39" s="7"/>
      <c r="W39" s="7"/>
      <c r="X39" s="7"/>
      <c r="Y39" s="7"/>
      <c r="Z39" s="7"/>
    </row>
    <row r="40" ht="15.0" customHeight="1">
      <c r="A40" s="20" t="s">
        <v>318</v>
      </c>
      <c r="B40" s="20" t="s">
        <v>306</v>
      </c>
      <c r="C40" s="50">
        <v>142.0</v>
      </c>
      <c r="D40" s="57">
        <v>0.237807422750417</v>
      </c>
      <c r="E40" s="50">
        <v>34.0</v>
      </c>
      <c r="F40" s="50">
        <v>108.0</v>
      </c>
      <c r="G40" s="20" t="s">
        <v>245</v>
      </c>
      <c r="H40" s="7"/>
      <c r="I40" s="20" t="s">
        <v>318</v>
      </c>
      <c r="J40" s="57">
        <v>0.306484632161631</v>
      </c>
      <c r="K40" s="57">
        <v>0.262068965517241</v>
      </c>
      <c r="L40" s="27">
        <v>4.44156666443898</v>
      </c>
      <c r="M40" s="20">
        <v>1.0</v>
      </c>
      <c r="N40" s="7"/>
      <c r="O40" s="7"/>
      <c r="P40" s="7"/>
      <c r="Q40" s="7"/>
      <c r="R40" s="7"/>
      <c r="S40" s="7"/>
      <c r="T40" s="7"/>
      <c r="U40" s="7"/>
      <c r="V40" s="7"/>
      <c r="W40" s="7"/>
      <c r="X40" s="7"/>
      <c r="Y40" s="7"/>
      <c r="Z40" s="7"/>
    </row>
    <row r="41" ht="15.0" customHeight="1">
      <c r="A41" s="20" t="s">
        <v>319</v>
      </c>
      <c r="B41" s="20" t="s">
        <v>306</v>
      </c>
      <c r="C41" s="50">
        <v>278.0</v>
      </c>
      <c r="D41" s="57">
        <v>0.210762483350085</v>
      </c>
      <c r="E41" s="50">
        <v>59.0</v>
      </c>
      <c r="F41" s="50">
        <v>219.0</v>
      </c>
      <c r="G41" s="20" t="s">
        <v>245</v>
      </c>
      <c r="H41" s="7"/>
      <c r="I41" s="20" t="s">
        <v>319</v>
      </c>
      <c r="J41" s="57">
        <v>0.209009325640058</v>
      </c>
      <c r="K41" s="57">
        <v>0.211678832116788</v>
      </c>
      <c r="L41" s="27">
        <v>-0.266950647673059</v>
      </c>
      <c r="M41" s="20">
        <v>1.0</v>
      </c>
      <c r="N41" s="7"/>
      <c r="O41" s="7"/>
      <c r="P41" s="7"/>
      <c r="Q41" s="7"/>
      <c r="R41" s="7"/>
      <c r="S41" s="7"/>
      <c r="T41" s="7"/>
      <c r="U41" s="7"/>
      <c r="V41" s="7"/>
      <c r="W41" s="7"/>
      <c r="X41" s="7"/>
      <c r="Y41" s="7"/>
      <c r="Z41" s="7"/>
    </row>
    <row r="42" ht="15.0" customHeight="1">
      <c r="A42" s="20" t="s">
        <v>320</v>
      </c>
      <c r="B42" s="20" t="s">
        <v>306</v>
      </c>
      <c r="C42" s="50">
        <v>1900.0</v>
      </c>
      <c r="D42" s="57">
        <v>0.348339961581853</v>
      </c>
      <c r="E42" s="50">
        <v>662.0</v>
      </c>
      <c r="F42" s="50">
        <v>1238.0</v>
      </c>
      <c r="G42" s="20" t="s">
        <v>245</v>
      </c>
      <c r="H42" s="7"/>
      <c r="I42" s="20" t="s">
        <v>320</v>
      </c>
      <c r="J42" s="57">
        <v>0.410004603639193</v>
      </c>
      <c r="K42" s="57">
        <v>0.388477366255144</v>
      </c>
      <c r="L42" s="27">
        <v>2.15272373840489</v>
      </c>
      <c r="M42" s="20">
        <v>1.0</v>
      </c>
      <c r="N42" s="7"/>
      <c r="O42" s="7"/>
      <c r="P42" s="7"/>
      <c r="Q42" s="7"/>
      <c r="R42" s="7"/>
      <c r="S42" s="7"/>
      <c r="T42" s="7"/>
      <c r="U42" s="7"/>
      <c r="V42" s="7"/>
      <c r="W42" s="7"/>
      <c r="X42" s="7"/>
      <c r="Y42" s="7"/>
      <c r="Z42" s="7"/>
    </row>
    <row r="43" ht="15.0" customHeight="1">
      <c r="A43" s="20" t="s">
        <v>363</v>
      </c>
      <c r="B43" s="20" t="s">
        <v>306</v>
      </c>
      <c r="C43" s="50">
        <v>1604.0</v>
      </c>
      <c r="D43" s="57">
        <v>0.24736146946354</v>
      </c>
      <c r="E43" s="50">
        <v>397.0</v>
      </c>
      <c r="F43" s="50">
        <v>1207.0</v>
      </c>
      <c r="G43" s="20" t="s">
        <v>245</v>
      </c>
      <c r="H43" s="7"/>
      <c r="I43" s="20" t="s">
        <v>363</v>
      </c>
      <c r="J43" s="57">
        <v>0.306115734256146</v>
      </c>
      <c r="K43" s="57">
        <v>0.284845132743363</v>
      </c>
      <c r="L43" s="27">
        <v>2.1270601512783</v>
      </c>
      <c r="M43" s="20">
        <v>1.0</v>
      </c>
      <c r="N43" s="7"/>
      <c r="O43" s="7"/>
      <c r="P43" s="7"/>
      <c r="Q43" s="7"/>
      <c r="R43" s="7"/>
      <c r="S43" s="7"/>
      <c r="T43" s="7"/>
      <c r="U43" s="7"/>
      <c r="V43" s="7"/>
      <c r="W43" s="7"/>
      <c r="X43" s="7"/>
      <c r="Y43" s="7"/>
      <c r="Z43" s="7"/>
    </row>
    <row r="44" ht="15.0" customHeight="1">
      <c r="A44" s="20" t="s">
        <v>322</v>
      </c>
      <c r="B44" s="20" t="s">
        <v>306</v>
      </c>
      <c r="C44" s="50">
        <v>2076.0</v>
      </c>
      <c r="D44" s="57">
        <v>0.258263142763385</v>
      </c>
      <c r="E44" s="50">
        <v>536.0</v>
      </c>
      <c r="F44" s="50">
        <v>1540.0</v>
      </c>
      <c r="G44" s="20" t="s">
        <v>245</v>
      </c>
      <c r="H44" s="7"/>
      <c r="I44" s="20" t="s">
        <v>322</v>
      </c>
      <c r="J44" s="57">
        <v>0.290471242959819</v>
      </c>
      <c r="K44" s="57">
        <v>0.290498116366681</v>
      </c>
      <c r="L44" s="27">
        <v>-0.00268734068619714</v>
      </c>
      <c r="M44" s="20">
        <v>1.0</v>
      </c>
      <c r="N44" s="7"/>
      <c r="O44" s="7"/>
      <c r="P44" s="7"/>
      <c r="Q44" s="7"/>
      <c r="R44" s="7"/>
      <c r="S44" s="7"/>
      <c r="T44" s="7"/>
      <c r="U44" s="7"/>
      <c r="V44" s="7"/>
      <c r="W44" s="7"/>
      <c r="X44" s="7"/>
      <c r="Y44" s="7"/>
      <c r="Z44" s="7"/>
    </row>
    <row r="45" ht="15.0" customHeight="1">
      <c r="A45" s="20" t="s">
        <v>323</v>
      </c>
      <c r="B45" s="20" t="s">
        <v>306</v>
      </c>
      <c r="C45" s="50">
        <v>1342.0</v>
      </c>
      <c r="D45" s="57">
        <v>0.340340339858239</v>
      </c>
      <c r="E45" s="50">
        <v>457.0</v>
      </c>
      <c r="F45" s="50">
        <v>885.0</v>
      </c>
      <c r="G45" s="20" t="s">
        <v>245</v>
      </c>
      <c r="H45" s="7"/>
      <c r="I45" s="20" t="s">
        <v>323</v>
      </c>
      <c r="J45" s="57">
        <v>0.389483290561176</v>
      </c>
      <c r="K45" s="57">
        <v>0.386246786632391</v>
      </c>
      <c r="L45" s="27">
        <v>0.323650392878494</v>
      </c>
      <c r="M45" s="20">
        <v>1.0</v>
      </c>
      <c r="N45" s="7"/>
      <c r="O45" s="7"/>
      <c r="P45" s="7"/>
      <c r="Q45" s="7"/>
      <c r="R45" s="7"/>
      <c r="S45" s="7"/>
      <c r="T45" s="7"/>
      <c r="U45" s="7"/>
      <c r="V45" s="7"/>
      <c r="W45" s="7"/>
      <c r="X45" s="7"/>
      <c r="Y45" s="7"/>
      <c r="Z45" s="7"/>
    </row>
    <row r="46" ht="15.0" customHeight="1">
      <c r="A46" s="20" t="s">
        <v>324</v>
      </c>
      <c r="B46" s="20" t="s">
        <v>306</v>
      </c>
      <c r="C46" s="50">
        <v>597.0</v>
      </c>
      <c r="D46" s="57">
        <v>0.192151937072093</v>
      </c>
      <c r="E46" s="50">
        <v>115.0</v>
      </c>
      <c r="F46" s="50">
        <v>482.0</v>
      </c>
      <c r="G46" s="20" t="s">
        <v>245</v>
      </c>
      <c r="H46" s="7"/>
      <c r="I46" s="20" t="s">
        <v>324</v>
      </c>
      <c r="J46" s="57">
        <v>0.168896292688436</v>
      </c>
      <c r="K46" s="57">
        <v>0.209702660406886</v>
      </c>
      <c r="L46" s="27">
        <v>-4.08063677184495</v>
      </c>
      <c r="M46" s="20">
        <v>1.0</v>
      </c>
      <c r="N46" s="7"/>
      <c r="O46" s="7"/>
      <c r="P46" s="7"/>
      <c r="Q46" s="7"/>
      <c r="R46" s="7"/>
      <c r="S46" s="7"/>
      <c r="T46" s="7"/>
      <c r="U46" s="7"/>
      <c r="V46" s="7"/>
      <c r="W46" s="7"/>
      <c r="X46" s="7"/>
      <c r="Y46" s="7"/>
      <c r="Z46" s="7"/>
    </row>
    <row r="47" ht="15.0" customHeight="1">
      <c r="A47" s="20" t="s">
        <v>325</v>
      </c>
      <c r="B47" s="20" t="s">
        <v>306</v>
      </c>
      <c r="C47" s="50">
        <v>2153.0</v>
      </c>
      <c r="D47" s="57">
        <v>0.331169467720125</v>
      </c>
      <c r="E47" s="50">
        <v>713.0</v>
      </c>
      <c r="F47" s="50">
        <v>1440.0</v>
      </c>
      <c r="G47" s="20" t="s">
        <v>245</v>
      </c>
      <c r="H47" s="7"/>
      <c r="I47" s="20" t="s">
        <v>325</v>
      </c>
      <c r="J47" s="57">
        <v>0.369153990443472</v>
      </c>
      <c r="K47" s="57">
        <v>0.360529217199559</v>
      </c>
      <c r="L47" s="27">
        <v>0.862477324391336</v>
      </c>
      <c r="M47" s="20">
        <v>1.0</v>
      </c>
      <c r="N47" s="7"/>
      <c r="O47" s="7"/>
      <c r="P47" s="7"/>
      <c r="Q47" s="7"/>
      <c r="R47" s="7"/>
      <c r="S47" s="7"/>
      <c r="T47" s="7"/>
      <c r="U47" s="7"/>
      <c r="V47" s="7"/>
      <c r="W47" s="7"/>
      <c r="X47" s="7"/>
      <c r="Y47" s="7"/>
      <c r="Z47" s="7"/>
    </row>
    <row r="48" ht="15.0" customHeight="1">
      <c r="A48" s="20" t="s">
        <v>326</v>
      </c>
      <c r="B48" s="20" t="s">
        <v>306</v>
      </c>
      <c r="C48" s="50">
        <v>209.0</v>
      </c>
      <c r="D48" s="57">
        <v>0.293656763430072</v>
      </c>
      <c r="E48" s="50">
        <v>61.0</v>
      </c>
      <c r="F48" s="50">
        <v>148.0</v>
      </c>
      <c r="G48" s="20" t="s">
        <v>245</v>
      </c>
      <c r="H48" s="7"/>
      <c r="I48" s="20" t="s">
        <v>326</v>
      </c>
      <c r="J48" s="57">
        <v>0.256171966294885</v>
      </c>
      <c r="K48" s="57">
        <v>0.313559322033898</v>
      </c>
      <c r="L48" s="27">
        <v>-5.73873557390132</v>
      </c>
      <c r="M48" s="20">
        <v>1.0</v>
      </c>
      <c r="N48" s="7"/>
      <c r="O48" s="7"/>
      <c r="P48" s="7"/>
      <c r="Q48" s="7"/>
      <c r="R48" s="7"/>
      <c r="S48" s="7"/>
      <c r="T48" s="7"/>
      <c r="U48" s="7"/>
      <c r="V48" s="7"/>
      <c r="W48" s="7"/>
      <c r="X48" s="7"/>
      <c r="Y48" s="7"/>
      <c r="Z48" s="7"/>
    </row>
    <row r="49" ht="15.0" customHeight="1">
      <c r="A49" s="20" t="s">
        <v>327</v>
      </c>
      <c r="B49" s="20" t="s">
        <v>306</v>
      </c>
      <c r="C49" s="50">
        <v>5115.0</v>
      </c>
      <c r="D49" s="57">
        <v>0.332336382038169</v>
      </c>
      <c r="E49" s="50">
        <v>1700.0</v>
      </c>
      <c r="F49" s="50">
        <v>3415.0</v>
      </c>
      <c r="G49" s="20" t="s">
        <v>245</v>
      </c>
      <c r="H49" s="7"/>
      <c r="I49" s="20" t="s">
        <v>327</v>
      </c>
      <c r="J49" s="57">
        <v>0.358223898746316</v>
      </c>
      <c r="K49" s="57">
        <v>0.356061923812837</v>
      </c>
      <c r="L49" s="27">
        <v>0.216197493347925</v>
      </c>
      <c r="M49" s="20">
        <v>1.0</v>
      </c>
      <c r="N49" s="7"/>
      <c r="O49" s="7"/>
      <c r="P49" s="7"/>
      <c r="Q49" s="7"/>
      <c r="R49" s="7"/>
      <c r="S49" s="7"/>
      <c r="T49" s="7"/>
      <c r="U49" s="7"/>
      <c r="V49" s="7"/>
      <c r="W49" s="7"/>
      <c r="X49" s="7"/>
      <c r="Y49" s="7"/>
      <c r="Z49" s="7"/>
    </row>
    <row r="50" ht="15.0" customHeight="1">
      <c r="A50" s="20" t="s">
        <v>328</v>
      </c>
      <c r="B50" s="20" t="s">
        <v>306</v>
      </c>
      <c r="C50" s="50">
        <v>1334.0</v>
      </c>
      <c r="D50" s="57">
        <v>0.375518907830654</v>
      </c>
      <c r="E50" s="50">
        <v>501.0</v>
      </c>
      <c r="F50" s="50">
        <v>833.0</v>
      </c>
      <c r="G50" s="20" t="s">
        <v>245</v>
      </c>
      <c r="H50" s="7"/>
      <c r="I50" s="20" t="s">
        <v>328</v>
      </c>
      <c r="J50" s="57">
        <v>0.430103973550447</v>
      </c>
      <c r="K50" s="57">
        <v>0.41958041958042</v>
      </c>
      <c r="L50" s="27">
        <v>1.05235539700274</v>
      </c>
      <c r="M50" s="20">
        <v>1.0</v>
      </c>
      <c r="N50" s="7"/>
      <c r="O50" s="7"/>
      <c r="P50" s="7"/>
      <c r="Q50" s="7"/>
      <c r="R50" s="7"/>
      <c r="S50" s="7"/>
      <c r="T50" s="7"/>
      <c r="U50" s="7"/>
      <c r="V50" s="7"/>
      <c r="W50" s="7"/>
      <c r="X50" s="7"/>
      <c r="Y50" s="7"/>
      <c r="Z50" s="7"/>
    </row>
    <row r="51" ht="15.0" customHeight="1">
      <c r="A51" s="20" t="s">
        <v>329</v>
      </c>
      <c r="B51" s="20" t="s">
        <v>306</v>
      </c>
      <c r="C51" s="50">
        <v>2513.0</v>
      </c>
      <c r="D51" s="57">
        <v>0.259965470434891</v>
      </c>
      <c r="E51" s="50">
        <v>653.0</v>
      </c>
      <c r="F51" s="50">
        <v>1860.0</v>
      </c>
      <c r="G51" s="20" t="s">
        <v>245</v>
      </c>
      <c r="H51" s="7"/>
      <c r="I51" s="20" t="s">
        <v>329</v>
      </c>
      <c r="J51" s="57">
        <v>0.28101301634105</v>
      </c>
      <c r="K51" s="57">
        <v>0.290895901342038</v>
      </c>
      <c r="L51" s="27">
        <v>-0.988288500098805</v>
      </c>
      <c r="M51" s="20">
        <v>1.0</v>
      </c>
      <c r="N51" s="7"/>
      <c r="O51" s="7"/>
      <c r="P51" s="7"/>
      <c r="Q51" s="7"/>
      <c r="R51" s="7"/>
      <c r="S51" s="7"/>
      <c r="T51" s="7"/>
      <c r="U51" s="7"/>
      <c r="V51" s="7"/>
      <c r="W51" s="7"/>
      <c r="X51" s="7"/>
      <c r="Y51" s="7"/>
      <c r="Z51" s="7"/>
    </row>
    <row r="52" ht="15.0" customHeight="1">
      <c r="A52" s="20" t="s">
        <v>330</v>
      </c>
      <c r="B52" s="20" t="s">
        <v>306</v>
      </c>
      <c r="C52" s="50">
        <v>955.0</v>
      </c>
      <c r="D52" s="57">
        <v>0.272795772005256</v>
      </c>
      <c r="E52" s="50">
        <v>261.0</v>
      </c>
      <c r="F52" s="50">
        <v>694.0</v>
      </c>
      <c r="G52" s="20" t="s">
        <v>245</v>
      </c>
      <c r="H52" s="7"/>
      <c r="I52" s="20" t="s">
        <v>330</v>
      </c>
      <c r="J52" s="57">
        <v>0.263274098169012</v>
      </c>
      <c r="K52" s="57">
        <v>0.2925</v>
      </c>
      <c r="L52" s="27">
        <v>-2.92259018309876</v>
      </c>
      <c r="M52" s="20">
        <v>1.0</v>
      </c>
      <c r="N52" s="7"/>
      <c r="O52" s="7"/>
      <c r="P52" s="7"/>
      <c r="Q52" s="7"/>
      <c r="R52" s="7"/>
      <c r="S52" s="7"/>
      <c r="T52" s="7"/>
      <c r="U52" s="7"/>
      <c r="V52" s="7"/>
      <c r="W52" s="7"/>
      <c r="X52" s="7"/>
      <c r="Y52" s="7"/>
      <c r="Z52" s="7"/>
    </row>
    <row r="53" ht="15.0" customHeight="1">
      <c r="A53" s="20" t="s">
        <v>331</v>
      </c>
      <c r="B53" s="20" t="s">
        <v>306</v>
      </c>
      <c r="C53" s="50">
        <v>102.0</v>
      </c>
      <c r="D53" s="57">
        <v>0.293227400763347</v>
      </c>
      <c r="E53" s="50">
        <v>30.0</v>
      </c>
      <c r="F53" s="50">
        <v>72.0</v>
      </c>
      <c r="G53" s="20" t="s">
        <v>245</v>
      </c>
      <c r="H53" s="7"/>
      <c r="I53" s="20" t="s">
        <v>331</v>
      </c>
      <c r="J53" s="57">
        <v>0.43752768047476</v>
      </c>
      <c r="K53" s="57">
        <v>0.355828220858896</v>
      </c>
      <c r="L53" s="27">
        <v>8.1699459615864</v>
      </c>
      <c r="M53" s="20">
        <v>1.0</v>
      </c>
      <c r="N53" s="7"/>
      <c r="O53" s="7"/>
      <c r="P53" s="7"/>
      <c r="Q53" s="7"/>
      <c r="R53" s="7"/>
      <c r="S53" s="7"/>
      <c r="T53" s="7"/>
      <c r="U53" s="7"/>
      <c r="V53" s="7"/>
      <c r="W53" s="7"/>
      <c r="X53" s="7"/>
      <c r="Y53" s="7"/>
      <c r="Z53" s="7"/>
    </row>
    <row r="54" ht="15.0" customHeight="1">
      <c r="A54" s="20" t="s">
        <v>242</v>
      </c>
      <c r="B54" s="20" t="s">
        <v>243</v>
      </c>
      <c r="C54" s="50">
        <v>1166.0</v>
      </c>
      <c r="D54" s="57">
        <v>0.403907969810735</v>
      </c>
      <c r="E54" s="50">
        <v>471.0</v>
      </c>
      <c r="F54" s="50">
        <v>695.0</v>
      </c>
      <c r="G54" s="20" t="s">
        <v>245</v>
      </c>
      <c r="H54" s="7"/>
      <c r="I54" s="20" t="s">
        <v>242</v>
      </c>
      <c r="J54" s="57">
        <v>0.47644156660365</v>
      </c>
      <c r="K54" s="57">
        <v>0.439648866130212</v>
      </c>
      <c r="L54" s="27">
        <v>3.67927004734381</v>
      </c>
      <c r="M54" s="20">
        <v>1.0</v>
      </c>
      <c r="N54" s="7"/>
      <c r="O54" s="7"/>
      <c r="P54" s="7"/>
      <c r="Q54" s="7"/>
      <c r="R54" s="7"/>
      <c r="S54" s="7"/>
      <c r="T54" s="7"/>
      <c r="U54" s="7"/>
      <c r="V54" s="7"/>
      <c r="W54" s="7"/>
      <c r="X54" s="7"/>
      <c r="Y54" s="7"/>
      <c r="Z54" s="7"/>
    </row>
    <row r="55" ht="15.0" customHeight="1">
      <c r="A55" s="20" t="s">
        <v>246</v>
      </c>
      <c r="B55" s="20" t="s">
        <v>243</v>
      </c>
      <c r="C55" s="50">
        <v>22542.0</v>
      </c>
      <c r="D55" s="57">
        <v>0.61402277874925</v>
      </c>
      <c r="E55" s="50">
        <v>13841.0</v>
      </c>
      <c r="F55" s="50">
        <v>8701.0</v>
      </c>
      <c r="G55" s="20" t="s">
        <v>247</v>
      </c>
      <c r="H55" s="7"/>
      <c r="I55" s="20" t="s">
        <v>246</v>
      </c>
      <c r="J55" s="57">
        <v>0.675606925566183</v>
      </c>
      <c r="K55" s="57">
        <v>0.645622220602172</v>
      </c>
      <c r="L55" s="27">
        <v>2.99847049640102</v>
      </c>
      <c r="M55" s="20">
        <v>1.0</v>
      </c>
      <c r="N55" s="7"/>
      <c r="O55" s="7"/>
      <c r="P55" s="7"/>
      <c r="Q55" s="7"/>
      <c r="R55" s="7"/>
      <c r="S55" s="7"/>
      <c r="T55" s="7"/>
      <c r="U55" s="7"/>
      <c r="V55" s="7"/>
      <c r="W55" s="7"/>
      <c r="X55" s="7"/>
      <c r="Y55" s="7"/>
      <c r="Z55" s="7"/>
    </row>
    <row r="56" ht="15.0" customHeight="1">
      <c r="A56" s="20" t="s">
        <v>248</v>
      </c>
      <c r="B56" s="20" t="s">
        <v>243</v>
      </c>
      <c r="C56" s="50">
        <v>8782.0</v>
      </c>
      <c r="D56" s="57">
        <v>0.614212631602068</v>
      </c>
      <c r="E56" s="50">
        <v>5394.0</v>
      </c>
      <c r="F56" s="50">
        <v>3388.0</v>
      </c>
      <c r="G56" s="20" t="s">
        <v>247</v>
      </c>
      <c r="H56" s="7"/>
      <c r="I56" s="20" t="s">
        <v>248</v>
      </c>
      <c r="J56" s="57">
        <v>0.647758761010965</v>
      </c>
      <c r="K56" s="57">
        <v>0.632969557725445</v>
      </c>
      <c r="L56" s="27">
        <v>1.47892032855194</v>
      </c>
      <c r="M56" s="20">
        <v>1.0</v>
      </c>
      <c r="N56" s="7"/>
      <c r="O56" s="7"/>
      <c r="P56" s="7"/>
      <c r="Q56" s="7"/>
      <c r="R56" s="7"/>
      <c r="S56" s="7"/>
      <c r="T56" s="7"/>
      <c r="U56" s="7"/>
      <c r="V56" s="7"/>
      <c r="W56" s="7"/>
      <c r="X56" s="7"/>
      <c r="Y56" s="7"/>
      <c r="Z56" s="7"/>
    </row>
    <row r="57" ht="15.0" customHeight="1">
      <c r="A57" s="20" t="s">
        <v>249</v>
      </c>
      <c r="B57" s="20" t="s">
        <v>243</v>
      </c>
      <c r="C57" s="50">
        <v>2262.0</v>
      </c>
      <c r="D57" s="57">
        <v>0.479181807235984</v>
      </c>
      <c r="E57" s="50">
        <v>1084.0</v>
      </c>
      <c r="F57" s="50">
        <v>1178.0</v>
      </c>
      <c r="G57" s="20" t="s">
        <v>245</v>
      </c>
      <c r="H57" s="7"/>
      <c r="I57" s="20" t="s">
        <v>249</v>
      </c>
      <c r="J57" s="57">
        <v>0.525408296203655</v>
      </c>
      <c r="K57" s="57">
        <v>0.511307767944936</v>
      </c>
      <c r="L57" s="27">
        <v>1.41005282587193</v>
      </c>
      <c r="M57" s="20">
        <v>1.0</v>
      </c>
      <c r="N57" s="7"/>
      <c r="O57" s="7"/>
      <c r="P57" s="7"/>
      <c r="Q57" s="7"/>
      <c r="R57" s="7"/>
      <c r="S57" s="7"/>
      <c r="T57" s="7"/>
      <c r="U57" s="7"/>
      <c r="V57" s="7"/>
      <c r="W57" s="7"/>
      <c r="X57" s="7"/>
      <c r="Y57" s="7"/>
      <c r="Z57" s="7"/>
    </row>
    <row r="58" ht="15.0" customHeight="1">
      <c r="A58" s="20" t="s">
        <v>250</v>
      </c>
      <c r="B58" s="20" t="s">
        <v>243</v>
      </c>
      <c r="C58" s="50">
        <v>1479.0</v>
      </c>
      <c r="D58" s="57">
        <v>0.448806101730133</v>
      </c>
      <c r="E58" s="50">
        <v>664.0</v>
      </c>
      <c r="F58" s="50">
        <v>815.0</v>
      </c>
      <c r="G58" s="20" t="s">
        <v>245</v>
      </c>
      <c r="H58" s="7"/>
      <c r="I58" s="20" t="s">
        <v>250</v>
      </c>
      <c r="J58" s="57">
        <v>0.494889211883654</v>
      </c>
      <c r="K58" s="57">
        <v>0.477582846003899</v>
      </c>
      <c r="L58" s="27">
        <v>1.73063658797555</v>
      </c>
      <c r="M58" s="20">
        <v>1.0</v>
      </c>
      <c r="N58" s="7"/>
      <c r="O58" s="7"/>
      <c r="P58" s="7"/>
      <c r="Q58" s="7"/>
      <c r="R58" s="7"/>
      <c r="S58" s="7"/>
      <c r="T58" s="7"/>
      <c r="U58" s="7"/>
      <c r="V58" s="7"/>
      <c r="W58" s="7"/>
      <c r="X58" s="7"/>
      <c r="Y58" s="7"/>
      <c r="Z58" s="7"/>
    </row>
    <row r="59" ht="15.0" customHeight="1">
      <c r="A59" s="20" t="s">
        <v>251</v>
      </c>
      <c r="B59" s="20" t="s">
        <v>243</v>
      </c>
      <c r="C59" s="50">
        <v>1419.0</v>
      </c>
      <c r="D59" s="57">
        <v>0.471567568311137</v>
      </c>
      <c r="E59" s="50">
        <v>669.0</v>
      </c>
      <c r="F59" s="50">
        <v>750.0</v>
      </c>
      <c r="G59" s="20" t="s">
        <v>245</v>
      </c>
      <c r="H59" s="7"/>
      <c r="I59" s="20" t="s">
        <v>251</v>
      </c>
      <c r="J59" s="57">
        <v>0.520134069956395</v>
      </c>
      <c r="K59" s="57">
        <v>0.500278241513634</v>
      </c>
      <c r="L59" s="27">
        <v>1.98558284427613</v>
      </c>
      <c r="M59" s="20">
        <v>1.0</v>
      </c>
      <c r="N59" s="7"/>
      <c r="O59" s="7"/>
      <c r="P59" s="7"/>
      <c r="Q59" s="7"/>
      <c r="R59" s="7"/>
      <c r="S59" s="7"/>
      <c r="T59" s="7"/>
      <c r="U59" s="7"/>
      <c r="V59" s="7"/>
      <c r="W59" s="7"/>
      <c r="X59" s="7"/>
      <c r="Y59" s="7"/>
      <c r="Z59" s="7"/>
    </row>
    <row r="60" ht="15.0" customHeight="1">
      <c r="A60" s="20" t="s">
        <v>252</v>
      </c>
      <c r="B60" s="20" t="s">
        <v>243</v>
      </c>
      <c r="C60" s="50">
        <v>5779.0</v>
      </c>
      <c r="D60" s="57">
        <v>0.517931628627245</v>
      </c>
      <c r="E60" s="50">
        <v>2993.0</v>
      </c>
      <c r="F60" s="50">
        <v>2786.0</v>
      </c>
      <c r="G60" s="20" t="s">
        <v>247</v>
      </c>
      <c r="H60" s="7"/>
      <c r="I60" s="20" t="s">
        <v>252</v>
      </c>
      <c r="J60" s="57">
        <v>0.548130910038177</v>
      </c>
      <c r="K60" s="57">
        <v>0.530946513987535</v>
      </c>
      <c r="L60" s="27">
        <v>1.71843960506421</v>
      </c>
      <c r="M60" s="20">
        <v>1.0</v>
      </c>
      <c r="N60" s="7"/>
      <c r="O60" s="7"/>
      <c r="P60" s="7"/>
      <c r="Q60" s="7"/>
      <c r="R60" s="7"/>
      <c r="S60" s="7"/>
      <c r="T60" s="7"/>
      <c r="U60" s="7"/>
      <c r="V60" s="7"/>
      <c r="W60" s="7"/>
      <c r="X60" s="7"/>
      <c r="Y60" s="7"/>
      <c r="Z60" s="7"/>
    </row>
    <row r="61" ht="15.0" customHeight="1">
      <c r="A61" s="20" t="s">
        <v>253</v>
      </c>
      <c r="B61" s="20" t="s">
        <v>243</v>
      </c>
      <c r="C61" s="50">
        <v>1558.0</v>
      </c>
      <c r="D61" s="57">
        <v>0.622404087715453</v>
      </c>
      <c r="E61" s="50">
        <v>970.0</v>
      </c>
      <c r="F61" s="50">
        <v>588.0</v>
      </c>
      <c r="G61" s="20" t="s">
        <v>247</v>
      </c>
      <c r="H61" s="7"/>
      <c r="I61" s="20" t="s">
        <v>253</v>
      </c>
      <c r="J61" s="57">
        <v>0.682926296544664</v>
      </c>
      <c r="K61" s="57">
        <v>0.643755615453729</v>
      </c>
      <c r="L61" s="27">
        <v>3.91706810909352</v>
      </c>
      <c r="M61" s="20">
        <v>1.0</v>
      </c>
      <c r="N61" s="7"/>
      <c r="O61" s="7"/>
      <c r="P61" s="7"/>
      <c r="Q61" s="7"/>
      <c r="R61" s="7"/>
      <c r="S61" s="7"/>
      <c r="T61" s="7"/>
      <c r="U61" s="7"/>
      <c r="V61" s="7"/>
      <c r="W61" s="7"/>
      <c r="X61" s="7"/>
      <c r="Y61" s="7"/>
      <c r="Z61" s="7"/>
    </row>
    <row r="62" ht="15.0" customHeight="1">
      <c r="A62" s="20" t="s">
        <v>254</v>
      </c>
      <c r="B62" s="20" t="s">
        <v>243</v>
      </c>
      <c r="C62" s="50">
        <v>442.0</v>
      </c>
      <c r="D62" s="57">
        <v>0.51309195962269</v>
      </c>
      <c r="E62" s="50">
        <v>227.0</v>
      </c>
      <c r="F62" s="50">
        <v>215.0</v>
      </c>
      <c r="G62" s="20" t="s">
        <v>247</v>
      </c>
      <c r="H62" s="7"/>
      <c r="I62" s="20" t="s">
        <v>254</v>
      </c>
      <c r="J62" s="57">
        <v>0.559305320299432</v>
      </c>
      <c r="K62" s="57">
        <v>0.534555712270804</v>
      </c>
      <c r="L62" s="27">
        <v>2.47496080286278</v>
      </c>
      <c r="M62" s="20">
        <v>1.0</v>
      </c>
      <c r="N62" s="7"/>
      <c r="O62" s="7"/>
      <c r="P62" s="7"/>
      <c r="Q62" s="7"/>
      <c r="R62" s="7"/>
      <c r="S62" s="7"/>
      <c r="T62" s="7"/>
      <c r="U62" s="7"/>
      <c r="V62" s="7"/>
      <c r="W62" s="7"/>
      <c r="X62" s="7"/>
      <c r="Y62" s="7"/>
      <c r="Z62" s="7"/>
    </row>
    <row r="63" ht="15.0" customHeight="1">
      <c r="A63" s="20" t="s">
        <v>255</v>
      </c>
      <c r="B63" s="20" t="s">
        <v>243</v>
      </c>
      <c r="C63" s="50">
        <v>1826.0</v>
      </c>
      <c r="D63" s="57">
        <v>0.288353127231698</v>
      </c>
      <c r="E63" s="50">
        <v>527.0</v>
      </c>
      <c r="F63" s="50">
        <v>1299.0</v>
      </c>
      <c r="G63" s="20" t="s">
        <v>245</v>
      </c>
      <c r="H63" s="7"/>
      <c r="I63" s="20" t="s">
        <v>255</v>
      </c>
      <c r="J63" s="57">
        <v>0.322111912750635</v>
      </c>
      <c r="K63" s="57">
        <v>0.312470138557095</v>
      </c>
      <c r="L63" s="27">
        <v>0.964177419353979</v>
      </c>
      <c r="M63" s="20">
        <v>1.0</v>
      </c>
      <c r="N63" s="7"/>
      <c r="O63" s="7"/>
      <c r="P63" s="7"/>
      <c r="Q63" s="7"/>
      <c r="R63" s="7"/>
      <c r="S63" s="7"/>
      <c r="T63" s="7"/>
      <c r="U63" s="7"/>
      <c r="V63" s="7"/>
      <c r="W63" s="7"/>
      <c r="X63" s="7"/>
      <c r="Y63" s="7"/>
      <c r="Z63" s="7"/>
    </row>
    <row r="64" ht="15.0" customHeight="1">
      <c r="A64" s="20" t="s">
        <v>256</v>
      </c>
      <c r="B64" s="20" t="s">
        <v>243</v>
      </c>
      <c r="C64" s="50">
        <v>17824.0</v>
      </c>
      <c r="D64" s="57">
        <v>0.486199888547184</v>
      </c>
      <c r="E64" s="50">
        <v>8666.0</v>
      </c>
      <c r="F64" s="50">
        <v>9158.0</v>
      </c>
      <c r="G64" s="20" t="s">
        <v>245</v>
      </c>
      <c r="H64" s="7"/>
      <c r="I64" s="20" t="s">
        <v>256</v>
      </c>
      <c r="J64" s="57">
        <v>0.516507711535759</v>
      </c>
      <c r="K64" s="57">
        <v>0.495598417408506</v>
      </c>
      <c r="L64" s="27">
        <v>2.0909294127253</v>
      </c>
      <c r="M64" s="20">
        <v>0.0</v>
      </c>
      <c r="N64" s="7"/>
      <c r="O64" s="7"/>
      <c r="P64" s="7"/>
      <c r="Q64" s="7"/>
      <c r="R64" s="7"/>
      <c r="S64" s="7"/>
      <c r="T64" s="7"/>
      <c r="U64" s="7"/>
      <c r="V64" s="7"/>
      <c r="W64" s="7"/>
      <c r="X64" s="7"/>
      <c r="Y64" s="7"/>
      <c r="Z64" s="7"/>
    </row>
    <row r="65" ht="15.0" customHeight="1">
      <c r="A65" s="20" t="s">
        <v>257</v>
      </c>
      <c r="B65" s="20" t="s">
        <v>243</v>
      </c>
      <c r="C65" s="50">
        <v>2470.0</v>
      </c>
      <c r="D65" s="57">
        <v>0.371822693065406</v>
      </c>
      <c r="E65" s="50">
        <v>918.0</v>
      </c>
      <c r="F65" s="50">
        <v>1552.0</v>
      </c>
      <c r="G65" s="20" t="s">
        <v>245</v>
      </c>
      <c r="H65" s="7"/>
      <c r="I65" s="20" t="s">
        <v>257</v>
      </c>
      <c r="J65" s="57">
        <v>0.384583766124104</v>
      </c>
      <c r="K65" s="57">
        <v>0.383119408790354</v>
      </c>
      <c r="L65" s="27">
        <v>0.146435733375044</v>
      </c>
      <c r="M65" s="20">
        <v>1.0</v>
      </c>
      <c r="N65" s="7"/>
      <c r="O65" s="7"/>
      <c r="P65" s="7"/>
      <c r="Q65" s="7"/>
      <c r="R65" s="7"/>
      <c r="S65" s="7"/>
      <c r="T65" s="7"/>
      <c r="U65" s="7"/>
      <c r="V65" s="7"/>
      <c r="W65" s="7"/>
      <c r="X65" s="7"/>
      <c r="Y65" s="7"/>
      <c r="Z65" s="7"/>
    </row>
    <row r="66" ht="15.0" customHeight="1">
      <c r="A66" s="20" t="s">
        <v>258</v>
      </c>
      <c r="B66" s="20" t="s">
        <v>243</v>
      </c>
      <c r="C66" s="50">
        <v>1343.0</v>
      </c>
      <c r="D66" s="57">
        <v>0.344219405842888</v>
      </c>
      <c r="E66" s="50">
        <v>462.0</v>
      </c>
      <c r="F66" s="50">
        <v>881.0</v>
      </c>
      <c r="G66" s="20" t="s">
        <v>245</v>
      </c>
      <c r="H66" s="7"/>
      <c r="I66" s="20" t="s">
        <v>258</v>
      </c>
      <c r="J66" s="57">
        <v>0.370297656789049</v>
      </c>
      <c r="K66" s="57">
        <v>0.354207436399217</v>
      </c>
      <c r="L66" s="27">
        <v>1.60902203898317</v>
      </c>
      <c r="M66" s="20">
        <v>1.0</v>
      </c>
      <c r="N66" s="7"/>
      <c r="O66" s="7"/>
      <c r="P66" s="7"/>
      <c r="Q66" s="7"/>
      <c r="R66" s="7"/>
      <c r="S66" s="7"/>
      <c r="T66" s="7"/>
      <c r="U66" s="7"/>
      <c r="V66" s="7"/>
      <c r="W66" s="7"/>
      <c r="X66" s="7"/>
      <c r="Y66" s="7"/>
      <c r="Z66" s="7"/>
    </row>
    <row r="67" ht="15.0" customHeight="1">
      <c r="A67" s="20" t="s">
        <v>259</v>
      </c>
      <c r="B67" s="20" t="s">
        <v>243</v>
      </c>
      <c r="C67" s="50">
        <v>2450.0</v>
      </c>
      <c r="D67" s="57">
        <v>0.305440319264992</v>
      </c>
      <c r="E67" s="50">
        <v>748.0</v>
      </c>
      <c r="F67" s="50">
        <v>1702.0</v>
      </c>
      <c r="G67" s="20" t="s">
        <v>245</v>
      </c>
      <c r="H67" s="7"/>
      <c r="I67" s="20" t="s">
        <v>259</v>
      </c>
      <c r="J67" s="57">
        <v>0.330178411485954</v>
      </c>
      <c r="K67" s="57">
        <v>0.314116777531412</v>
      </c>
      <c r="L67" s="27">
        <v>1.60616339545428</v>
      </c>
      <c r="M67" s="20">
        <v>1.0</v>
      </c>
      <c r="N67" s="7"/>
      <c r="O67" s="7"/>
      <c r="P67" s="7"/>
      <c r="Q67" s="7"/>
      <c r="R67" s="7"/>
      <c r="S67" s="7"/>
      <c r="T67" s="7"/>
      <c r="U67" s="7"/>
      <c r="V67" s="7"/>
      <c r="W67" s="7"/>
      <c r="X67" s="7"/>
      <c r="Y67" s="7"/>
      <c r="Z67" s="7"/>
    </row>
    <row r="68" ht="15.0" customHeight="1">
      <c r="A68" s="20" t="s">
        <v>260</v>
      </c>
      <c r="B68" s="20" t="s">
        <v>243</v>
      </c>
      <c r="C68" s="50">
        <v>1557.0</v>
      </c>
      <c r="D68" s="57">
        <v>0.524384701060992</v>
      </c>
      <c r="E68" s="50">
        <v>816.0</v>
      </c>
      <c r="F68" s="50">
        <v>741.0</v>
      </c>
      <c r="G68" s="20" t="s">
        <v>247</v>
      </c>
      <c r="H68" s="7"/>
      <c r="I68" s="20" t="s">
        <v>260</v>
      </c>
      <c r="J68" s="57">
        <v>0.552637140961263</v>
      </c>
      <c r="K68" s="57">
        <v>0.529157667386609</v>
      </c>
      <c r="L68" s="27">
        <v>2.3479473574654</v>
      </c>
      <c r="M68" s="20">
        <v>1.0</v>
      </c>
      <c r="N68" s="7"/>
      <c r="O68" s="7"/>
      <c r="P68" s="7"/>
      <c r="Q68" s="7"/>
      <c r="R68" s="7"/>
      <c r="S68" s="7"/>
      <c r="T68" s="7"/>
      <c r="U68" s="7"/>
      <c r="V68" s="7"/>
      <c r="W68" s="7"/>
      <c r="X68" s="7"/>
      <c r="Y68" s="7"/>
      <c r="Z68" s="7"/>
    </row>
    <row r="69" ht="15.0" customHeight="1">
      <c r="A69" s="20" t="s">
        <v>261</v>
      </c>
      <c r="B69" s="20" t="s">
        <v>243</v>
      </c>
      <c r="C69" s="50">
        <v>8805.0</v>
      </c>
      <c r="D69" s="57">
        <v>0.396447724675847</v>
      </c>
      <c r="E69" s="50">
        <v>3491.0</v>
      </c>
      <c r="F69" s="50">
        <v>5314.0</v>
      </c>
      <c r="G69" s="20" t="s">
        <v>245</v>
      </c>
      <c r="H69" s="7"/>
      <c r="I69" s="20" t="s">
        <v>261</v>
      </c>
      <c r="J69" s="57">
        <v>0.415630048644516</v>
      </c>
      <c r="K69" s="57">
        <v>0.404749924524504</v>
      </c>
      <c r="L69" s="27">
        <v>1.08801241200113</v>
      </c>
      <c r="M69" s="20">
        <v>1.0</v>
      </c>
      <c r="N69" s="7"/>
      <c r="O69" s="7"/>
      <c r="P69" s="7"/>
      <c r="Q69" s="7"/>
      <c r="R69" s="7"/>
      <c r="S69" s="7"/>
      <c r="T69" s="7"/>
      <c r="U69" s="7"/>
      <c r="V69" s="7"/>
      <c r="W69" s="7"/>
      <c r="X69" s="7"/>
      <c r="Y69" s="7"/>
      <c r="Z69" s="7"/>
    </row>
    <row r="70" ht="15.0" customHeight="1">
      <c r="A70" s="20" t="s">
        <v>262</v>
      </c>
      <c r="B70" s="20" t="s">
        <v>243</v>
      </c>
      <c r="C70" s="50">
        <v>6947.0</v>
      </c>
      <c r="D70" s="57">
        <v>0.486901318633026</v>
      </c>
      <c r="E70" s="50">
        <v>3383.0</v>
      </c>
      <c r="F70" s="50">
        <v>3564.0</v>
      </c>
      <c r="G70" s="20" t="s">
        <v>245</v>
      </c>
      <c r="H70" s="7"/>
      <c r="I70" s="20" t="s">
        <v>262</v>
      </c>
      <c r="J70" s="57">
        <v>0.50406270090256</v>
      </c>
      <c r="K70" s="57">
        <v>0.494207542519103</v>
      </c>
      <c r="L70" s="27">
        <v>0.985515838345724</v>
      </c>
      <c r="M70" s="20">
        <v>0.0</v>
      </c>
      <c r="N70" s="7"/>
      <c r="O70" s="7"/>
      <c r="P70" s="7"/>
      <c r="Q70" s="7"/>
      <c r="R70" s="7"/>
      <c r="S70" s="7"/>
      <c r="T70" s="7"/>
      <c r="U70" s="7"/>
      <c r="V70" s="7"/>
      <c r="W70" s="7"/>
      <c r="X70" s="7"/>
      <c r="Y70" s="7"/>
      <c r="Z70" s="7"/>
    </row>
    <row r="71" ht="15.0" customHeight="1">
      <c r="A71" s="20" t="s">
        <v>263</v>
      </c>
      <c r="B71" s="20" t="s">
        <v>243</v>
      </c>
      <c r="C71" s="50">
        <v>1539.0</v>
      </c>
      <c r="D71" s="57">
        <v>0.380296973447892</v>
      </c>
      <c r="E71" s="50">
        <v>585.0</v>
      </c>
      <c r="F71" s="50">
        <v>954.0</v>
      </c>
      <c r="G71" s="20" t="s">
        <v>245</v>
      </c>
      <c r="H71" s="7"/>
      <c r="I71" s="20" t="s">
        <v>263</v>
      </c>
      <c r="J71" s="57">
        <v>0.434099180860398</v>
      </c>
      <c r="K71" s="57">
        <v>0.408997955010225</v>
      </c>
      <c r="L71" s="27">
        <v>2.51012258501727</v>
      </c>
      <c r="M71" s="20">
        <v>1.0</v>
      </c>
      <c r="N71" s="7"/>
      <c r="O71" s="7"/>
      <c r="P71" s="7"/>
      <c r="Q71" s="7"/>
      <c r="R71" s="7"/>
      <c r="S71" s="7"/>
      <c r="T71" s="7"/>
      <c r="U71" s="7"/>
      <c r="V71" s="7"/>
      <c r="W71" s="7"/>
      <c r="X71" s="7"/>
      <c r="Y71" s="7"/>
      <c r="Z71" s="7"/>
    </row>
    <row r="72" ht="15.0" customHeight="1">
      <c r="A72" s="20" t="s">
        <v>264</v>
      </c>
      <c r="B72" s="20" t="s">
        <v>243</v>
      </c>
      <c r="C72" s="50">
        <v>11390.0</v>
      </c>
      <c r="D72" s="57">
        <v>0.518905803616147</v>
      </c>
      <c r="E72" s="50">
        <v>5910.0</v>
      </c>
      <c r="F72" s="50">
        <v>5480.0</v>
      </c>
      <c r="G72" s="20" t="s">
        <v>247</v>
      </c>
      <c r="H72" s="7"/>
      <c r="I72" s="20" t="s">
        <v>264</v>
      </c>
      <c r="J72" s="57">
        <v>0.553825677908375</v>
      </c>
      <c r="K72" s="57">
        <v>0.534618021174499</v>
      </c>
      <c r="L72" s="27">
        <v>1.92076567338757</v>
      </c>
      <c r="M72" s="20">
        <v>1.0</v>
      </c>
      <c r="N72" s="7"/>
      <c r="O72" s="7"/>
      <c r="P72" s="7"/>
      <c r="Q72" s="7"/>
      <c r="R72" s="7"/>
      <c r="S72" s="7"/>
      <c r="T72" s="7"/>
      <c r="U72" s="7"/>
      <c r="V72" s="7"/>
      <c r="W72" s="7"/>
      <c r="X72" s="7"/>
      <c r="Y72" s="7"/>
      <c r="Z72" s="7"/>
    </row>
    <row r="73" ht="15.0" customHeight="1">
      <c r="A73" s="20" t="s">
        <v>265</v>
      </c>
      <c r="B73" s="20" t="s">
        <v>243</v>
      </c>
      <c r="C73" s="50">
        <v>12900.0</v>
      </c>
      <c r="D73" s="57">
        <v>0.504244309425308</v>
      </c>
      <c r="E73" s="50">
        <v>6505.0</v>
      </c>
      <c r="F73" s="50">
        <v>6395.0</v>
      </c>
      <c r="G73" s="20" t="s">
        <v>247</v>
      </c>
      <c r="H73" s="7"/>
      <c r="I73" s="20" t="s">
        <v>265</v>
      </c>
      <c r="J73" s="57">
        <v>0.528502209905737</v>
      </c>
      <c r="K73" s="57">
        <v>0.513214308568503</v>
      </c>
      <c r="L73" s="27">
        <v>1.5287901337234</v>
      </c>
      <c r="M73" s="20">
        <v>1.0</v>
      </c>
      <c r="N73" s="7"/>
      <c r="O73" s="7"/>
      <c r="P73" s="7"/>
      <c r="Q73" s="7"/>
      <c r="R73" s="7"/>
      <c r="S73" s="7"/>
      <c r="T73" s="7"/>
      <c r="U73" s="7"/>
      <c r="V73" s="7"/>
      <c r="W73" s="7"/>
      <c r="X73" s="7"/>
      <c r="Y73" s="7"/>
      <c r="Z73" s="7"/>
    </row>
    <row r="74" ht="15.0" customHeight="1">
      <c r="A74" s="20" t="s">
        <v>266</v>
      </c>
      <c r="B74" s="20" t="s">
        <v>243</v>
      </c>
      <c r="C74" s="50">
        <v>5327.0</v>
      </c>
      <c r="D74" s="57">
        <v>0.418641115793653</v>
      </c>
      <c r="E74" s="50">
        <v>2230.0</v>
      </c>
      <c r="F74" s="50">
        <v>3097.0</v>
      </c>
      <c r="G74" s="20" t="s">
        <v>245</v>
      </c>
      <c r="H74" s="7"/>
      <c r="I74" s="20" t="s">
        <v>266</v>
      </c>
      <c r="J74" s="57">
        <v>0.445807624765289</v>
      </c>
      <c r="K74" s="57">
        <v>0.43155031731641</v>
      </c>
      <c r="L74" s="27">
        <v>1.42573074488797</v>
      </c>
      <c r="M74" s="20">
        <v>1.0</v>
      </c>
      <c r="N74" s="7"/>
      <c r="O74" s="7"/>
      <c r="P74" s="7"/>
      <c r="Q74" s="7"/>
      <c r="R74" s="7"/>
      <c r="S74" s="7"/>
      <c r="T74" s="7"/>
      <c r="U74" s="7"/>
      <c r="V74" s="7"/>
      <c r="W74" s="7"/>
      <c r="X74" s="7"/>
      <c r="Y74" s="7"/>
      <c r="Z74" s="7"/>
    </row>
    <row r="75" ht="15.0" customHeight="1">
      <c r="A75" s="20" t="s">
        <v>267</v>
      </c>
      <c r="B75" s="20" t="s">
        <v>243</v>
      </c>
      <c r="C75" s="50">
        <v>10130.0</v>
      </c>
      <c r="D75" s="57">
        <v>0.480453668244427</v>
      </c>
      <c r="E75" s="50">
        <v>4867.0</v>
      </c>
      <c r="F75" s="50">
        <v>5263.0</v>
      </c>
      <c r="G75" s="20" t="s">
        <v>245</v>
      </c>
      <c r="H75" s="7"/>
      <c r="I75" s="20" t="s">
        <v>267</v>
      </c>
      <c r="J75" s="57">
        <v>0.493081913603175</v>
      </c>
      <c r="K75" s="57">
        <v>0.487591501517586</v>
      </c>
      <c r="L75" s="27">
        <v>0.549041208558837</v>
      </c>
      <c r="M75" s="20">
        <v>1.0</v>
      </c>
      <c r="N75" s="7"/>
      <c r="O75" s="7"/>
      <c r="P75" s="7"/>
      <c r="Q75" s="7"/>
      <c r="R75" s="7"/>
      <c r="S75" s="7"/>
      <c r="T75" s="7"/>
      <c r="U75" s="7"/>
      <c r="V75" s="7"/>
      <c r="W75" s="7"/>
      <c r="X75" s="7"/>
      <c r="Y75" s="7"/>
      <c r="Z75" s="7"/>
    </row>
    <row r="76" ht="15.0" customHeight="1">
      <c r="A76" s="20" t="s">
        <v>268</v>
      </c>
      <c r="B76" s="20" t="s">
        <v>243</v>
      </c>
      <c r="C76" s="50">
        <v>3545.0</v>
      </c>
      <c r="D76" s="57">
        <v>0.306162112977856</v>
      </c>
      <c r="E76" s="50">
        <v>1085.0</v>
      </c>
      <c r="F76" s="50">
        <v>2460.0</v>
      </c>
      <c r="G76" s="20" t="s">
        <v>245</v>
      </c>
      <c r="H76" s="7"/>
      <c r="I76" s="20" t="s">
        <v>268</v>
      </c>
      <c r="J76" s="57">
        <v>0.342087498304295</v>
      </c>
      <c r="K76" s="57">
        <v>0.321728081321474</v>
      </c>
      <c r="L76" s="27">
        <v>2.03594169828206</v>
      </c>
      <c r="M76" s="20">
        <v>1.0</v>
      </c>
      <c r="N76" s="7"/>
      <c r="O76" s="7"/>
      <c r="P76" s="7"/>
      <c r="Q76" s="7"/>
      <c r="R76" s="7"/>
      <c r="S76" s="7"/>
      <c r="T76" s="7"/>
      <c r="U76" s="7"/>
      <c r="V76" s="7"/>
      <c r="W76" s="7"/>
      <c r="X76" s="7"/>
      <c r="Y76" s="7"/>
      <c r="Z76" s="7"/>
    </row>
    <row r="77" ht="15.0" customHeight="1">
      <c r="A77" s="20" t="s">
        <v>269</v>
      </c>
      <c r="B77" s="20" t="s">
        <v>243</v>
      </c>
      <c r="C77" s="50">
        <v>3043.0</v>
      </c>
      <c r="D77" s="57">
        <v>0.341965644290404</v>
      </c>
      <c r="E77" s="50">
        <v>1041.0</v>
      </c>
      <c r="F77" s="50">
        <v>2002.0</v>
      </c>
      <c r="G77" s="20" t="s">
        <v>245</v>
      </c>
      <c r="H77" s="7"/>
      <c r="I77" s="20" t="s">
        <v>269</v>
      </c>
      <c r="J77" s="57">
        <v>0.35673721799228</v>
      </c>
      <c r="K77" s="57">
        <v>0.347465164541951</v>
      </c>
      <c r="L77" s="27">
        <v>0.927205345032939</v>
      </c>
      <c r="M77" s="20">
        <v>1.0</v>
      </c>
      <c r="N77" s="7"/>
      <c r="O77" s="7"/>
      <c r="P77" s="7"/>
      <c r="Q77" s="7"/>
      <c r="R77" s="7"/>
      <c r="S77" s="7"/>
      <c r="T77" s="7"/>
      <c r="U77" s="7"/>
      <c r="V77" s="7"/>
      <c r="W77" s="7"/>
      <c r="X77" s="7"/>
      <c r="Y77" s="7"/>
      <c r="Z77" s="7"/>
    </row>
    <row r="78" ht="15.0" customHeight="1">
      <c r="A78" s="20" t="s">
        <v>270</v>
      </c>
      <c r="B78" s="20" t="s">
        <v>243</v>
      </c>
      <c r="C78" s="50">
        <v>11319.0</v>
      </c>
      <c r="D78" s="57">
        <v>0.492051297295314</v>
      </c>
      <c r="E78" s="50">
        <v>5570.0</v>
      </c>
      <c r="F78" s="50">
        <v>5749.0</v>
      </c>
      <c r="G78" s="20" t="s">
        <v>245</v>
      </c>
      <c r="H78" s="7"/>
      <c r="I78" s="20" t="s">
        <v>270</v>
      </c>
      <c r="J78" s="57">
        <v>0.529092189479015</v>
      </c>
      <c r="K78" s="57">
        <v>0.51203273458631</v>
      </c>
      <c r="L78" s="27">
        <v>1.70594548927051</v>
      </c>
      <c r="M78" s="20">
        <v>1.0</v>
      </c>
      <c r="N78" s="7"/>
      <c r="O78" s="7"/>
      <c r="P78" s="7"/>
      <c r="Q78" s="7"/>
      <c r="R78" s="7"/>
      <c r="S78" s="7"/>
      <c r="T78" s="7"/>
      <c r="U78" s="7"/>
      <c r="V78" s="7"/>
      <c r="W78" s="7"/>
      <c r="X78" s="7"/>
      <c r="Y78" s="7"/>
      <c r="Z78" s="7"/>
    </row>
    <row r="79" ht="15.0" customHeight="1">
      <c r="A79" s="20" t="s">
        <v>364</v>
      </c>
      <c r="B79" s="20" t="s">
        <v>365</v>
      </c>
      <c r="C79" s="50">
        <v>1408.0</v>
      </c>
      <c r="D79" s="57">
        <v>0.280406155880439</v>
      </c>
      <c r="E79" s="50">
        <v>395.0</v>
      </c>
      <c r="F79" s="50">
        <v>1013.0</v>
      </c>
      <c r="G79" s="20" t="s">
        <v>245</v>
      </c>
      <c r="H79" s="7"/>
      <c r="I79" s="20" t="s">
        <v>364</v>
      </c>
      <c r="J79" s="57">
        <v>0.306558934253963</v>
      </c>
      <c r="K79" s="57">
        <v>0.295297805642633</v>
      </c>
      <c r="L79" s="27">
        <v>1.12611286113296</v>
      </c>
      <c r="M79" s="20">
        <v>1.0</v>
      </c>
      <c r="N79" s="7"/>
      <c r="O79" s="7"/>
      <c r="P79" s="7"/>
      <c r="Q79" s="7"/>
      <c r="R79" s="7"/>
      <c r="S79" s="7"/>
      <c r="T79" s="7"/>
      <c r="U79" s="7"/>
      <c r="V79" s="7"/>
      <c r="W79" s="7"/>
      <c r="X79" s="7"/>
      <c r="Y79" s="7"/>
      <c r="Z79" s="7"/>
    </row>
    <row r="80" ht="15.0" customHeight="1">
      <c r="A80" s="20" t="s">
        <v>366</v>
      </c>
      <c r="B80" s="20" t="s">
        <v>365</v>
      </c>
      <c r="C80" s="50">
        <v>3530.0</v>
      </c>
      <c r="D80" s="57">
        <v>0.299617644328641</v>
      </c>
      <c r="E80" s="50">
        <v>1058.0</v>
      </c>
      <c r="F80" s="50">
        <v>2472.0</v>
      </c>
      <c r="G80" s="20" t="s">
        <v>245</v>
      </c>
      <c r="H80" s="7"/>
      <c r="I80" s="20" t="s">
        <v>366</v>
      </c>
      <c r="J80" s="57">
        <v>0.338180836732916</v>
      </c>
      <c r="K80" s="57">
        <v>0.328226555246054</v>
      </c>
      <c r="L80" s="27">
        <v>0.995428148686206</v>
      </c>
      <c r="M80" s="20">
        <v>1.0</v>
      </c>
      <c r="N80" s="7"/>
      <c r="O80" s="7"/>
      <c r="P80" s="7"/>
      <c r="Q80" s="7"/>
      <c r="R80" s="7"/>
      <c r="S80" s="7"/>
      <c r="T80" s="7"/>
      <c r="U80" s="7"/>
      <c r="V80" s="7"/>
      <c r="W80" s="7"/>
      <c r="X80" s="7"/>
      <c r="Y80" s="7"/>
      <c r="Z80" s="7"/>
    </row>
    <row r="81" ht="15.0" customHeight="1">
      <c r="A81" s="20" t="s">
        <v>367</v>
      </c>
      <c r="B81" s="20" t="s">
        <v>365</v>
      </c>
      <c r="C81" s="50">
        <v>337.0</v>
      </c>
      <c r="D81" s="57">
        <v>0.319464178792166</v>
      </c>
      <c r="E81" s="50">
        <v>108.0</v>
      </c>
      <c r="F81" s="50">
        <v>229.0</v>
      </c>
      <c r="G81" s="20" t="s">
        <v>245</v>
      </c>
      <c r="H81" s="7"/>
      <c r="I81" s="20" t="s">
        <v>367</v>
      </c>
      <c r="J81" s="57">
        <v>0.345437714561078</v>
      </c>
      <c r="K81" s="57">
        <v>0.343214756258235</v>
      </c>
      <c r="L81" s="27">
        <v>0.222295830284364</v>
      </c>
      <c r="M81" s="20">
        <v>1.0</v>
      </c>
      <c r="N81" s="7"/>
      <c r="O81" s="7"/>
      <c r="P81" s="7"/>
      <c r="Q81" s="7"/>
      <c r="R81" s="7"/>
      <c r="S81" s="7"/>
      <c r="T81" s="7"/>
      <c r="U81" s="7"/>
      <c r="V81" s="7"/>
      <c r="W81" s="7"/>
      <c r="X81" s="7"/>
      <c r="Y81" s="7"/>
      <c r="Z81" s="7"/>
    </row>
    <row r="82" ht="15.0" customHeight="1">
      <c r="A82" s="20" t="s">
        <v>271</v>
      </c>
      <c r="B82" s="20" t="s">
        <v>272</v>
      </c>
      <c r="C82" s="50">
        <v>3096.0</v>
      </c>
      <c r="D82" s="57">
        <v>0.426981998957182</v>
      </c>
      <c r="E82" s="50">
        <v>1322.0</v>
      </c>
      <c r="F82" s="50">
        <v>1774.0</v>
      </c>
      <c r="G82" s="20" t="s">
        <v>245</v>
      </c>
      <c r="H82" s="7"/>
      <c r="I82" s="20" t="s">
        <v>271</v>
      </c>
      <c r="J82" s="57">
        <v>0.44843109374394</v>
      </c>
      <c r="K82" s="57">
        <v>0.428166619438935</v>
      </c>
      <c r="L82" s="27">
        <v>2.02644743050058</v>
      </c>
      <c r="M82" s="20">
        <v>1.0</v>
      </c>
      <c r="N82" s="7"/>
      <c r="O82" s="7"/>
      <c r="P82" s="7"/>
      <c r="Q82" s="7"/>
      <c r="R82" s="7"/>
      <c r="S82" s="7"/>
      <c r="T82" s="7"/>
      <c r="U82" s="7"/>
      <c r="V82" s="7"/>
      <c r="W82" s="7"/>
      <c r="X82" s="7"/>
      <c r="Y82" s="7"/>
      <c r="Z82" s="7"/>
    </row>
    <row r="83" ht="15.0" customHeight="1">
      <c r="A83" s="20" t="s">
        <v>273</v>
      </c>
      <c r="B83" s="20" t="s">
        <v>272</v>
      </c>
      <c r="C83" s="50">
        <v>1833.0</v>
      </c>
      <c r="D83" s="57">
        <v>0.385443520370824</v>
      </c>
      <c r="E83" s="50">
        <v>707.0</v>
      </c>
      <c r="F83" s="50">
        <v>1126.0</v>
      </c>
      <c r="G83" s="20" t="s">
        <v>245</v>
      </c>
      <c r="H83" s="7"/>
      <c r="I83" s="20" t="s">
        <v>273</v>
      </c>
      <c r="J83" s="57">
        <v>0.429323782985946</v>
      </c>
      <c r="K83" s="57">
        <v>0.412828239345674</v>
      </c>
      <c r="L83" s="27">
        <v>1.64955436402727</v>
      </c>
      <c r="M83" s="20">
        <v>1.0</v>
      </c>
      <c r="N83" s="7"/>
      <c r="O83" s="7"/>
      <c r="P83" s="7"/>
      <c r="Q83" s="7"/>
      <c r="R83" s="7"/>
      <c r="S83" s="7"/>
      <c r="T83" s="7"/>
      <c r="U83" s="7"/>
      <c r="V83" s="7"/>
      <c r="W83" s="7"/>
      <c r="X83" s="7"/>
      <c r="Y83" s="7"/>
      <c r="Z83" s="7"/>
    </row>
    <row r="84" ht="15.0" customHeight="1">
      <c r="A84" s="20" t="s">
        <v>274</v>
      </c>
      <c r="B84" s="20" t="s">
        <v>272</v>
      </c>
      <c r="C84" s="50">
        <v>1132.0</v>
      </c>
      <c r="D84" s="57">
        <v>0.454401892071511</v>
      </c>
      <c r="E84" s="50">
        <v>514.0</v>
      </c>
      <c r="F84" s="50">
        <v>618.0</v>
      </c>
      <c r="G84" s="20" t="s">
        <v>245</v>
      </c>
      <c r="H84" s="7"/>
      <c r="I84" s="20" t="s">
        <v>274</v>
      </c>
      <c r="J84" s="57">
        <v>0.458447091034372</v>
      </c>
      <c r="K84" s="57">
        <v>0.46182357301705</v>
      </c>
      <c r="L84" s="27">
        <v>-0.337648198267787</v>
      </c>
      <c r="M84" s="20">
        <v>1.0</v>
      </c>
      <c r="N84" s="7"/>
      <c r="O84" s="7"/>
      <c r="P84" s="7"/>
      <c r="Q84" s="7"/>
      <c r="R84" s="7"/>
      <c r="S84" s="7"/>
      <c r="T84" s="7"/>
      <c r="U84" s="7"/>
      <c r="V84" s="7"/>
      <c r="W84" s="7"/>
      <c r="X84" s="7"/>
      <c r="Y84" s="7"/>
      <c r="Z84" s="7"/>
    </row>
    <row r="85" ht="15.0" customHeight="1">
      <c r="A85" s="20" t="s">
        <v>248</v>
      </c>
      <c r="B85" s="20" t="s">
        <v>272</v>
      </c>
      <c r="C85" s="50">
        <v>19136.0</v>
      </c>
      <c r="D85" s="57">
        <v>0.649649582934038</v>
      </c>
      <c r="E85" s="50">
        <v>12432.0</v>
      </c>
      <c r="F85" s="50">
        <v>6704.0</v>
      </c>
      <c r="G85" s="20" t="s">
        <v>247</v>
      </c>
      <c r="H85" s="7"/>
      <c r="I85" s="20" t="s">
        <v>248</v>
      </c>
      <c r="J85" s="57">
        <v>0.678000335341319</v>
      </c>
      <c r="K85" s="57">
        <v>0.668406509057415</v>
      </c>
      <c r="L85" s="27">
        <v>0.959382628390437</v>
      </c>
      <c r="M85" s="20">
        <v>1.0</v>
      </c>
      <c r="N85" s="7"/>
      <c r="O85" s="7"/>
      <c r="P85" s="7"/>
      <c r="Q85" s="7"/>
      <c r="R85" s="7"/>
      <c r="S85" s="7"/>
      <c r="T85" s="7"/>
      <c r="U85" s="7"/>
      <c r="V85" s="7"/>
      <c r="W85" s="7"/>
      <c r="X85" s="7"/>
      <c r="Y85" s="7"/>
      <c r="Z85" s="7"/>
    </row>
    <row r="86" ht="15.0" customHeight="1">
      <c r="A86" s="20" t="s">
        <v>275</v>
      </c>
      <c r="B86" s="20" t="s">
        <v>272</v>
      </c>
      <c r="C86" s="50">
        <v>14237.0</v>
      </c>
      <c r="D86" s="57">
        <v>0.53042929528684</v>
      </c>
      <c r="E86" s="50">
        <v>7552.0</v>
      </c>
      <c r="F86" s="50">
        <v>6685.0</v>
      </c>
      <c r="G86" s="20" t="s">
        <v>247</v>
      </c>
      <c r="H86" s="7"/>
      <c r="I86" s="20" t="s">
        <v>275</v>
      </c>
      <c r="J86" s="57">
        <v>0.54094939598826</v>
      </c>
      <c r="K86" s="57">
        <v>0.536014967259121</v>
      </c>
      <c r="L86" s="27">
        <v>0.49344287291393</v>
      </c>
      <c r="M86" s="20">
        <v>1.0</v>
      </c>
      <c r="N86" s="7"/>
      <c r="O86" s="7"/>
      <c r="P86" s="7"/>
      <c r="Q86" s="7"/>
      <c r="R86" s="7"/>
      <c r="S86" s="7"/>
      <c r="T86" s="7"/>
      <c r="U86" s="7"/>
      <c r="V86" s="7"/>
      <c r="W86" s="7"/>
      <c r="X86" s="7"/>
      <c r="Y86" s="7"/>
      <c r="Z86" s="7"/>
    </row>
    <row r="87" ht="15.0" customHeight="1">
      <c r="A87" s="20" t="s">
        <v>276</v>
      </c>
      <c r="B87" s="20" t="s">
        <v>272</v>
      </c>
      <c r="C87" s="50">
        <v>5285.0</v>
      </c>
      <c r="D87" s="57">
        <v>0.379578141972636</v>
      </c>
      <c r="E87" s="50">
        <v>2006.0</v>
      </c>
      <c r="F87" s="50">
        <v>3279.0</v>
      </c>
      <c r="G87" s="20" t="s">
        <v>245</v>
      </c>
      <c r="H87" s="7"/>
      <c r="I87" s="20" t="s">
        <v>276</v>
      </c>
      <c r="J87" s="57">
        <v>0.388223674684398</v>
      </c>
      <c r="K87" s="57">
        <v>0.385394456289979</v>
      </c>
      <c r="L87" s="27">
        <v>0.282921839441946</v>
      </c>
      <c r="M87" s="20">
        <v>1.0</v>
      </c>
      <c r="N87" s="7"/>
      <c r="O87" s="7"/>
      <c r="P87" s="7"/>
      <c r="Q87" s="7"/>
      <c r="R87" s="7"/>
      <c r="S87" s="7"/>
      <c r="T87" s="7"/>
      <c r="U87" s="7"/>
      <c r="V87" s="7"/>
      <c r="W87" s="7"/>
      <c r="X87" s="7"/>
      <c r="Y87" s="7"/>
      <c r="Z87" s="7"/>
    </row>
    <row r="88" ht="15.0" customHeight="1">
      <c r="A88" s="20" t="s">
        <v>277</v>
      </c>
      <c r="B88" s="20" t="s">
        <v>272</v>
      </c>
      <c r="C88" s="50">
        <v>106.0</v>
      </c>
      <c r="D88" s="57">
        <v>0.265705243456596</v>
      </c>
      <c r="E88" s="50">
        <v>28.0</v>
      </c>
      <c r="F88" s="50">
        <v>78.0</v>
      </c>
      <c r="G88" s="20" t="s">
        <v>245</v>
      </c>
      <c r="H88" s="7"/>
      <c r="I88" s="20" t="s">
        <v>277</v>
      </c>
      <c r="J88" s="57">
        <v>0.339596671453282</v>
      </c>
      <c r="K88" s="57">
        <v>0.32520325203252</v>
      </c>
      <c r="L88" s="27">
        <v>1.43934194207616</v>
      </c>
      <c r="M88" s="20">
        <v>1.0</v>
      </c>
      <c r="N88" s="7"/>
      <c r="O88" s="7"/>
      <c r="P88" s="7"/>
      <c r="Q88" s="7"/>
      <c r="R88" s="7"/>
      <c r="S88" s="7"/>
      <c r="T88" s="7"/>
      <c r="U88" s="7"/>
      <c r="V88" s="7"/>
      <c r="W88" s="7"/>
      <c r="X88" s="7"/>
      <c r="Y88" s="7"/>
      <c r="Z88" s="7"/>
    </row>
    <row r="89" ht="15.0" customHeight="1">
      <c r="A89" s="20" t="s">
        <v>278</v>
      </c>
      <c r="B89" s="20" t="s">
        <v>272</v>
      </c>
      <c r="C89" s="50">
        <v>3043.0</v>
      </c>
      <c r="D89" s="57">
        <v>0.429177064680551</v>
      </c>
      <c r="E89" s="50">
        <v>1306.0</v>
      </c>
      <c r="F89" s="50">
        <v>1737.0</v>
      </c>
      <c r="G89" s="20" t="s">
        <v>245</v>
      </c>
      <c r="H89" s="7"/>
      <c r="I89" s="20" t="s">
        <v>278</v>
      </c>
      <c r="J89" s="57">
        <v>0.432645269644175</v>
      </c>
      <c r="K89" s="57">
        <v>0.431019459773453</v>
      </c>
      <c r="L89" s="27">
        <v>0.162580987072114</v>
      </c>
      <c r="M89" s="20">
        <v>1.0</v>
      </c>
      <c r="N89" s="7"/>
      <c r="O89" s="7"/>
      <c r="P89" s="7"/>
      <c r="Q89" s="7"/>
      <c r="R89" s="7"/>
      <c r="S89" s="7"/>
      <c r="T89" s="7"/>
      <c r="U89" s="7"/>
      <c r="V89" s="7"/>
      <c r="W89" s="7"/>
      <c r="X89" s="7"/>
      <c r="Y89" s="7"/>
      <c r="Z89" s="7"/>
    </row>
    <row r="90" ht="15.0" customHeight="1">
      <c r="A90" s="20" t="s">
        <v>279</v>
      </c>
      <c r="B90" s="20" t="s">
        <v>272</v>
      </c>
      <c r="C90" s="50">
        <v>369.0</v>
      </c>
      <c r="D90" s="57">
        <v>0.405355799301752</v>
      </c>
      <c r="E90" s="50">
        <v>150.0</v>
      </c>
      <c r="F90" s="50">
        <v>219.0</v>
      </c>
      <c r="G90" s="20" t="s">
        <v>245</v>
      </c>
      <c r="H90" s="7"/>
      <c r="I90" s="20" t="s">
        <v>279</v>
      </c>
      <c r="J90" s="57">
        <v>0.373649238887551</v>
      </c>
      <c r="K90" s="57">
        <v>0.41254752851711</v>
      </c>
      <c r="L90" s="27">
        <v>-3.88982896295597</v>
      </c>
      <c r="M90" s="20">
        <v>1.0</v>
      </c>
      <c r="N90" s="7"/>
      <c r="O90" s="7"/>
      <c r="P90" s="7"/>
      <c r="Q90" s="7"/>
      <c r="R90" s="7"/>
      <c r="S90" s="7"/>
      <c r="T90" s="7"/>
      <c r="U90" s="7"/>
      <c r="V90" s="7"/>
      <c r="W90" s="7"/>
      <c r="X90" s="7"/>
      <c r="Y90" s="7"/>
      <c r="Z90" s="7"/>
    </row>
    <row r="91" ht="15.0" customHeight="1">
      <c r="A91" s="20" t="s">
        <v>280</v>
      </c>
      <c r="B91" s="20" t="s">
        <v>272</v>
      </c>
      <c r="C91" s="50">
        <v>7544.0</v>
      </c>
      <c r="D91" s="57">
        <v>0.668495301625982</v>
      </c>
      <c r="E91" s="50">
        <v>5043.0</v>
      </c>
      <c r="F91" s="50">
        <v>2501.0</v>
      </c>
      <c r="G91" s="20" t="s">
        <v>247</v>
      </c>
      <c r="H91" s="7"/>
      <c r="I91" s="20" t="s">
        <v>280</v>
      </c>
      <c r="J91" s="57">
        <v>0.72272704678017</v>
      </c>
      <c r="K91" s="57">
        <v>0.697166957000092</v>
      </c>
      <c r="L91" s="27">
        <v>2.5560089780078</v>
      </c>
      <c r="M91" s="20">
        <v>1.0</v>
      </c>
      <c r="N91" s="7"/>
      <c r="O91" s="7"/>
      <c r="P91" s="7"/>
      <c r="Q91" s="7"/>
      <c r="R91" s="7"/>
      <c r="S91" s="7"/>
      <c r="T91" s="7"/>
      <c r="U91" s="7"/>
      <c r="V91" s="7"/>
      <c r="W91" s="7"/>
      <c r="X91" s="7"/>
      <c r="Y91" s="7"/>
      <c r="Z91" s="7"/>
    </row>
    <row r="92" ht="15.0" customHeight="1">
      <c r="A92" s="20" t="s">
        <v>281</v>
      </c>
      <c r="B92" s="20" t="s">
        <v>272</v>
      </c>
      <c r="C92" s="50">
        <v>9298.0</v>
      </c>
      <c r="D92" s="57">
        <v>0.502817009676402</v>
      </c>
      <c r="E92" s="50">
        <v>4675.0</v>
      </c>
      <c r="F92" s="50">
        <v>4623.0</v>
      </c>
      <c r="G92" s="20" t="s">
        <v>247</v>
      </c>
      <c r="H92" s="7"/>
      <c r="I92" s="20" t="s">
        <v>281</v>
      </c>
      <c r="J92" s="57">
        <v>0.517753448263171</v>
      </c>
      <c r="K92" s="57">
        <v>0.515936446798267</v>
      </c>
      <c r="L92" s="27">
        <v>0.181700146490371</v>
      </c>
      <c r="M92" s="20">
        <v>1.0</v>
      </c>
      <c r="N92" s="7"/>
      <c r="O92" s="7"/>
      <c r="P92" s="7"/>
      <c r="Q92" s="7"/>
      <c r="R92" s="7"/>
      <c r="S92" s="7"/>
      <c r="T92" s="7"/>
      <c r="U92" s="7"/>
      <c r="V92" s="7"/>
      <c r="W92" s="7"/>
      <c r="X92" s="7"/>
      <c r="Y92" s="7"/>
      <c r="Z92" s="7"/>
    </row>
    <row r="93" ht="15.0" customHeight="1">
      <c r="A93" s="20" t="s">
        <v>282</v>
      </c>
      <c r="B93" s="20" t="s">
        <v>272</v>
      </c>
      <c r="C93" s="50">
        <v>870.0</v>
      </c>
      <c r="D93" s="57">
        <v>0.571831365580757</v>
      </c>
      <c r="E93" s="50">
        <v>497.0</v>
      </c>
      <c r="F93" s="50">
        <v>373.0</v>
      </c>
      <c r="G93" s="20" t="s">
        <v>247</v>
      </c>
      <c r="H93" s="7"/>
      <c r="I93" s="20" t="s">
        <v>282</v>
      </c>
      <c r="J93" s="57">
        <v>0.593161796217795</v>
      </c>
      <c r="K93" s="57">
        <v>0.595993322203673</v>
      </c>
      <c r="L93" s="27">
        <v>-0.283152598587744</v>
      </c>
      <c r="M93" s="20">
        <v>1.0</v>
      </c>
      <c r="N93" s="7"/>
      <c r="O93" s="7"/>
      <c r="P93" s="7"/>
      <c r="Q93" s="7"/>
      <c r="R93" s="7"/>
      <c r="S93" s="7"/>
      <c r="T93" s="7"/>
      <c r="U93" s="7"/>
      <c r="V93" s="7"/>
      <c r="W93" s="7"/>
      <c r="X93" s="7"/>
      <c r="Y93" s="7"/>
      <c r="Z93" s="7"/>
    </row>
    <row r="94" ht="15.0" customHeight="1">
      <c r="A94" s="20" t="s">
        <v>283</v>
      </c>
      <c r="B94" s="20" t="s">
        <v>272</v>
      </c>
      <c r="C94" s="50">
        <v>171.0</v>
      </c>
      <c r="D94" s="57">
        <v>0.468105321660966</v>
      </c>
      <c r="E94" s="50">
        <v>80.0</v>
      </c>
      <c r="F94" s="50">
        <v>91.0</v>
      </c>
      <c r="G94" s="20" t="s">
        <v>245</v>
      </c>
      <c r="H94" s="7"/>
      <c r="I94" s="20" t="s">
        <v>283</v>
      </c>
      <c r="J94" s="57">
        <v>0.490487420029928</v>
      </c>
      <c r="K94" s="57">
        <v>0.529126213592233</v>
      </c>
      <c r="L94" s="27">
        <v>-3.86387935623054</v>
      </c>
      <c r="M94" s="20">
        <v>0.0</v>
      </c>
      <c r="N94" s="7"/>
      <c r="O94" s="7"/>
      <c r="P94" s="7"/>
      <c r="Q94" s="7"/>
      <c r="R94" s="7"/>
      <c r="S94" s="7"/>
      <c r="T94" s="7"/>
      <c r="U94" s="7"/>
      <c r="V94" s="7"/>
      <c r="W94" s="7"/>
      <c r="X94" s="7"/>
      <c r="Y94" s="7"/>
      <c r="Z94" s="7"/>
    </row>
    <row r="95" ht="15.0" customHeight="1">
      <c r="A95" s="20" t="s">
        <v>254</v>
      </c>
      <c r="B95" s="20" t="s">
        <v>272</v>
      </c>
      <c r="C95" s="50">
        <v>7221.0</v>
      </c>
      <c r="D95" s="57">
        <v>0.523819503224264</v>
      </c>
      <c r="E95" s="50">
        <v>3783.0</v>
      </c>
      <c r="F95" s="50">
        <v>3438.0</v>
      </c>
      <c r="G95" s="20" t="s">
        <v>247</v>
      </c>
      <c r="H95" s="7"/>
      <c r="I95" s="20" t="s">
        <v>254</v>
      </c>
      <c r="J95" s="57">
        <v>0.549116272696419</v>
      </c>
      <c r="K95" s="57">
        <v>0.545283255872378</v>
      </c>
      <c r="L95" s="27">
        <v>0.383301682404158</v>
      </c>
      <c r="M95" s="20">
        <v>1.0</v>
      </c>
      <c r="N95" s="7"/>
      <c r="O95" s="7"/>
      <c r="P95" s="7"/>
      <c r="Q95" s="7"/>
      <c r="R95" s="7"/>
      <c r="S95" s="7"/>
      <c r="T95" s="7"/>
      <c r="U95" s="7"/>
      <c r="V95" s="7"/>
      <c r="W95" s="7"/>
      <c r="X95" s="7"/>
      <c r="Y95" s="7"/>
      <c r="Z95" s="7"/>
    </row>
    <row r="96" ht="15.0" customHeight="1">
      <c r="A96" s="20" t="s">
        <v>284</v>
      </c>
      <c r="B96" s="20" t="s">
        <v>272</v>
      </c>
      <c r="C96" s="50">
        <v>2934.0</v>
      </c>
      <c r="D96" s="57">
        <v>0.478838923374685</v>
      </c>
      <c r="E96" s="50">
        <v>1405.0</v>
      </c>
      <c r="F96" s="50">
        <v>1529.0</v>
      </c>
      <c r="G96" s="20" t="s">
        <v>245</v>
      </c>
      <c r="H96" s="7"/>
      <c r="I96" s="20" t="s">
        <v>284</v>
      </c>
      <c r="J96" s="57">
        <v>0.521353527359281</v>
      </c>
      <c r="K96" s="57">
        <v>0.506009967751393</v>
      </c>
      <c r="L96" s="27">
        <v>1.53435596078889</v>
      </c>
      <c r="M96" s="20">
        <v>1.0</v>
      </c>
      <c r="N96" s="7"/>
      <c r="O96" s="7"/>
      <c r="P96" s="7"/>
      <c r="Q96" s="7"/>
      <c r="R96" s="7"/>
      <c r="S96" s="7"/>
      <c r="T96" s="7"/>
      <c r="U96" s="7"/>
      <c r="V96" s="7"/>
      <c r="W96" s="7"/>
      <c r="X96" s="7"/>
      <c r="Y96" s="7"/>
      <c r="Z96" s="7"/>
    </row>
    <row r="97" ht="15.0" customHeight="1">
      <c r="A97" s="20" t="s">
        <v>243</v>
      </c>
      <c r="B97" s="20" t="s">
        <v>272</v>
      </c>
      <c r="C97" s="50">
        <v>5961.0</v>
      </c>
      <c r="D97" s="57">
        <v>0.322435463323681</v>
      </c>
      <c r="E97" s="50">
        <v>1922.0</v>
      </c>
      <c r="F97" s="50">
        <v>4039.0</v>
      </c>
      <c r="G97" s="20" t="s">
        <v>245</v>
      </c>
      <c r="H97" s="7"/>
      <c r="I97" s="20" t="s">
        <v>243</v>
      </c>
      <c r="J97" s="57">
        <v>0.346306833600959</v>
      </c>
      <c r="K97" s="57">
        <v>0.335777345503516</v>
      </c>
      <c r="L97" s="27">
        <v>1.05294880974424</v>
      </c>
      <c r="M97" s="20">
        <v>1.0</v>
      </c>
      <c r="N97" s="7"/>
      <c r="O97" s="7"/>
      <c r="P97" s="7"/>
      <c r="Q97" s="7"/>
      <c r="R97" s="7"/>
      <c r="S97" s="7"/>
      <c r="T97" s="7"/>
      <c r="U97" s="7"/>
      <c r="V97" s="7"/>
      <c r="W97" s="7"/>
      <c r="X97" s="7"/>
      <c r="Y97" s="7"/>
      <c r="Z97" s="7"/>
    </row>
    <row r="98" ht="15.0" customHeight="1">
      <c r="A98" s="20" t="s">
        <v>285</v>
      </c>
      <c r="B98" s="20" t="s">
        <v>272</v>
      </c>
      <c r="C98" s="50">
        <v>1648.0</v>
      </c>
      <c r="D98" s="57">
        <v>0.304701525411166</v>
      </c>
      <c r="E98" s="50">
        <v>502.0</v>
      </c>
      <c r="F98" s="50">
        <v>1146.0</v>
      </c>
      <c r="G98" s="20" t="s">
        <v>245</v>
      </c>
      <c r="H98" s="7"/>
      <c r="I98" s="20" t="s">
        <v>285</v>
      </c>
      <c r="J98" s="57">
        <v>0.349819011731472</v>
      </c>
      <c r="K98" s="57">
        <v>0.339858618814573</v>
      </c>
      <c r="L98" s="27">
        <v>0.996039291689893</v>
      </c>
      <c r="M98" s="20">
        <v>1.0</v>
      </c>
      <c r="N98" s="7"/>
      <c r="O98" s="7"/>
      <c r="P98" s="7"/>
      <c r="Q98" s="7"/>
      <c r="R98" s="7"/>
      <c r="S98" s="7"/>
      <c r="T98" s="7"/>
      <c r="U98" s="7"/>
      <c r="V98" s="7"/>
      <c r="W98" s="7"/>
      <c r="X98" s="7"/>
      <c r="Y98" s="7"/>
      <c r="Z98" s="7"/>
    </row>
    <row r="99" ht="15.0" customHeight="1">
      <c r="A99" s="20" t="s">
        <v>289</v>
      </c>
      <c r="B99" s="20" t="s">
        <v>272</v>
      </c>
      <c r="C99" s="50">
        <v>4428.0</v>
      </c>
      <c r="D99" s="57">
        <v>0.446968344212555</v>
      </c>
      <c r="E99" s="50">
        <v>1979.0</v>
      </c>
      <c r="F99" s="50">
        <v>2449.0</v>
      </c>
      <c r="G99" s="20" t="s">
        <v>245</v>
      </c>
      <c r="H99" s="7"/>
      <c r="I99" s="20" t="s">
        <v>289</v>
      </c>
      <c r="J99" s="57">
        <v>0.435409620077713</v>
      </c>
      <c r="K99" s="57">
        <v>0.450285965684118</v>
      </c>
      <c r="L99" s="27">
        <v>-1.48763456064047</v>
      </c>
      <c r="M99" s="20">
        <v>1.0</v>
      </c>
      <c r="N99" s="7"/>
      <c r="O99" s="7"/>
      <c r="P99" s="7"/>
      <c r="Q99" s="7"/>
      <c r="R99" s="7"/>
      <c r="S99" s="7"/>
      <c r="T99" s="7"/>
      <c r="U99" s="7"/>
      <c r="V99" s="7"/>
      <c r="W99" s="7"/>
      <c r="X99" s="7"/>
      <c r="Y99" s="7"/>
      <c r="Z99" s="7"/>
    </row>
    <row r="100" ht="15.0" customHeight="1">
      <c r="A100" s="20" t="s">
        <v>287</v>
      </c>
      <c r="B100" s="20" t="s">
        <v>272</v>
      </c>
      <c r="C100" s="50">
        <v>6690.0</v>
      </c>
      <c r="D100" s="57">
        <v>0.466527051759565</v>
      </c>
      <c r="E100" s="50">
        <v>3121.0</v>
      </c>
      <c r="F100" s="50">
        <v>3569.0</v>
      </c>
      <c r="G100" s="20" t="s">
        <v>245</v>
      </c>
      <c r="H100" s="7"/>
      <c r="I100" s="20" t="s">
        <v>287</v>
      </c>
      <c r="J100" s="57">
        <v>0.485411157598523</v>
      </c>
      <c r="K100" s="57">
        <v>0.476039658496282</v>
      </c>
      <c r="L100" s="27">
        <v>0.937149910224078</v>
      </c>
      <c r="M100" s="20">
        <v>1.0</v>
      </c>
      <c r="N100" s="7"/>
      <c r="O100" s="7"/>
      <c r="P100" s="7"/>
      <c r="Q100" s="7"/>
      <c r="R100" s="7"/>
      <c r="S100" s="7"/>
      <c r="T100" s="7"/>
      <c r="U100" s="7"/>
      <c r="V100" s="7"/>
      <c r="W100" s="7"/>
      <c r="X100" s="7"/>
      <c r="Y100" s="7"/>
      <c r="Z100" s="7"/>
    </row>
    <row r="101" ht="15.0" customHeight="1">
      <c r="A101" s="20" t="s">
        <v>288</v>
      </c>
      <c r="B101" s="20" t="s">
        <v>272</v>
      </c>
      <c r="C101" s="50">
        <v>5588.0</v>
      </c>
      <c r="D101" s="57">
        <v>0.317867619311658</v>
      </c>
      <c r="E101" s="50">
        <v>1776.0</v>
      </c>
      <c r="F101" s="50">
        <v>3812.0</v>
      </c>
      <c r="G101" s="20" t="s">
        <v>245</v>
      </c>
      <c r="H101" s="7"/>
      <c r="I101" s="20" t="s">
        <v>288</v>
      </c>
      <c r="J101" s="57">
        <v>0.343222241894123</v>
      </c>
      <c r="K101" s="57">
        <v>0.330859310572324</v>
      </c>
      <c r="L101" s="27">
        <v>1.23629313217987</v>
      </c>
      <c r="M101" s="20">
        <v>1.0</v>
      </c>
      <c r="N101" s="7"/>
      <c r="O101" s="7"/>
      <c r="P101" s="7"/>
      <c r="Q101" s="7"/>
      <c r="R101" s="7"/>
      <c r="S101" s="7"/>
      <c r="T101" s="7"/>
      <c r="U101" s="7"/>
      <c r="V101" s="7"/>
      <c r="W101" s="7"/>
      <c r="X101" s="7"/>
      <c r="Y101" s="7"/>
      <c r="Z101" s="7"/>
    </row>
    <row r="102" ht="15.0" customHeight="1">
      <c r="A102" s="20" t="s">
        <v>286</v>
      </c>
      <c r="B102" s="20" t="s">
        <v>272</v>
      </c>
      <c r="C102" s="50">
        <v>2794.0</v>
      </c>
      <c r="D102" s="57">
        <v>0.467360363798095</v>
      </c>
      <c r="E102" s="50">
        <v>1306.0</v>
      </c>
      <c r="F102" s="50">
        <v>1488.0</v>
      </c>
      <c r="G102" s="20" t="s">
        <v>245</v>
      </c>
      <c r="H102" s="7"/>
      <c r="I102" s="20" t="s">
        <v>286</v>
      </c>
      <c r="J102" s="57">
        <v>0.503921544162746</v>
      </c>
      <c r="K102" s="57">
        <v>0.489570552147239</v>
      </c>
      <c r="L102" s="27">
        <v>1.43509920155063</v>
      </c>
      <c r="M102" s="20">
        <v>0.0</v>
      </c>
      <c r="N102" s="7"/>
      <c r="O102" s="7"/>
      <c r="P102" s="7"/>
      <c r="Q102" s="7"/>
      <c r="R102" s="7"/>
      <c r="S102" s="7"/>
      <c r="T102" s="7"/>
      <c r="U102" s="7"/>
      <c r="V102" s="7"/>
      <c r="W102" s="7"/>
      <c r="X102" s="7"/>
      <c r="Y102" s="7"/>
      <c r="Z102" s="7"/>
    </row>
    <row r="103" ht="15.0" customHeight="1">
      <c r="A103" s="20" t="s">
        <v>290</v>
      </c>
      <c r="B103" s="20" t="s">
        <v>272</v>
      </c>
      <c r="C103" s="50">
        <v>1499.0</v>
      </c>
      <c r="D103" s="57">
        <v>0.47334577464528</v>
      </c>
      <c r="E103" s="50">
        <v>710.0</v>
      </c>
      <c r="F103" s="50">
        <v>789.0</v>
      </c>
      <c r="G103" s="20" t="s">
        <v>245</v>
      </c>
      <c r="H103" s="7"/>
      <c r="I103" s="20" t="s">
        <v>290</v>
      </c>
      <c r="J103" s="57">
        <v>0.491960173819445</v>
      </c>
      <c r="K103" s="57">
        <v>0.487903225806452</v>
      </c>
      <c r="L103" s="27">
        <v>0.405694801299306</v>
      </c>
      <c r="M103" s="20">
        <v>1.0</v>
      </c>
      <c r="N103" s="7"/>
      <c r="O103" s="7"/>
      <c r="P103" s="7"/>
      <c r="Q103" s="7"/>
      <c r="R103" s="7"/>
      <c r="S103" s="7"/>
      <c r="T103" s="7"/>
      <c r="U103" s="7"/>
      <c r="V103" s="7"/>
      <c r="W103" s="7"/>
      <c r="X103" s="7"/>
      <c r="Y103" s="7"/>
      <c r="Z103" s="7"/>
    </row>
    <row r="104" ht="15.0" customHeight="1">
      <c r="A104" s="20" t="s">
        <v>272</v>
      </c>
      <c r="B104" s="20" t="s">
        <v>272</v>
      </c>
      <c r="C104" s="50">
        <v>4570.0</v>
      </c>
      <c r="D104" s="57">
        <v>0.435908488573811</v>
      </c>
      <c r="E104" s="50">
        <v>1992.0</v>
      </c>
      <c r="F104" s="50">
        <v>2578.0</v>
      </c>
      <c r="G104" s="20" t="s">
        <v>245</v>
      </c>
      <c r="H104" s="7"/>
      <c r="I104" s="20" t="s">
        <v>272</v>
      </c>
      <c r="J104" s="57">
        <v>0.48230342541472</v>
      </c>
      <c r="K104" s="57">
        <v>0.459792709077913</v>
      </c>
      <c r="L104" s="27">
        <v>2.25107163368076</v>
      </c>
      <c r="M104" s="20">
        <v>1.0</v>
      </c>
      <c r="N104" s="7"/>
      <c r="O104" s="7"/>
      <c r="P104" s="7"/>
      <c r="Q104" s="7"/>
      <c r="R104" s="7"/>
      <c r="S104" s="7"/>
      <c r="T104" s="7"/>
      <c r="U104" s="7"/>
      <c r="V104" s="7"/>
      <c r="W104" s="7"/>
      <c r="X104" s="7"/>
      <c r="Y104" s="7"/>
      <c r="Z104" s="7"/>
    </row>
    <row r="105" ht="15.0" customHeight="1">
      <c r="A105" s="20" t="s">
        <v>291</v>
      </c>
      <c r="B105" s="20" t="s">
        <v>272</v>
      </c>
      <c r="C105" s="50">
        <v>11727.0</v>
      </c>
      <c r="D105" s="57">
        <v>0.492525104713837</v>
      </c>
      <c r="E105" s="50">
        <v>5776.0</v>
      </c>
      <c r="F105" s="50">
        <v>5951.0</v>
      </c>
      <c r="G105" s="20" t="s">
        <v>245</v>
      </c>
      <c r="H105" s="7"/>
      <c r="I105" s="20" t="s">
        <v>291</v>
      </c>
      <c r="J105" s="57">
        <v>0.51560992463128</v>
      </c>
      <c r="K105" s="57">
        <v>0.508679795769511</v>
      </c>
      <c r="L105" s="27">
        <v>0.693012886176825</v>
      </c>
      <c r="M105" s="20">
        <v>1.0</v>
      </c>
      <c r="N105" s="7"/>
      <c r="O105" s="7"/>
      <c r="P105" s="7"/>
      <c r="Q105" s="7"/>
      <c r="R105" s="7"/>
      <c r="S105" s="7"/>
      <c r="T105" s="7"/>
      <c r="U105" s="7"/>
      <c r="V105" s="7"/>
      <c r="W105" s="7"/>
      <c r="X105" s="7"/>
      <c r="Y105" s="7"/>
      <c r="Z105" s="7"/>
    </row>
    <row r="106" ht="15.0" customHeight="1">
      <c r="A106" s="20" t="s">
        <v>292</v>
      </c>
      <c r="B106" s="20" t="s">
        <v>272</v>
      </c>
      <c r="C106" s="50">
        <v>1409.0</v>
      </c>
      <c r="D106" s="57">
        <v>0.356332740080723</v>
      </c>
      <c r="E106" s="50">
        <v>502.0</v>
      </c>
      <c r="F106" s="50">
        <v>907.0</v>
      </c>
      <c r="G106" s="20" t="s">
        <v>245</v>
      </c>
      <c r="H106" s="7"/>
      <c r="I106" s="20" t="s">
        <v>292</v>
      </c>
      <c r="J106" s="57">
        <v>0.390444873664258</v>
      </c>
      <c r="K106" s="57">
        <v>0.373340414232608</v>
      </c>
      <c r="L106" s="27">
        <v>1.71044594316504</v>
      </c>
      <c r="M106" s="20">
        <v>1.0</v>
      </c>
      <c r="N106" s="7"/>
      <c r="O106" s="7"/>
      <c r="P106" s="7"/>
      <c r="Q106" s="7"/>
      <c r="R106" s="7"/>
      <c r="S106" s="7"/>
      <c r="T106" s="7"/>
      <c r="U106" s="7"/>
      <c r="V106" s="7"/>
      <c r="W106" s="7"/>
      <c r="X106" s="7"/>
      <c r="Y106" s="7"/>
      <c r="Z106" s="7"/>
    </row>
    <row r="107" ht="15.0" customHeight="1">
      <c r="A107" s="20" t="s">
        <v>293</v>
      </c>
      <c r="B107" s="20" t="s">
        <v>272</v>
      </c>
      <c r="C107" s="50">
        <v>3601.0</v>
      </c>
      <c r="D107" s="57">
        <v>0.324003435201773</v>
      </c>
      <c r="E107" s="50">
        <v>1167.0</v>
      </c>
      <c r="F107" s="50">
        <v>2434.0</v>
      </c>
      <c r="G107" s="20" t="s">
        <v>245</v>
      </c>
      <c r="H107" s="7"/>
      <c r="I107" s="20" t="s">
        <v>293</v>
      </c>
      <c r="J107" s="57">
        <v>0.344272607442798</v>
      </c>
      <c r="K107" s="57">
        <v>0.347016828148904</v>
      </c>
      <c r="L107" s="27">
        <v>-0.274422070610564</v>
      </c>
      <c r="M107" s="20">
        <v>1.0</v>
      </c>
      <c r="N107" s="7"/>
      <c r="O107" s="7"/>
      <c r="P107" s="7"/>
      <c r="Q107" s="7"/>
      <c r="R107" s="7"/>
      <c r="S107" s="7"/>
      <c r="T107" s="7"/>
      <c r="U107" s="7"/>
      <c r="V107" s="7"/>
      <c r="W107" s="7"/>
      <c r="X107" s="7"/>
      <c r="Y107" s="7"/>
      <c r="Z107" s="7"/>
    </row>
    <row r="108" ht="15.0" customHeight="1">
      <c r="A108" s="20" t="s">
        <v>294</v>
      </c>
      <c r="B108" s="20" t="s">
        <v>272</v>
      </c>
      <c r="C108" s="50">
        <v>222.0</v>
      </c>
      <c r="D108" s="57">
        <v>0.340132384368471</v>
      </c>
      <c r="E108" s="50">
        <v>76.0</v>
      </c>
      <c r="F108" s="50">
        <v>146.0</v>
      </c>
      <c r="G108" s="20" t="s">
        <v>245</v>
      </c>
      <c r="H108" s="7"/>
      <c r="I108" s="20" t="s">
        <v>294</v>
      </c>
      <c r="J108" s="57">
        <v>0.326904338711808</v>
      </c>
      <c r="K108" s="57">
        <v>0.355212355212355</v>
      </c>
      <c r="L108" s="27">
        <v>-2.83080165005477</v>
      </c>
      <c r="M108" s="20">
        <v>1.0</v>
      </c>
      <c r="N108" s="7"/>
      <c r="O108" s="7"/>
      <c r="P108" s="7"/>
      <c r="Q108" s="7"/>
      <c r="R108" s="7"/>
      <c r="S108" s="7"/>
      <c r="T108" s="7"/>
      <c r="U108" s="7"/>
      <c r="V108" s="7"/>
      <c r="W108" s="7"/>
      <c r="X108" s="7"/>
      <c r="Y108" s="7"/>
      <c r="Z108" s="7"/>
    </row>
    <row r="109" ht="15.0" customHeight="1">
      <c r="A109" s="20" t="s">
        <v>295</v>
      </c>
      <c r="B109" s="20" t="s">
        <v>272</v>
      </c>
      <c r="C109" s="50">
        <v>774.0</v>
      </c>
      <c r="D109" s="57">
        <v>0.34031172805094</v>
      </c>
      <c r="E109" s="50">
        <v>263.0</v>
      </c>
      <c r="F109" s="50">
        <v>511.0</v>
      </c>
      <c r="G109" s="20" t="s">
        <v>245</v>
      </c>
      <c r="H109" s="7"/>
      <c r="I109" s="20" t="s">
        <v>295</v>
      </c>
      <c r="J109" s="57">
        <v>0.372371797525821</v>
      </c>
      <c r="K109" s="57">
        <v>0.365720524017467</v>
      </c>
      <c r="L109" s="27">
        <v>0.665127350835409</v>
      </c>
      <c r="M109" s="20">
        <v>1.0</v>
      </c>
      <c r="N109" s="7"/>
      <c r="O109" s="7"/>
      <c r="P109" s="7"/>
      <c r="Q109" s="7"/>
      <c r="R109" s="7"/>
      <c r="S109" s="7"/>
      <c r="T109" s="7"/>
      <c r="U109" s="7"/>
      <c r="V109" s="7"/>
      <c r="W109" s="7"/>
      <c r="X109" s="7"/>
      <c r="Y109" s="7"/>
      <c r="Z109" s="7"/>
    </row>
    <row r="110" ht="15.0" customHeight="1">
      <c r="A110" s="20" t="s">
        <v>296</v>
      </c>
      <c r="B110" s="20" t="s">
        <v>272</v>
      </c>
      <c r="C110" s="50">
        <v>460.0</v>
      </c>
      <c r="D110" s="57">
        <v>0.383068336281139</v>
      </c>
      <c r="E110" s="50">
        <v>176.0</v>
      </c>
      <c r="F110" s="50">
        <v>284.0</v>
      </c>
      <c r="G110" s="20" t="s">
        <v>245</v>
      </c>
      <c r="H110" s="7"/>
      <c r="I110" s="20" t="s">
        <v>296</v>
      </c>
      <c r="J110" s="57">
        <v>0.406763239899785</v>
      </c>
      <c r="K110" s="57">
        <v>0.404624277456647</v>
      </c>
      <c r="L110" s="27">
        <v>0.213896244313749</v>
      </c>
      <c r="M110" s="20">
        <v>1.0</v>
      </c>
      <c r="N110" s="7"/>
      <c r="O110" s="7"/>
      <c r="P110" s="7"/>
      <c r="Q110" s="7"/>
      <c r="R110" s="7"/>
      <c r="S110" s="7"/>
      <c r="T110" s="7"/>
      <c r="U110" s="7"/>
      <c r="V110" s="7"/>
      <c r="W110" s="7"/>
      <c r="X110" s="7"/>
      <c r="Y110" s="7"/>
      <c r="Z110" s="7"/>
    </row>
    <row r="111" ht="15.0" customHeight="1">
      <c r="A111" s="20" t="s">
        <v>297</v>
      </c>
      <c r="B111" s="20" t="s">
        <v>272</v>
      </c>
      <c r="C111" s="50">
        <v>677.0</v>
      </c>
      <c r="D111" s="57">
        <v>0.410347805980856</v>
      </c>
      <c r="E111" s="50">
        <v>278.0</v>
      </c>
      <c r="F111" s="50">
        <v>399.0</v>
      </c>
      <c r="G111" s="20" t="s">
        <v>245</v>
      </c>
      <c r="H111" s="7"/>
      <c r="I111" s="20" t="s">
        <v>297</v>
      </c>
      <c r="J111" s="57">
        <v>0.425074421194136</v>
      </c>
      <c r="K111" s="57">
        <v>0.419518377693283</v>
      </c>
      <c r="L111" s="27">
        <v>0.555604350085298</v>
      </c>
      <c r="M111" s="20">
        <v>1.0</v>
      </c>
      <c r="N111" s="7"/>
      <c r="O111" s="7"/>
      <c r="P111" s="7"/>
      <c r="Q111" s="7"/>
      <c r="R111" s="7"/>
      <c r="S111" s="7"/>
      <c r="T111" s="7"/>
      <c r="U111" s="7"/>
      <c r="V111" s="7"/>
      <c r="W111" s="7"/>
      <c r="X111" s="7"/>
      <c r="Y111" s="7"/>
      <c r="Z111" s="7"/>
    </row>
    <row r="112" ht="15.0" customHeight="1">
      <c r="A112" s="20" t="s">
        <v>298</v>
      </c>
      <c r="B112" s="20" t="s">
        <v>272</v>
      </c>
      <c r="C112" s="50">
        <v>3574.0</v>
      </c>
      <c r="D112" s="57">
        <v>0.292129199509422</v>
      </c>
      <c r="E112" s="50">
        <v>1044.0</v>
      </c>
      <c r="F112" s="50">
        <v>2530.0</v>
      </c>
      <c r="G112" s="20" t="s">
        <v>245</v>
      </c>
      <c r="H112" s="7"/>
      <c r="I112" s="20" t="s">
        <v>298</v>
      </c>
      <c r="J112" s="57">
        <v>0.321817740432926</v>
      </c>
      <c r="K112" s="57">
        <v>0.313794845881759</v>
      </c>
      <c r="L112" s="27">
        <v>0.802289455116728</v>
      </c>
      <c r="M112" s="20">
        <v>1.0</v>
      </c>
      <c r="N112" s="7"/>
      <c r="O112" s="7"/>
      <c r="P112" s="7"/>
      <c r="Q112" s="7"/>
      <c r="R112" s="7"/>
      <c r="S112" s="7"/>
      <c r="T112" s="7"/>
      <c r="U112" s="7"/>
      <c r="V112" s="7"/>
      <c r="W112" s="7"/>
      <c r="X112" s="7"/>
      <c r="Y112" s="7"/>
      <c r="Z112" s="7"/>
    </row>
    <row r="113" ht="15.0" customHeight="1">
      <c r="A113" s="20" t="s">
        <v>368</v>
      </c>
      <c r="B113" s="20" t="s">
        <v>272</v>
      </c>
      <c r="C113" s="50">
        <v>3803.0</v>
      </c>
      <c r="D113" s="57">
        <v>0.464269782359475</v>
      </c>
      <c r="E113" s="50">
        <v>1766.0</v>
      </c>
      <c r="F113" s="50">
        <v>2037.0</v>
      </c>
      <c r="G113" s="20" t="s">
        <v>245</v>
      </c>
      <c r="H113" s="7"/>
      <c r="I113" s="20" t="s">
        <v>368</v>
      </c>
      <c r="J113" s="57">
        <v>0.48816919628393</v>
      </c>
      <c r="K113" s="57">
        <v>0.477742641693019</v>
      </c>
      <c r="L113" s="27">
        <v>1.04265545909112</v>
      </c>
      <c r="M113" s="20">
        <v>1.0</v>
      </c>
      <c r="N113" s="7"/>
      <c r="O113" s="7"/>
      <c r="P113" s="7"/>
      <c r="Q113" s="7"/>
      <c r="R113" s="7"/>
      <c r="S113" s="7"/>
      <c r="T113" s="7"/>
      <c r="U113" s="7"/>
      <c r="V113" s="7"/>
      <c r="W113" s="7"/>
      <c r="X113" s="7"/>
      <c r="Y113" s="7"/>
      <c r="Z113" s="7"/>
    </row>
    <row r="114" ht="15.0" customHeight="1">
      <c r="A114" s="20" t="s">
        <v>300</v>
      </c>
      <c r="B114" s="20" t="s">
        <v>272</v>
      </c>
      <c r="C114" s="50">
        <v>854.0</v>
      </c>
      <c r="D114" s="57">
        <v>0.370569819756667</v>
      </c>
      <c r="E114" s="50">
        <v>316.0</v>
      </c>
      <c r="F114" s="50">
        <v>538.0</v>
      </c>
      <c r="G114" s="20" t="s">
        <v>245</v>
      </c>
      <c r="H114" s="7"/>
      <c r="I114" s="20" t="s">
        <v>300</v>
      </c>
      <c r="J114" s="57">
        <v>0.410767864025943</v>
      </c>
      <c r="K114" s="57">
        <v>0.387337057728119</v>
      </c>
      <c r="L114" s="27">
        <v>2.34308062978239</v>
      </c>
      <c r="M114" s="20">
        <v>1.0</v>
      </c>
      <c r="N114" s="7"/>
      <c r="O114" s="7"/>
      <c r="P114" s="7"/>
      <c r="Q114" s="7"/>
      <c r="R114" s="7"/>
      <c r="S114" s="7"/>
      <c r="T114" s="7"/>
      <c r="U114" s="7"/>
      <c r="V114" s="7"/>
      <c r="W114" s="7"/>
      <c r="X114" s="7"/>
      <c r="Y114" s="7"/>
      <c r="Z114" s="7"/>
    </row>
    <row r="115" ht="15.0" customHeight="1">
      <c r="A115" s="20" t="s">
        <v>268</v>
      </c>
      <c r="B115" s="20" t="s">
        <v>272</v>
      </c>
      <c r="C115" s="50">
        <v>2884.0</v>
      </c>
      <c r="D115" s="57">
        <v>0.31712818314248</v>
      </c>
      <c r="E115" s="50">
        <v>915.0</v>
      </c>
      <c r="F115" s="50">
        <v>1969.0</v>
      </c>
      <c r="G115" s="20" t="s">
        <v>245</v>
      </c>
      <c r="H115" s="7"/>
      <c r="I115" s="20" t="s">
        <v>268</v>
      </c>
      <c r="J115" s="57">
        <v>0.346477737896875</v>
      </c>
      <c r="K115" s="57">
        <v>0.332694151486098</v>
      </c>
      <c r="L115" s="27">
        <v>1.37835864107769</v>
      </c>
      <c r="M115" s="20">
        <v>1.0</v>
      </c>
      <c r="N115" s="7"/>
      <c r="O115" s="7"/>
      <c r="P115" s="7"/>
      <c r="Q115" s="7"/>
      <c r="R115" s="7"/>
      <c r="S115" s="7"/>
      <c r="T115" s="7"/>
      <c r="U115" s="7"/>
      <c r="V115" s="7"/>
      <c r="W115" s="7"/>
      <c r="X115" s="7"/>
      <c r="Y115" s="7"/>
      <c r="Z115" s="7"/>
    </row>
    <row r="116" ht="15.0" customHeight="1">
      <c r="A116" s="20" t="s">
        <v>301</v>
      </c>
      <c r="B116" s="20" t="s">
        <v>272</v>
      </c>
      <c r="C116" s="50">
        <v>473.0</v>
      </c>
      <c r="D116" s="57">
        <v>0.438058860854933</v>
      </c>
      <c r="E116" s="50">
        <v>207.0</v>
      </c>
      <c r="F116" s="50">
        <v>266.0</v>
      </c>
      <c r="G116" s="20" t="s">
        <v>245</v>
      </c>
      <c r="H116" s="7"/>
      <c r="I116" s="20" t="s">
        <v>301</v>
      </c>
      <c r="J116" s="57">
        <v>0.459732841928515</v>
      </c>
      <c r="K116" s="57">
        <v>0.475465313028765</v>
      </c>
      <c r="L116" s="27">
        <v>-1.57324711002502</v>
      </c>
      <c r="M116" s="20">
        <v>1.0</v>
      </c>
      <c r="N116" s="7"/>
      <c r="O116" s="7"/>
      <c r="P116" s="7"/>
      <c r="Q116" s="7"/>
      <c r="R116" s="7"/>
      <c r="S116" s="7"/>
      <c r="T116" s="7"/>
      <c r="U116" s="7"/>
      <c r="V116" s="7"/>
      <c r="W116" s="7"/>
      <c r="X116" s="7"/>
      <c r="Y116" s="7"/>
      <c r="Z116" s="7"/>
    </row>
    <row r="117" ht="15.0" customHeight="1">
      <c r="A117" s="20" t="s">
        <v>302</v>
      </c>
      <c r="B117" s="20" t="s">
        <v>272</v>
      </c>
      <c r="C117" s="50">
        <v>3802.0</v>
      </c>
      <c r="D117" s="57">
        <v>0.422021375906936</v>
      </c>
      <c r="E117" s="50">
        <v>1605.0</v>
      </c>
      <c r="F117" s="50">
        <v>2197.0</v>
      </c>
      <c r="G117" s="20" t="s">
        <v>245</v>
      </c>
      <c r="H117" s="7"/>
      <c r="I117" s="20" t="s">
        <v>302</v>
      </c>
      <c r="J117" s="57">
        <v>0.432886792853374</v>
      </c>
      <c r="K117" s="57">
        <v>0.434792843691149</v>
      </c>
      <c r="L117" s="27">
        <v>-0.190605083777484</v>
      </c>
      <c r="M117" s="20">
        <v>1.0</v>
      </c>
      <c r="N117" s="7"/>
      <c r="O117" s="7"/>
      <c r="P117" s="7"/>
      <c r="Q117" s="7"/>
      <c r="R117" s="7"/>
      <c r="S117" s="7"/>
      <c r="T117" s="7"/>
      <c r="U117" s="7"/>
      <c r="V117" s="7"/>
      <c r="W117" s="7"/>
      <c r="X117" s="7"/>
      <c r="Y117" s="7"/>
      <c r="Z117" s="7"/>
    </row>
    <row r="118" ht="15.0" customHeight="1">
      <c r="A118" s="20" t="s">
        <v>303</v>
      </c>
      <c r="B118" s="20" t="s">
        <v>272</v>
      </c>
      <c r="C118" s="50">
        <v>2529.0</v>
      </c>
      <c r="D118" s="57">
        <v>0.527609533748458</v>
      </c>
      <c r="E118" s="50">
        <v>1334.0</v>
      </c>
      <c r="F118" s="50">
        <v>1195.0</v>
      </c>
      <c r="G118" s="20" t="s">
        <v>247</v>
      </c>
      <c r="H118" s="7"/>
      <c r="I118" s="20" t="s">
        <v>303</v>
      </c>
      <c r="J118" s="57">
        <v>0.573547142021259</v>
      </c>
      <c r="K118" s="57">
        <v>0.552256186317322</v>
      </c>
      <c r="L118" s="27">
        <v>2.12909557039377</v>
      </c>
      <c r="M118" s="20">
        <v>1.0</v>
      </c>
      <c r="N118" s="7"/>
      <c r="O118" s="7"/>
      <c r="P118" s="7"/>
      <c r="Q118" s="7"/>
      <c r="R118" s="7"/>
      <c r="S118" s="7"/>
      <c r="T118" s="7"/>
      <c r="U118" s="7"/>
      <c r="V118" s="7"/>
      <c r="W118" s="7"/>
      <c r="X118" s="7"/>
      <c r="Y118" s="7"/>
      <c r="Z118" s="7"/>
    </row>
    <row r="119" ht="15.0" customHeight="1">
      <c r="A119" s="20" t="s">
        <v>304</v>
      </c>
      <c r="B119" s="20" t="s">
        <v>272</v>
      </c>
      <c r="C119" s="50">
        <v>1391.0</v>
      </c>
      <c r="D119" s="57">
        <v>0.404378631326402</v>
      </c>
      <c r="E119" s="50">
        <v>562.0</v>
      </c>
      <c r="F119" s="50">
        <v>829.0</v>
      </c>
      <c r="G119" s="20" t="s">
        <v>245</v>
      </c>
      <c r="H119" s="7"/>
      <c r="I119" s="20" t="s">
        <v>304</v>
      </c>
      <c r="J119" s="57">
        <v>0.433335930588811</v>
      </c>
      <c r="K119" s="57">
        <v>0.425503355704698</v>
      </c>
      <c r="L119" s="27">
        <v>0.783257488411326</v>
      </c>
      <c r="M119" s="20">
        <v>1.0</v>
      </c>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6">
    <mergeCell ref="A17:B17"/>
    <mergeCell ref="A18:B18"/>
    <mergeCell ref="A22:B22"/>
    <mergeCell ref="A23:B23"/>
    <mergeCell ref="A24:B24"/>
    <mergeCell ref="A25:B25"/>
    <mergeCell ref="A26:B26"/>
    <mergeCell ref="C26:H26"/>
    <mergeCell ref="A6:K6"/>
    <mergeCell ref="A7:K7"/>
    <mergeCell ref="A8:K8"/>
    <mergeCell ref="A14:B14"/>
    <mergeCell ref="E14:K19"/>
    <mergeCell ref="A15:B15"/>
    <mergeCell ref="A16:B16"/>
    <mergeCell ref="A19:B19"/>
  </mergeCells>
  <hyperlinks>
    <hyperlink r:id="rId1" location="'Results'!A1" ref="A3"/>
    <hyperlink r:id="rId2" location="'How%20to%20Read'!A1" ref="F22"/>
  </hyperlinks>
  <printOptions/>
  <pageMargins bottom="1.0" footer="0.0" header="0.0" left="0.75" right="0.75" top="1.0"/>
  <pageSetup fitToHeight="0" paperSize="9" orientation="landscape"/>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3" width="16.0"/>
    <col customWidth="1" min="4" max="13" width="13.0"/>
    <col customWidth="1" min="14" max="26" width="8.71"/>
  </cols>
  <sheetData>
    <row r="1" ht="17.25" customHeight="1">
      <c r="A1" s="1" t="s">
        <v>377</v>
      </c>
      <c r="B1" s="7"/>
      <c r="C1" s="7"/>
      <c r="D1" s="7"/>
      <c r="E1" s="7"/>
      <c r="F1" s="7"/>
      <c r="G1" s="7"/>
      <c r="H1" s="7"/>
      <c r="I1" s="7"/>
      <c r="J1" s="7"/>
      <c r="K1" s="7"/>
      <c r="L1" s="7"/>
      <c r="M1" s="7"/>
      <c r="N1" s="7"/>
      <c r="O1" s="7"/>
      <c r="P1" s="7"/>
      <c r="Q1" s="7"/>
      <c r="R1" s="7"/>
      <c r="S1" s="7"/>
      <c r="T1" s="7"/>
      <c r="U1" s="7"/>
      <c r="V1" s="7"/>
      <c r="W1" s="7"/>
      <c r="X1" s="7"/>
      <c r="Y1" s="7"/>
      <c r="Z1" s="7"/>
    </row>
    <row r="2" ht="15.0" customHeight="1">
      <c r="A2" s="2" t="s">
        <v>355</v>
      </c>
      <c r="B2" s="7"/>
      <c r="C2" s="7"/>
      <c r="D2" s="7"/>
      <c r="E2" s="7"/>
      <c r="F2" s="7"/>
      <c r="G2" s="7"/>
      <c r="H2" s="7"/>
      <c r="I2" s="7"/>
      <c r="J2" s="7"/>
      <c r="K2" s="7"/>
      <c r="L2" s="7"/>
      <c r="M2" s="7"/>
      <c r="N2" s="7"/>
      <c r="O2" s="7"/>
      <c r="P2" s="7"/>
      <c r="Q2" s="7"/>
      <c r="R2" s="7"/>
      <c r="S2" s="7"/>
      <c r="T2" s="7"/>
      <c r="U2" s="7"/>
      <c r="V2" s="7"/>
      <c r="W2" s="7"/>
      <c r="X2" s="7"/>
      <c r="Y2" s="7"/>
      <c r="Z2" s="7"/>
    </row>
    <row r="3" ht="15.0" customHeight="1">
      <c r="A3" s="25" t="s">
        <v>205</v>
      </c>
      <c r="B3" s="7"/>
      <c r="C3" s="7"/>
      <c r="D3" s="7"/>
      <c r="E3" s="7"/>
      <c r="F3" s="7"/>
      <c r="G3" s="7"/>
      <c r="H3" s="7"/>
      <c r="I3" s="7"/>
      <c r="J3" s="7"/>
      <c r="K3" s="7"/>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ht="15.0" customHeight="1">
      <c r="A5" s="8" t="s">
        <v>206</v>
      </c>
      <c r="B5" s="7"/>
      <c r="C5" s="7"/>
      <c r="D5" s="7"/>
      <c r="E5" s="7"/>
      <c r="F5" s="7"/>
      <c r="G5" s="7"/>
      <c r="H5" s="7"/>
      <c r="I5" s="7"/>
      <c r="J5" s="7"/>
      <c r="K5" s="7"/>
      <c r="L5" s="7"/>
      <c r="M5" s="7"/>
      <c r="N5" s="7"/>
      <c r="O5" s="7"/>
      <c r="P5" s="7"/>
      <c r="Q5" s="7"/>
      <c r="R5" s="7"/>
      <c r="S5" s="7"/>
      <c r="T5" s="7"/>
      <c r="U5" s="7"/>
      <c r="V5" s="7"/>
      <c r="W5" s="7"/>
      <c r="X5" s="7"/>
      <c r="Y5" s="7"/>
      <c r="Z5" s="7"/>
    </row>
    <row r="6" ht="18.0" customHeight="1">
      <c r="A6" s="3" t="s">
        <v>378</v>
      </c>
      <c r="L6" s="7"/>
      <c r="M6" s="7"/>
      <c r="N6" s="7"/>
      <c r="O6" s="7"/>
      <c r="P6" s="7"/>
      <c r="Q6" s="7"/>
      <c r="R6" s="7"/>
      <c r="S6" s="7"/>
      <c r="T6" s="7"/>
      <c r="U6" s="7"/>
      <c r="V6" s="7"/>
      <c r="W6" s="7"/>
      <c r="X6" s="7"/>
      <c r="Y6" s="7"/>
      <c r="Z6" s="7"/>
    </row>
    <row r="7" ht="30.0" customHeight="1">
      <c r="A7" s="3" t="s">
        <v>379</v>
      </c>
      <c r="L7" s="7"/>
      <c r="M7" s="7"/>
      <c r="N7" s="7"/>
      <c r="O7" s="7"/>
      <c r="P7" s="7"/>
      <c r="Q7" s="7"/>
      <c r="R7" s="7"/>
      <c r="S7" s="7"/>
      <c r="T7" s="7"/>
      <c r="U7" s="7"/>
      <c r="V7" s="7"/>
      <c r="W7" s="7"/>
      <c r="X7" s="7"/>
      <c r="Y7" s="7"/>
      <c r="Z7" s="7"/>
    </row>
    <row r="8" ht="30.0" customHeight="1">
      <c r="A8" s="3" t="s">
        <v>380</v>
      </c>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ht="15.0" customHeight="1">
      <c r="A13" s="8" t="s">
        <v>212</v>
      </c>
      <c r="B13" s="7"/>
      <c r="C13" s="7"/>
      <c r="D13" s="7"/>
      <c r="E13" s="8" t="s">
        <v>213</v>
      </c>
      <c r="F13" s="7"/>
      <c r="G13" s="7"/>
      <c r="H13" s="7"/>
      <c r="I13" s="7"/>
      <c r="J13" s="7"/>
      <c r="K13" s="7"/>
      <c r="L13" s="7"/>
      <c r="M13" s="7"/>
      <c r="N13" s="7"/>
      <c r="O13" s="7"/>
      <c r="P13" s="7"/>
      <c r="Q13" s="7"/>
      <c r="R13" s="7"/>
      <c r="S13" s="7"/>
      <c r="T13" s="7"/>
      <c r="U13" s="7"/>
      <c r="V13" s="7"/>
      <c r="W13" s="7"/>
      <c r="X13" s="7"/>
      <c r="Y13" s="7"/>
      <c r="Z13" s="7"/>
    </row>
    <row r="14" ht="15.0" customHeight="1">
      <c r="A14" s="3" t="s">
        <v>214</v>
      </c>
      <c r="C14" s="42">
        <v>0.50644</v>
      </c>
      <c r="D14" s="7"/>
      <c r="E14" s="43" t="s">
        <v>147</v>
      </c>
      <c r="F14" s="44"/>
      <c r="G14" s="44"/>
      <c r="H14" s="44"/>
      <c r="I14" s="44"/>
      <c r="J14" s="44"/>
      <c r="K14" s="45"/>
      <c r="L14" s="7"/>
      <c r="M14" s="7"/>
      <c r="N14" s="7"/>
      <c r="O14" s="7"/>
      <c r="P14" s="7"/>
      <c r="Q14" s="7"/>
      <c r="R14" s="7"/>
      <c r="S14" s="7"/>
      <c r="T14" s="7"/>
      <c r="U14" s="7"/>
      <c r="V14" s="7"/>
      <c r="W14" s="7"/>
      <c r="X14" s="7"/>
      <c r="Y14" s="7"/>
      <c r="Z14" s="7"/>
    </row>
    <row r="15" ht="15.0" customHeight="1">
      <c r="A15" s="3" t="s">
        <v>216</v>
      </c>
      <c r="C15" s="42">
        <f>1-C14</f>
        <v>0.49356</v>
      </c>
      <c r="D15" s="7"/>
      <c r="E15" s="46"/>
      <c r="K15" s="47"/>
      <c r="L15" s="7"/>
      <c r="M15" s="7"/>
      <c r="N15" s="7"/>
      <c r="O15" s="7"/>
      <c r="P15" s="7"/>
      <c r="Q15" s="7"/>
      <c r="R15" s="7"/>
      <c r="S15" s="7"/>
      <c r="T15" s="7"/>
      <c r="U15" s="7"/>
      <c r="V15" s="7"/>
      <c r="W15" s="7"/>
      <c r="X15" s="7"/>
      <c r="Y15" s="7"/>
      <c r="Z15" s="7"/>
    </row>
    <row r="16" ht="15.0" customHeight="1">
      <c r="A16" s="3" t="s">
        <v>217</v>
      </c>
      <c r="C16" s="48">
        <f>(C14-C15)*100</f>
        <v>1.288</v>
      </c>
      <c r="D16" s="7"/>
      <c r="E16" s="46"/>
      <c r="K16" s="47"/>
      <c r="L16" s="7"/>
      <c r="M16" s="7"/>
      <c r="N16" s="7"/>
      <c r="O16" s="7"/>
      <c r="P16" s="7"/>
      <c r="Q16" s="7"/>
      <c r="R16" s="7"/>
      <c r="S16" s="7"/>
      <c r="T16" s="7"/>
      <c r="U16" s="7"/>
      <c r="V16" s="7"/>
      <c r="W16" s="7"/>
      <c r="X16" s="7"/>
      <c r="Y16" s="7"/>
      <c r="Z16" s="7"/>
    </row>
    <row r="17" ht="15.0" customHeight="1">
      <c r="A17" s="3" t="s">
        <v>120</v>
      </c>
      <c r="C17" s="49" t="str">
        <f>IF(C14&gt;0.5,"Brooks","Mackenzie")</f>
        <v>Brooks</v>
      </c>
      <c r="D17" s="7"/>
      <c r="E17" s="46"/>
      <c r="K17" s="47"/>
      <c r="L17" s="7"/>
      <c r="M17" s="7"/>
      <c r="N17" s="7"/>
      <c r="O17" s="7"/>
      <c r="P17" s="7"/>
      <c r="Q17" s="7"/>
      <c r="R17" s="7"/>
      <c r="S17" s="7"/>
      <c r="T17" s="7"/>
      <c r="U17" s="7"/>
      <c r="V17" s="7"/>
      <c r="W17" s="7"/>
      <c r="X17" s="7"/>
      <c r="Y17" s="7"/>
      <c r="Z17" s="7"/>
    </row>
    <row r="18" ht="15.0" customHeight="1">
      <c r="A18" s="20" t="s">
        <v>218</v>
      </c>
      <c r="C18" s="50"/>
      <c r="D18" s="7"/>
      <c r="E18" s="46"/>
      <c r="K18" s="47"/>
      <c r="L18" s="7"/>
      <c r="M18" s="7"/>
      <c r="N18" s="7"/>
      <c r="O18" s="7"/>
      <c r="P18" s="7"/>
      <c r="Q18" s="7"/>
      <c r="R18" s="7"/>
      <c r="S18" s="7"/>
      <c r="T18" s="7"/>
      <c r="U18" s="7"/>
      <c r="V18" s="7"/>
      <c r="W18" s="7"/>
      <c r="X18" s="7"/>
      <c r="Y18" s="7"/>
      <c r="Z18" s="7"/>
    </row>
    <row r="19" ht="15.0" customHeight="1">
      <c r="A19" s="20" t="s">
        <v>219</v>
      </c>
      <c r="C19" s="50"/>
      <c r="D19" s="7"/>
      <c r="E19" s="51"/>
      <c r="F19" s="52"/>
      <c r="G19" s="52"/>
      <c r="H19" s="52"/>
      <c r="I19" s="52"/>
      <c r="J19" s="52"/>
      <c r="K19" s="53"/>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0" customHeight="1">
      <c r="A21" s="8" t="s">
        <v>220</v>
      </c>
      <c r="B21" s="7"/>
      <c r="C21" s="7"/>
      <c r="D21" s="7"/>
      <c r="E21" s="8" t="s">
        <v>80</v>
      </c>
      <c r="F21" s="7"/>
      <c r="G21" s="7"/>
      <c r="H21" s="7"/>
      <c r="I21" s="7"/>
      <c r="J21" s="7"/>
      <c r="K21" s="7"/>
      <c r="L21" s="7"/>
      <c r="M21" s="7"/>
      <c r="N21" s="7"/>
      <c r="O21" s="7"/>
      <c r="P21" s="7"/>
      <c r="Q21" s="7"/>
      <c r="R21" s="7"/>
      <c r="S21" s="7"/>
      <c r="T21" s="7"/>
      <c r="U21" s="7"/>
      <c r="V21" s="7"/>
      <c r="W21" s="7"/>
      <c r="X21" s="7"/>
      <c r="Y21" s="7"/>
      <c r="Z21" s="7"/>
    </row>
    <row r="22" ht="27.75" customHeight="1">
      <c r="A22" s="3" t="s">
        <v>221</v>
      </c>
      <c r="C22" s="54">
        <v>3.09</v>
      </c>
      <c r="D22" s="7"/>
      <c r="E22" s="38" t="s">
        <v>86</v>
      </c>
      <c r="F22" s="55" t="s">
        <v>222</v>
      </c>
      <c r="G22" s="7"/>
      <c r="H22" s="7"/>
      <c r="I22" s="7"/>
      <c r="J22" s="7"/>
      <c r="K22" s="7"/>
      <c r="L22" s="7"/>
      <c r="M22" s="7"/>
      <c r="N22" s="7"/>
      <c r="O22" s="7"/>
      <c r="P22" s="7"/>
      <c r="Q22" s="7"/>
      <c r="R22" s="7"/>
      <c r="S22" s="7"/>
      <c r="T22" s="7"/>
      <c r="U22" s="7"/>
      <c r="V22" s="7"/>
      <c r="W22" s="7"/>
      <c r="X22" s="7"/>
      <c r="Y22" s="7"/>
      <c r="Z22" s="7"/>
    </row>
    <row r="23" ht="27.75" customHeight="1">
      <c r="A23" s="3" t="s">
        <v>223</v>
      </c>
      <c r="C23" s="23" t="s">
        <v>381</v>
      </c>
      <c r="D23" s="7"/>
      <c r="E23" s="7"/>
      <c r="F23" s="7"/>
      <c r="G23" s="7"/>
      <c r="H23" s="7"/>
      <c r="I23" s="7"/>
      <c r="J23" s="7"/>
      <c r="K23" s="7"/>
      <c r="L23" s="7"/>
      <c r="M23" s="7"/>
      <c r="N23" s="7"/>
      <c r="O23" s="7"/>
      <c r="P23" s="7"/>
      <c r="Q23" s="7"/>
      <c r="R23" s="7"/>
      <c r="S23" s="7"/>
      <c r="T23" s="7"/>
      <c r="U23" s="7"/>
      <c r="V23" s="7"/>
      <c r="W23" s="7"/>
      <c r="X23" s="7"/>
      <c r="Y23" s="7"/>
      <c r="Z23" s="7"/>
    </row>
    <row r="24" ht="27.75" customHeight="1">
      <c r="A24" s="3" t="s">
        <v>225</v>
      </c>
      <c r="C24" s="56">
        <v>-2.28767964850989</v>
      </c>
      <c r="D24" s="7"/>
      <c r="E24" s="7"/>
      <c r="F24" s="7"/>
      <c r="G24" s="7"/>
      <c r="H24" s="7"/>
      <c r="I24" s="7"/>
      <c r="J24" s="7"/>
      <c r="K24" s="7"/>
      <c r="L24" s="7"/>
      <c r="M24" s="7"/>
      <c r="N24" s="7"/>
      <c r="O24" s="7"/>
      <c r="P24" s="7"/>
      <c r="Q24" s="7"/>
      <c r="R24" s="7"/>
      <c r="S24" s="7"/>
      <c r="T24" s="7"/>
      <c r="U24" s="7"/>
      <c r="V24" s="7"/>
      <c r="W24" s="7"/>
      <c r="X24" s="7"/>
      <c r="Y24" s="7"/>
      <c r="Z24" s="7"/>
    </row>
    <row r="25" ht="27.75" customHeight="1">
      <c r="A25" s="3" t="s">
        <v>226</v>
      </c>
      <c r="C25" s="20" t="s">
        <v>227</v>
      </c>
      <c r="D25" s="7"/>
      <c r="E25" s="7"/>
      <c r="F25" s="7"/>
      <c r="G25" s="7"/>
      <c r="H25" s="7"/>
      <c r="I25" s="7"/>
      <c r="J25" s="7"/>
      <c r="K25" s="7"/>
      <c r="L25" s="7"/>
      <c r="M25" s="7"/>
      <c r="N25" s="7"/>
      <c r="O25" s="7"/>
      <c r="P25" s="7"/>
      <c r="Q25" s="7"/>
      <c r="R25" s="7"/>
      <c r="S25" s="7"/>
      <c r="T25" s="7"/>
      <c r="U25" s="7"/>
      <c r="V25" s="7"/>
      <c r="W25" s="7"/>
      <c r="X25" s="7"/>
      <c r="Y25" s="7"/>
      <c r="Z25" s="7"/>
    </row>
    <row r="26" ht="27.75" customHeight="1">
      <c r="A26" s="3" t="s">
        <v>125</v>
      </c>
      <c r="C26" s="3" t="s">
        <v>41</v>
      </c>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0" customHeight="1">
      <c r="A29" s="8" t="s">
        <v>228</v>
      </c>
      <c r="B29" s="7"/>
      <c r="C29" s="7"/>
      <c r="D29" s="7"/>
      <c r="E29" s="7"/>
      <c r="F29" s="7"/>
      <c r="G29" s="7"/>
      <c r="H29" s="7"/>
      <c r="I29" s="8" t="s">
        <v>229</v>
      </c>
      <c r="J29" s="7"/>
      <c r="K29" s="7"/>
      <c r="L29" s="7"/>
      <c r="M29" s="7"/>
      <c r="N29" s="7"/>
      <c r="O29" s="7"/>
      <c r="P29" s="7"/>
      <c r="Q29" s="7"/>
      <c r="R29" s="7"/>
      <c r="S29" s="7"/>
      <c r="T29" s="7"/>
      <c r="U29" s="7"/>
      <c r="V29" s="7"/>
      <c r="W29" s="7"/>
      <c r="X29" s="7"/>
      <c r="Y29" s="7"/>
      <c r="Z29" s="7"/>
    </row>
    <row r="30" ht="39.75" customHeight="1">
      <c r="A30" s="24" t="s">
        <v>230</v>
      </c>
      <c r="B30" s="24" t="s">
        <v>231</v>
      </c>
      <c r="C30" s="24" t="s">
        <v>339</v>
      </c>
      <c r="D30" s="24" t="s">
        <v>340</v>
      </c>
      <c r="E30" s="24" t="s">
        <v>341</v>
      </c>
      <c r="F30" s="24" t="s">
        <v>342</v>
      </c>
      <c r="G30" s="24" t="s">
        <v>237</v>
      </c>
      <c r="H30" s="7"/>
      <c r="I30" s="24" t="s">
        <v>230</v>
      </c>
      <c r="J30" s="24" t="s">
        <v>382</v>
      </c>
      <c r="K30" s="24" t="s">
        <v>239</v>
      </c>
      <c r="L30" s="24" t="s">
        <v>383</v>
      </c>
      <c r="M30" s="24" t="s">
        <v>384</v>
      </c>
      <c r="N30" s="7"/>
      <c r="O30" s="7"/>
      <c r="P30" s="7"/>
      <c r="Q30" s="7"/>
      <c r="R30" s="7"/>
      <c r="S30" s="7"/>
      <c r="T30" s="7"/>
      <c r="U30" s="7"/>
      <c r="V30" s="7"/>
      <c r="W30" s="7"/>
      <c r="X30" s="7"/>
      <c r="Y30" s="7"/>
      <c r="Z30" s="7"/>
    </row>
    <row r="31" ht="15.0" customHeight="1">
      <c r="A31" s="20" t="s">
        <v>305</v>
      </c>
      <c r="B31" s="20" t="s">
        <v>306</v>
      </c>
      <c r="C31" s="50">
        <v>391.0</v>
      </c>
      <c r="D31" s="57">
        <v>0.40803848631336</v>
      </c>
      <c r="E31" s="50">
        <v>160.0</v>
      </c>
      <c r="F31" s="50">
        <v>231.0</v>
      </c>
      <c r="G31" s="20" t="s">
        <v>245</v>
      </c>
      <c r="H31" s="7"/>
      <c r="I31" s="20" t="s">
        <v>305</v>
      </c>
      <c r="J31" s="57">
        <v>0.3190842207272</v>
      </c>
      <c r="K31" s="57">
        <v>0.388412017167382</v>
      </c>
      <c r="L31" s="27">
        <v>-6.93277964401816</v>
      </c>
      <c r="M31" s="20">
        <v>1.0</v>
      </c>
      <c r="N31" s="7"/>
      <c r="O31" s="7"/>
      <c r="P31" s="7"/>
      <c r="Q31" s="7"/>
      <c r="R31" s="7"/>
      <c r="S31" s="7"/>
      <c r="T31" s="7"/>
      <c r="U31" s="7"/>
      <c r="V31" s="7"/>
      <c r="W31" s="7"/>
      <c r="X31" s="7"/>
      <c r="Y31" s="7"/>
      <c r="Z31" s="7"/>
    </row>
    <row r="32" ht="15.0" customHeight="1">
      <c r="A32" s="20" t="s">
        <v>309</v>
      </c>
      <c r="B32" s="20" t="s">
        <v>306</v>
      </c>
      <c r="C32" s="50">
        <v>341.0</v>
      </c>
      <c r="D32" s="57">
        <v>0.30210975341383</v>
      </c>
      <c r="E32" s="50">
        <v>103.0</v>
      </c>
      <c r="F32" s="50">
        <v>238.0</v>
      </c>
      <c r="G32" s="20" t="s">
        <v>245</v>
      </c>
      <c r="H32" s="7"/>
      <c r="I32" s="20" t="s">
        <v>309</v>
      </c>
      <c r="J32" s="57">
        <v>0.222786676173637</v>
      </c>
      <c r="K32" s="57">
        <v>0.282296650717703</v>
      </c>
      <c r="L32" s="27">
        <v>-5.95099745440667</v>
      </c>
      <c r="M32" s="20">
        <v>1.0</v>
      </c>
      <c r="N32" s="7"/>
      <c r="O32" s="7"/>
      <c r="P32" s="7"/>
      <c r="Q32" s="7"/>
      <c r="R32" s="7"/>
      <c r="S32" s="7"/>
      <c r="T32" s="7"/>
      <c r="U32" s="7"/>
      <c r="V32" s="7"/>
      <c r="W32" s="7"/>
      <c r="X32" s="7"/>
      <c r="Y32" s="7"/>
      <c r="Z32" s="7"/>
    </row>
    <row r="33" ht="15.0" customHeight="1">
      <c r="A33" s="20" t="s">
        <v>311</v>
      </c>
      <c r="B33" s="20" t="s">
        <v>306</v>
      </c>
      <c r="C33" s="50">
        <v>411.0</v>
      </c>
      <c r="D33" s="57">
        <v>0.346492756803611</v>
      </c>
      <c r="E33" s="50">
        <v>142.0</v>
      </c>
      <c r="F33" s="50">
        <v>269.0</v>
      </c>
      <c r="G33" s="20" t="s">
        <v>245</v>
      </c>
      <c r="H33" s="7"/>
      <c r="I33" s="20" t="s">
        <v>311</v>
      </c>
      <c r="J33" s="57">
        <v>0.313672649990675</v>
      </c>
      <c r="K33" s="57">
        <v>0.317180616740088</v>
      </c>
      <c r="L33" s="27">
        <v>-0.350796674941295</v>
      </c>
      <c r="M33" s="20">
        <v>1.0</v>
      </c>
      <c r="N33" s="7"/>
      <c r="O33" s="7"/>
      <c r="P33" s="7"/>
      <c r="Q33" s="7"/>
      <c r="R33" s="7"/>
      <c r="S33" s="7"/>
      <c r="T33" s="7"/>
      <c r="U33" s="7"/>
      <c r="V33" s="7"/>
      <c r="W33" s="7"/>
      <c r="X33" s="7"/>
      <c r="Y33" s="7"/>
      <c r="Z33" s="7"/>
    </row>
    <row r="34" ht="15.0" customHeight="1">
      <c r="A34" s="20" t="s">
        <v>312</v>
      </c>
      <c r="B34" s="20" t="s">
        <v>306</v>
      </c>
      <c r="C34" s="50">
        <v>1483.0</v>
      </c>
      <c r="D34" s="57">
        <v>0.280769534821004</v>
      </c>
      <c r="E34" s="50">
        <v>416.0</v>
      </c>
      <c r="F34" s="50">
        <v>1067.0</v>
      </c>
      <c r="G34" s="20" t="s">
        <v>245</v>
      </c>
      <c r="H34" s="7"/>
      <c r="I34" s="20" t="s">
        <v>312</v>
      </c>
      <c r="J34" s="57">
        <v>0.233409841898218</v>
      </c>
      <c r="K34" s="57">
        <v>0.259018332347723</v>
      </c>
      <c r="L34" s="27">
        <v>-2.56084904495053</v>
      </c>
      <c r="M34" s="20">
        <v>1.0</v>
      </c>
      <c r="N34" s="7"/>
      <c r="O34" s="7"/>
      <c r="P34" s="7"/>
      <c r="Q34" s="7"/>
      <c r="R34" s="7"/>
      <c r="S34" s="7"/>
      <c r="T34" s="7"/>
      <c r="U34" s="7"/>
      <c r="V34" s="7"/>
      <c r="W34" s="7"/>
      <c r="X34" s="7"/>
      <c r="Y34" s="7"/>
      <c r="Z34" s="7"/>
    </row>
    <row r="35" ht="15.0" customHeight="1">
      <c r="A35" s="20" t="s">
        <v>313</v>
      </c>
      <c r="B35" s="20" t="s">
        <v>306</v>
      </c>
      <c r="C35" s="50">
        <v>111.0</v>
      </c>
      <c r="D35" s="57">
        <v>0.348216709780123</v>
      </c>
      <c r="E35" s="50">
        <v>39.0</v>
      </c>
      <c r="F35" s="50">
        <v>72.0</v>
      </c>
      <c r="G35" s="20" t="s">
        <v>245</v>
      </c>
      <c r="H35" s="7"/>
      <c r="I35" s="20" t="s">
        <v>313</v>
      </c>
      <c r="J35" s="57">
        <v>0.300717076799736</v>
      </c>
      <c r="K35" s="57">
        <v>0.327586206896552</v>
      </c>
      <c r="L35" s="27">
        <v>-2.6869130096816</v>
      </c>
      <c r="M35" s="20">
        <v>1.0</v>
      </c>
      <c r="N35" s="7"/>
      <c r="O35" s="7"/>
      <c r="P35" s="7"/>
      <c r="Q35" s="7"/>
      <c r="R35" s="7"/>
      <c r="S35" s="7"/>
      <c r="T35" s="7"/>
      <c r="U35" s="7"/>
      <c r="V35" s="7"/>
      <c r="W35" s="7"/>
      <c r="X35" s="7"/>
      <c r="Y35" s="7"/>
      <c r="Z35" s="7"/>
    </row>
    <row r="36" ht="15.0" customHeight="1">
      <c r="A36" s="20" t="s">
        <v>314</v>
      </c>
      <c r="B36" s="20" t="s">
        <v>306</v>
      </c>
      <c r="C36" s="50">
        <v>2258.0</v>
      </c>
      <c r="D36" s="57">
        <v>0.301444798811162</v>
      </c>
      <c r="E36" s="50">
        <v>681.0</v>
      </c>
      <c r="F36" s="50">
        <v>1577.0</v>
      </c>
      <c r="G36" s="20" t="s">
        <v>245</v>
      </c>
      <c r="H36" s="7"/>
      <c r="I36" s="20" t="s">
        <v>314</v>
      </c>
      <c r="J36" s="57">
        <v>0.24035086296633</v>
      </c>
      <c r="K36" s="57">
        <v>0.277212216131558</v>
      </c>
      <c r="L36" s="27">
        <v>-3.68613531652282</v>
      </c>
      <c r="M36" s="20">
        <v>1.0</v>
      </c>
      <c r="N36" s="7"/>
      <c r="O36" s="7"/>
      <c r="P36" s="7"/>
      <c r="Q36" s="7"/>
      <c r="R36" s="7"/>
      <c r="S36" s="7"/>
      <c r="T36" s="7"/>
      <c r="U36" s="7"/>
      <c r="V36" s="7"/>
      <c r="W36" s="7"/>
      <c r="X36" s="7"/>
      <c r="Y36" s="7"/>
      <c r="Z36" s="7"/>
    </row>
    <row r="37" ht="15.0" customHeight="1">
      <c r="A37" s="20" t="s">
        <v>315</v>
      </c>
      <c r="B37" s="20" t="s">
        <v>306</v>
      </c>
      <c r="C37" s="50">
        <v>2411.0</v>
      </c>
      <c r="D37" s="57">
        <v>0.450394309585335</v>
      </c>
      <c r="E37" s="50">
        <v>1086.0</v>
      </c>
      <c r="F37" s="50">
        <v>1325.0</v>
      </c>
      <c r="G37" s="20" t="s">
        <v>245</v>
      </c>
      <c r="H37" s="7"/>
      <c r="I37" s="20" t="s">
        <v>315</v>
      </c>
      <c r="J37" s="57">
        <v>0.413126776835851</v>
      </c>
      <c r="K37" s="57">
        <v>0.427079303675048</v>
      </c>
      <c r="L37" s="27">
        <v>-1.39525268391971</v>
      </c>
      <c r="M37" s="20">
        <v>1.0</v>
      </c>
      <c r="N37" s="7"/>
      <c r="O37" s="7"/>
      <c r="P37" s="7"/>
      <c r="Q37" s="7"/>
      <c r="R37" s="7"/>
      <c r="S37" s="7"/>
      <c r="T37" s="7"/>
      <c r="U37" s="7"/>
      <c r="V37" s="7"/>
      <c r="W37" s="7"/>
      <c r="X37" s="7"/>
      <c r="Y37" s="7"/>
      <c r="Z37" s="7"/>
    </row>
    <row r="38" ht="15.0" customHeight="1">
      <c r="A38" s="20" t="s">
        <v>316</v>
      </c>
      <c r="B38" s="20" t="s">
        <v>306</v>
      </c>
      <c r="C38" s="50">
        <v>912.0</v>
      </c>
      <c r="D38" s="57">
        <v>0.360181891079405</v>
      </c>
      <c r="E38" s="50">
        <v>328.0</v>
      </c>
      <c r="F38" s="50">
        <v>584.0</v>
      </c>
      <c r="G38" s="20" t="s">
        <v>245</v>
      </c>
      <c r="H38" s="7"/>
      <c r="I38" s="20" t="s">
        <v>316</v>
      </c>
      <c r="J38" s="57">
        <v>0.29159560623196</v>
      </c>
      <c r="K38" s="57">
        <v>0.334923664122137</v>
      </c>
      <c r="L38" s="27">
        <v>-4.33280578901771</v>
      </c>
      <c r="M38" s="20">
        <v>1.0</v>
      </c>
      <c r="N38" s="7"/>
      <c r="O38" s="7"/>
      <c r="P38" s="7"/>
      <c r="Q38" s="7"/>
      <c r="R38" s="7"/>
      <c r="S38" s="7"/>
      <c r="T38" s="7"/>
      <c r="U38" s="7"/>
      <c r="V38" s="7"/>
      <c r="W38" s="7"/>
      <c r="X38" s="7"/>
      <c r="Y38" s="7"/>
      <c r="Z38" s="7"/>
    </row>
    <row r="39" ht="15.0" customHeight="1">
      <c r="A39" s="20" t="s">
        <v>317</v>
      </c>
      <c r="B39" s="20" t="s">
        <v>306</v>
      </c>
      <c r="C39" s="50">
        <v>1078.0</v>
      </c>
      <c r="D39" s="57">
        <v>0.411575516591932</v>
      </c>
      <c r="E39" s="50">
        <v>444.0</v>
      </c>
      <c r="F39" s="50">
        <v>634.0</v>
      </c>
      <c r="G39" s="20" t="s">
        <v>245</v>
      </c>
      <c r="H39" s="7"/>
      <c r="I39" s="20" t="s">
        <v>317</v>
      </c>
      <c r="J39" s="57">
        <v>0.367382462678079</v>
      </c>
      <c r="K39" s="57">
        <v>0.395189003436426</v>
      </c>
      <c r="L39" s="27">
        <v>-2.78065407583472</v>
      </c>
      <c r="M39" s="20">
        <v>1.0</v>
      </c>
      <c r="N39" s="7"/>
      <c r="O39" s="7"/>
      <c r="P39" s="7"/>
      <c r="Q39" s="7"/>
      <c r="R39" s="7"/>
      <c r="S39" s="7"/>
      <c r="T39" s="7"/>
      <c r="U39" s="7"/>
      <c r="V39" s="7"/>
      <c r="W39" s="7"/>
      <c r="X39" s="7"/>
      <c r="Y39" s="7"/>
      <c r="Z39" s="7"/>
    </row>
    <row r="40" ht="15.0" customHeight="1">
      <c r="A40" s="20" t="s">
        <v>318</v>
      </c>
      <c r="B40" s="20" t="s">
        <v>306</v>
      </c>
      <c r="C40" s="50">
        <v>142.0</v>
      </c>
      <c r="D40" s="57">
        <v>0.276541671041379</v>
      </c>
      <c r="E40" s="50">
        <v>39.0</v>
      </c>
      <c r="F40" s="50">
        <v>103.0</v>
      </c>
      <c r="G40" s="20" t="s">
        <v>245</v>
      </c>
      <c r="H40" s="7"/>
      <c r="I40" s="20" t="s">
        <v>318</v>
      </c>
      <c r="J40" s="57">
        <v>0.246470106583607</v>
      </c>
      <c r="K40" s="57">
        <v>0.262068965517241</v>
      </c>
      <c r="L40" s="27">
        <v>-1.5598858933634</v>
      </c>
      <c r="M40" s="20">
        <v>1.0</v>
      </c>
      <c r="N40" s="7"/>
      <c r="O40" s="7"/>
      <c r="P40" s="7"/>
      <c r="Q40" s="7"/>
      <c r="R40" s="7"/>
      <c r="S40" s="7"/>
      <c r="T40" s="7"/>
      <c r="U40" s="7"/>
      <c r="V40" s="7"/>
      <c r="W40" s="7"/>
      <c r="X40" s="7"/>
      <c r="Y40" s="7"/>
      <c r="Z40" s="7"/>
    </row>
    <row r="41" ht="15.0" customHeight="1">
      <c r="A41" s="20" t="s">
        <v>319</v>
      </c>
      <c r="B41" s="20" t="s">
        <v>306</v>
      </c>
      <c r="C41" s="50">
        <v>278.0</v>
      </c>
      <c r="D41" s="57">
        <v>0.218878147820643</v>
      </c>
      <c r="E41" s="50">
        <v>61.0</v>
      </c>
      <c r="F41" s="50">
        <v>217.0</v>
      </c>
      <c r="G41" s="20" t="s">
        <v>245</v>
      </c>
      <c r="H41" s="7"/>
      <c r="I41" s="20" t="s">
        <v>319</v>
      </c>
      <c r="J41" s="57">
        <v>0.148858996431729</v>
      </c>
      <c r="K41" s="57">
        <v>0.211678832116788</v>
      </c>
      <c r="L41" s="27">
        <v>-6.28198356850591</v>
      </c>
      <c r="M41" s="20">
        <v>1.0</v>
      </c>
      <c r="N41" s="7"/>
      <c r="O41" s="7"/>
      <c r="P41" s="7"/>
      <c r="Q41" s="7"/>
      <c r="R41" s="7"/>
      <c r="S41" s="7"/>
      <c r="T41" s="7"/>
      <c r="U41" s="7"/>
      <c r="V41" s="7"/>
      <c r="W41" s="7"/>
      <c r="X41" s="7"/>
      <c r="Y41" s="7"/>
      <c r="Z41" s="7"/>
    </row>
    <row r="42" ht="15.0" customHeight="1">
      <c r="A42" s="20" t="s">
        <v>320</v>
      </c>
      <c r="B42" s="20" t="s">
        <v>306</v>
      </c>
      <c r="C42" s="50">
        <v>1900.0</v>
      </c>
      <c r="D42" s="57">
        <v>0.39809845691376</v>
      </c>
      <c r="E42" s="50">
        <v>756.0</v>
      </c>
      <c r="F42" s="50">
        <v>1144.0</v>
      </c>
      <c r="G42" s="20" t="s">
        <v>245</v>
      </c>
      <c r="H42" s="7"/>
      <c r="I42" s="20" t="s">
        <v>320</v>
      </c>
      <c r="J42" s="57">
        <v>0.366406978730914</v>
      </c>
      <c r="K42" s="57">
        <v>0.388477366255144</v>
      </c>
      <c r="L42" s="27">
        <v>-2.20703875242297</v>
      </c>
      <c r="M42" s="20">
        <v>1.0</v>
      </c>
      <c r="N42" s="7"/>
      <c r="O42" s="7"/>
      <c r="P42" s="7"/>
      <c r="Q42" s="7"/>
      <c r="R42" s="7"/>
      <c r="S42" s="7"/>
      <c r="T42" s="7"/>
      <c r="U42" s="7"/>
      <c r="V42" s="7"/>
      <c r="W42" s="7"/>
      <c r="X42" s="7"/>
      <c r="Y42" s="7"/>
      <c r="Z42" s="7"/>
    </row>
    <row r="43" ht="15.0" customHeight="1">
      <c r="A43" s="20" t="s">
        <v>363</v>
      </c>
      <c r="B43" s="20" t="s">
        <v>306</v>
      </c>
      <c r="C43" s="50">
        <v>1604.0</v>
      </c>
      <c r="D43" s="57">
        <v>0.300137843830342</v>
      </c>
      <c r="E43" s="50">
        <v>481.0</v>
      </c>
      <c r="F43" s="50">
        <v>1123.0</v>
      </c>
      <c r="G43" s="20" t="s">
        <v>245</v>
      </c>
      <c r="H43" s="7"/>
      <c r="I43" s="20" t="s">
        <v>363</v>
      </c>
      <c r="J43" s="57">
        <v>0.258369278634343</v>
      </c>
      <c r="K43" s="57">
        <v>0.284845132743363</v>
      </c>
      <c r="L43" s="27">
        <v>-2.647585410902</v>
      </c>
      <c r="M43" s="20">
        <v>1.0</v>
      </c>
      <c r="N43" s="7"/>
      <c r="O43" s="7"/>
      <c r="P43" s="7"/>
      <c r="Q43" s="7"/>
      <c r="R43" s="7"/>
      <c r="S43" s="7"/>
      <c r="T43" s="7"/>
      <c r="U43" s="7"/>
      <c r="V43" s="7"/>
      <c r="W43" s="7"/>
      <c r="X43" s="7"/>
      <c r="Y43" s="7"/>
      <c r="Z43" s="7"/>
    </row>
    <row r="44" ht="15.0" customHeight="1">
      <c r="A44" s="20" t="s">
        <v>322</v>
      </c>
      <c r="B44" s="20" t="s">
        <v>306</v>
      </c>
      <c r="C44" s="50">
        <v>2076.0</v>
      </c>
      <c r="D44" s="57">
        <v>0.312577547099451</v>
      </c>
      <c r="E44" s="50">
        <v>649.0</v>
      </c>
      <c r="F44" s="50">
        <v>1427.0</v>
      </c>
      <c r="G44" s="20" t="s">
        <v>245</v>
      </c>
      <c r="H44" s="7"/>
      <c r="I44" s="20" t="s">
        <v>322</v>
      </c>
      <c r="J44" s="57">
        <v>0.258406271621647</v>
      </c>
      <c r="K44" s="57">
        <v>0.290498116366681</v>
      </c>
      <c r="L44" s="27">
        <v>-3.20918447450335</v>
      </c>
      <c r="M44" s="20">
        <v>1.0</v>
      </c>
      <c r="N44" s="7"/>
      <c r="O44" s="7"/>
      <c r="P44" s="7"/>
      <c r="Q44" s="7"/>
      <c r="R44" s="7"/>
      <c r="S44" s="7"/>
      <c r="T44" s="7"/>
      <c r="U44" s="7"/>
      <c r="V44" s="7"/>
      <c r="W44" s="7"/>
      <c r="X44" s="7"/>
      <c r="Y44" s="7"/>
      <c r="Z44" s="7"/>
    </row>
    <row r="45" ht="15.0" customHeight="1">
      <c r="A45" s="20" t="s">
        <v>323</v>
      </c>
      <c r="B45" s="20" t="s">
        <v>306</v>
      </c>
      <c r="C45" s="50">
        <v>1342.0</v>
      </c>
      <c r="D45" s="57">
        <v>0.404686890227131</v>
      </c>
      <c r="E45" s="50">
        <v>543.0</v>
      </c>
      <c r="F45" s="50">
        <v>799.0</v>
      </c>
      <c r="G45" s="20" t="s">
        <v>245</v>
      </c>
      <c r="H45" s="7"/>
      <c r="I45" s="20" t="s">
        <v>323</v>
      </c>
      <c r="J45" s="57">
        <v>0.358426044843981</v>
      </c>
      <c r="K45" s="57">
        <v>0.386246786632391</v>
      </c>
      <c r="L45" s="27">
        <v>-2.78207417884103</v>
      </c>
      <c r="M45" s="20">
        <v>1.0</v>
      </c>
      <c r="N45" s="7"/>
      <c r="O45" s="7"/>
      <c r="P45" s="7"/>
      <c r="Q45" s="7"/>
      <c r="R45" s="7"/>
      <c r="S45" s="7"/>
      <c r="T45" s="7"/>
      <c r="U45" s="7"/>
      <c r="V45" s="7"/>
      <c r="W45" s="7"/>
      <c r="X45" s="7"/>
      <c r="Y45" s="7"/>
      <c r="Z45" s="7"/>
    </row>
    <row r="46" ht="15.0" customHeight="1">
      <c r="A46" s="20" t="s">
        <v>324</v>
      </c>
      <c r="B46" s="20" t="s">
        <v>306</v>
      </c>
      <c r="C46" s="50">
        <v>597.0</v>
      </c>
      <c r="D46" s="57">
        <v>0.217028523343991</v>
      </c>
      <c r="E46" s="50">
        <v>130.0</v>
      </c>
      <c r="F46" s="50">
        <v>467.0</v>
      </c>
      <c r="G46" s="20" t="s">
        <v>245</v>
      </c>
      <c r="H46" s="7"/>
      <c r="I46" s="20" t="s">
        <v>324</v>
      </c>
      <c r="J46" s="57">
        <v>0.119111327599737</v>
      </c>
      <c r="K46" s="57">
        <v>0.209702660406886</v>
      </c>
      <c r="L46" s="27">
        <v>-9.05913328071489</v>
      </c>
      <c r="M46" s="20">
        <v>1.0</v>
      </c>
      <c r="N46" s="7"/>
      <c r="O46" s="7"/>
      <c r="P46" s="7"/>
      <c r="Q46" s="7"/>
      <c r="R46" s="7"/>
      <c r="S46" s="7"/>
      <c r="T46" s="7"/>
      <c r="U46" s="7"/>
      <c r="V46" s="7"/>
      <c r="W46" s="7"/>
      <c r="X46" s="7"/>
      <c r="Y46" s="7"/>
      <c r="Z46" s="7"/>
    </row>
    <row r="47" ht="15.0" customHeight="1">
      <c r="A47" s="20" t="s">
        <v>325</v>
      </c>
      <c r="B47" s="20" t="s">
        <v>306</v>
      </c>
      <c r="C47" s="50">
        <v>2153.0</v>
      </c>
      <c r="D47" s="57">
        <v>0.378105854892412</v>
      </c>
      <c r="E47" s="50">
        <v>814.0</v>
      </c>
      <c r="F47" s="50">
        <v>1339.0</v>
      </c>
      <c r="G47" s="20" t="s">
        <v>245</v>
      </c>
      <c r="H47" s="7"/>
      <c r="I47" s="20" t="s">
        <v>325</v>
      </c>
      <c r="J47" s="57">
        <v>0.332889499207515</v>
      </c>
      <c r="K47" s="57">
        <v>0.360529217199559</v>
      </c>
      <c r="L47" s="27">
        <v>-2.76397179920438</v>
      </c>
      <c r="M47" s="20">
        <v>1.0</v>
      </c>
      <c r="N47" s="7"/>
      <c r="O47" s="7"/>
      <c r="P47" s="7"/>
      <c r="Q47" s="7"/>
      <c r="R47" s="7"/>
      <c r="S47" s="7"/>
      <c r="T47" s="7"/>
      <c r="U47" s="7"/>
      <c r="V47" s="7"/>
      <c r="W47" s="7"/>
      <c r="X47" s="7"/>
      <c r="Y47" s="7"/>
      <c r="Z47" s="7"/>
    </row>
    <row r="48" ht="15.0" customHeight="1">
      <c r="A48" s="20" t="s">
        <v>326</v>
      </c>
      <c r="B48" s="20" t="s">
        <v>306</v>
      </c>
      <c r="C48" s="50">
        <v>209.0</v>
      </c>
      <c r="D48" s="57">
        <v>0.321379915063941</v>
      </c>
      <c r="E48" s="50">
        <v>67.0</v>
      </c>
      <c r="F48" s="50">
        <v>142.0</v>
      </c>
      <c r="G48" s="20" t="s">
        <v>245</v>
      </c>
      <c r="H48" s="7"/>
      <c r="I48" s="20" t="s">
        <v>326</v>
      </c>
      <c r="J48" s="57">
        <v>0.221437066456385</v>
      </c>
      <c r="K48" s="57">
        <v>0.313559322033898</v>
      </c>
      <c r="L48" s="27">
        <v>-9.21222555775129</v>
      </c>
      <c r="M48" s="20">
        <v>1.0</v>
      </c>
      <c r="N48" s="7"/>
      <c r="O48" s="7"/>
      <c r="P48" s="7"/>
      <c r="Q48" s="7"/>
      <c r="R48" s="7"/>
      <c r="S48" s="7"/>
      <c r="T48" s="7"/>
      <c r="U48" s="7"/>
      <c r="V48" s="7"/>
      <c r="W48" s="7"/>
      <c r="X48" s="7"/>
      <c r="Y48" s="7"/>
      <c r="Z48" s="7"/>
    </row>
    <row r="49" ht="15.0" customHeight="1">
      <c r="A49" s="20" t="s">
        <v>327</v>
      </c>
      <c r="B49" s="20" t="s">
        <v>306</v>
      </c>
      <c r="C49" s="50">
        <v>5115.0</v>
      </c>
      <c r="D49" s="57">
        <v>0.378115493527832</v>
      </c>
      <c r="E49" s="50">
        <v>1934.0</v>
      </c>
      <c r="F49" s="50">
        <v>3181.0</v>
      </c>
      <c r="G49" s="20" t="s">
        <v>245</v>
      </c>
      <c r="H49" s="7"/>
      <c r="I49" s="20" t="s">
        <v>327</v>
      </c>
      <c r="J49" s="57">
        <v>0.319478510999488</v>
      </c>
      <c r="K49" s="57">
        <v>0.356061923812837</v>
      </c>
      <c r="L49" s="27">
        <v>-3.65834128133493</v>
      </c>
      <c r="M49" s="20">
        <v>1.0</v>
      </c>
      <c r="N49" s="7"/>
      <c r="O49" s="7"/>
      <c r="P49" s="7"/>
      <c r="Q49" s="7"/>
      <c r="R49" s="7"/>
      <c r="S49" s="7"/>
      <c r="T49" s="7"/>
      <c r="U49" s="7"/>
      <c r="V49" s="7"/>
      <c r="W49" s="7"/>
      <c r="X49" s="7"/>
      <c r="Y49" s="7"/>
      <c r="Z49" s="7"/>
    </row>
    <row r="50" ht="15.0" customHeight="1">
      <c r="A50" s="20" t="s">
        <v>328</v>
      </c>
      <c r="B50" s="20" t="s">
        <v>306</v>
      </c>
      <c r="C50" s="50">
        <v>1334.0</v>
      </c>
      <c r="D50" s="57">
        <v>0.427286581782998</v>
      </c>
      <c r="E50" s="50">
        <v>570.0</v>
      </c>
      <c r="F50" s="50">
        <v>764.0</v>
      </c>
      <c r="G50" s="20" t="s">
        <v>245</v>
      </c>
      <c r="H50" s="7"/>
      <c r="I50" s="20" t="s">
        <v>328</v>
      </c>
      <c r="J50" s="57">
        <v>0.388151911924365</v>
      </c>
      <c r="K50" s="57">
        <v>0.41958041958042</v>
      </c>
      <c r="L50" s="27">
        <v>-3.14285076560543</v>
      </c>
      <c r="M50" s="20">
        <v>1.0</v>
      </c>
      <c r="N50" s="7"/>
      <c r="O50" s="7"/>
      <c r="P50" s="7"/>
      <c r="Q50" s="7"/>
      <c r="R50" s="7"/>
      <c r="S50" s="7"/>
      <c r="T50" s="7"/>
      <c r="U50" s="7"/>
      <c r="V50" s="7"/>
      <c r="W50" s="7"/>
      <c r="X50" s="7"/>
      <c r="Y50" s="7"/>
      <c r="Z50" s="7"/>
    </row>
    <row r="51" ht="15.0" customHeight="1">
      <c r="A51" s="20" t="s">
        <v>329</v>
      </c>
      <c r="B51" s="20" t="s">
        <v>306</v>
      </c>
      <c r="C51" s="50">
        <v>2513.0</v>
      </c>
      <c r="D51" s="57">
        <v>0.305328920593105</v>
      </c>
      <c r="E51" s="50">
        <v>767.0</v>
      </c>
      <c r="F51" s="50">
        <v>1746.0</v>
      </c>
      <c r="G51" s="20" t="s">
        <v>245</v>
      </c>
      <c r="H51" s="7"/>
      <c r="I51" s="20" t="s">
        <v>329</v>
      </c>
      <c r="J51" s="57">
        <v>0.238626748886866</v>
      </c>
      <c r="K51" s="57">
        <v>0.290895901342038</v>
      </c>
      <c r="L51" s="27">
        <v>-5.22691524551729</v>
      </c>
      <c r="M51" s="20">
        <v>1.0</v>
      </c>
      <c r="N51" s="7"/>
      <c r="O51" s="7"/>
      <c r="P51" s="7"/>
      <c r="Q51" s="7"/>
      <c r="R51" s="7"/>
      <c r="S51" s="7"/>
      <c r="T51" s="7"/>
      <c r="U51" s="7"/>
      <c r="V51" s="7"/>
      <c r="W51" s="7"/>
      <c r="X51" s="7"/>
      <c r="Y51" s="7"/>
      <c r="Z51" s="7"/>
    </row>
    <row r="52" ht="15.0" customHeight="1">
      <c r="A52" s="20" t="s">
        <v>330</v>
      </c>
      <c r="B52" s="20" t="s">
        <v>306</v>
      </c>
      <c r="C52" s="50">
        <v>955.0</v>
      </c>
      <c r="D52" s="57">
        <v>0.312120682048933</v>
      </c>
      <c r="E52" s="50">
        <v>298.0</v>
      </c>
      <c r="F52" s="50">
        <v>657.0</v>
      </c>
      <c r="G52" s="20" t="s">
        <v>245</v>
      </c>
      <c r="H52" s="7"/>
      <c r="I52" s="20" t="s">
        <v>330</v>
      </c>
      <c r="J52" s="57">
        <v>0.228381141519641</v>
      </c>
      <c r="K52" s="57">
        <v>0.2925</v>
      </c>
      <c r="L52" s="27">
        <v>-6.41188584803586</v>
      </c>
      <c r="M52" s="20">
        <v>1.0</v>
      </c>
      <c r="N52" s="7"/>
      <c r="O52" s="7"/>
      <c r="P52" s="7"/>
      <c r="Q52" s="7"/>
      <c r="R52" s="7"/>
      <c r="S52" s="7"/>
      <c r="T52" s="7"/>
      <c r="U52" s="7"/>
      <c r="V52" s="7"/>
      <c r="W52" s="7"/>
      <c r="X52" s="7"/>
      <c r="Y52" s="7"/>
      <c r="Z52" s="7"/>
    </row>
    <row r="53" ht="15.0" customHeight="1">
      <c r="A53" s="20" t="s">
        <v>331</v>
      </c>
      <c r="B53" s="20" t="s">
        <v>306</v>
      </c>
      <c r="C53" s="50">
        <v>102.0</v>
      </c>
      <c r="D53" s="57">
        <v>0.363226659969696</v>
      </c>
      <c r="E53" s="50">
        <v>37.0</v>
      </c>
      <c r="F53" s="50">
        <v>65.0</v>
      </c>
      <c r="G53" s="20" t="s">
        <v>245</v>
      </c>
      <c r="H53" s="7"/>
      <c r="I53" s="20" t="s">
        <v>331</v>
      </c>
      <c r="J53" s="57">
        <v>0.37760626621768</v>
      </c>
      <c r="K53" s="57">
        <v>0.355828220858896</v>
      </c>
      <c r="L53" s="27">
        <v>2.17780453587845</v>
      </c>
      <c r="M53" s="20">
        <v>1.0</v>
      </c>
      <c r="N53" s="7"/>
      <c r="O53" s="7"/>
      <c r="P53" s="7"/>
      <c r="Q53" s="7"/>
      <c r="R53" s="7"/>
      <c r="S53" s="7"/>
      <c r="T53" s="7"/>
      <c r="U53" s="7"/>
      <c r="V53" s="7"/>
      <c r="W53" s="7"/>
      <c r="X53" s="7"/>
      <c r="Y53" s="7"/>
      <c r="Z53" s="7"/>
    </row>
    <row r="54" ht="15.0" customHeight="1">
      <c r="A54" s="20" t="s">
        <v>242</v>
      </c>
      <c r="B54" s="20" t="s">
        <v>243</v>
      </c>
      <c r="C54" s="50">
        <v>1166.0</v>
      </c>
      <c r="D54" s="57">
        <v>0.46609177697687</v>
      </c>
      <c r="E54" s="50">
        <v>543.0</v>
      </c>
      <c r="F54" s="50">
        <v>623.0</v>
      </c>
      <c r="G54" s="20" t="s">
        <v>245</v>
      </c>
      <c r="H54" s="7"/>
      <c r="I54" s="20" t="s">
        <v>242</v>
      </c>
      <c r="J54" s="57">
        <v>0.442574149122286</v>
      </c>
      <c r="K54" s="57">
        <v>0.439648866130212</v>
      </c>
      <c r="L54" s="27">
        <v>0.29252829920734</v>
      </c>
      <c r="M54" s="20">
        <v>1.0</v>
      </c>
      <c r="N54" s="7"/>
      <c r="O54" s="7"/>
      <c r="P54" s="7"/>
      <c r="Q54" s="7"/>
      <c r="R54" s="7"/>
      <c r="S54" s="7"/>
      <c r="T54" s="7"/>
      <c r="U54" s="7"/>
      <c r="V54" s="7"/>
      <c r="W54" s="7"/>
      <c r="X54" s="7"/>
      <c r="Y54" s="7"/>
      <c r="Z54" s="7"/>
    </row>
    <row r="55" ht="15.0" customHeight="1">
      <c r="A55" s="20" t="s">
        <v>246</v>
      </c>
      <c r="B55" s="20" t="s">
        <v>243</v>
      </c>
      <c r="C55" s="50">
        <v>22542.0</v>
      </c>
      <c r="D55" s="57">
        <v>0.645630835741392</v>
      </c>
      <c r="E55" s="50">
        <v>14554.0</v>
      </c>
      <c r="F55" s="50">
        <v>7988.0</v>
      </c>
      <c r="G55" s="20" t="s">
        <v>247</v>
      </c>
      <c r="H55" s="7"/>
      <c r="I55" s="20" t="s">
        <v>246</v>
      </c>
      <c r="J55" s="57">
        <v>0.618236543918245</v>
      </c>
      <c r="K55" s="57">
        <v>0.645622220602172</v>
      </c>
      <c r="L55" s="27">
        <v>-2.73856766839278</v>
      </c>
      <c r="M55" s="20">
        <v>1.0</v>
      </c>
      <c r="N55" s="7"/>
      <c r="O55" s="7"/>
      <c r="P55" s="7"/>
      <c r="Q55" s="7"/>
      <c r="R55" s="7"/>
      <c r="S55" s="7"/>
      <c r="T55" s="7"/>
      <c r="U55" s="7"/>
      <c r="V55" s="7"/>
      <c r="W55" s="7"/>
      <c r="X55" s="7"/>
      <c r="Y55" s="7"/>
      <c r="Z55" s="7"/>
    </row>
    <row r="56" ht="15.0" customHeight="1">
      <c r="A56" s="20" t="s">
        <v>248</v>
      </c>
      <c r="B56" s="20" t="s">
        <v>243</v>
      </c>
      <c r="C56" s="50">
        <v>8782.0</v>
      </c>
      <c r="D56" s="57">
        <v>0.648184294847754</v>
      </c>
      <c r="E56" s="50">
        <v>5692.0</v>
      </c>
      <c r="F56" s="50">
        <v>3090.0</v>
      </c>
      <c r="G56" s="20" t="s">
        <v>247</v>
      </c>
      <c r="H56" s="7"/>
      <c r="I56" s="20" t="s">
        <v>248</v>
      </c>
      <c r="J56" s="57">
        <v>0.612912314810914</v>
      </c>
      <c r="K56" s="57">
        <v>0.632969557725445</v>
      </c>
      <c r="L56" s="27">
        <v>-2.00572429145309</v>
      </c>
      <c r="M56" s="20">
        <v>1.0</v>
      </c>
      <c r="N56" s="7"/>
      <c r="O56" s="7"/>
      <c r="P56" s="7"/>
      <c r="Q56" s="7"/>
      <c r="R56" s="7"/>
      <c r="S56" s="7"/>
      <c r="T56" s="7"/>
      <c r="U56" s="7"/>
      <c r="V56" s="7"/>
      <c r="W56" s="7"/>
      <c r="X56" s="7"/>
      <c r="Y56" s="7"/>
      <c r="Z56" s="7"/>
    </row>
    <row r="57" ht="15.0" customHeight="1">
      <c r="A57" s="20" t="s">
        <v>249</v>
      </c>
      <c r="B57" s="20" t="s">
        <v>243</v>
      </c>
      <c r="C57" s="50">
        <v>2262.0</v>
      </c>
      <c r="D57" s="57">
        <v>0.531233279092133</v>
      </c>
      <c r="E57" s="50">
        <v>1202.0</v>
      </c>
      <c r="F57" s="50">
        <v>1060.0</v>
      </c>
      <c r="G57" s="20" t="s">
        <v>247</v>
      </c>
      <c r="H57" s="7"/>
      <c r="I57" s="20" t="s">
        <v>249</v>
      </c>
      <c r="J57" s="57">
        <v>0.493433273928908</v>
      </c>
      <c r="K57" s="57">
        <v>0.511307767944936</v>
      </c>
      <c r="L57" s="27">
        <v>-1.78744940160285</v>
      </c>
      <c r="M57" s="20">
        <v>0.0</v>
      </c>
      <c r="N57" s="7"/>
      <c r="O57" s="7"/>
      <c r="P57" s="7"/>
      <c r="Q57" s="7"/>
      <c r="R57" s="7"/>
      <c r="S57" s="7"/>
      <c r="T57" s="7"/>
      <c r="U57" s="7"/>
      <c r="V57" s="7"/>
      <c r="W57" s="7"/>
      <c r="X57" s="7"/>
      <c r="Y57" s="7"/>
      <c r="Z57" s="7"/>
    </row>
    <row r="58" ht="15.0" customHeight="1">
      <c r="A58" s="20" t="s">
        <v>250</v>
      </c>
      <c r="B58" s="20" t="s">
        <v>243</v>
      </c>
      <c r="C58" s="50">
        <v>1479.0</v>
      </c>
      <c r="D58" s="57">
        <v>0.486385898872637</v>
      </c>
      <c r="E58" s="50">
        <v>719.0</v>
      </c>
      <c r="F58" s="50">
        <v>760.0</v>
      </c>
      <c r="G58" s="20" t="s">
        <v>245</v>
      </c>
      <c r="H58" s="7"/>
      <c r="I58" s="20" t="s">
        <v>250</v>
      </c>
      <c r="J58" s="57">
        <v>0.449312202945935</v>
      </c>
      <c r="K58" s="57">
        <v>0.477582846003899</v>
      </c>
      <c r="L58" s="27">
        <v>-2.82706430579635</v>
      </c>
      <c r="M58" s="20">
        <v>1.0</v>
      </c>
      <c r="N58" s="7"/>
      <c r="O58" s="7"/>
      <c r="P58" s="7"/>
      <c r="Q58" s="7"/>
      <c r="R58" s="7"/>
      <c r="S58" s="7"/>
      <c r="T58" s="7"/>
      <c r="U58" s="7"/>
      <c r="V58" s="7"/>
      <c r="W58" s="7"/>
      <c r="X58" s="7"/>
      <c r="Y58" s="7"/>
      <c r="Z58" s="7"/>
    </row>
    <row r="59" ht="15.0" customHeight="1">
      <c r="A59" s="20" t="s">
        <v>251</v>
      </c>
      <c r="B59" s="20" t="s">
        <v>243</v>
      </c>
      <c r="C59" s="50">
        <v>1419.0</v>
      </c>
      <c r="D59" s="57">
        <v>0.509692638286407</v>
      </c>
      <c r="E59" s="50">
        <v>723.0</v>
      </c>
      <c r="F59" s="50">
        <v>696.0</v>
      </c>
      <c r="G59" s="20" t="s">
        <v>247</v>
      </c>
      <c r="H59" s="7"/>
      <c r="I59" s="20" t="s">
        <v>251</v>
      </c>
      <c r="J59" s="57">
        <v>0.474799173123624</v>
      </c>
      <c r="K59" s="57">
        <v>0.500278241513634</v>
      </c>
      <c r="L59" s="27">
        <v>-2.54790683900097</v>
      </c>
      <c r="M59" s="20">
        <v>0.0</v>
      </c>
      <c r="N59" s="7"/>
      <c r="O59" s="7"/>
      <c r="P59" s="7"/>
      <c r="Q59" s="7"/>
      <c r="R59" s="7"/>
      <c r="S59" s="7"/>
      <c r="T59" s="7"/>
      <c r="U59" s="7"/>
      <c r="V59" s="7"/>
      <c r="W59" s="7"/>
      <c r="X59" s="7"/>
      <c r="Y59" s="7"/>
      <c r="Z59" s="7"/>
    </row>
    <row r="60" ht="15.0" customHeight="1">
      <c r="A60" s="20" t="s">
        <v>252</v>
      </c>
      <c r="B60" s="20" t="s">
        <v>243</v>
      </c>
      <c r="C60" s="50">
        <v>5779.0</v>
      </c>
      <c r="D60" s="57">
        <v>0.543194352419658</v>
      </c>
      <c r="E60" s="50">
        <v>3139.0</v>
      </c>
      <c r="F60" s="50">
        <v>2640.0</v>
      </c>
      <c r="G60" s="20" t="s">
        <v>247</v>
      </c>
      <c r="H60" s="7"/>
      <c r="I60" s="20" t="s">
        <v>252</v>
      </c>
      <c r="J60" s="57">
        <v>0.504913760834283</v>
      </c>
      <c r="K60" s="57">
        <v>0.530946513987535</v>
      </c>
      <c r="L60" s="27">
        <v>-2.60327531532517</v>
      </c>
      <c r="M60" s="20">
        <v>1.0</v>
      </c>
      <c r="N60" s="7"/>
      <c r="O60" s="7"/>
      <c r="P60" s="7"/>
      <c r="Q60" s="7"/>
      <c r="R60" s="7"/>
      <c r="S60" s="7"/>
      <c r="T60" s="7"/>
      <c r="U60" s="7"/>
      <c r="V60" s="7"/>
      <c r="W60" s="7"/>
      <c r="X60" s="7"/>
      <c r="Y60" s="7"/>
      <c r="Z60" s="7"/>
    </row>
    <row r="61" ht="15.0" customHeight="1">
      <c r="A61" s="20" t="s">
        <v>253</v>
      </c>
      <c r="B61" s="20" t="s">
        <v>243</v>
      </c>
      <c r="C61" s="50">
        <v>1558.0</v>
      </c>
      <c r="D61" s="57">
        <v>0.652221865310407</v>
      </c>
      <c r="E61" s="50">
        <v>1016.0</v>
      </c>
      <c r="F61" s="50">
        <v>542.0</v>
      </c>
      <c r="G61" s="20" t="s">
        <v>247</v>
      </c>
      <c r="H61" s="7"/>
      <c r="I61" s="20" t="s">
        <v>253</v>
      </c>
      <c r="J61" s="57">
        <v>0.634448234013267</v>
      </c>
      <c r="K61" s="57">
        <v>0.643755615453729</v>
      </c>
      <c r="L61" s="27">
        <v>-0.930738144046184</v>
      </c>
      <c r="M61" s="20">
        <v>1.0</v>
      </c>
      <c r="N61" s="7"/>
      <c r="O61" s="7"/>
      <c r="P61" s="7"/>
      <c r="Q61" s="7"/>
      <c r="R61" s="7"/>
      <c r="S61" s="7"/>
      <c r="T61" s="7"/>
      <c r="U61" s="7"/>
      <c r="V61" s="7"/>
      <c r="W61" s="7"/>
      <c r="X61" s="7"/>
      <c r="Y61" s="7"/>
      <c r="Z61" s="7"/>
    </row>
    <row r="62" ht="15.0" customHeight="1">
      <c r="A62" s="20" t="s">
        <v>254</v>
      </c>
      <c r="B62" s="20" t="s">
        <v>243</v>
      </c>
      <c r="C62" s="50">
        <v>442.0</v>
      </c>
      <c r="D62" s="57">
        <v>0.542113587791376</v>
      </c>
      <c r="E62" s="50">
        <v>240.0</v>
      </c>
      <c r="F62" s="50">
        <v>202.0</v>
      </c>
      <c r="G62" s="20" t="s">
        <v>247</v>
      </c>
      <c r="H62" s="7"/>
      <c r="I62" s="20" t="s">
        <v>254</v>
      </c>
      <c r="J62" s="57">
        <v>0.503712226656714</v>
      </c>
      <c r="K62" s="57">
        <v>0.534555712270804</v>
      </c>
      <c r="L62" s="27">
        <v>-3.08434856140899</v>
      </c>
      <c r="M62" s="20">
        <v>1.0</v>
      </c>
      <c r="N62" s="7"/>
      <c r="O62" s="7"/>
      <c r="P62" s="7"/>
      <c r="Q62" s="7"/>
      <c r="R62" s="7"/>
      <c r="S62" s="7"/>
      <c r="T62" s="7"/>
      <c r="U62" s="7"/>
      <c r="V62" s="7"/>
      <c r="W62" s="7"/>
      <c r="X62" s="7"/>
      <c r="Y62" s="7"/>
      <c r="Z62" s="7"/>
    </row>
    <row r="63" ht="15.0" customHeight="1">
      <c r="A63" s="20" t="s">
        <v>255</v>
      </c>
      <c r="B63" s="20" t="s">
        <v>243</v>
      </c>
      <c r="C63" s="50">
        <v>1826.0</v>
      </c>
      <c r="D63" s="57">
        <v>0.331313855168384</v>
      </c>
      <c r="E63" s="50">
        <v>605.0</v>
      </c>
      <c r="F63" s="50">
        <v>1221.0</v>
      </c>
      <c r="G63" s="20" t="s">
        <v>245</v>
      </c>
      <c r="H63" s="7"/>
      <c r="I63" s="20" t="s">
        <v>255</v>
      </c>
      <c r="J63" s="57">
        <v>0.279478217441956</v>
      </c>
      <c r="K63" s="57">
        <v>0.312470138557095</v>
      </c>
      <c r="L63" s="27">
        <v>-3.2991921115139</v>
      </c>
      <c r="M63" s="20">
        <v>1.0</v>
      </c>
      <c r="N63" s="7"/>
      <c r="O63" s="7"/>
      <c r="P63" s="7"/>
      <c r="Q63" s="7"/>
      <c r="R63" s="7"/>
      <c r="S63" s="7"/>
      <c r="T63" s="7"/>
      <c r="U63" s="7"/>
      <c r="V63" s="7"/>
      <c r="W63" s="7"/>
      <c r="X63" s="7"/>
      <c r="Y63" s="7"/>
      <c r="Z63" s="7"/>
    </row>
    <row r="64" ht="15.0" customHeight="1">
      <c r="A64" s="20" t="s">
        <v>256</v>
      </c>
      <c r="B64" s="20" t="s">
        <v>243</v>
      </c>
      <c r="C64" s="50">
        <v>17824.0</v>
      </c>
      <c r="D64" s="57">
        <v>0.528165930903719</v>
      </c>
      <c r="E64" s="50">
        <v>9414.0</v>
      </c>
      <c r="F64" s="50">
        <v>8410.0</v>
      </c>
      <c r="G64" s="20" t="s">
        <v>247</v>
      </c>
      <c r="H64" s="7"/>
      <c r="I64" s="20" t="s">
        <v>256</v>
      </c>
      <c r="J64" s="57">
        <v>0.492046530128937</v>
      </c>
      <c r="K64" s="57">
        <v>0.495598417408506</v>
      </c>
      <c r="L64" s="27">
        <v>-0.355188727956968</v>
      </c>
      <c r="M64" s="20">
        <v>1.0</v>
      </c>
      <c r="N64" s="7"/>
      <c r="O64" s="7"/>
      <c r="P64" s="7"/>
      <c r="Q64" s="7"/>
      <c r="R64" s="7"/>
      <c r="S64" s="7"/>
      <c r="T64" s="7"/>
      <c r="U64" s="7"/>
      <c r="V64" s="7"/>
      <c r="W64" s="7"/>
      <c r="X64" s="7"/>
      <c r="Y64" s="7"/>
      <c r="Z64" s="7"/>
    </row>
    <row r="65" ht="15.0" customHeight="1">
      <c r="A65" s="20" t="s">
        <v>257</v>
      </c>
      <c r="B65" s="20" t="s">
        <v>243</v>
      </c>
      <c r="C65" s="50">
        <v>2470.0</v>
      </c>
      <c r="D65" s="57">
        <v>0.406839655545882</v>
      </c>
      <c r="E65" s="50">
        <v>1005.0</v>
      </c>
      <c r="F65" s="50">
        <v>1465.0</v>
      </c>
      <c r="G65" s="20" t="s">
        <v>245</v>
      </c>
      <c r="H65" s="7"/>
      <c r="I65" s="20" t="s">
        <v>257</v>
      </c>
      <c r="J65" s="57">
        <v>0.350742668712417</v>
      </c>
      <c r="K65" s="57">
        <v>0.383119408790354</v>
      </c>
      <c r="L65" s="27">
        <v>-3.23767400779368</v>
      </c>
      <c r="M65" s="20">
        <v>1.0</v>
      </c>
      <c r="N65" s="7"/>
      <c r="O65" s="7"/>
      <c r="P65" s="7"/>
      <c r="Q65" s="7"/>
      <c r="R65" s="7"/>
      <c r="S65" s="7"/>
      <c r="T65" s="7"/>
      <c r="U65" s="7"/>
      <c r="V65" s="7"/>
      <c r="W65" s="7"/>
      <c r="X65" s="7"/>
      <c r="Y65" s="7"/>
      <c r="Z65" s="7"/>
    </row>
    <row r="66" ht="15.0" customHeight="1">
      <c r="A66" s="20" t="s">
        <v>258</v>
      </c>
      <c r="B66" s="20" t="s">
        <v>243</v>
      </c>
      <c r="C66" s="50">
        <v>1343.0</v>
      </c>
      <c r="D66" s="57">
        <v>0.388255811484413</v>
      </c>
      <c r="E66" s="50">
        <v>521.0</v>
      </c>
      <c r="F66" s="50">
        <v>822.0</v>
      </c>
      <c r="G66" s="20" t="s">
        <v>245</v>
      </c>
      <c r="H66" s="7"/>
      <c r="I66" s="20" t="s">
        <v>258</v>
      </c>
      <c r="J66" s="57">
        <v>0.340801657326273</v>
      </c>
      <c r="K66" s="57">
        <v>0.354207436399217</v>
      </c>
      <c r="L66" s="27">
        <v>-1.34057790729438</v>
      </c>
      <c r="M66" s="20">
        <v>1.0</v>
      </c>
      <c r="N66" s="7"/>
      <c r="O66" s="7"/>
      <c r="P66" s="7"/>
      <c r="Q66" s="7"/>
      <c r="R66" s="7"/>
      <c r="S66" s="7"/>
      <c r="T66" s="7"/>
      <c r="U66" s="7"/>
      <c r="V66" s="7"/>
      <c r="W66" s="7"/>
      <c r="X66" s="7"/>
      <c r="Y66" s="7"/>
      <c r="Z66" s="7"/>
    </row>
    <row r="67" ht="15.0" customHeight="1">
      <c r="A67" s="20" t="s">
        <v>259</v>
      </c>
      <c r="B67" s="20" t="s">
        <v>243</v>
      </c>
      <c r="C67" s="50">
        <v>2450.0</v>
      </c>
      <c r="D67" s="57">
        <v>0.337262887822018</v>
      </c>
      <c r="E67" s="50">
        <v>826.0</v>
      </c>
      <c r="F67" s="50">
        <v>1624.0</v>
      </c>
      <c r="G67" s="20" t="s">
        <v>245</v>
      </c>
      <c r="H67" s="7"/>
      <c r="I67" s="20" t="s">
        <v>259</v>
      </c>
      <c r="J67" s="57">
        <v>0.285777298418647</v>
      </c>
      <c r="K67" s="57">
        <v>0.314116777531412</v>
      </c>
      <c r="L67" s="27">
        <v>-2.83394791127647</v>
      </c>
      <c r="M67" s="20">
        <v>1.0</v>
      </c>
      <c r="N67" s="7"/>
      <c r="O67" s="7"/>
      <c r="P67" s="7"/>
      <c r="Q67" s="7"/>
      <c r="R67" s="7"/>
      <c r="S67" s="7"/>
      <c r="T67" s="7"/>
      <c r="U67" s="7"/>
      <c r="V67" s="7"/>
      <c r="W67" s="7"/>
      <c r="X67" s="7"/>
      <c r="Y67" s="7"/>
      <c r="Z67" s="7"/>
    </row>
    <row r="68" ht="15.0" customHeight="1">
      <c r="A68" s="20" t="s">
        <v>260</v>
      </c>
      <c r="B68" s="20" t="s">
        <v>243</v>
      </c>
      <c r="C68" s="50">
        <v>1557.0</v>
      </c>
      <c r="D68" s="57">
        <v>0.539354380350666</v>
      </c>
      <c r="E68" s="50">
        <v>840.0</v>
      </c>
      <c r="F68" s="50">
        <v>717.0</v>
      </c>
      <c r="G68" s="20" t="s">
        <v>247</v>
      </c>
      <c r="H68" s="7"/>
      <c r="I68" s="20" t="s">
        <v>260</v>
      </c>
      <c r="J68" s="57">
        <v>0.50132489929996</v>
      </c>
      <c r="K68" s="57">
        <v>0.529157667386609</v>
      </c>
      <c r="L68" s="27">
        <v>-2.78327680866495</v>
      </c>
      <c r="M68" s="20">
        <v>1.0</v>
      </c>
      <c r="N68" s="7"/>
      <c r="O68" s="7"/>
      <c r="P68" s="7"/>
      <c r="Q68" s="7"/>
      <c r="R68" s="7"/>
      <c r="S68" s="7"/>
      <c r="T68" s="7"/>
      <c r="U68" s="7"/>
      <c r="V68" s="7"/>
      <c r="W68" s="7"/>
      <c r="X68" s="7"/>
      <c r="Y68" s="7"/>
      <c r="Z68" s="7"/>
    </row>
    <row r="69" ht="15.0" customHeight="1">
      <c r="A69" s="20" t="s">
        <v>261</v>
      </c>
      <c r="B69" s="20" t="s">
        <v>243</v>
      </c>
      <c r="C69" s="50">
        <v>8805.0</v>
      </c>
      <c r="D69" s="57">
        <v>0.433229990179675</v>
      </c>
      <c r="E69" s="50">
        <v>3815.0</v>
      </c>
      <c r="F69" s="50">
        <v>4990.0</v>
      </c>
      <c r="G69" s="20" t="s">
        <v>245</v>
      </c>
      <c r="H69" s="7"/>
      <c r="I69" s="20" t="s">
        <v>261</v>
      </c>
      <c r="J69" s="57">
        <v>0.384160471380036</v>
      </c>
      <c r="K69" s="57">
        <v>0.404749924524504</v>
      </c>
      <c r="L69" s="27">
        <v>-2.05894531444685</v>
      </c>
      <c r="M69" s="20">
        <v>1.0</v>
      </c>
      <c r="N69" s="7"/>
      <c r="O69" s="7"/>
      <c r="P69" s="7"/>
      <c r="Q69" s="7"/>
      <c r="R69" s="7"/>
      <c r="S69" s="7"/>
      <c r="T69" s="7"/>
      <c r="U69" s="7"/>
      <c r="V69" s="7"/>
      <c r="W69" s="7"/>
      <c r="X69" s="7"/>
      <c r="Y69" s="7"/>
      <c r="Z69" s="7"/>
    </row>
    <row r="70" ht="15.0" customHeight="1">
      <c r="A70" s="20" t="s">
        <v>262</v>
      </c>
      <c r="B70" s="20" t="s">
        <v>243</v>
      </c>
      <c r="C70" s="50">
        <v>6947.0</v>
      </c>
      <c r="D70" s="57">
        <v>0.517072159616186</v>
      </c>
      <c r="E70" s="50">
        <v>3592.0</v>
      </c>
      <c r="F70" s="50">
        <v>3355.0</v>
      </c>
      <c r="G70" s="20" t="s">
        <v>247</v>
      </c>
      <c r="H70" s="7"/>
      <c r="I70" s="20" t="s">
        <v>262</v>
      </c>
      <c r="J70" s="57">
        <v>0.469228487254572</v>
      </c>
      <c r="K70" s="57">
        <v>0.494207542519103</v>
      </c>
      <c r="L70" s="27">
        <v>-2.49790552645311</v>
      </c>
      <c r="M70" s="20">
        <v>1.0</v>
      </c>
      <c r="N70" s="7"/>
      <c r="O70" s="7"/>
      <c r="P70" s="7"/>
      <c r="Q70" s="7"/>
      <c r="R70" s="7"/>
      <c r="S70" s="7"/>
      <c r="T70" s="7"/>
      <c r="U70" s="7"/>
      <c r="V70" s="7"/>
      <c r="W70" s="7"/>
      <c r="X70" s="7"/>
      <c r="Y70" s="7"/>
      <c r="Z70" s="7"/>
    </row>
    <row r="71" ht="15.0" customHeight="1">
      <c r="A71" s="20" t="s">
        <v>263</v>
      </c>
      <c r="B71" s="20" t="s">
        <v>243</v>
      </c>
      <c r="C71" s="50">
        <v>1539.0</v>
      </c>
      <c r="D71" s="57">
        <v>0.41502474226788</v>
      </c>
      <c r="E71" s="50">
        <v>639.0</v>
      </c>
      <c r="F71" s="50">
        <v>900.0</v>
      </c>
      <c r="G71" s="20" t="s">
        <v>245</v>
      </c>
      <c r="H71" s="7"/>
      <c r="I71" s="20" t="s">
        <v>263</v>
      </c>
      <c r="J71" s="57">
        <v>0.384096199463503</v>
      </c>
      <c r="K71" s="57">
        <v>0.408997955010225</v>
      </c>
      <c r="L71" s="27">
        <v>-2.49017555467222</v>
      </c>
      <c r="M71" s="20">
        <v>1.0</v>
      </c>
      <c r="N71" s="7"/>
      <c r="O71" s="7"/>
      <c r="P71" s="7"/>
      <c r="Q71" s="7"/>
      <c r="R71" s="7"/>
      <c r="S71" s="7"/>
      <c r="T71" s="7"/>
      <c r="U71" s="7"/>
      <c r="V71" s="7"/>
      <c r="W71" s="7"/>
      <c r="X71" s="7"/>
      <c r="Y71" s="7"/>
      <c r="Z71" s="7"/>
    </row>
    <row r="72" ht="15.0" customHeight="1">
      <c r="A72" s="20" t="s">
        <v>264</v>
      </c>
      <c r="B72" s="20" t="s">
        <v>243</v>
      </c>
      <c r="C72" s="50">
        <v>11390.0</v>
      </c>
      <c r="D72" s="57">
        <v>0.559908986247076</v>
      </c>
      <c r="E72" s="50">
        <v>6377.0</v>
      </c>
      <c r="F72" s="50">
        <v>5013.0</v>
      </c>
      <c r="G72" s="20" t="s">
        <v>247</v>
      </c>
      <c r="H72" s="7"/>
      <c r="I72" s="20" t="s">
        <v>264</v>
      </c>
      <c r="J72" s="57">
        <v>0.524890107927617</v>
      </c>
      <c r="K72" s="57">
        <v>0.534618021174499</v>
      </c>
      <c r="L72" s="27">
        <v>-0.972791324688194</v>
      </c>
      <c r="M72" s="20">
        <v>1.0</v>
      </c>
      <c r="N72" s="7"/>
      <c r="O72" s="7"/>
      <c r="P72" s="7"/>
      <c r="Q72" s="7"/>
      <c r="R72" s="7"/>
      <c r="S72" s="7"/>
      <c r="T72" s="7"/>
      <c r="U72" s="7"/>
      <c r="V72" s="7"/>
      <c r="W72" s="7"/>
      <c r="X72" s="7"/>
      <c r="Y72" s="7"/>
      <c r="Z72" s="7"/>
    </row>
    <row r="73" ht="15.0" customHeight="1">
      <c r="A73" s="20" t="s">
        <v>265</v>
      </c>
      <c r="B73" s="20" t="s">
        <v>243</v>
      </c>
      <c r="C73" s="50">
        <v>12900.0</v>
      </c>
      <c r="D73" s="57">
        <v>0.549537063913131</v>
      </c>
      <c r="E73" s="50">
        <v>7089.0</v>
      </c>
      <c r="F73" s="50">
        <v>5811.0</v>
      </c>
      <c r="G73" s="20" t="s">
        <v>247</v>
      </c>
      <c r="H73" s="7"/>
      <c r="I73" s="20" t="s">
        <v>265</v>
      </c>
      <c r="J73" s="57">
        <v>0.508357762768745</v>
      </c>
      <c r="K73" s="57">
        <v>0.513214308568503</v>
      </c>
      <c r="L73" s="27">
        <v>-0.485654579975803</v>
      </c>
      <c r="M73" s="20">
        <v>1.0</v>
      </c>
      <c r="N73" s="7"/>
      <c r="O73" s="7"/>
      <c r="P73" s="7"/>
      <c r="Q73" s="7"/>
      <c r="R73" s="7"/>
      <c r="S73" s="7"/>
      <c r="T73" s="7"/>
      <c r="U73" s="7"/>
      <c r="V73" s="7"/>
      <c r="W73" s="7"/>
      <c r="X73" s="7"/>
      <c r="Y73" s="7"/>
      <c r="Z73" s="7"/>
    </row>
    <row r="74" ht="15.0" customHeight="1">
      <c r="A74" s="20" t="s">
        <v>266</v>
      </c>
      <c r="B74" s="20" t="s">
        <v>243</v>
      </c>
      <c r="C74" s="50">
        <v>5327.0</v>
      </c>
      <c r="D74" s="57">
        <v>0.458051087309538</v>
      </c>
      <c r="E74" s="50">
        <v>2440.0</v>
      </c>
      <c r="F74" s="50">
        <v>2887.0</v>
      </c>
      <c r="G74" s="20" t="s">
        <v>245</v>
      </c>
      <c r="H74" s="7"/>
      <c r="I74" s="20" t="s">
        <v>266</v>
      </c>
      <c r="J74" s="57">
        <v>0.413438476537666</v>
      </c>
      <c r="K74" s="57">
        <v>0.43155031731641</v>
      </c>
      <c r="L74" s="27">
        <v>-1.81118407787435</v>
      </c>
      <c r="M74" s="20">
        <v>1.0</v>
      </c>
      <c r="N74" s="7"/>
      <c r="O74" s="7"/>
      <c r="P74" s="7"/>
      <c r="Q74" s="7"/>
      <c r="R74" s="7"/>
      <c r="S74" s="7"/>
      <c r="T74" s="7"/>
      <c r="U74" s="7"/>
      <c r="V74" s="7"/>
      <c r="W74" s="7"/>
      <c r="X74" s="7"/>
      <c r="Y74" s="7"/>
      <c r="Z74" s="7"/>
    </row>
    <row r="75" ht="15.0" customHeight="1">
      <c r="A75" s="20" t="s">
        <v>267</v>
      </c>
      <c r="B75" s="20" t="s">
        <v>243</v>
      </c>
      <c r="C75" s="50">
        <v>10130.0</v>
      </c>
      <c r="D75" s="57">
        <v>0.518793474080652</v>
      </c>
      <c r="E75" s="50">
        <v>5255.0</v>
      </c>
      <c r="F75" s="50">
        <v>4875.0</v>
      </c>
      <c r="G75" s="20" t="s">
        <v>247</v>
      </c>
      <c r="H75" s="7"/>
      <c r="I75" s="20" t="s">
        <v>267</v>
      </c>
      <c r="J75" s="57">
        <v>0.471399275012193</v>
      </c>
      <c r="K75" s="57">
        <v>0.487591501517586</v>
      </c>
      <c r="L75" s="27">
        <v>-1.61922265053936</v>
      </c>
      <c r="M75" s="20">
        <v>1.0</v>
      </c>
      <c r="N75" s="7"/>
      <c r="O75" s="7"/>
      <c r="P75" s="7"/>
      <c r="Q75" s="7"/>
      <c r="R75" s="7"/>
      <c r="S75" s="7"/>
      <c r="T75" s="7"/>
      <c r="U75" s="7"/>
      <c r="V75" s="7"/>
      <c r="W75" s="7"/>
      <c r="X75" s="7"/>
      <c r="Y75" s="7"/>
      <c r="Z75" s="7"/>
    </row>
    <row r="76" ht="15.0" customHeight="1">
      <c r="A76" s="20" t="s">
        <v>268</v>
      </c>
      <c r="B76" s="20" t="s">
        <v>243</v>
      </c>
      <c r="C76" s="50">
        <v>3545.0</v>
      </c>
      <c r="D76" s="57">
        <v>0.341176011222392</v>
      </c>
      <c r="E76" s="50">
        <v>1209.0</v>
      </c>
      <c r="F76" s="50">
        <v>2336.0</v>
      </c>
      <c r="G76" s="20" t="s">
        <v>245</v>
      </c>
      <c r="H76" s="7"/>
      <c r="I76" s="20" t="s">
        <v>268</v>
      </c>
      <c r="J76" s="57">
        <v>0.296863048413437</v>
      </c>
      <c r="K76" s="57">
        <v>0.321728081321474</v>
      </c>
      <c r="L76" s="27">
        <v>-2.48650329080367</v>
      </c>
      <c r="M76" s="20">
        <v>1.0</v>
      </c>
      <c r="N76" s="7"/>
      <c r="O76" s="7"/>
      <c r="P76" s="7"/>
      <c r="Q76" s="7"/>
      <c r="R76" s="7"/>
      <c r="S76" s="7"/>
      <c r="T76" s="7"/>
      <c r="U76" s="7"/>
      <c r="V76" s="7"/>
      <c r="W76" s="7"/>
      <c r="X76" s="7"/>
      <c r="Y76" s="7"/>
      <c r="Z76" s="7"/>
    </row>
    <row r="77" ht="15.0" customHeight="1">
      <c r="A77" s="20" t="s">
        <v>269</v>
      </c>
      <c r="B77" s="20" t="s">
        <v>243</v>
      </c>
      <c r="C77" s="50">
        <v>3043.0</v>
      </c>
      <c r="D77" s="57">
        <v>0.377354390309575</v>
      </c>
      <c r="E77" s="50">
        <v>1148.0</v>
      </c>
      <c r="F77" s="50">
        <v>1895.0</v>
      </c>
      <c r="G77" s="20" t="s">
        <v>245</v>
      </c>
      <c r="H77" s="7"/>
      <c r="I77" s="20" t="s">
        <v>269</v>
      </c>
      <c r="J77" s="57">
        <v>0.325728023444513</v>
      </c>
      <c r="K77" s="57">
        <v>0.347465164541951</v>
      </c>
      <c r="L77" s="27">
        <v>-2.17371410974379</v>
      </c>
      <c r="M77" s="20">
        <v>1.0</v>
      </c>
      <c r="N77" s="7"/>
      <c r="O77" s="7"/>
      <c r="P77" s="7"/>
      <c r="Q77" s="7"/>
      <c r="R77" s="7"/>
      <c r="S77" s="7"/>
      <c r="T77" s="7"/>
      <c r="U77" s="7"/>
      <c r="V77" s="7"/>
      <c r="W77" s="7"/>
      <c r="X77" s="7"/>
      <c r="Y77" s="7"/>
      <c r="Z77" s="7"/>
    </row>
    <row r="78" ht="15.0" customHeight="1">
      <c r="A78" s="20" t="s">
        <v>270</v>
      </c>
      <c r="B78" s="20" t="s">
        <v>243</v>
      </c>
      <c r="C78" s="50">
        <v>11319.0</v>
      </c>
      <c r="D78" s="57">
        <v>0.52899760606253</v>
      </c>
      <c r="E78" s="50">
        <v>5988.0</v>
      </c>
      <c r="F78" s="50">
        <v>5331.0</v>
      </c>
      <c r="G78" s="20" t="s">
        <v>247</v>
      </c>
      <c r="H78" s="7"/>
      <c r="I78" s="20" t="s">
        <v>270</v>
      </c>
      <c r="J78" s="57">
        <v>0.488243850947413</v>
      </c>
      <c r="K78" s="57">
        <v>0.51203273458631</v>
      </c>
      <c r="L78" s="27">
        <v>-2.3788883638897</v>
      </c>
      <c r="M78" s="20">
        <v>0.0</v>
      </c>
      <c r="N78" s="7"/>
      <c r="O78" s="7"/>
      <c r="P78" s="7"/>
      <c r="Q78" s="7"/>
      <c r="R78" s="7"/>
      <c r="S78" s="7"/>
      <c r="T78" s="7"/>
      <c r="U78" s="7"/>
      <c r="V78" s="7"/>
      <c r="W78" s="7"/>
      <c r="X78" s="7"/>
      <c r="Y78" s="7"/>
      <c r="Z78" s="7"/>
    </row>
    <row r="79" ht="15.0" customHeight="1">
      <c r="A79" s="20" t="s">
        <v>364</v>
      </c>
      <c r="B79" s="20" t="s">
        <v>365</v>
      </c>
      <c r="C79" s="50">
        <v>1408.0</v>
      </c>
      <c r="D79" s="57">
        <v>0.31954571512689</v>
      </c>
      <c r="E79" s="50">
        <v>450.0</v>
      </c>
      <c r="F79" s="50">
        <v>958.0</v>
      </c>
      <c r="G79" s="20" t="s">
        <v>245</v>
      </c>
      <c r="H79" s="7"/>
      <c r="I79" s="20" t="s">
        <v>364</v>
      </c>
      <c r="J79" s="57">
        <v>0.259736957234625</v>
      </c>
      <c r="K79" s="57">
        <v>0.295297805642633</v>
      </c>
      <c r="L79" s="27">
        <v>-3.55608484080083</v>
      </c>
      <c r="M79" s="20">
        <v>1.0</v>
      </c>
      <c r="N79" s="7"/>
      <c r="O79" s="7"/>
      <c r="P79" s="7"/>
      <c r="Q79" s="7"/>
      <c r="R79" s="7"/>
      <c r="S79" s="7"/>
      <c r="T79" s="7"/>
      <c r="U79" s="7"/>
      <c r="V79" s="7"/>
      <c r="W79" s="7"/>
      <c r="X79" s="7"/>
      <c r="Y79" s="7"/>
      <c r="Z79" s="7"/>
    </row>
    <row r="80" ht="15.0" customHeight="1">
      <c r="A80" s="20" t="s">
        <v>366</v>
      </c>
      <c r="B80" s="20" t="s">
        <v>365</v>
      </c>
      <c r="C80" s="50">
        <v>3530.0</v>
      </c>
      <c r="D80" s="57">
        <v>0.34816810406256</v>
      </c>
      <c r="E80" s="50">
        <v>1229.0</v>
      </c>
      <c r="F80" s="50">
        <v>2301.0</v>
      </c>
      <c r="G80" s="20" t="s">
        <v>245</v>
      </c>
      <c r="H80" s="7"/>
      <c r="I80" s="20" t="s">
        <v>366</v>
      </c>
      <c r="J80" s="57">
        <v>0.290984736779162</v>
      </c>
      <c r="K80" s="57">
        <v>0.328226555246054</v>
      </c>
      <c r="L80" s="27">
        <v>-3.72418184668916</v>
      </c>
      <c r="M80" s="20">
        <v>1.0</v>
      </c>
      <c r="N80" s="7"/>
      <c r="O80" s="7"/>
      <c r="P80" s="7"/>
      <c r="Q80" s="7"/>
      <c r="R80" s="7"/>
      <c r="S80" s="7"/>
      <c r="T80" s="7"/>
      <c r="U80" s="7"/>
      <c r="V80" s="7"/>
      <c r="W80" s="7"/>
      <c r="X80" s="7"/>
      <c r="Y80" s="7"/>
      <c r="Z80" s="7"/>
    </row>
    <row r="81" ht="15.0" customHeight="1">
      <c r="A81" s="20" t="s">
        <v>367</v>
      </c>
      <c r="B81" s="20" t="s">
        <v>365</v>
      </c>
      <c r="C81" s="50">
        <v>337.0</v>
      </c>
      <c r="D81" s="57">
        <v>0.368885024618396</v>
      </c>
      <c r="E81" s="50">
        <v>124.0</v>
      </c>
      <c r="F81" s="50">
        <v>213.0</v>
      </c>
      <c r="G81" s="20" t="s">
        <v>245</v>
      </c>
      <c r="H81" s="7"/>
      <c r="I81" s="20" t="s">
        <v>367</v>
      </c>
      <c r="J81" s="57">
        <v>0.302668848408989</v>
      </c>
      <c r="K81" s="57">
        <v>0.343214756258235</v>
      </c>
      <c r="L81" s="27">
        <v>-4.05459078492451</v>
      </c>
      <c r="M81" s="20">
        <v>1.0</v>
      </c>
      <c r="N81" s="7"/>
      <c r="O81" s="7"/>
      <c r="P81" s="7"/>
      <c r="Q81" s="7"/>
      <c r="R81" s="7"/>
      <c r="S81" s="7"/>
      <c r="T81" s="7"/>
      <c r="U81" s="7"/>
      <c r="V81" s="7"/>
      <c r="W81" s="7"/>
      <c r="X81" s="7"/>
      <c r="Y81" s="7"/>
      <c r="Z81" s="7"/>
    </row>
    <row r="82" ht="15.0" customHeight="1">
      <c r="A82" s="20" t="s">
        <v>271</v>
      </c>
      <c r="B82" s="20" t="s">
        <v>272</v>
      </c>
      <c r="C82" s="50">
        <v>3096.0</v>
      </c>
      <c r="D82" s="57">
        <v>0.449261927910245</v>
      </c>
      <c r="E82" s="50">
        <v>1391.0</v>
      </c>
      <c r="F82" s="50">
        <v>1705.0</v>
      </c>
      <c r="G82" s="20" t="s">
        <v>245</v>
      </c>
      <c r="H82" s="7"/>
      <c r="I82" s="20" t="s">
        <v>271</v>
      </c>
      <c r="J82" s="57">
        <v>0.405403680246374</v>
      </c>
      <c r="K82" s="57">
        <v>0.428166619438935</v>
      </c>
      <c r="L82" s="27">
        <v>-2.27629391925603</v>
      </c>
      <c r="M82" s="20">
        <v>1.0</v>
      </c>
      <c r="N82" s="7"/>
      <c r="O82" s="7"/>
      <c r="P82" s="7"/>
      <c r="Q82" s="7"/>
      <c r="R82" s="7"/>
      <c r="S82" s="7"/>
      <c r="T82" s="7"/>
      <c r="U82" s="7"/>
      <c r="V82" s="7"/>
      <c r="W82" s="7"/>
      <c r="X82" s="7"/>
      <c r="Y82" s="7"/>
      <c r="Z82" s="7"/>
    </row>
    <row r="83" ht="15.0" customHeight="1">
      <c r="A83" s="20" t="s">
        <v>273</v>
      </c>
      <c r="B83" s="20" t="s">
        <v>272</v>
      </c>
      <c r="C83" s="50">
        <v>1833.0</v>
      </c>
      <c r="D83" s="57">
        <v>0.427352899936483</v>
      </c>
      <c r="E83" s="50">
        <v>783.0</v>
      </c>
      <c r="F83" s="50">
        <v>1050.0</v>
      </c>
      <c r="G83" s="20" t="s">
        <v>245</v>
      </c>
      <c r="H83" s="7"/>
      <c r="I83" s="20" t="s">
        <v>273</v>
      </c>
      <c r="J83" s="57">
        <v>0.385011289559069</v>
      </c>
      <c r="K83" s="57">
        <v>0.412828239345674</v>
      </c>
      <c r="L83" s="27">
        <v>-2.78169497866052</v>
      </c>
      <c r="M83" s="20">
        <v>1.0</v>
      </c>
      <c r="N83" s="7"/>
      <c r="O83" s="7"/>
      <c r="P83" s="7"/>
      <c r="Q83" s="7"/>
      <c r="R83" s="7"/>
      <c r="S83" s="7"/>
      <c r="T83" s="7"/>
      <c r="U83" s="7"/>
      <c r="V83" s="7"/>
      <c r="W83" s="7"/>
      <c r="X83" s="7"/>
      <c r="Y83" s="7"/>
      <c r="Z83" s="7"/>
    </row>
    <row r="84" ht="15.0" customHeight="1">
      <c r="A84" s="20" t="s">
        <v>274</v>
      </c>
      <c r="B84" s="20" t="s">
        <v>272</v>
      </c>
      <c r="C84" s="50">
        <v>1132.0</v>
      </c>
      <c r="D84" s="57">
        <v>0.473506513006024</v>
      </c>
      <c r="E84" s="50">
        <v>536.0</v>
      </c>
      <c r="F84" s="50">
        <v>596.0</v>
      </c>
      <c r="G84" s="20" t="s">
        <v>245</v>
      </c>
      <c r="H84" s="7"/>
      <c r="I84" s="20" t="s">
        <v>274</v>
      </c>
      <c r="J84" s="57">
        <v>0.412141922533213</v>
      </c>
      <c r="K84" s="57">
        <v>0.46182357301705</v>
      </c>
      <c r="L84" s="27">
        <v>-4.96816504838364</v>
      </c>
      <c r="M84" s="20">
        <v>1.0</v>
      </c>
      <c r="N84" s="7"/>
      <c r="O84" s="7"/>
      <c r="P84" s="7"/>
      <c r="Q84" s="7"/>
      <c r="R84" s="7"/>
      <c r="S84" s="7"/>
      <c r="T84" s="7"/>
      <c r="U84" s="7"/>
      <c r="V84" s="7"/>
      <c r="W84" s="7"/>
      <c r="X84" s="7"/>
      <c r="Y84" s="7"/>
      <c r="Z84" s="7"/>
    </row>
    <row r="85" ht="15.0" customHeight="1">
      <c r="A85" s="20" t="s">
        <v>248</v>
      </c>
      <c r="B85" s="20" t="s">
        <v>272</v>
      </c>
      <c r="C85" s="50">
        <v>19136.0</v>
      </c>
      <c r="D85" s="57">
        <v>0.682084708185786</v>
      </c>
      <c r="E85" s="50">
        <v>13052.0</v>
      </c>
      <c r="F85" s="50">
        <v>6084.0</v>
      </c>
      <c r="G85" s="20" t="s">
        <v>247</v>
      </c>
      <c r="H85" s="7"/>
      <c r="I85" s="20" t="s">
        <v>248</v>
      </c>
      <c r="J85" s="57">
        <v>0.642213669027668</v>
      </c>
      <c r="K85" s="57">
        <v>0.668406509057415</v>
      </c>
      <c r="L85" s="27">
        <v>-2.61928400297465</v>
      </c>
      <c r="M85" s="20">
        <v>1.0</v>
      </c>
      <c r="N85" s="7"/>
      <c r="O85" s="7"/>
      <c r="P85" s="7"/>
      <c r="Q85" s="7"/>
      <c r="R85" s="7"/>
      <c r="S85" s="7"/>
      <c r="T85" s="7"/>
      <c r="U85" s="7"/>
      <c r="V85" s="7"/>
      <c r="W85" s="7"/>
      <c r="X85" s="7"/>
      <c r="Y85" s="7"/>
      <c r="Z85" s="7"/>
    </row>
    <row r="86" ht="15.0" customHeight="1">
      <c r="A86" s="20" t="s">
        <v>275</v>
      </c>
      <c r="B86" s="20" t="s">
        <v>272</v>
      </c>
      <c r="C86" s="50">
        <v>14237.0</v>
      </c>
      <c r="D86" s="57">
        <v>0.5804851915072</v>
      </c>
      <c r="E86" s="50">
        <v>8264.0</v>
      </c>
      <c r="F86" s="50">
        <v>5973.0</v>
      </c>
      <c r="G86" s="20" t="s">
        <v>247</v>
      </c>
      <c r="H86" s="7"/>
      <c r="I86" s="20" t="s">
        <v>275</v>
      </c>
      <c r="J86" s="57">
        <v>0.533906237497304</v>
      </c>
      <c r="K86" s="57">
        <v>0.536014967259121</v>
      </c>
      <c r="L86" s="27">
        <v>-0.210872976181697</v>
      </c>
      <c r="M86" s="20">
        <v>1.0</v>
      </c>
      <c r="N86" s="7"/>
      <c r="O86" s="7"/>
      <c r="P86" s="7"/>
      <c r="Q86" s="7"/>
      <c r="R86" s="7"/>
      <c r="S86" s="7"/>
      <c r="T86" s="7"/>
      <c r="U86" s="7"/>
      <c r="V86" s="7"/>
      <c r="W86" s="7"/>
      <c r="X86" s="7"/>
      <c r="Y86" s="7"/>
      <c r="Z86" s="7"/>
    </row>
    <row r="87" ht="15.0" customHeight="1">
      <c r="A87" s="20" t="s">
        <v>276</v>
      </c>
      <c r="B87" s="20" t="s">
        <v>272</v>
      </c>
      <c r="C87" s="50">
        <v>5285.0</v>
      </c>
      <c r="D87" s="57">
        <v>0.418643368406183</v>
      </c>
      <c r="E87" s="50">
        <v>2213.0</v>
      </c>
      <c r="F87" s="50">
        <v>3072.0</v>
      </c>
      <c r="G87" s="20" t="s">
        <v>245</v>
      </c>
      <c r="H87" s="7"/>
      <c r="I87" s="20" t="s">
        <v>276</v>
      </c>
      <c r="J87" s="57">
        <v>0.363374070738106</v>
      </c>
      <c r="K87" s="57">
        <v>0.385394456289979</v>
      </c>
      <c r="L87" s="27">
        <v>-2.20203855518724</v>
      </c>
      <c r="M87" s="20">
        <v>1.0</v>
      </c>
      <c r="N87" s="7"/>
      <c r="O87" s="7"/>
      <c r="P87" s="7"/>
      <c r="Q87" s="7"/>
      <c r="R87" s="7"/>
      <c r="S87" s="7"/>
      <c r="T87" s="7"/>
      <c r="U87" s="7"/>
      <c r="V87" s="7"/>
      <c r="W87" s="7"/>
      <c r="X87" s="7"/>
      <c r="Y87" s="7"/>
      <c r="Z87" s="7"/>
    </row>
    <row r="88" ht="15.0" customHeight="1">
      <c r="A88" s="20" t="s">
        <v>277</v>
      </c>
      <c r="B88" s="20" t="s">
        <v>272</v>
      </c>
      <c r="C88" s="50">
        <v>106.0</v>
      </c>
      <c r="D88" s="57">
        <v>0.345167628946111</v>
      </c>
      <c r="E88" s="50">
        <v>37.0</v>
      </c>
      <c r="F88" s="50">
        <v>69.0</v>
      </c>
      <c r="G88" s="20" t="s">
        <v>245</v>
      </c>
      <c r="H88" s="7"/>
      <c r="I88" s="20" t="s">
        <v>277</v>
      </c>
      <c r="J88" s="57">
        <v>0.306109188802801</v>
      </c>
      <c r="K88" s="57">
        <v>0.32520325203252</v>
      </c>
      <c r="L88" s="27">
        <v>-1.90940632297198</v>
      </c>
      <c r="M88" s="20">
        <v>1.0</v>
      </c>
      <c r="N88" s="7"/>
      <c r="O88" s="7"/>
      <c r="P88" s="7"/>
      <c r="Q88" s="7"/>
      <c r="R88" s="7"/>
      <c r="S88" s="7"/>
      <c r="T88" s="7"/>
      <c r="U88" s="7"/>
      <c r="V88" s="7"/>
      <c r="W88" s="7"/>
      <c r="X88" s="7"/>
      <c r="Y88" s="7"/>
      <c r="Z88" s="7"/>
    </row>
    <row r="89" ht="15.0" customHeight="1">
      <c r="A89" s="20" t="s">
        <v>278</v>
      </c>
      <c r="B89" s="20" t="s">
        <v>272</v>
      </c>
      <c r="C89" s="50">
        <v>3043.0</v>
      </c>
      <c r="D89" s="57">
        <v>0.447989391503483</v>
      </c>
      <c r="E89" s="50">
        <v>1363.0</v>
      </c>
      <c r="F89" s="50">
        <v>1680.0</v>
      </c>
      <c r="G89" s="20" t="s">
        <v>245</v>
      </c>
      <c r="H89" s="7"/>
      <c r="I89" s="20" t="s">
        <v>278</v>
      </c>
      <c r="J89" s="57">
        <v>0.392911943654257</v>
      </c>
      <c r="K89" s="57">
        <v>0.431019459773453</v>
      </c>
      <c r="L89" s="27">
        <v>-3.81075161191964</v>
      </c>
      <c r="M89" s="20">
        <v>1.0</v>
      </c>
      <c r="N89" s="7"/>
      <c r="O89" s="7"/>
      <c r="P89" s="7"/>
      <c r="Q89" s="7"/>
      <c r="R89" s="7"/>
      <c r="S89" s="7"/>
      <c r="T89" s="7"/>
      <c r="U89" s="7"/>
      <c r="V89" s="7"/>
      <c r="W89" s="7"/>
      <c r="X89" s="7"/>
      <c r="Y89" s="7"/>
      <c r="Z89" s="7"/>
    </row>
    <row r="90" ht="15.0" customHeight="1">
      <c r="A90" s="20" t="s">
        <v>279</v>
      </c>
      <c r="B90" s="20" t="s">
        <v>272</v>
      </c>
      <c r="C90" s="50">
        <v>369.0</v>
      </c>
      <c r="D90" s="57">
        <v>0.414004850773925</v>
      </c>
      <c r="E90" s="50">
        <v>153.0</v>
      </c>
      <c r="F90" s="50">
        <v>216.0</v>
      </c>
      <c r="G90" s="20" t="s">
        <v>245</v>
      </c>
      <c r="H90" s="7"/>
      <c r="I90" s="20" t="s">
        <v>279</v>
      </c>
      <c r="J90" s="57">
        <v>0.33169258142067</v>
      </c>
      <c r="K90" s="57">
        <v>0.41254752851711</v>
      </c>
      <c r="L90" s="27">
        <v>-8.08549470964403</v>
      </c>
      <c r="M90" s="20">
        <v>1.0</v>
      </c>
      <c r="N90" s="7"/>
      <c r="O90" s="7"/>
      <c r="P90" s="7"/>
      <c r="Q90" s="7"/>
      <c r="R90" s="7"/>
      <c r="S90" s="7"/>
      <c r="T90" s="7"/>
      <c r="U90" s="7"/>
      <c r="V90" s="7"/>
      <c r="W90" s="7"/>
      <c r="X90" s="7"/>
      <c r="Y90" s="7"/>
      <c r="Z90" s="7"/>
    </row>
    <row r="91" ht="15.0" customHeight="1">
      <c r="A91" s="20" t="s">
        <v>280</v>
      </c>
      <c r="B91" s="20" t="s">
        <v>272</v>
      </c>
      <c r="C91" s="50">
        <v>7544.0</v>
      </c>
      <c r="D91" s="57">
        <v>0.698173492850505</v>
      </c>
      <c r="E91" s="50">
        <v>5267.0</v>
      </c>
      <c r="F91" s="50">
        <v>2277.0</v>
      </c>
      <c r="G91" s="20" t="s">
        <v>247</v>
      </c>
      <c r="H91" s="7"/>
      <c r="I91" s="20" t="s">
        <v>280</v>
      </c>
      <c r="J91" s="57">
        <v>0.674169001961286</v>
      </c>
      <c r="K91" s="57">
        <v>0.697166957000092</v>
      </c>
      <c r="L91" s="27">
        <v>-2.29979550388062</v>
      </c>
      <c r="M91" s="20">
        <v>1.0</v>
      </c>
      <c r="N91" s="7"/>
      <c r="O91" s="7"/>
      <c r="P91" s="7"/>
      <c r="Q91" s="7"/>
      <c r="R91" s="7"/>
      <c r="S91" s="7"/>
      <c r="T91" s="7"/>
      <c r="U91" s="7"/>
      <c r="V91" s="7"/>
      <c r="W91" s="7"/>
      <c r="X91" s="7"/>
      <c r="Y91" s="7"/>
      <c r="Z91" s="7"/>
    </row>
    <row r="92" ht="15.0" customHeight="1">
      <c r="A92" s="20" t="s">
        <v>281</v>
      </c>
      <c r="B92" s="20" t="s">
        <v>272</v>
      </c>
      <c r="C92" s="50">
        <v>9298.0</v>
      </c>
      <c r="D92" s="57">
        <v>0.540761801702825</v>
      </c>
      <c r="E92" s="50">
        <v>5028.0</v>
      </c>
      <c r="F92" s="50">
        <v>4270.0</v>
      </c>
      <c r="G92" s="20" t="s">
        <v>247</v>
      </c>
      <c r="H92" s="7"/>
      <c r="I92" s="20" t="s">
        <v>281</v>
      </c>
      <c r="J92" s="57">
        <v>0.488849538817183</v>
      </c>
      <c r="K92" s="57">
        <v>0.515936446798267</v>
      </c>
      <c r="L92" s="27">
        <v>-2.70869079810839</v>
      </c>
      <c r="M92" s="20">
        <v>0.0</v>
      </c>
      <c r="N92" s="7"/>
      <c r="O92" s="7"/>
      <c r="P92" s="7"/>
      <c r="Q92" s="7"/>
      <c r="R92" s="7"/>
      <c r="S92" s="7"/>
      <c r="T92" s="7"/>
      <c r="U92" s="7"/>
      <c r="V92" s="7"/>
      <c r="W92" s="7"/>
      <c r="X92" s="7"/>
      <c r="Y92" s="7"/>
      <c r="Z92" s="7"/>
    </row>
    <row r="93" ht="15.0" customHeight="1">
      <c r="A93" s="20" t="s">
        <v>282</v>
      </c>
      <c r="B93" s="20" t="s">
        <v>272</v>
      </c>
      <c r="C93" s="50">
        <v>870.0</v>
      </c>
      <c r="D93" s="57">
        <v>0.602113078116904</v>
      </c>
      <c r="E93" s="50">
        <v>524.0</v>
      </c>
      <c r="F93" s="50">
        <v>346.0</v>
      </c>
      <c r="G93" s="20" t="s">
        <v>247</v>
      </c>
      <c r="H93" s="7"/>
      <c r="I93" s="20" t="s">
        <v>282</v>
      </c>
      <c r="J93" s="57">
        <v>0.543174354914787</v>
      </c>
      <c r="K93" s="57">
        <v>0.595993322203673</v>
      </c>
      <c r="L93" s="27">
        <v>-5.28189672888856</v>
      </c>
      <c r="M93" s="20">
        <v>1.0</v>
      </c>
      <c r="N93" s="7"/>
      <c r="O93" s="7"/>
      <c r="P93" s="7"/>
      <c r="Q93" s="7"/>
      <c r="R93" s="7"/>
      <c r="S93" s="7"/>
      <c r="T93" s="7"/>
      <c r="U93" s="7"/>
      <c r="V93" s="7"/>
      <c r="W93" s="7"/>
      <c r="X93" s="7"/>
      <c r="Y93" s="7"/>
      <c r="Z93" s="7"/>
    </row>
    <row r="94" ht="15.0" customHeight="1">
      <c r="A94" s="20" t="s">
        <v>283</v>
      </c>
      <c r="B94" s="20" t="s">
        <v>272</v>
      </c>
      <c r="C94" s="50">
        <v>171.0</v>
      </c>
      <c r="D94" s="57">
        <v>0.527852367027315</v>
      </c>
      <c r="E94" s="50">
        <v>90.0</v>
      </c>
      <c r="F94" s="50">
        <v>81.0</v>
      </c>
      <c r="G94" s="20" t="s">
        <v>247</v>
      </c>
      <c r="H94" s="7"/>
      <c r="I94" s="20" t="s">
        <v>283</v>
      </c>
      <c r="J94" s="57">
        <v>0.453029858014997</v>
      </c>
      <c r="K94" s="57">
        <v>0.529126213592233</v>
      </c>
      <c r="L94" s="27">
        <v>-7.60963555772356</v>
      </c>
      <c r="M94" s="20">
        <v>0.0</v>
      </c>
      <c r="N94" s="7"/>
      <c r="O94" s="7"/>
      <c r="P94" s="7"/>
      <c r="Q94" s="7"/>
      <c r="R94" s="7"/>
      <c r="S94" s="7"/>
      <c r="T94" s="7"/>
      <c r="U94" s="7"/>
      <c r="V94" s="7"/>
      <c r="W94" s="7"/>
      <c r="X94" s="7"/>
      <c r="Y94" s="7"/>
      <c r="Z94" s="7"/>
    </row>
    <row r="95" ht="15.0" customHeight="1">
      <c r="A95" s="20" t="s">
        <v>254</v>
      </c>
      <c r="B95" s="20" t="s">
        <v>272</v>
      </c>
      <c r="C95" s="50">
        <v>7221.0</v>
      </c>
      <c r="D95" s="57">
        <v>0.577744177970041</v>
      </c>
      <c r="E95" s="50">
        <v>4172.0</v>
      </c>
      <c r="F95" s="50">
        <v>3049.0</v>
      </c>
      <c r="G95" s="20" t="s">
        <v>247</v>
      </c>
      <c r="H95" s="7"/>
      <c r="I95" s="20" t="s">
        <v>254</v>
      </c>
      <c r="J95" s="57">
        <v>0.528009208531609</v>
      </c>
      <c r="K95" s="57">
        <v>0.545283255872378</v>
      </c>
      <c r="L95" s="27">
        <v>-1.72740473407685</v>
      </c>
      <c r="M95" s="20">
        <v>1.0</v>
      </c>
      <c r="N95" s="7"/>
      <c r="O95" s="7"/>
      <c r="P95" s="7"/>
      <c r="Q95" s="7"/>
      <c r="R95" s="7"/>
      <c r="S95" s="7"/>
      <c r="T95" s="7"/>
      <c r="U95" s="7"/>
      <c r="V95" s="7"/>
      <c r="W95" s="7"/>
      <c r="X95" s="7"/>
      <c r="Y95" s="7"/>
      <c r="Z95" s="7"/>
    </row>
    <row r="96" ht="15.0" customHeight="1">
      <c r="A96" s="20" t="s">
        <v>284</v>
      </c>
      <c r="B96" s="20" t="s">
        <v>272</v>
      </c>
      <c r="C96" s="50">
        <v>2934.0</v>
      </c>
      <c r="D96" s="57">
        <v>0.522447833110457</v>
      </c>
      <c r="E96" s="50">
        <v>1533.0</v>
      </c>
      <c r="F96" s="50">
        <v>1401.0</v>
      </c>
      <c r="G96" s="20" t="s">
        <v>247</v>
      </c>
      <c r="H96" s="7"/>
      <c r="I96" s="20" t="s">
        <v>284</v>
      </c>
      <c r="J96" s="57">
        <v>0.484326823536523</v>
      </c>
      <c r="K96" s="57">
        <v>0.506009967751393</v>
      </c>
      <c r="L96" s="27">
        <v>-2.16831442148694</v>
      </c>
      <c r="M96" s="20">
        <v>0.0</v>
      </c>
      <c r="N96" s="7"/>
      <c r="O96" s="7"/>
      <c r="P96" s="7"/>
      <c r="Q96" s="7"/>
      <c r="R96" s="7"/>
      <c r="S96" s="7"/>
      <c r="T96" s="7"/>
      <c r="U96" s="7"/>
      <c r="V96" s="7"/>
      <c r="W96" s="7"/>
      <c r="X96" s="7"/>
      <c r="Y96" s="7"/>
      <c r="Z96" s="7"/>
    </row>
    <row r="97" ht="15.0" customHeight="1">
      <c r="A97" s="20" t="s">
        <v>243</v>
      </c>
      <c r="B97" s="20" t="s">
        <v>272</v>
      </c>
      <c r="C97" s="50">
        <v>5961.0</v>
      </c>
      <c r="D97" s="57">
        <v>0.354549329722292</v>
      </c>
      <c r="E97" s="50">
        <v>2113.0</v>
      </c>
      <c r="F97" s="50">
        <v>3848.0</v>
      </c>
      <c r="G97" s="20" t="s">
        <v>245</v>
      </c>
      <c r="H97" s="7"/>
      <c r="I97" s="20" t="s">
        <v>243</v>
      </c>
      <c r="J97" s="57">
        <v>0.301924063344431</v>
      </c>
      <c r="K97" s="57">
        <v>0.335777345503516</v>
      </c>
      <c r="L97" s="27">
        <v>-3.3853282159085</v>
      </c>
      <c r="M97" s="20">
        <v>1.0</v>
      </c>
      <c r="N97" s="7"/>
      <c r="O97" s="7"/>
      <c r="P97" s="7"/>
      <c r="Q97" s="7"/>
      <c r="R97" s="7"/>
      <c r="S97" s="7"/>
      <c r="T97" s="7"/>
      <c r="U97" s="7"/>
      <c r="V97" s="7"/>
      <c r="W97" s="7"/>
      <c r="X97" s="7"/>
      <c r="Y97" s="7"/>
      <c r="Z97" s="7"/>
    </row>
    <row r="98" ht="15.0" customHeight="1">
      <c r="A98" s="20" t="s">
        <v>285</v>
      </c>
      <c r="B98" s="20" t="s">
        <v>272</v>
      </c>
      <c r="C98" s="50">
        <v>1648.0</v>
      </c>
      <c r="D98" s="57">
        <v>0.358433008695609</v>
      </c>
      <c r="E98" s="50">
        <v>591.0</v>
      </c>
      <c r="F98" s="50">
        <v>1057.0</v>
      </c>
      <c r="G98" s="20" t="s">
        <v>245</v>
      </c>
      <c r="H98" s="7"/>
      <c r="I98" s="20" t="s">
        <v>285</v>
      </c>
      <c r="J98" s="57">
        <v>0.311965979279568</v>
      </c>
      <c r="K98" s="57">
        <v>0.339858618814573</v>
      </c>
      <c r="L98" s="27">
        <v>-2.78926395350054</v>
      </c>
      <c r="M98" s="20">
        <v>1.0</v>
      </c>
      <c r="N98" s="7"/>
      <c r="O98" s="7"/>
      <c r="P98" s="7"/>
      <c r="Q98" s="7"/>
      <c r="R98" s="7"/>
      <c r="S98" s="7"/>
      <c r="T98" s="7"/>
      <c r="U98" s="7"/>
      <c r="V98" s="7"/>
      <c r="W98" s="7"/>
      <c r="X98" s="7"/>
      <c r="Y98" s="7"/>
      <c r="Z98" s="7"/>
    </row>
    <row r="99" ht="15.0" customHeight="1">
      <c r="A99" s="20" t="s">
        <v>289</v>
      </c>
      <c r="B99" s="20" t="s">
        <v>272</v>
      </c>
      <c r="C99" s="50">
        <v>4428.0</v>
      </c>
      <c r="D99" s="57">
        <v>0.4799102168703</v>
      </c>
      <c r="E99" s="50">
        <v>2125.0</v>
      </c>
      <c r="F99" s="50">
        <v>2303.0</v>
      </c>
      <c r="G99" s="20" t="s">
        <v>245</v>
      </c>
      <c r="H99" s="7"/>
      <c r="I99" s="20" t="s">
        <v>289</v>
      </c>
      <c r="J99" s="57">
        <v>0.41259612005593</v>
      </c>
      <c r="K99" s="57">
        <v>0.450285965684118</v>
      </c>
      <c r="L99" s="27">
        <v>-3.76898456281882</v>
      </c>
      <c r="M99" s="20">
        <v>1.0</v>
      </c>
      <c r="N99" s="7"/>
      <c r="O99" s="7"/>
      <c r="P99" s="7"/>
      <c r="Q99" s="7"/>
      <c r="R99" s="7"/>
      <c r="S99" s="7"/>
      <c r="T99" s="7"/>
      <c r="U99" s="7"/>
      <c r="V99" s="7"/>
      <c r="W99" s="7"/>
      <c r="X99" s="7"/>
      <c r="Y99" s="7"/>
      <c r="Z99" s="7"/>
    </row>
    <row r="100" ht="15.0" customHeight="1">
      <c r="A100" s="20" t="s">
        <v>287</v>
      </c>
      <c r="B100" s="20" t="s">
        <v>272</v>
      </c>
      <c r="C100" s="50">
        <v>6690.0</v>
      </c>
      <c r="D100" s="57">
        <v>0.506043418753045</v>
      </c>
      <c r="E100" s="50">
        <v>3385.0</v>
      </c>
      <c r="F100" s="50">
        <v>3305.0</v>
      </c>
      <c r="G100" s="20" t="s">
        <v>247</v>
      </c>
      <c r="H100" s="7"/>
      <c r="I100" s="20" t="s">
        <v>287</v>
      </c>
      <c r="J100" s="57">
        <v>0.45965677968041</v>
      </c>
      <c r="K100" s="57">
        <v>0.476039658496282</v>
      </c>
      <c r="L100" s="27">
        <v>-1.63828788158724</v>
      </c>
      <c r="M100" s="20">
        <v>1.0</v>
      </c>
      <c r="N100" s="7"/>
      <c r="O100" s="7"/>
      <c r="P100" s="7"/>
      <c r="Q100" s="7"/>
      <c r="R100" s="7"/>
      <c r="S100" s="7"/>
      <c r="T100" s="7"/>
      <c r="U100" s="7"/>
      <c r="V100" s="7"/>
      <c r="W100" s="7"/>
      <c r="X100" s="7"/>
      <c r="Y100" s="7"/>
      <c r="Z100" s="7"/>
    </row>
    <row r="101" ht="15.0" customHeight="1">
      <c r="A101" s="20" t="s">
        <v>288</v>
      </c>
      <c r="B101" s="20" t="s">
        <v>272</v>
      </c>
      <c r="C101" s="50">
        <v>5588.0</v>
      </c>
      <c r="D101" s="57">
        <v>0.350592901596432</v>
      </c>
      <c r="E101" s="50">
        <v>1959.0</v>
      </c>
      <c r="F101" s="50">
        <v>3629.0</v>
      </c>
      <c r="G101" s="20" t="s">
        <v>245</v>
      </c>
      <c r="H101" s="7"/>
      <c r="I101" s="20" t="s">
        <v>288</v>
      </c>
      <c r="J101" s="57">
        <v>0.298765414611786</v>
      </c>
      <c r="K101" s="57">
        <v>0.330859310572324</v>
      </c>
      <c r="L101" s="27">
        <v>-3.2093895960538</v>
      </c>
      <c r="M101" s="20">
        <v>1.0</v>
      </c>
      <c r="N101" s="7"/>
      <c r="O101" s="7"/>
      <c r="P101" s="7"/>
      <c r="Q101" s="7"/>
      <c r="R101" s="7"/>
      <c r="S101" s="7"/>
      <c r="T101" s="7"/>
      <c r="U101" s="7"/>
      <c r="V101" s="7"/>
      <c r="W101" s="7"/>
      <c r="X101" s="7"/>
      <c r="Y101" s="7"/>
      <c r="Z101" s="7"/>
    </row>
    <row r="102" ht="15.0" customHeight="1">
      <c r="A102" s="20" t="s">
        <v>286</v>
      </c>
      <c r="B102" s="20" t="s">
        <v>272</v>
      </c>
      <c r="C102" s="50">
        <v>2794.0</v>
      </c>
      <c r="D102" s="57">
        <v>0.49933607651284</v>
      </c>
      <c r="E102" s="50">
        <v>1395.0</v>
      </c>
      <c r="F102" s="50">
        <v>1399.0</v>
      </c>
      <c r="G102" s="20" t="s">
        <v>245</v>
      </c>
      <c r="H102" s="7"/>
      <c r="I102" s="20" t="s">
        <v>286</v>
      </c>
      <c r="J102" s="57">
        <v>0.459802561903923</v>
      </c>
      <c r="K102" s="57">
        <v>0.489570552147239</v>
      </c>
      <c r="L102" s="27">
        <v>-2.9767990243316</v>
      </c>
      <c r="M102" s="20">
        <v>1.0</v>
      </c>
      <c r="N102" s="7"/>
      <c r="O102" s="7"/>
      <c r="P102" s="7"/>
      <c r="Q102" s="7"/>
      <c r="R102" s="7"/>
      <c r="S102" s="7"/>
      <c r="T102" s="7"/>
      <c r="U102" s="7"/>
      <c r="V102" s="7"/>
      <c r="W102" s="7"/>
      <c r="X102" s="7"/>
      <c r="Y102" s="7"/>
      <c r="Z102" s="7"/>
    </row>
    <row r="103" ht="15.0" customHeight="1">
      <c r="A103" s="20" t="s">
        <v>290</v>
      </c>
      <c r="B103" s="20" t="s">
        <v>272</v>
      </c>
      <c r="C103" s="50">
        <v>1499.0</v>
      </c>
      <c r="D103" s="57">
        <v>0.501331595267931</v>
      </c>
      <c r="E103" s="50">
        <v>751.0</v>
      </c>
      <c r="F103" s="50">
        <v>748.0</v>
      </c>
      <c r="G103" s="20" t="s">
        <v>247</v>
      </c>
      <c r="H103" s="7"/>
      <c r="I103" s="20" t="s">
        <v>290</v>
      </c>
      <c r="J103" s="57">
        <v>0.453486878438952</v>
      </c>
      <c r="K103" s="57">
        <v>0.487903225806452</v>
      </c>
      <c r="L103" s="27">
        <v>-3.44163473674993</v>
      </c>
      <c r="M103" s="20">
        <v>1.0</v>
      </c>
      <c r="N103" s="7"/>
      <c r="O103" s="7"/>
      <c r="P103" s="7"/>
      <c r="Q103" s="7"/>
      <c r="R103" s="7"/>
      <c r="S103" s="7"/>
      <c r="T103" s="7"/>
      <c r="U103" s="7"/>
      <c r="V103" s="7"/>
      <c r="W103" s="7"/>
      <c r="X103" s="7"/>
      <c r="Y103" s="7"/>
      <c r="Z103" s="7"/>
    </row>
    <row r="104" ht="15.0" customHeight="1">
      <c r="A104" s="20" t="s">
        <v>272</v>
      </c>
      <c r="B104" s="20" t="s">
        <v>272</v>
      </c>
      <c r="C104" s="50">
        <v>4570.0</v>
      </c>
      <c r="D104" s="57">
        <v>0.477760767869105</v>
      </c>
      <c r="E104" s="50">
        <v>2183.0</v>
      </c>
      <c r="F104" s="50">
        <v>2387.0</v>
      </c>
      <c r="G104" s="20" t="s">
        <v>245</v>
      </c>
      <c r="H104" s="7"/>
      <c r="I104" s="20" t="s">
        <v>272</v>
      </c>
      <c r="J104" s="57">
        <v>0.446809456248423</v>
      </c>
      <c r="K104" s="57">
        <v>0.459792709077913</v>
      </c>
      <c r="L104" s="27">
        <v>-1.29832528294899</v>
      </c>
      <c r="M104" s="20">
        <v>1.0</v>
      </c>
      <c r="N104" s="7"/>
      <c r="O104" s="7"/>
      <c r="P104" s="7"/>
      <c r="Q104" s="7"/>
      <c r="R104" s="7"/>
      <c r="S104" s="7"/>
      <c r="T104" s="7"/>
      <c r="U104" s="7"/>
      <c r="V104" s="7"/>
      <c r="W104" s="7"/>
      <c r="X104" s="7"/>
      <c r="Y104" s="7"/>
      <c r="Z104" s="7"/>
    </row>
    <row r="105" ht="15.0" customHeight="1">
      <c r="A105" s="20" t="s">
        <v>291</v>
      </c>
      <c r="B105" s="20" t="s">
        <v>272</v>
      </c>
      <c r="C105" s="50">
        <v>11727.0</v>
      </c>
      <c r="D105" s="57">
        <v>0.535465972192795</v>
      </c>
      <c r="E105" s="50">
        <v>6279.0</v>
      </c>
      <c r="F105" s="50">
        <v>5448.0</v>
      </c>
      <c r="G105" s="20" t="s">
        <v>247</v>
      </c>
      <c r="H105" s="7"/>
      <c r="I105" s="20" t="s">
        <v>291</v>
      </c>
      <c r="J105" s="57">
        <v>0.489340124181927</v>
      </c>
      <c r="K105" s="57">
        <v>0.508679795769511</v>
      </c>
      <c r="L105" s="27">
        <v>-1.93396715875843</v>
      </c>
      <c r="M105" s="20">
        <v>0.0</v>
      </c>
      <c r="N105" s="7"/>
      <c r="O105" s="7"/>
      <c r="P105" s="7"/>
      <c r="Q105" s="7"/>
      <c r="R105" s="7"/>
      <c r="S105" s="7"/>
      <c r="T105" s="7"/>
      <c r="U105" s="7"/>
      <c r="V105" s="7"/>
      <c r="W105" s="7"/>
      <c r="X105" s="7"/>
      <c r="Y105" s="7"/>
      <c r="Z105" s="7"/>
    </row>
    <row r="106" ht="15.0" customHeight="1">
      <c r="A106" s="20" t="s">
        <v>292</v>
      </c>
      <c r="B106" s="20" t="s">
        <v>272</v>
      </c>
      <c r="C106" s="50">
        <v>1409.0</v>
      </c>
      <c r="D106" s="57">
        <v>0.391051975342936</v>
      </c>
      <c r="E106" s="50">
        <v>551.0</v>
      </c>
      <c r="F106" s="50">
        <v>858.0</v>
      </c>
      <c r="G106" s="20" t="s">
        <v>245</v>
      </c>
      <c r="H106" s="7"/>
      <c r="I106" s="20" t="s">
        <v>292</v>
      </c>
      <c r="J106" s="57">
        <v>0.344319033708664</v>
      </c>
      <c r="K106" s="57">
        <v>0.373340414232608</v>
      </c>
      <c r="L106" s="27">
        <v>-2.9021380523944</v>
      </c>
      <c r="M106" s="20">
        <v>1.0</v>
      </c>
      <c r="N106" s="7"/>
      <c r="O106" s="7"/>
      <c r="P106" s="7"/>
      <c r="Q106" s="7"/>
      <c r="R106" s="7"/>
      <c r="S106" s="7"/>
      <c r="T106" s="7"/>
      <c r="U106" s="7"/>
      <c r="V106" s="7"/>
      <c r="W106" s="7"/>
      <c r="X106" s="7"/>
      <c r="Y106" s="7"/>
      <c r="Z106" s="7"/>
    </row>
    <row r="107" ht="15.0" customHeight="1">
      <c r="A107" s="20" t="s">
        <v>293</v>
      </c>
      <c r="B107" s="20" t="s">
        <v>272</v>
      </c>
      <c r="C107" s="50">
        <v>3601.0</v>
      </c>
      <c r="D107" s="57">
        <v>0.362396082142189</v>
      </c>
      <c r="E107" s="50">
        <v>1305.0</v>
      </c>
      <c r="F107" s="50">
        <v>2296.0</v>
      </c>
      <c r="G107" s="20" t="s">
        <v>245</v>
      </c>
      <c r="H107" s="7"/>
      <c r="I107" s="20" t="s">
        <v>293</v>
      </c>
      <c r="J107" s="57">
        <v>0.298544997807671</v>
      </c>
      <c r="K107" s="57">
        <v>0.347016828148904</v>
      </c>
      <c r="L107" s="27">
        <v>-4.84718303412323</v>
      </c>
      <c r="M107" s="20">
        <v>1.0</v>
      </c>
      <c r="N107" s="7"/>
      <c r="O107" s="7"/>
      <c r="P107" s="7"/>
      <c r="Q107" s="7"/>
      <c r="R107" s="7"/>
      <c r="S107" s="7"/>
      <c r="T107" s="7"/>
      <c r="U107" s="7"/>
      <c r="V107" s="7"/>
      <c r="W107" s="7"/>
      <c r="X107" s="7"/>
      <c r="Y107" s="7"/>
      <c r="Z107" s="7"/>
    </row>
    <row r="108" ht="15.0" customHeight="1">
      <c r="A108" s="20" t="s">
        <v>294</v>
      </c>
      <c r="B108" s="20" t="s">
        <v>272</v>
      </c>
      <c r="C108" s="50">
        <v>222.0</v>
      </c>
      <c r="D108" s="57">
        <v>0.366429787658512</v>
      </c>
      <c r="E108" s="50">
        <v>81.0</v>
      </c>
      <c r="F108" s="50">
        <v>141.0</v>
      </c>
      <c r="G108" s="20" t="s">
        <v>245</v>
      </c>
      <c r="H108" s="7"/>
      <c r="I108" s="20" t="s">
        <v>294</v>
      </c>
      <c r="J108" s="57">
        <v>0.28449022396497</v>
      </c>
      <c r="K108" s="57">
        <v>0.355212355212355</v>
      </c>
      <c r="L108" s="27">
        <v>-7.0722131247385</v>
      </c>
      <c r="M108" s="20">
        <v>1.0</v>
      </c>
      <c r="N108" s="7"/>
      <c r="O108" s="7"/>
      <c r="P108" s="7"/>
      <c r="Q108" s="7"/>
      <c r="R108" s="7"/>
      <c r="S108" s="7"/>
      <c r="T108" s="7"/>
      <c r="U108" s="7"/>
      <c r="V108" s="7"/>
      <c r="W108" s="7"/>
      <c r="X108" s="7"/>
      <c r="Y108" s="7"/>
      <c r="Z108" s="7"/>
    </row>
    <row r="109" ht="15.0" customHeight="1">
      <c r="A109" s="20" t="s">
        <v>295</v>
      </c>
      <c r="B109" s="20" t="s">
        <v>272</v>
      </c>
      <c r="C109" s="50">
        <v>774.0</v>
      </c>
      <c r="D109" s="57">
        <v>0.392940480314737</v>
      </c>
      <c r="E109" s="50">
        <v>304.0</v>
      </c>
      <c r="F109" s="50">
        <v>470.0</v>
      </c>
      <c r="G109" s="20" t="s">
        <v>245</v>
      </c>
      <c r="H109" s="7"/>
      <c r="I109" s="20" t="s">
        <v>295</v>
      </c>
      <c r="J109" s="57">
        <v>0.341665322381316</v>
      </c>
      <c r="K109" s="57">
        <v>0.365720524017467</v>
      </c>
      <c r="L109" s="27">
        <v>-2.40552016361517</v>
      </c>
      <c r="M109" s="20">
        <v>1.0</v>
      </c>
      <c r="N109" s="7"/>
      <c r="O109" s="7"/>
      <c r="P109" s="7"/>
      <c r="Q109" s="7"/>
      <c r="R109" s="7"/>
      <c r="S109" s="7"/>
      <c r="T109" s="7"/>
      <c r="U109" s="7"/>
      <c r="V109" s="7"/>
      <c r="W109" s="7"/>
      <c r="X109" s="7"/>
      <c r="Y109" s="7"/>
      <c r="Z109" s="7"/>
    </row>
    <row r="110" ht="15.0" customHeight="1">
      <c r="A110" s="20" t="s">
        <v>296</v>
      </c>
      <c r="B110" s="20" t="s">
        <v>272</v>
      </c>
      <c r="C110" s="50">
        <v>460.0</v>
      </c>
      <c r="D110" s="57">
        <v>0.431507948935996</v>
      </c>
      <c r="E110" s="50">
        <v>198.0</v>
      </c>
      <c r="F110" s="50">
        <v>262.0</v>
      </c>
      <c r="G110" s="20" t="s">
        <v>245</v>
      </c>
      <c r="H110" s="7"/>
      <c r="I110" s="20" t="s">
        <v>296</v>
      </c>
      <c r="J110" s="57">
        <v>0.376187579234713</v>
      </c>
      <c r="K110" s="57">
        <v>0.404624277456647</v>
      </c>
      <c r="L110" s="27">
        <v>-2.84366982219345</v>
      </c>
      <c r="M110" s="20">
        <v>1.0</v>
      </c>
      <c r="N110" s="7"/>
      <c r="O110" s="7"/>
      <c r="P110" s="7"/>
      <c r="Q110" s="7"/>
      <c r="R110" s="7"/>
      <c r="S110" s="7"/>
      <c r="T110" s="7"/>
      <c r="U110" s="7"/>
      <c r="V110" s="7"/>
      <c r="W110" s="7"/>
      <c r="X110" s="7"/>
      <c r="Y110" s="7"/>
      <c r="Z110" s="7"/>
    </row>
    <row r="111" ht="15.0" customHeight="1">
      <c r="A111" s="20" t="s">
        <v>297</v>
      </c>
      <c r="B111" s="20" t="s">
        <v>272</v>
      </c>
      <c r="C111" s="50">
        <v>677.0</v>
      </c>
      <c r="D111" s="57">
        <v>0.448431940158751</v>
      </c>
      <c r="E111" s="50">
        <v>304.0</v>
      </c>
      <c r="F111" s="50">
        <v>373.0</v>
      </c>
      <c r="G111" s="20" t="s">
        <v>245</v>
      </c>
      <c r="H111" s="7"/>
      <c r="I111" s="20" t="s">
        <v>297</v>
      </c>
      <c r="J111" s="57">
        <v>0.397627324713127</v>
      </c>
      <c r="K111" s="57">
        <v>0.419518377693283</v>
      </c>
      <c r="L111" s="27">
        <v>-2.18910529801555</v>
      </c>
      <c r="M111" s="20">
        <v>1.0</v>
      </c>
      <c r="N111" s="7"/>
      <c r="O111" s="7"/>
      <c r="P111" s="7"/>
      <c r="Q111" s="7"/>
      <c r="R111" s="7"/>
      <c r="S111" s="7"/>
      <c r="T111" s="7"/>
      <c r="U111" s="7"/>
      <c r="V111" s="7"/>
      <c r="W111" s="7"/>
      <c r="X111" s="7"/>
      <c r="Y111" s="7"/>
      <c r="Z111" s="7"/>
    </row>
    <row r="112" ht="15.0" customHeight="1">
      <c r="A112" s="20" t="s">
        <v>298</v>
      </c>
      <c r="B112" s="20" t="s">
        <v>272</v>
      </c>
      <c r="C112" s="50">
        <v>3574.0</v>
      </c>
      <c r="D112" s="57">
        <v>0.336075111950092</v>
      </c>
      <c r="E112" s="50">
        <v>1201.0</v>
      </c>
      <c r="F112" s="50">
        <v>2373.0</v>
      </c>
      <c r="G112" s="20" t="s">
        <v>245</v>
      </c>
      <c r="H112" s="7"/>
      <c r="I112" s="20" t="s">
        <v>298</v>
      </c>
      <c r="J112" s="57">
        <v>0.281573855812912</v>
      </c>
      <c r="K112" s="57">
        <v>0.313794845881759</v>
      </c>
      <c r="L112" s="27">
        <v>-3.22209900688462</v>
      </c>
      <c r="M112" s="20">
        <v>1.0</v>
      </c>
      <c r="N112" s="7"/>
      <c r="O112" s="7"/>
      <c r="P112" s="7"/>
      <c r="Q112" s="7"/>
      <c r="R112" s="7"/>
      <c r="S112" s="7"/>
      <c r="T112" s="7"/>
      <c r="U112" s="7"/>
      <c r="V112" s="7"/>
      <c r="W112" s="7"/>
      <c r="X112" s="7"/>
      <c r="Y112" s="7"/>
      <c r="Z112" s="7"/>
    </row>
    <row r="113" ht="15.0" customHeight="1">
      <c r="A113" s="20" t="s">
        <v>368</v>
      </c>
      <c r="B113" s="20" t="s">
        <v>272</v>
      </c>
      <c r="C113" s="50">
        <v>3803.0</v>
      </c>
      <c r="D113" s="57">
        <v>0.500470050446292</v>
      </c>
      <c r="E113" s="50">
        <v>1903.0</v>
      </c>
      <c r="F113" s="50">
        <v>1900.0</v>
      </c>
      <c r="G113" s="20" t="s">
        <v>247</v>
      </c>
      <c r="H113" s="7"/>
      <c r="I113" s="20" t="s">
        <v>368</v>
      </c>
      <c r="J113" s="57">
        <v>0.456208381421783</v>
      </c>
      <c r="K113" s="57">
        <v>0.477742641693019</v>
      </c>
      <c r="L113" s="27">
        <v>-2.15342602712353</v>
      </c>
      <c r="M113" s="20">
        <v>1.0</v>
      </c>
      <c r="N113" s="7"/>
      <c r="O113" s="7"/>
      <c r="P113" s="7"/>
      <c r="Q113" s="7"/>
      <c r="R113" s="7"/>
      <c r="S113" s="7"/>
      <c r="T113" s="7"/>
      <c r="U113" s="7"/>
      <c r="V113" s="7"/>
      <c r="W113" s="7"/>
      <c r="X113" s="7"/>
      <c r="Y113" s="7"/>
      <c r="Z113" s="7"/>
    </row>
    <row r="114" ht="15.0" customHeight="1">
      <c r="A114" s="20" t="s">
        <v>300</v>
      </c>
      <c r="B114" s="20" t="s">
        <v>272</v>
      </c>
      <c r="C114" s="50">
        <v>854.0</v>
      </c>
      <c r="D114" s="57">
        <v>0.401049829461871</v>
      </c>
      <c r="E114" s="50">
        <v>342.0</v>
      </c>
      <c r="F114" s="50">
        <v>512.0</v>
      </c>
      <c r="G114" s="20" t="s">
        <v>245</v>
      </c>
      <c r="H114" s="7"/>
      <c r="I114" s="20" t="s">
        <v>300</v>
      </c>
      <c r="J114" s="57">
        <v>0.362842322206579</v>
      </c>
      <c r="K114" s="57">
        <v>0.387337057728119</v>
      </c>
      <c r="L114" s="27">
        <v>-2.44947355215403</v>
      </c>
      <c r="M114" s="20">
        <v>1.0</v>
      </c>
      <c r="N114" s="7"/>
      <c r="O114" s="7"/>
      <c r="P114" s="7"/>
      <c r="Q114" s="7"/>
      <c r="R114" s="7"/>
      <c r="S114" s="7"/>
      <c r="T114" s="7"/>
      <c r="U114" s="7"/>
      <c r="V114" s="7"/>
      <c r="W114" s="7"/>
      <c r="X114" s="7"/>
      <c r="Y114" s="7"/>
      <c r="Z114" s="7"/>
    </row>
    <row r="115" ht="15.0" customHeight="1">
      <c r="A115" s="20" t="s">
        <v>268</v>
      </c>
      <c r="B115" s="20" t="s">
        <v>272</v>
      </c>
      <c r="C115" s="50">
        <v>2884.0</v>
      </c>
      <c r="D115" s="57">
        <v>0.359923169526777</v>
      </c>
      <c r="E115" s="50">
        <v>1038.0</v>
      </c>
      <c r="F115" s="50">
        <v>1846.0</v>
      </c>
      <c r="G115" s="20" t="s">
        <v>245</v>
      </c>
      <c r="H115" s="7"/>
      <c r="I115" s="20" t="s">
        <v>268</v>
      </c>
      <c r="J115" s="57">
        <v>0.311182475190161</v>
      </c>
      <c r="K115" s="57">
        <v>0.332694151486098</v>
      </c>
      <c r="L115" s="27">
        <v>-2.15116762959368</v>
      </c>
      <c r="M115" s="20">
        <v>1.0</v>
      </c>
      <c r="N115" s="7"/>
      <c r="O115" s="7"/>
      <c r="P115" s="7"/>
      <c r="Q115" s="7"/>
      <c r="R115" s="7"/>
      <c r="S115" s="7"/>
      <c r="T115" s="7"/>
      <c r="U115" s="7"/>
      <c r="V115" s="7"/>
      <c r="W115" s="7"/>
      <c r="X115" s="7"/>
      <c r="Y115" s="7"/>
      <c r="Z115" s="7"/>
    </row>
    <row r="116" ht="15.0" customHeight="1">
      <c r="A116" s="20" t="s">
        <v>301</v>
      </c>
      <c r="B116" s="20" t="s">
        <v>272</v>
      </c>
      <c r="C116" s="50">
        <v>473.0</v>
      </c>
      <c r="D116" s="57">
        <v>0.476349463351642</v>
      </c>
      <c r="E116" s="50">
        <v>225.0</v>
      </c>
      <c r="F116" s="50">
        <v>248.0</v>
      </c>
      <c r="G116" s="20" t="s">
        <v>245</v>
      </c>
      <c r="H116" s="7"/>
      <c r="I116" s="20" t="s">
        <v>301</v>
      </c>
      <c r="J116" s="57">
        <v>0.418135887658608</v>
      </c>
      <c r="K116" s="57">
        <v>0.475465313028765</v>
      </c>
      <c r="L116" s="27">
        <v>-5.73294253701566</v>
      </c>
      <c r="M116" s="20">
        <v>1.0</v>
      </c>
      <c r="N116" s="7"/>
      <c r="O116" s="7"/>
      <c r="P116" s="7"/>
      <c r="Q116" s="7"/>
      <c r="R116" s="7"/>
      <c r="S116" s="7"/>
      <c r="T116" s="7"/>
      <c r="U116" s="7"/>
      <c r="V116" s="7"/>
      <c r="W116" s="7"/>
      <c r="X116" s="7"/>
      <c r="Y116" s="7"/>
      <c r="Z116" s="7"/>
    </row>
    <row r="117" ht="15.0" customHeight="1">
      <c r="A117" s="20" t="s">
        <v>302</v>
      </c>
      <c r="B117" s="20" t="s">
        <v>272</v>
      </c>
      <c r="C117" s="50">
        <v>3802.0</v>
      </c>
      <c r="D117" s="57">
        <v>0.459775027118567</v>
      </c>
      <c r="E117" s="50">
        <v>1748.0</v>
      </c>
      <c r="F117" s="50">
        <v>2054.0</v>
      </c>
      <c r="G117" s="20" t="s">
        <v>245</v>
      </c>
      <c r="H117" s="7"/>
      <c r="I117" s="20" t="s">
        <v>302</v>
      </c>
      <c r="J117" s="57">
        <v>0.401696001711368</v>
      </c>
      <c r="K117" s="57">
        <v>0.434792843691149</v>
      </c>
      <c r="L117" s="27">
        <v>-3.30968419797808</v>
      </c>
      <c r="M117" s="20">
        <v>1.0</v>
      </c>
      <c r="N117" s="7"/>
      <c r="O117" s="7"/>
      <c r="P117" s="7"/>
      <c r="Q117" s="7"/>
      <c r="R117" s="7"/>
      <c r="S117" s="7"/>
      <c r="T117" s="7"/>
      <c r="U117" s="7"/>
      <c r="V117" s="7"/>
      <c r="W117" s="7"/>
      <c r="X117" s="7"/>
      <c r="Y117" s="7"/>
      <c r="Z117" s="7"/>
    </row>
    <row r="118" ht="15.0" customHeight="1">
      <c r="A118" s="20" t="s">
        <v>303</v>
      </c>
      <c r="B118" s="20" t="s">
        <v>272</v>
      </c>
      <c r="C118" s="50">
        <v>2529.0</v>
      </c>
      <c r="D118" s="57">
        <v>0.562456680994257</v>
      </c>
      <c r="E118" s="50">
        <v>1422.0</v>
      </c>
      <c r="F118" s="50">
        <v>1107.0</v>
      </c>
      <c r="G118" s="20" t="s">
        <v>247</v>
      </c>
      <c r="H118" s="7"/>
      <c r="I118" s="20" t="s">
        <v>303</v>
      </c>
      <c r="J118" s="57">
        <v>0.529573137444117</v>
      </c>
      <c r="K118" s="57">
        <v>0.552256186317322</v>
      </c>
      <c r="L118" s="27">
        <v>-2.2683048873205</v>
      </c>
      <c r="M118" s="20">
        <v>1.0</v>
      </c>
      <c r="N118" s="7"/>
      <c r="O118" s="7"/>
      <c r="P118" s="7"/>
      <c r="Q118" s="7"/>
      <c r="R118" s="7"/>
      <c r="S118" s="7"/>
      <c r="T118" s="7"/>
      <c r="U118" s="7"/>
      <c r="V118" s="7"/>
      <c r="W118" s="7"/>
      <c r="X118" s="7"/>
      <c r="Y118" s="7"/>
      <c r="Z118" s="7"/>
    </row>
    <row r="119" ht="15.0" customHeight="1">
      <c r="A119" s="20" t="s">
        <v>304</v>
      </c>
      <c r="B119" s="20" t="s">
        <v>272</v>
      </c>
      <c r="C119" s="50">
        <v>1391.0</v>
      </c>
      <c r="D119" s="57">
        <v>0.441421026033169</v>
      </c>
      <c r="E119" s="50">
        <v>614.0</v>
      </c>
      <c r="F119" s="50">
        <v>777.0</v>
      </c>
      <c r="G119" s="20" t="s">
        <v>245</v>
      </c>
      <c r="H119" s="7"/>
      <c r="I119" s="20" t="s">
        <v>304</v>
      </c>
      <c r="J119" s="57">
        <v>0.398633442340424</v>
      </c>
      <c r="K119" s="57">
        <v>0.425503355704698</v>
      </c>
      <c r="L119" s="27">
        <v>-2.68699133642736</v>
      </c>
      <c r="M119" s="20">
        <v>1.0</v>
      </c>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6">
    <mergeCell ref="A17:B17"/>
    <mergeCell ref="A18:B18"/>
    <mergeCell ref="A22:B22"/>
    <mergeCell ref="A23:B23"/>
    <mergeCell ref="A24:B24"/>
    <mergeCell ref="A25:B25"/>
    <mergeCell ref="A26:B26"/>
    <mergeCell ref="C26:H26"/>
    <mergeCell ref="A6:K6"/>
    <mergeCell ref="A7:K7"/>
    <mergeCell ref="A8:K8"/>
    <mergeCell ref="A14:B14"/>
    <mergeCell ref="E14:K19"/>
    <mergeCell ref="A15:B15"/>
    <mergeCell ref="A16:B16"/>
    <mergeCell ref="A19:B19"/>
  </mergeCells>
  <hyperlinks>
    <hyperlink r:id="rId1" location="'Results'!A1" ref="A3"/>
    <hyperlink r:id="rId2" location="'How%20to%20Read'!A1" ref="F22"/>
  </hyperlinks>
  <printOptions/>
  <pageMargins bottom="1.0" footer="0.0" header="0.0" left="0.75" right="0.75" top="1.0"/>
  <pageSetup fitToHeight="0" paperSize="9" orientation="landscape"/>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3" width="16.0"/>
    <col customWidth="1" min="4" max="16" width="13.0"/>
    <col customWidth="1" min="17" max="26" width="8.71"/>
  </cols>
  <sheetData>
    <row r="1" ht="17.25" customHeight="1">
      <c r="A1" s="1" t="s">
        <v>385</v>
      </c>
      <c r="B1" s="7"/>
      <c r="C1" s="7"/>
      <c r="D1" s="7"/>
      <c r="E1" s="7"/>
      <c r="F1" s="7"/>
      <c r="G1" s="7"/>
      <c r="H1" s="7"/>
      <c r="I1" s="7"/>
      <c r="J1" s="7"/>
      <c r="K1" s="7"/>
      <c r="L1" s="7"/>
      <c r="M1" s="7"/>
      <c r="N1" s="7"/>
      <c r="O1" s="7"/>
      <c r="P1" s="7"/>
      <c r="Q1" s="7"/>
      <c r="R1" s="7"/>
      <c r="S1" s="7"/>
      <c r="T1" s="7"/>
      <c r="U1" s="7"/>
      <c r="V1" s="7"/>
      <c r="W1" s="7"/>
      <c r="X1" s="7"/>
      <c r="Y1" s="7"/>
      <c r="Z1" s="7"/>
    </row>
    <row r="2" ht="15.0" customHeight="1">
      <c r="A2" s="2" t="s">
        <v>386</v>
      </c>
      <c r="B2" s="7"/>
      <c r="C2" s="7"/>
      <c r="D2" s="7"/>
      <c r="E2" s="7"/>
      <c r="F2" s="7"/>
      <c r="G2" s="7"/>
      <c r="H2" s="7"/>
      <c r="I2" s="7"/>
      <c r="J2" s="7"/>
      <c r="K2" s="7"/>
      <c r="L2" s="7"/>
      <c r="M2" s="7"/>
      <c r="N2" s="7"/>
      <c r="O2" s="7"/>
      <c r="P2" s="7"/>
      <c r="Q2" s="7"/>
      <c r="R2" s="7"/>
      <c r="S2" s="7"/>
      <c r="T2" s="7"/>
      <c r="U2" s="7"/>
      <c r="V2" s="7"/>
      <c r="W2" s="7"/>
      <c r="X2" s="7"/>
      <c r="Y2" s="7"/>
      <c r="Z2" s="7"/>
    </row>
    <row r="3" ht="15.0" customHeight="1">
      <c r="A3" s="25" t="s">
        <v>205</v>
      </c>
      <c r="B3" s="7"/>
      <c r="C3" s="7"/>
      <c r="D3" s="7"/>
      <c r="E3" s="7"/>
      <c r="F3" s="7"/>
      <c r="G3" s="7"/>
      <c r="H3" s="7"/>
      <c r="I3" s="7"/>
      <c r="J3" s="7"/>
      <c r="K3" s="7"/>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ht="15.0" customHeight="1">
      <c r="A5" s="8" t="s">
        <v>206</v>
      </c>
      <c r="B5" s="7"/>
      <c r="C5" s="7"/>
      <c r="D5" s="7"/>
      <c r="E5" s="7"/>
      <c r="F5" s="7"/>
      <c r="G5" s="7"/>
      <c r="H5" s="7"/>
      <c r="I5" s="7"/>
      <c r="J5" s="7"/>
      <c r="K5" s="7"/>
      <c r="L5" s="7"/>
      <c r="M5" s="7"/>
      <c r="N5" s="7"/>
      <c r="O5" s="7"/>
      <c r="P5" s="7"/>
      <c r="Q5" s="7"/>
      <c r="R5" s="7"/>
      <c r="S5" s="7"/>
      <c r="T5" s="7"/>
      <c r="U5" s="7"/>
      <c r="V5" s="7"/>
      <c r="W5" s="7"/>
      <c r="X5" s="7"/>
      <c r="Y5" s="7"/>
      <c r="Z5" s="7"/>
    </row>
    <row r="6" ht="18.0" customHeight="1">
      <c r="A6" s="3" t="s">
        <v>387</v>
      </c>
      <c r="L6" s="7"/>
      <c r="M6" s="7"/>
      <c r="N6" s="7"/>
      <c r="O6" s="7"/>
      <c r="P6" s="7"/>
      <c r="Q6" s="7"/>
      <c r="R6" s="7"/>
      <c r="S6" s="7"/>
      <c r="T6" s="7"/>
      <c r="U6" s="7"/>
      <c r="V6" s="7"/>
      <c r="W6" s="7"/>
      <c r="X6" s="7"/>
      <c r="Y6" s="7"/>
      <c r="Z6" s="7"/>
    </row>
    <row r="7" ht="30.0" customHeight="1">
      <c r="A7" s="3" t="s">
        <v>388</v>
      </c>
      <c r="L7" s="7"/>
      <c r="M7" s="7"/>
      <c r="N7" s="7"/>
      <c r="O7" s="7"/>
      <c r="P7" s="7"/>
      <c r="Q7" s="7"/>
      <c r="R7" s="7"/>
      <c r="S7" s="7"/>
      <c r="T7" s="7"/>
      <c r="U7" s="7"/>
      <c r="V7" s="7"/>
      <c r="W7" s="7"/>
      <c r="X7" s="7"/>
      <c r="Y7" s="7"/>
      <c r="Z7" s="7"/>
    </row>
    <row r="8" ht="18.0" customHeight="1">
      <c r="A8" s="3" t="s">
        <v>389</v>
      </c>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ht="15.0" customHeight="1">
      <c r="A13" s="8" t="s">
        <v>212</v>
      </c>
      <c r="B13" s="7"/>
      <c r="C13" s="7"/>
      <c r="D13" s="7"/>
      <c r="E13" s="8" t="s">
        <v>213</v>
      </c>
      <c r="F13" s="7"/>
      <c r="G13" s="7"/>
      <c r="H13" s="7"/>
      <c r="I13" s="7"/>
      <c r="J13" s="7"/>
      <c r="K13" s="7"/>
      <c r="L13" s="7"/>
      <c r="M13" s="7"/>
      <c r="N13" s="7"/>
      <c r="O13" s="7"/>
      <c r="P13" s="7"/>
      <c r="Q13" s="7"/>
      <c r="R13" s="7"/>
      <c r="S13" s="7"/>
      <c r="T13" s="7"/>
      <c r="U13" s="7"/>
      <c r="V13" s="7"/>
      <c r="W13" s="7"/>
      <c r="X13" s="7"/>
      <c r="Y13" s="7"/>
      <c r="Z13" s="7"/>
    </row>
    <row r="14" ht="15.0" customHeight="1">
      <c r="A14" s="3" t="s">
        <v>214</v>
      </c>
      <c r="C14" s="42">
        <v>0.48313</v>
      </c>
      <c r="D14" s="7"/>
      <c r="E14" s="43" t="s">
        <v>390</v>
      </c>
      <c r="F14" s="44"/>
      <c r="G14" s="44"/>
      <c r="H14" s="44"/>
      <c r="I14" s="44"/>
      <c r="J14" s="44"/>
      <c r="K14" s="45"/>
      <c r="L14" s="7"/>
      <c r="M14" s="7"/>
      <c r="N14" s="7"/>
      <c r="O14" s="7"/>
      <c r="P14" s="7"/>
      <c r="Q14" s="7"/>
      <c r="R14" s="7"/>
      <c r="S14" s="7"/>
      <c r="T14" s="7"/>
      <c r="U14" s="7"/>
      <c r="V14" s="7"/>
      <c r="W14" s="7"/>
      <c r="X14" s="7"/>
      <c r="Y14" s="7"/>
      <c r="Z14" s="7"/>
    </row>
    <row r="15" ht="15.0" customHeight="1">
      <c r="A15" s="3" t="s">
        <v>216</v>
      </c>
      <c r="C15" s="42">
        <f>1-C14</f>
        <v>0.51687</v>
      </c>
      <c r="D15" s="7"/>
      <c r="E15" s="46"/>
      <c r="K15" s="47"/>
      <c r="L15" s="7"/>
      <c r="M15" s="7"/>
      <c r="N15" s="7"/>
      <c r="O15" s="7"/>
      <c r="P15" s="7"/>
      <c r="Q15" s="7"/>
      <c r="R15" s="7"/>
      <c r="S15" s="7"/>
      <c r="T15" s="7"/>
      <c r="U15" s="7"/>
      <c r="V15" s="7"/>
      <c r="W15" s="7"/>
      <c r="X15" s="7"/>
      <c r="Y15" s="7"/>
      <c r="Z15" s="7"/>
    </row>
    <row r="16" ht="15.0" customHeight="1">
      <c r="A16" s="3" t="s">
        <v>217</v>
      </c>
      <c r="C16" s="48">
        <f>(C14-C15)*100</f>
        <v>-3.374</v>
      </c>
      <c r="D16" s="7"/>
      <c r="E16" s="46"/>
      <c r="K16" s="47"/>
      <c r="L16" s="7"/>
      <c r="M16" s="7"/>
      <c r="N16" s="7"/>
      <c r="O16" s="7"/>
      <c r="P16" s="7"/>
      <c r="Q16" s="7"/>
      <c r="R16" s="7"/>
      <c r="S16" s="7"/>
      <c r="T16" s="7"/>
      <c r="U16" s="7"/>
      <c r="V16" s="7"/>
      <c r="W16" s="7"/>
      <c r="X16" s="7"/>
      <c r="Y16" s="7"/>
      <c r="Z16" s="7"/>
    </row>
    <row r="17" ht="15.0" customHeight="1">
      <c r="A17" s="3" t="s">
        <v>120</v>
      </c>
      <c r="C17" s="49" t="str">
        <f>IF(C14&gt;0.5,"Brooks","Mackenzie")</f>
        <v>Mackenzie</v>
      </c>
      <c r="D17" s="7"/>
      <c r="E17" s="46"/>
      <c r="K17" s="47"/>
      <c r="L17" s="7"/>
      <c r="M17" s="7"/>
      <c r="N17" s="7"/>
      <c r="O17" s="7"/>
      <c r="P17" s="7"/>
      <c r="Q17" s="7"/>
      <c r="R17" s="7"/>
      <c r="S17" s="7"/>
      <c r="T17" s="7"/>
      <c r="U17" s="7"/>
      <c r="V17" s="7"/>
      <c r="W17" s="7"/>
      <c r="X17" s="7"/>
      <c r="Y17" s="7"/>
      <c r="Z17" s="7"/>
    </row>
    <row r="18" ht="15.0" customHeight="1">
      <c r="A18" s="20" t="s">
        <v>218</v>
      </c>
      <c r="C18" s="50"/>
      <c r="D18" s="7"/>
      <c r="E18" s="46"/>
      <c r="K18" s="47"/>
      <c r="L18" s="7"/>
      <c r="M18" s="7"/>
      <c r="N18" s="7"/>
      <c r="O18" s="7"/>
      <c r="P18" s="7"/>
      <c r="Q18" s="7"/>
      <c r="R18" s="7"/>
      <c r="S18" s="7"/>
      <c r="T18" s="7"/>
      <c r="U18" s="7"/>
      <c r="V18" s="7"/>
      <c r="W18" s="7"/>
      <c r="X18" s="7"/>
      <c r="Y18" s="7"/>
      <c r="Z18" s="7"/>
    </row>
    <row r="19" ht="15.0" customHeight="1">
      <c r="A19" s="20" t="s">
        <v>219</v>
      </c>
      <c r="C19" s="50"/>
      <c r="D19" s="7"/>
      <c r="E19" s="51"/>
      <c r="F19" s="52"/>
      <c r="G19" s="52"/>
      <c r="H19" s="52"/>
      <c r="I19" s="52"/>
      <c r="J19" s="52"/>
      <c r="K19" s="53"/>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0" customHeight="1">
      <c r="A21" s="8" t="s">
        <v>220</v>
      </c>
      <c r="B21" s="7"/>
      <c r="C21" s="7"/>
      <c r="D21" s="7"/>
      <c r="E21" s="8" t="s">
        <v>80</v>
      </c>
      <c r="F21" s="7"/>
      <c r="G21" s="7"/>
      <c r="H21" s="7"/>
      <c r="I21" s="7"/>
      <c r="J21" s="7"/>
      <c r="K21" s="7"/>
      <c r="L21" s="7"/>
      <c r="M21" s="7"/>
      <c r="N21" s="7"/>
      <c r="O21" s="7"/>
      <c r="P21" s="7"/>
      <c r="Q21" s="7"/>
      <c r="R21" s="7"/>
      <c r="S21" s="7"/>
      <c r="T21" s="7"/>
      <c r="U21" s="7"/>
      <c r="V21" s="7"/>
      <c r="W21" s="7"/>
      <c r="X21" s="7"/>
      <c r="Y21" s="7"/>
      <c r="Z21" s="7"/>
    </row>
    <row r="22" ht="27.75" customHeight="1">
      <c r="A22" s="3" t="s">
        <v>221</v>
      </c>
      <c r="C22" s="54">
        <v>2.24</v>
      </c>
      <c r="D22" s="7"/>
      <c r="E22" s="36" t="s">
        <v>82</v>
      </c>
      <c r="F22" s="55" t="s">
        <v>222</v>
      </c>
      <c r="G22" s="7"/>
      <c r="H22" s="7"/>
      <c r="I22" s="7"/>
      <c r="J22" s="7"/>
      <c r="K22" s="7"/>
      <c r="L22" s="7"/>
      <c r="M22" s="7"/>
      <c r="N22" s="7"/>
      <c r="O22" s="7"/>
      <c r="P22" s="7"/>
      <c r="Q22" s="7"/>
      <c r="R22" s="7"/>
      <c r="S22" s="7"/>
      <c r="T22" s="7"/>
      <c r="U22" s="7"/>
      <c r="V22" s="7"/>
      <c r="W22" s="7"/>
      <c r="X22" s="7"/>
      <c r="Y22" s="7"/>
      <c r="Z22" s="7"/>
    </row>
    <row r="23" ht="27.75" customHeight="1">
      <c r="A23" s="3" t="s">
        <v>223</v>
      </c>
      <c r="C23" s="23" t="s">
        <v>391</v>
      </c>
      <c r="D23" s="7"/>
      <c r="E23" s="7"/>
      <c r="F23" s="7"/>
      <c r="G23" s="7"/>
      <c r="H23" s="7"/>
      <c r="I23" s="7"/>
      <c r="J23" s="7"/>
      <c r="K23" s="7"/>
      <c r="L23" s="7"/>
      <c r="M23" s="7"/>
      <c r="N23" s="7"/>
      <c r="O23" s="7"/>
      <c r="P23" s="7"/>
      <c r="Q23" s="7"/>
      <c r="R23" s="7"/>
      <c r="S23" s="7"/>
      <c r="T23" s="7"/>
      <c r="U23" s="7"/>
      <c r="V23" s="7"/>
      <c r="W23" s="7"/>
      <c r="X23" s="7"/>
      <c r="Y23" s="7"/>
      <c r="Z23" s="7"/>
    </row>
    <row r="24" ht="27.75" customHeight="1">
      <c r="A24" s="3" t="s">
        <v>225</v>
      </c>
      <c r="C24" s="56">
        <v>0.387459459260325</v>
      </c>
      <c r="D24" s="7"/>
      <c r="E24" s="7"/>
      <c r="F24" s="7"/>
      <c r="G24" s="7"/>
      <c r="H24" s="7"/>
      <c r="I24" s="7"/>
      <c r="J24" s="7"/>
      <c r="K24" s="7"/>
      <c r="L24" s="7"/>
      <c r="M24" s="7"/>
      <c r="N24" s="7"/>
      <c r="O24" s="7"/>
      <c r="P24" s="7"/>
      <c r="Q24" s="7"/>
      <c r="R24" s="7"/>
      <c r="S24" s="7"/>
      <c r="T24" s="7"/>
      <c r="U24" s="7"/>
      <c r="V24" s="7"/>
      <c r="W24" s="7"/>
      <c r="X24" s="7"/>
      <c r="Y24" s="7"/>
      <c r="Z24" s="7"/>
    </row>
    <row r="25" ht="27.75" customHeight="1">
      <c r="A25" s="3" t="s">
        <v>226</v>
      </c>
      <c r="C25" s="20" t="s">
        <v>227</v>
      </c>
      <c r="D25" s="7"/>
      <c r="E25" s="7"/>
      <c r="F25" s="7"/>
      <c r="G25" s="7"/>
      <c r="H25" s="7"/>
      <c r="I25" s="7"/>
      <c r="J25" s="7"/>
      <c r="K25" s="7"/>
      <c r="L25" s="7"/>
      <c r="M25" s="7"/>
      <c r="N25" s="7"/>
      <c r="O25" s="7"/>
      <c r="P25" s="7"/>
      <c r="Q25" s="7"/>
      <c r="R25" s="7"/>
      <c r="S25" s="7"/>
      <c r="T25" s="7"/>
      <c r="U25" s="7"/>
      <c r="V25" s="7"/>
      <c r="W25" s="7"/>
      <c r="X25" s="7"/>
      <c r="Y25" s="7"/>
      <c r="Z25" s="7"/>
    </row>
    <row r="26" ht="27.75" customHeight="1">
      <c r="A26" s="3" t="s">
        <v>125</v>
      </c>
      <c r="C26" s="3" t="s">
        <v>41</v>
      </c>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0" customHeight="1">
      <c r="A29" s="8" t="s">
        <v>228</v>
      </c>
      <c r="B29" s="7"/>
      <c r="C29" s="7"/>
      <c r="D29" s="7"/>
      <c r="E29" s="7"/>
      <c r="F29" s="7"/>
      <c r="G29" s="7"/>
      <c r="H29" s="7"/>
      <c r="I29" s="7"/>
      <c r="J29" s="8" t="s">
        <v>229</v>
      </c>
      <c r="K29" s="7"/>
      <c r="L29" s="7"/>
      <c r="M29" s="7"/>
      <c r="N29" s="7"/>
      <c r="O29" s="7"/>
      <c r="P29" s="7"/>
      <c r="Q29" s="7"/>
      <c r="R29" s="7"/>
      <c r="S29" s="7"/>
      <c r="T29" s="7"/>
      <c r="U29" s="7"/>
      <c r="V29" s="7"/>
      <c r="W29" s="7"/>
      <c r="X29" s="7"/>
      <c r="Y29" s="7"/>
      <c r="Z29" s="7"/>
    </row>
    <row r="30" ht="39.75" customHeight="1">
      <c r="A30" s="24" t="s">
        <v>231</v>
      </c>
      <c r="B30" s="24" t="s">
        <v>230</v>
      </c>
      <c r="C30" s="24" t="s">
        <v>392</v>
      </c>
      <c r="D30" s="24" t="s">
        <v>339</v>
      </c>
      <c r="E30" s="24" t="s">
        <v>340</v>
      </c>
      <c r="F30" s="24" t="s">
        <v>341</v>
      </c>
      <c r="G30" s="24" t="s">
        <v>342</v>
      </c>
      <c r="H30" s="24" t="s">
        <v>237</v>
      </c>
      <c r="I30" s="7"/>
      <c r="J30" s="24" t="s">
        <v>231</v>
      </c>
      <c r="K30" s="24" t="s">
        <v>230</v>
      </c>
      <c r="L30" s="24" t="s">
        <v>392</v>
      </c>
      <c r="M30" s="24" t="s">
        <v>393</v>
      </c>
      <c r="N30" s="24" t="s">
        <v>239</v>
      </c>
      <c r="O30" s="24" t="s">
        <v>394</v>
      </c>
      <c r="P30" s="24" t="s">
        <v>395</v>
      </c>
      <c r="Q30" s="7"/>
      <c r="R30" s="7"/>
      <c r="S30" s="7"/>
      <c r="T30" s="7"/>
      <c r="U30" s="7"/>
      <c r="V30" s="7"/>
      <c r="W30" s="7"/>
      <c r="X30" s="7"/>
      <c r="Y30" s="7"/>
      <c r="Z30" s="7"/>
    </row>
    <row r="31" ht="15.0" customHeight="1">
      <c r="A31" s="20" t="s">
        <v>306</v>
      </c>
      <c r="B31" s="20" t="s">
        <v>396</v>
      </c>
      <c r="C31" s="20">
        <v>10.0</v>
      </c>
      <c r="D31" s="50">
        <v>391.0</v>
      </c>
      <c r="E31" s="57">
        <v>0.3558994038</v>
      </c>
      <c r="F31" s="50">
        <v>139.0</v>
      </c>
      <c r="G31" s="50">
        <v>252.0</v>
      </c>
      <c r="H31" s="20" t="s">
        <v>245</v>
      </c>
      <c r="I31" s="7"/>
      <c r="J31" s="20" t="s">
        <v>306</v>
      </c>
      <c r="K31" s="20" t="s">
        <v>396</v>
      </c>
      <c r="L31" s="20">
        <v>10.0</v>
      </c>
      <c r="M31" s="57">
        <v>0.3065847815</v>
      </c>
      <c r="N31" s="57">
        <v>0.3884120172</v>
      </c>
      <c r="O31" s="27">
        <v>-8.182723563</v>
      </c>
      <c r="P31" s="20">
        <v>1.0</v>
      </c>
      <c r="Q31" s="7"/>
      <c r="R31" s="7"/>
      <c r="S31" s="7"/>
      <c r="T31" s="7"/>
      <c r="U31" s="7"/>
      <c r="V31" s="7"/>
      <c r="W31" s="7"/>
      <c r="X31" s="7"/>
      <c r="Y31" s="7"/>
      <c r="Z31" s="7"/>
    </row>
    <row r="32" ht="15.0" customHeight="1">
      <c r="A32" s="20" t="s">
        <v>306</v>
      </c>
      <c r="B32" s="20" t="s">
        <v>397</v>
      </c>
      <c r="C32" s="20">
        <v>40.0</v>
      </c>
      <c r="D32" s="50">
        <v>341.0</v>
      </c>
      <c r="E32" s="57">
        <v>0.250549386</v>
      </c>
      <c r="F32" s="50">
        <v>85.0</v>
      </c>
      <c r="G32" s="50">
        <v>256.0</v>
      </c>
      <c r="H32" s="20" t="s">
        <v>245</v>
      </c>
      <c r="I32" s="7"/>
      <c r="J32" s="20" t="s">
        <v>306</v>
      </c>
      <c r="K32" s="20" t="s">
        <v>397</v>
      </c>
      <c r="L32" s="20">
        <v>40.0</v>
      </c>
      <c r="M32" s="57">
        <v>0.2187272487</v>
      </c>
      <c r="N32" s="57">
        <v>0.2822966507</v>
      </c>
      <c r="O32" s="27">
        <v>-6.3569402</v>
      </c>
      <c r="P32" s="20">
        <v>1.0</v>
      </c>
      <c r="Q32" s="7"/>
      <c r="R32" s="7"/>
      <c r="S32" s="7"/>
      <c r="T32" s="7"/>
      <c r="U32" s="7"/>
      <c r="V32" s="7"/>
      <c r="W32" s="7"/>
      <c r="X32" s="7"/>
      <c r="Y32" s="7"/>
      <c r="Z32" s="7"/>
    </row>
    <row r="33" ht="15.0" customHeight="1">
      <c r="A33" s="20" t="s">
        <v>306</v>
      </c>
      <c r="B33" s="20" t="s">
        <v>398</v>
      </c>
      <c r="C33" s="20">
        <v>50.0</v>
      </c>
      <c r="D33" s="50">
        <v>411.0</v>
      </c>
      <c r="E33" s="57">
        <v>0.3037958617</v>
      </c>
      <c r="F33" s="50">
        <v>125.0</v>
      </c>
      <c r="G33" s="50">
        <v>286.0</v>
      </c>
      <c r="H33" s="20" t="s">
        <v>245</v>
      </c>
      <c r="I33" s="7"/>
      <c r="J33" s="20" t="s">
        <v>306</v>
      </c>
      <c r="K33" s="20" t="s">
        <v>398</v>
      </c>
      <c r="L33" s="20">
        <v>50.0</v>
      </c>
      <c r="M33" s="57">
        <v>0.3080658597</v>
      </c>
      <c r="N33" s="57">
        <v>0.3171806167</v>
      </c>
      <c r="O33" s="27">
        <v>-0.9114757065</v>
      </c>
      <c r="P33" s="20">
        <v>1.0</v>
      </c>
      <c r="Q33" s="7"/>
      <c r="R33" s="7"/>
      <c r="S33" s="7"/>
      <c r="T33" s="7"/>
      <c r="U33" s="7"/>
      <c r="V33" s="7"/>
      <c r="W33" s="7"/>
      <c r="X33" s="7"/>
      <c r="Y33" s="7"/>
      <c r="Z33" s="7"/>
    </row>
    <row r="34" ht="15.0" customHeight="1">
      <c r="A34" s="20" t="s">
        <v>306</v>
      </c>
      <c r="B34" s="20" t="s">
        <v>399</v>
      </c>
      <c r="C34" s="20">
        <v>60.0</v>
      </c>
      <c r="D34" s="50">
        <v>786.0</v>
      </c>
      <c r="E34" s="57">
        <v>0.2157807744</v>
      </c>
      <c r="F34" s="50">
        <v>170.0</v>
      </c>
      <c r="G34" s="50">
        <v>616.0</v>
      </c>
      <c r="H34" s="20" t="s">
        <v>245</v>
      </c>
      <c r="I34" s="7"/>
      <c r="J34" s="20" t="s">
        <v>306</v>
      </c>
      <c r="K34" s="20" t="s">
        <v>399</v>
      </c>
      <c r="L34" s="20">
        <v>60.0</v>
      </c>
      <c r="M34" s="57">
        <v>0.2362604671</v>
      </c>
      <c r="N34" s="57">
        <v>0.240850059</v>
      </c>
      <c r="O34" s="27">
        <v>-0.4589591903</v>
      </c>
      <c r="P34" s="20">
        <v>1.0</v>
      </c>
      <c r="Q34" s="7"/>
      <c r="R34" s="7"/>
      <c r="S34" s="7"/>
      <c r="T34" s="7"/>
      <c r="U34" s="7"/>
      <c r="V34" s="7"/>
      <c r="W34" s="7"/>
      <c r="X34" s="7"/>
      <c r="Y34" s="7"/>
      <c r="Z34" s="7"/>
    </row>
    <row r="35" ht="15.0" customHeight="1">
      <c r="A35" s="20" t="s">
        <v>306</v>
      </c>
      <c r="B35" s="20" t="s">
        <v>399</v>
      </c>
      <c r="C35" s="20">
        <v>65.0</v>
      </c>
      <c r="D35" s="50">
        <v>697.0</v>
      </c>
      <c r="E35" s="57">
        <v>0.2573327579</v>
      </c>
      <c r="F35" s="50">
        <v>179.0</v>
      </c>
      <c r="G35" s="50">
        <v>518.0</v>
      </c>
      <c r="H35" s="20" t="s">
        <v>245</v>
      </c>
      <c r="I35" s="7"/>
      <c r="J35" s="20" t="s">
        <v>306</v>
      </c>
      <c r="K35" s="20" t="s">
        <v>399</v>
      </c>
      <c r="L35" s="20">
        <v>65.0</v>
      </c>
      <c r="M35" s="57">
        <v>0.2526056617</v>
      </c>
      <c r="N35" s="57">
        <v>0.2772511848</v>
      </c>
      <c r="O35" s="27">
        <v>-2.46455231</v>
      </c>
      <c r="P35" s="20">
        <v>1.0</v>
      </c>
      <c r="Q35" s="7"/>
      <c r="R35" s="7"/>
      <c r="S35" s="7"/>
      <c r="T35" s="7"/>
      <c r="U35" s="7"/>
      <c r="V35" s="7"/>
      <c r="W35" s="7"/>
      <c r="X35" s="7"/>
      <c r="Y35" s="7"/>
      <c r="Z35" s="7"/>
    </row>
    <row r="36" ht="15.0" customHeight="1">
      <c r="A36" s="20" t="s">
        <v>306</v>
      </c>
      <c r="B36" s="20" t="s">
        <v>400</v>
      </c>
      <c r="C36" s="20">
        <v>70.0</v>
      </c>
      <c r="D36" s="50">
        <v>111.0</v>
      </c>
      <c r="E36" s="57">
        <v>0.282338901</v>
      </c>
      <c r="F36" s="50">
        <v>31.0</v>
      </c>
      <c r="G36" s="50">
        <v>80.0</v>
      </c>
      <c r="H36" s="20" t="s">
        <v>245</v>
      </c>
      <c r="I36" s="7"/>
      <c r="J36" s="20" t="s">
        <v>306</v>
      </c>
      <c r="K36" s="20" t="s">
        <v>400</v>
      </c>
      <c r="L36" s="20">
        <v>70.0</v>
      </c>
      <c r="M36" s="57">
        <v>0.303189396</v>
      </c>
      <c r="N36" s="57">
        <v>0.3275862069</v>
      </c>
      <c r="O36" s="27">
        <v>-2.439681086</v>
      </c>
      <c r="P36" s="20">
        <v>1.0</v>
      </c>
      <c r="Q36" s="7"/>
      <c r="R36" s="7"/>
      <c r="S36" s="7"/>
      <c r="T36" s="7"/>
      <c r="U36" s="7"/>
      <c r="V36" s="7"/>
      <c r="W36" s="7"/>
      <c r="X36" s="7"/>
      <c r="Y36" s="7"/>
      <c r="Z36" s="7"/>
    </row>
    <row r="37" ht="15.0" customHeight="1">
      <c r="A37" s="20" t="s">
        <v>306</v>
      </c>
      <c r="B37" s="20" t="s">
        <v>401</v>
      </c>
      <c r="C37" s="20">
        <v>80.0</v>
      </c>
      <c r="D37" s="50">
        <v>522.0</v>
      </c>
      <c r="E37" s="57">
        <v>0.2421579816</v>
      </c>
      <c r="F37" s="50">
        <v>126.0</v>
      </c>
      <c r="G37" s="50">
        <v>396.0</v>
      </c>
      <c r="H37" s="20" t="s">
        <v>245</v>
      </c>
      <c r="I37" s="7"/>
      <c r="J37" s="20" t="s">
        <v>306</v>
      </c>
      <c r="K37" s="20" t="s">
        <v>401</v>
      </c>
      <c r="L37" s="20">
        <v>80.0</v>
      </c>
      <c r="M37" s="57">
        <v>0.2522817471</v>
      </c>
      <c r="N37" s="57">
        <v>0.2666666667</v>
      </c>
      <c r="O37" s="27">
        <v>-1.438491958</v>
      </c>
      <c r="P37" s="20">
        <v>1.0</v>
      </c>
      <c r="Q37" s="7"/>
      <c r="R37" s="7"/>
      <c r="S37" s="7"/>
      <c r="T37" s="7"/>
      <c r="U37" s="7"/>
      <c r="V37" s="7"/>
      <c r="W37" s="7"/>
      <c r="X37" s="7"/>
      <c r="Y37" s="7"/>
      <c r="Z37" s="7"/>
    </row>
    <row r="38" ht="15.0" customHeight="1">
      <c r="A38" s="20" t="s">
        <v>306</v>
      </c>
      <c r="B38" s="20" t="s">
        <v>401</v>
      </c>
      <c r="C38" s="20">
        <v>90.0</v>
      </c>
      <c r="D38" s="50">
        <v>960.0</v>
      </c>
      <c r="E38" s="57">
        <v>0.266083573</v>
      </c>
      <c r="F38" s="50">
        <v>255.0</v>
      </c>
      <c r="G38" s="50">
        <v>705.0</v>
      </c>
      <c r="H38" s="20" t="s">
        <v>245</v>
      </c>
      <c r="I38" s="7"/>
      <c r="J38" s="20" t="s">
        <v>306</v>
      </c>
      <c r="K38" s="20" t="s">
        <v>401</v>
      </c>
      <c r="L38" s="20">
        <v>90.0</v>
      </c>
      <c r="M38" s="57">
        <v>0.2573105389</v>
      </c>
      <c r="N38" s="57">
        <v>0.2877094972</v>
      </c>
      <c r="O38" s="27">
        <v>-3.039895826</v>
      </c>
      <c r="P38" s="20">
        <v>1.0</v>
      </c>
      <c r="Q38" s="7"/>
      <c r="R38" s="7"/>
      <c r="S38" s="7"/>
      <c r="T38" s="7"/>
      <c r="U38" s="7"/>
      <c r="V38" s="7"/>
      <c r="W38" s="7"/>
      <c r="X38" s="7"/>
      <c r="Y38" s="7"/>
      <c r="Z38" s="7"/>
    </row>
    <row r="39" ht="15.0" customHeight="1">
      <c r="A39" s="20" t="s">
        <v>306</v>
      </c>
      <c r="B39" s="20" t="s">
        <v>401</v>
      </c>
      <c r="C39" s="20">
        <v>100.0</v>
      </c>
      <c r="D39" s="50">
        <v>776.0</v>
      </c>
      <c r="E39" s="57">
        <v>0.2612572023</v>
      </c>
      <c r="F39" s="50">
        <v>203.0</v>
      </c>
      <c r="G39" s="50">
        <v>573.0</v>
      </c>
      <c r="H39" s="20" t="s">
        <v>245</v>
      </c>
      <c r="I39" s="7"/>
      <c r="J39" s="20" t="s">
        <v>306</v>
      </c>
      <c r="K39" s="20" t="s">
        <v>401</v>
      </c>
      <c r="L39" s="20">
        <v>100.0</v>
      </c>
      <c r="M39" s="57">
        <v>0.2436796831</v>
      </c>
      <c r="N39" s="57">
        <v>0.2716763006</v>
      </c>
      <c r="O39" s="27">
        <v>-2.799661748</v>
      </c>
      <c r="P39" s="20">
        <v>1.0</v>
      </c>
      <c r="Q39" s="7"/>
      <c r="R39" s="7"/>
      <c r="S39" s="7"/>
      <c r="T39" s="7"/>
      <c r="U39" s="7"/>
      <c r="V39" s="7"/>
      <c r="W39" s="7"/>
      <c r="X39" s="7"/>
      <c r="Y39" s="7"/>
      <c r="Z39" s="7"/>
    </row>
    <row r="40" ht="15.0" customHeight="1">
      <c r="A40" s="20" t="s">
        <v>306</v>
      </c>
      <c r="B40" s="20" t="s">
        <v>402</v>
      </c>
      <c r="C40" s="20">
        <v>110.0</v>
      </c>
      <c r="D40" s="50">
        <v>480.0</v>
      </c>
      <c r="E40" s="57">
        <v>0.3946223513</v>
      </c>
      <c r="F40" s="50">
        <v>189.0</v>
      </c>
      <c r="G40" s="50">
        <v>291.0</v>
      </c>
      <c r="H40" s="20" t="s">
        <v>245</v>
      </c>
      <c r="I40" s="7"/>
      <c r="J40" s="20" t="s">
        <v>306</v>
      </c>
      <c r="K40" s="20" t="s">
        <v>402</v>
      </c>
      <c r="L40" s="20">
        <v>110.0</v>
      </c>
      <c r="M40" s="57">
        <v>0.3842713904</v>
      </c>
      <c r="N40" s="57">
        <v>0.4398496241</v>
      </c>
      <c r="O40" s="27">
        <v>-5.557823369</v>
      </c>
      <c r="P40" s="20">
        <v>1.0</v>
      </c>
      <c r="Q40" s="7"/>
      <c r="R40" s="7"/>
      <c r="S40" s="7"/>
      <c r="T40" s="7"/>
      <c r="U40" s="7"/>
      <c r="V40" s="7"/>
      <c r="W40" s="7"/>
      <c r="X40" s="7"/>
      <c r="Y40" s="7"/>
      <c r="Z40" s="7"/>
    </row>
    <row r="41" ht="15.0" customHeight="1">
      <c r="A41" s="20" t="s">
        <v>306</v>
      </c>
      <c r="B41" s="20" t="s">
        <v>402</v>
      </c>
      <c r="C41" s="20">
        <v>120.0</v>
      </c>
      <c r="D41" s="50">
        <v>338.0</v>
      </c>
      <c r="E41" s="57">
        <v>0.4335498191</v>
      </c>
      <c r="F41" s="50">
        <v>147.0</v>
      </c>
      <c r="G41" s="50">
        <v>191.0</v>
      </c>
      <c r="H41" s="20" t="s">
        <v>245</v>
      </c>
      <c r="I41" s="7"/>
      <c r="J41" s="20" t="s">
        <v>306</v>
      </c>
      <c r="K41" s="20" t="s">
        <v>402</v>
      </c>
      <c r="L41" s="20">
        <v>120.0</v>
      </c>
      <c r="M41" s="57">
        <v>0.4497326362</v>
      </c>
      <c r="N41" s="57">
        <v>0.4194373402</v>
      </c>
      <c r="O41" s="27">
        <v>3.029529604</v>
      </c>
      <c r="P41" s="20">
        <v>1.0</v>
      </c>
      <c r="Q41" s="7"/>
      <c r="R41" s="7"/>
      <c r="S41" s="7"/>
      <c r="T41" s="7"/>
      <c r="U41" s="7"/>
      <c r="V41" s="7"/>
      <c r="W41" s="7"/>
      <c r="X41" s="7"/>
      <c r="Y41" s="7"/>
      <c r="Z41" s="7"/>
    </row>
    <row r="42" ht="15.0" customHeight="1">
      <c r="A42" s="20" t="s">
        <v>306</v>
      </c>
      <c r="B42" s="20" t="s">
        <v>402</v>
      </c>
      <c r="C42" s="20">
        <v>130.0</v>
      </c>
      <c r="D42" s="50">
        <v>690.0</v>
      </c>
      <c r="E42" s="57">
        <v>0.3476243141</v>
      </c>
      <c r="F42" s="50">
        <v>240.0</v>
      </c>
      <c r="G42" s="50">
        <v>450.0</v>
      </c>
      <c r="H42" s="20" t="s">
        <v>245</v>
      </c>
      <c r="I42" s="7"/>
      <c r="J42" s="20" t="s">
        <v>306</v>
      </c>
      <c r="K42" s="20" t="s">
        <v>402</v>
      </c>
      <c r="L42" s="20">
        <v>130.0</v>
      </c>
      <c r="M42" s="57">
        <v>0.3399379315</v>
      </c>
      <c r="N42" s="57">
        <v>0.382781457</v>
      </c>
      <c r="O42" s="27">
        <v>-4.284352547</v>
      </c>
      <c r="P42" s="20">
        <v>1.0</v>
      </c>
      <c r="Q42" s="7"/>
      <c r="R42" s="7"/>
      <c r="S42" s="7"/>
      <c r="T42" s="7"/>
      <c r="U42" s="7"/>
      <c r="V42" s="7"/>
      <c r="W42" s="7"/>
      <c r="X42" s="7"/>
      <c r="Y42" s="7"/>
      <c r="Z42" s="7"/>
    </row>
    <row r="43" ht="15.0" customHeight="1">
      <c r="A43" s="20" t="s">
        <v>306</v>
      </c>
      <c r="B43" s="20" t="s">
        <v>402</v>
      </c>
      <c r="C43" s="20">
        <v>140.0</v>
      </c>
      <c r="D43" s="50">
        <v>271.0</v>
      </c>
      <c r="E43" s="57">
        <v>0.4974802583</v>
      </c>
      <c r="F43" s="50">
        <v>135.0</v>
      </c>
      <c r="G43" s="50">
        <v>136.0</v>
      </c>
      <c r="H43" s="20" t="s">
        <v>245</v>
      </c>
      <c r="I43" s="7"/>
      <c r="J43" s="20" t="s">
        <v>306</v>
      </c>
      <c r="K43" s="20" t="s">
        <v>402</v>
      </c>
      <c r="L43" s="20">
        <v>140.0</v>
      </c>
      <c r="M43" s="57">
        <v>0.5399735801</v>
      </c>
      <c r="N43" s="57">
        <v>0.5072992701</v>
      </c>
      <c r="O43" s="27">
        <v>3.267431</v>
      </c>
      <c r="P43" s="20">
        <v>1.0</v>
      </c>
      <c r="Q43" s="7"/>
      <c r="R43" s="7"/>
      <c r="S43" s="7"/>
      <c r="T43" s="7"/>
      <c r="U43" s="7"/>
      <c r="V43" s="7"/>
      <c r="W43" s="7"/>
      <c r="X43" s="7"/>
      <c r="Y43" s="7"/>
      <c r="Z43" s="7"/>
    </row>
    <row r="44" ht="15.0" customHeight="1">
      <c r="A44" s="20" t="s">
        <v>306</v>
      </c>
      <c r="B44" s="20" t="s">
        <v>402</v>
      </c>
      <c r="C44" s="20">
        <v>150.0</v>
      </c>
      <c r="D44" s="50">
        <v>632.0</v>
      </c>
      <c r="E44" s="57">
        <v>0.4540315567</v>
      </c>
      <c r="F44" s="50">
        <v>287.0</v>
      </c>
      <c r="G44" s="50">
        <v>345.0</v>
      </c>
      <c r="H44" s="20" t="s">
        <v>245</v>
      </c>
      <c r="I44" s="7"/>
      <c r="J44" s="20" t="s">
        <v>306</v>
      </c>
      <c r="K44" s="20" t="s">
        <v>402</v>
      </c>
      <c r="L44" s="20">
        <v>150.0</v>
      </c>
      <c r="M44" s="57">
        <v>0.4816222374</v>
      </c>
      <c r="N44" s="57">
        <v>0.439178515</v>
      </c>
      <c r="O44" s="27">
        <v>4.24437224</v>
      </c>
      <c r="P44" s="20">
        <v>1.0</v>
      </c>
      <c r="Q44" s="7"/>
      <c r="R44" s="7"/>
      <c r="S44" s="7"/>
      <c r="T44" s="7"/>
      <c r="U44" s="7"/>
      <c r="V44" s="7"/>
      <c r="W44" s="7"/>
      <c r="X44" s="7"/>
      <c r="Y44" s="7"/>
      <c r="Z44" s="7"/>
    </row>
    <row r="45" ht="15.0" customHeight="1">
      <c r="A45" s="20" t="s">
        <v>306</v>
      </c>
      <c r="B45" s="20" t="s">
        <v>403</v>
      </c>
      <c r="C45" s="20">
        <v>160.0</v>
      </c>
      <c r="D45" s="50">
        <v>287.0</v>
      </c>
      <c r="E45" s="57">
        <v>0.3578194294</v>
      </c>
      <c r="F45" s="50">
        <v>103.0</v>
      </c>
      <c r="G45" s="50">
        <v>184.0</v>
      </c>
      <c r="H45" s="20" t="s">
        <v>245</v>
      </c>
      <c r="I45" s="7"/>
      <c r="J45" s="20" t="s">
        <v>306</v>
      </c>
      <c r="K45" s="20" t="s">
        <v>403</v>
      </c>
      <c r="L45" s="20">
        <v>160.0</v>
      </c>
      <c r="M45" s="57">
        <v>0.3247694621</v>
      </c>
      <c r="N45" s="57">
        <v>0.3723076923</v>
      </c>
      <c r="O45" s="27">
        <v>-4.753823022</v>
      </c>
      <c r="P45" s="20">
        <v>1.0</v>
      </c>
      <c r="Q45" s="7"/>
      <c r="R45" s="7"/>
      <c r="S45" s="7"/>
      <c r="T45" s="7"/>
      <c r="U45" s="7"/>
      <c r="V45" s="7"/>
      <c r="W45" s="7"/>
      <c r="X45" s="7"/>
      <c r="Y45" s="7"/>
      <c r="Z45" s="7"/>
    </row>
    <row r="46" ht="15.0" customHeight="1">
      <c r="A46" s="20" t="s">
        <v>306</v>
      </c>
      <c r="B46" s="20" t="s">
        <v>403</v>
      </c>
      <c r="C46" s="20">
        <v>170.0</v>
      </c>
      <c r="D46" s="50">
        <v>625.0</v>
      </c>
      <c r="E46" s="57">
        <v>0.3097670747</v>
      </c>
      <c r="F46" s="50">
        <v>194.0</v>
      </c>
      <c r="G46" s="50">
        <v>431.0</v>
      </c>
      <c r="H46" s="20" t="s">
        <v>245</v>
      </c>
      <c r="I46" s="7"/>
      <c r="J46" s="20" t="s">
        <v>306</v>
      </c>
      <c r="K46" s="20" t="s">
        <v>403</v>
      </c>
      <c r="L46" s="20">
        <v>170.0</v>
      </c>
      <c r="M46" s="57">
        <v>0.3017502853</v>
      </c>
      <c r="N46" s="57">
        <v>0.3181189488</v>
      </c>
      <c r="O46" s="27">
        <v>-1.636866349</v>
      </c>
      <c r="P46" s="20">
        <v>1.0</v>
      </c>
      <c r="Q46" s="7"/>
      <c r="R46" s="7"/>
      <c r="S46" s="7"/>
      <c r="T46" s="7"/>
      <c r="U46" s="7"/>
      <c r="V46" s="7"/>
      <c r="W46" s="7"/>
      <c r="X46" s="7"/>
      <c r="Y46" s="7"/>
      <c r="Z46" s="7"/>
    </row>
    <row r="47" ht="15.0" customHeight="1">
      <c r="A47" s="20" t="s">
        <v>306</v>
      </c>
      <c r="B47" s="20" t="s">
        <v>404</v>
      </c>
      <c r="C47" s="20">
        <v>180.0</v>
      </c>
      <c r="D47" s="50">
        <v>546.0</v>
      </c>
      <c r="E47" s="57">
        <v>0.3360766046</v>
      </c>
      <c r="F47" s="50">
        <v>183.0</v>
      </c>
      <c r="G47" s="50">
        <v>363.0</v>
      </c>
      <c r="H47" s="20" t="s">
        <v>245</v>
      </c>
      <c r="I47" s="7"/>
      <c r="J47" s="20" t="s">
        <v>306</v>
      </c>
      <c r="K47" s="20" t="s">
        <v>404</v>
      </c>
      <c r="L47" s="20">
        <v>180.0</v>
      </c>
      <c r="M47" s="57">
        <v>0.3337792642</v>
      </c>
      <c r="N47" s="57">
        <v>0.3881987578</v>
      </c>
      <c r="O47" s="27">
        <v>-5.441949355</v>
      </c>
      <c r="P47" s="20">
        <v>1.0</v>
      </c>
      <c r="Q47" s="7"/>
      <c r="R47" s="7"/>
      <c r="S47" s="7"/>
      <c r="T47" s="7"/>
      <c r="U47" s="7"/>
      <c r="V47" s="7"/>
      <c r="W47" s="7"/>
      <c r="X47" s="7"/>
      <c r="Y47" s="7"/>
      <c r="Z47" s="7"/>
    </row>
    <row r="48" ht="15.0" customHeight="1">
      <c r="A48" s="20" t="s">
        <v>306</v>
      </c>
      <c r="B48" s="20" t="s">
        <v>404</v>
      </c>
      <c r="C48" s="20">
        <v>190.0</v>
      </c>
      <c r="D48" s="50">
        <v>295.0</v>
      </c>
      <c r="E48" s="57">
        <v>0.3671824582</v>
      </c>
      <c r="F48" s="50">
        <v>108.0</v>
      </c>
      <c r="G48" s="50">
        <v>187.0</v>
      </c>
      <c r="H48" s="20" t="s">
        <v>245</v>
      </c>
      <c r="I48" s="7"/>
      <c r="J48" s="20" t="s">
        <v>306</v>
      </c>
      <c r="K48" s="20" t="s">
        <v>404</v>
      </c>
      <c r="L48" s="20">
        <v>190.0</v>
      </c>
      <c r="M48" s="57">
        <v>0.387916809</v>
      </c>
      <c r="N48" s="57">
        <v>0.391198044</v>
      </c>
      <c r="O48" s="27">
        <v>-0.3281234966</v>
      </c>
      <c r="P48" s="20">
        <v>1.0</v>
      </c>
      <c r="Q48" s="7"/>
      <c r="R48" s="7"/>
      <c r="S48" s="7"/>
      <c r="T48" s="7"/>
      <c r="U48" s="7"/>
      <c r="V48" s="7"/>
      <c r="W48" s="7"/>
      <c r="X48" s="7"/>
      <c r="Y48" s="7"/>
      <c r="Z48" s="7"/>
    </row>
    <row r="49" ht="15.0" customHeight="1">
      <c r="A49" s="20" t="s">
        <v>306</v>
      </c>
      <c r="B49" s="20" t="s">
        <v>404</v>
      </c>
      <c r="C49" s="20">
        <v>200.0</v>
      </c>
      <c r="D49" s="50">
        <v>237.0</v>
      </c>
      <c r="E49" s="57">
        <v>0.3896249887</v>
      </c>
      <c r="F49" s="50">
        <v>92.0</v>
      </c>
      <c r="G49" s="50">
        <v>145.0</v>
      </c>
      <c r="H49" s="20" t="s">
        <v>245</v>
      </c>
      <c r="I49" s="7"/>
      <c r="J49" s="20" t="s">
        <v>306</v>
      </c>
      <c r="K49" s="20" t="s">
        <v>404</v>
      </c>
      <c r="L49" s="20">
        <v>200.0</v>
      </c>
      <c r="M49" s="57">
        <v>0.4280078756</v>
      </c>
      <c r="N49" s="57">
        <v>0.4104477612</v>
      </c>
      <c r="O49" s="27">
        <v>1.756011439</v>
      </c>
      <c r="P49" s="20">
        <v>1.0</v>
      </c>
      <c r="Q49" s="7"/>
      <c r="R49" s="7"/>
      <c r="S49" s="7"/>
      <c r="T49" s="7"/>
      <c r="U49" s="7"/>
      <c r="V49" s="7"/>
      <c r="W49" s="7"/>
      <c r="X49" s="7"/>
      <c r="Y49" s="7"/>
      <c r="Z49" s="7"/>
    </row>
    <row r="50" ht="15.0" customHeight="1">
      <c r="A50" s="20" t="s">
        <v>306</v>
      </c>
      <c r="B50" s="20" t="s">
        <v>405</v>
      </c>
      <c r="C50" s="20">
        <v>210.0</v>
      </c>
      <c r="D50" s="50">
        <v>142.0</v>
      </c>
      <c r="E50" s="57">
        <v>0.2538179774</v>
      </c>
      <c r="F50" s="50">
        <v>36.0</v>
      </c>
      <c r="G50" s="50">
        <v>106.0</v>
      </c>
      <c r="H50" s="20" t="s">
        <v>245</v>
      </c>
      <c r="I50" s="7"/>
      <c r="J50" s="20" t="s">
        <v>306</v>
      </c>
      <c r="K50" s="20" t="s">
        <v>405</v>
      </c>
      <c r="L50" s="20">
        <v>210.0</v>
      </c>
      <c r="M50" s="57">
        <v>0.2969851148</v>
      </c>
      <c r="N50" s="57">
        <v>0.2620689655</v>
      </c>
      <c r="O50" s="27">
        <v>3.491614928</v>
      </c>
      <c r="P50" s="20">
        <v>1.0</v>
      </c>
      <c r="Q50" s="7"/>
      <c r="R50" s="7"/>
      <c r="S50" s="7"/>
      <c r="T50" s="7"/>
      <c r="U50" s="7"/>
      <c r="V50" s="7"/>
      <c r="W50" s="7"/>
      <c r="X50" s="7"/>
      <c r="Y50" s="7"/>
      <c r="Z50" s="7"/>
    </row>
    <row r="51" ht="15.0" customHeight="1">
      <c r="A51" s="20" t="s">
        <v>306</v>
      </c>
      <c r="B51" s="20" t="s">
        <v>406</v>
      </c>
      <c r="C51" s="20">
        <v>220.0</v>
      </c>
      <c r="D51" s="50">
        <v>278.0</v>
      </c>
      <c r="E51" s="57">
        <v>0.2190724535</v>
      </c>
      <c r="F51" s="50">
        <v>61.0</v>
      </c>
      <c r="G51" s="50">
        <v>217.0</v>
      </c>
      <c r="H51" s="20" t="s">
        <v>245</v>
      </c>
      <c r="I51" s="7"/>
      <c r="J51" s="20" t="s">
        <v>306</v>
      </c>
      <c r="K51" s="20" t="s">
        <v>406</v>
      </c>
      <c r="L51" s="20">
        <v>220.0</v>
      </c>
      <c r="M51" s="57">
        <v>0.2157470473</v>
      </c>
      <c r="N51" s="57">
        <v>0.2116788321</v>
      </c>
      <c r="O51" s="27">
        <v>0.4068215205</v>
      </c>
      <c r="P51" s="20">
        <v>1.0</v>
      </c>
      <c r="Q51" s="7"/>
      <c r="R51" s="7"/>
      <c r="S51" s="7"/>
      <c r="T51" s="7"/>
      <c r="U51" s="7"/>
      <c r="V51" s="7"/>
      <c r="W51" s="7"/>
      <c r="X51" s="7"/>
      <c r="Y51" s="7"/>
      <c r="Z51" s="7"/>
    </row>
    <row r="52" ht="15.0" customHeight="1">
      <c r="A52" s="20" t="s">
        <v>306</v>
      </c>
      <c r="B52" s="20" t="s">
        <v>407</v>
      </c>
      <c r="C52" s="20">
        <v>230.0</v>
      </c>
      <c r="D52" s="50">
        <v>634.0</v>
      </c>
      <c r="E52" s="57">
        <v>0.3745801767</v>
      </c>
      <c r="F52" s="50">
        <v>237.0</v>
      </c>
      <c r="G52" s="50">
        <v>397.0</v>
      </c>
      <c r="H52" s="20" t="s">
        <v>245</v>
      </c>
      <c r="I52" s="7"/>
      <c r="J52" s="20" t="s">
        <v>306</v>
      </c>
      <c r="K52" s="20" t="s">
        <v>407</v>
      </c>
      <c r="L52" s="20">
        <v>230.0</v>
      </c>
      <c r="M52" s="57">
        <v>0.369453107</v>
      </c>
      <c r="N52" s="57">
        <v>0.3956574186</v>
      </c>
      <c r="O52" s="27">
        <v>-2.620431154</v>
      </c>
      <c r="P52" s="20">
        <v>1.0</v>
      </c>
      <c r="Q52" s="7"/>
      <c r="R52" s="7"/>
      <c r="S52" s="7"/>
      <c r="T52" s="7"/>
      <c r="U52" s="7"/>
      <c r="V52" s="7"/>
      <c r="W52" s="7"/>
      <c r="X52" s="7"/>
      <c r="Y52" s="7"/>
      <c r="Z52" s="7"/>
    </row>
    <row r="53" ht="15.0" customHeight="1">
      <c r="A53" s="20" t="s">
        <v>306</v>
      </c>
      <c r="B53" s="20" t="s">
        <v>407</v>
      </c>
      <c r="C53" s="20">
        <v>240.0</v>
      </c>
      <c r="D53" s="50">
        <v>597.0</v>
      </c>
      <c r="E53" s="57">
        <v>0.3986012684</v>
      </c>
      <c r="F53" s="50">
        <v>238.0</v>
      </c>
      <c r="G53" s="50">
        <v>359.0</v>
      </c>
      <c r="H53" s="20" t="s">
        <v>245</v>
      </c>
      <c r="I53" s="7"/>
      <c r="J53" s="20" t="s">
        <v>306</v>
      </c>
      <c r="K53" s="20" t="s">
        <v>407</v>
      </c>
      <c r="L53" s="20">
        <v>240.0</v>
      </c>
      <c r="M53" s="57">
        <v>0.4432425684</v>
      </c>
      <c r="N53" s="57">
        <v>0.3932885906</v>
      </c>
      <c r="O53" s="27">
        <v>4.995397778</v>
      </c>
      <c r="P53" s="20">
        <v>1.0</v>
      </c>
      <c r="Q53" s="7"/>
      <c r="R53" s="7"/>
      <c r="S53" s="7"/>
      <c r="T53" s="7"/>
      <c r="U53" s="7"/>
      <c r="V53" s="7"/>
      <c r="W53" s="7"/>
      <c r="X53" s="7"/>
      <c r="Y53" s="7"/>
      <c r="Z53" s="7"/>
    </row>
    <row r="54" ht="15.0" customHeight="1">
      <c r="A54" s="20" t="s">
        <v>306</v>
      </c>
      <c r="B54" s="20" t="s">
        <v>407</v>
      </c>
      <c r="C54" s="20">
        <v>250.0</v>
      </c>
      <c r="D54" s="50">
        <v>669.0</v>
      </c>
      <c r="E54" s="57">
        <v>0.3424896059</v>
      </c>
      <c r="F54" s="50">
        <v>229.0</v>
      </c>
      <c r="G54" s="50">
        <v>440.0</v>
      </c>
      <c r="H54" s="20" t="s">
        <v>245</v>
      </c>
      <c r="I54" s="7"/>
      <c r="J54" s="20" t="s">
        <v>306</v>
      </c>
      <c r="K54" s="20" t="s">
        <v>407</v>
      </c>
      <c r="L54" s="20">
        <v>250.0</v>
      </c>
      <c r="M54" s="57">
        <v>0.3578178374</v>
      </c>
      <c r="N54" s="57">
        <v>0.3773364486</v>
      </c>
      <c r="O54" s="27">
        <v>-1.951861124</v>
      </c>
      <c r="P54" s="20">
        <v>1.0</v>
      </c>
      <c r="Q54" s="7"/>
      <c r="R54" s="7"/>
      <c r="S54" s="7"/>
      <c r="T54" s="7"/>
      <c r="U54" s="7"/>
      <c r="V54" s="7"/>
      <c r="W54" s="7"/>
      <c r="X54" s="7"/>
      <c r="Y54" s="7"/>
      <c r="Z54" s="7"/>
    </row>
    <row r="55" ht="15.0" customHeight="1">
      <c r="A55" s="20" t="s">
        <v>306</v>
      </c>
      <c r="B55" s="20" t="s">
        <v>408</v>
      </c>
      <c r="C55" s="20">
        <v>260.0</v>
      </c>
      <c r="D55" s="50">
        <v>957.0</v>
      </c>
      <c r="E55" s="57">
        <v>0.2482171029</v>
      </c>
      <c r="F55" s="50">
        <v>238.0</v>
      </c>
      <c r="G55" s="50">
        <v>719.0</v>
      </c>
      <c r="H55" s="20" t="s">
        <v>245</v>
      </c>
      <c r="I55" s="7"/>
      <c r="J55" s="20" t="s">
        <v>306</v>
      </c>
      <c r="K55" s="20" t="s">
        <v>408</v>
      </c>
      <c r="L55" s="20">
        <v>260.0</v>
      </c>
      <c r="M55" s="57">
        <v>0.2680008411</v>
      </c>
      <c r="N55" s="57">
        <v>0.2721217888</v>
      </c>
      <c r="O55" s="27">
        <v>-0.4120947637</v>
      </c>
      <c r="P55" s="20">
        <v>1.0</v>
      </c>
      <c r="Q55" s="7"/>
      <c r="R55" s="7"/>
      <c r="S55" s="7"/>
      <c r="T55" s="7"/>
      <c r="U55" s="7"/>
      <c r="V55" s="7"/>
      <c r="W55" s="7"/>
      <c r="X55" s="7"/>
      <c r="Y55" s="7"/>
      <c r="Z55" s="7"/>
    </row>
    <row r="56" ht="15.0" customHeight="1">
      <c r="A56" s="20" t="s">
        <v>306</v>
      </c>
      <c r="B56" s="20" t="s">
        <v>408</v>
      </c>
      <c r="C56" s="20">
        <v>265.0</v>
      </c>
      <c r="D56" s="50">
        <v>647.0</v>
      </c>
      <c r="E56" s="57">
        <v>0.276069163</v>
      </c>
      <c r="F56" s="50">
        <v>179.0</v>
      </c>
      <c r="G56" s="50">
        <v>468.0</v>
      </c>
      <c r="H56" s="20" t="s">
        <v>245</v>
      </c>
      <c r="I56" s="7"/>
      <c r="J56" s="20" t="s">
        <v>306</v>
      </c>
      <c r="K56" s="20" t="s">
        <v>408</v>
      </c>
      <c r="L56" s="20">
        <v>265.0</v>
      </c>
      <c r="M56" s="57">
        <v>0.2936739747</v>
      </c>
      <c r="N56" s="57">
        <v>0.3025099075</v>
      </c>
      <c r="O56" s="27">
        <v>-0.8835932837</v>
      </c>
      <c r="P56" s="20">
        <v>1.0</v>
      </c>
      <c r="Q56" s="7"/>
      <c r="R56" s="7"/>
      <c r="S56" s="7"/>
      <c r="T56" s="7"/>
      <c r="U56" s="7"/>
      <c r="V56" s="7"/>
      <c r="W56" s="7"/>
      <c r="X56" s="7"/>
      <c r="Y56" s="7"/>
      <c r="Z56" s="7"/>
    </row>
    <row r="57" ht="15.0" customHeight="1">
      <c r="A57" s="20" t="s">
        <v>306</v>
      </c>
      <c r="B57" s="20" t="s">
        <v>409</v>
      </c>
      <c r="C57" s="20">
        <v>270.0</v>
      </c>
      <c r="D57" s="50">
        <v>1242.0</v>
      </c>
      <c r="E57" s="57">
        <v>0.2856321322</v>
      </c>
      <c r="F57" s="50">
        <v>355.0</v>
      </c>
      <c r="G57" s="50">
        <v>887.0</v>
      </c>
      <c r="H57" s="20" t="s">
        <v>245</v>
      </c>
      <c r="I57" s="7"/>
      <c r="J57" s="20" t="s">
        <v>306</v>
      </c>
      <c r="K57" s="20" t="s">
        <v>409</v>
      </c>
      <c r="L57" s="20">
        <v>270.0</v>
      </c>
      <c r="M57" s="57">
        <v>0.2861873397</v>
      </c>
      <c r="N57" s="57">
        <v>0.3021784961</v>
      </c>
      <c r="O57" s="27">
        <v>-1.599115645</v>
      </c>
      <c r="P57" s="20">
        <v>1.0</v>
      </c>
      <c r="Q57" s="7"/>
      <c r="R57" s="7"/>
      <c r="S57" s="7"/>
      <c r="T57" s="7"/>
      <c r="U57" s="7"/>
      <c r="V57" s="7"/>
      <c r="W57" s="7"/>
      <c r="X57" s="7"/>
      <c r="Y57" s="7"/>
      <c r="Z57" s="7"/>
    </row>
    <row r="58" ht="15.0" customHeight="1">
      <c r="A58" s="20" t="s">
        <v>306</v>
      </c>
      <c r="B58" s="20" t="s">
        <v>409</v>
      </c>
      <c r="C58" s="20">
        <v>280.0</v>
      </c>
      <c r="D58" s="50">
        <v>458.0</v>
      </c>
      <c r="E58" s="57">
        <v>0.2392675236</v>
      </c>
      <c r="F58" s="50">
        <v>110.0</v>
      </c>
      <c r="G58" s="50">
        <v>348.0</v>
      </c>
      <c r="H58" s="20" t="s">
        <v>245</v>
      </c>
      <c r="I58" s="7"/>
      <c r="J58" s="20" t="s">
        <v>306</v>
      </c>
      <c r="K58" s="20" t="s">
        <v>409</v>
      </c>
      <c r="L58" s="20">
        <v>280.0</v>
      </c>
      <c r="M58" s="57">
        <v>0.2221921084</v>
      </c>
      <c r="N58" s="57">
        <v>0.2578849722</v>
      </c>
      <c r="O58" s="27">
        <v>-3.569286381</v>
      </c>
      <c r="P58" s="20">
        <v>1.0</v>
      </c>
      <c r="Q58" s="7"/>
      <c r="R58" s="7"/>
      <c r="S58" s="7"/>
      <c r="T58" s="7"/>
      <c r="U58" s="7"/>
      <c r="V58" s="7"/>
      <c r="W58" s="7"/>
      <c r="X58" s="7"/>
      <c r="Y58" s="7"/>
      <c r="Z58" s="7"/>
    </row>
    <row r="59" ht="15.0" customHeight="1">
      <c r="A59" s="20" t="s">
        <v>306</v>
      </c>
      <c r="B59" s="20" t="s">
        <v>409</v>
      </c>
      <c r="C59" s="20">
        <v>290.0</v>
      </c>
      <c r="D59" s="50">
        <v>376.0</v>
      </c>
      <c r="E59" s="57">
        <v>0.261528127</v>
      </c>
      <c r="F59" s="50">
        <v>98.0</v>
      </c>
      <c r="G59" s="50">
        <v>278.0</v>
      </c>
      <c r="H59" s="20" t="s">
        <v>245</v>
      </c>
      <c r="I59" s="7"/>
      <c r="J59" s="20" t="s">
        <v>306</v>
      </c>
      <c r="K59" s="20" t="s">
        <v>409</v>
      </c>
      <c r="L59" s="20">
        <v>290.0</v>
      </c>
      <c r="M59" s="57">
        <v>0.2613557845</v>
      </c>
      <c r="N59" s="57">
        <v>0.2927400468</v>
      </c>
      <c r="O59" s="27">
        <v>-3.138426234</v>
      </c>
      <c r="P59" s="20">
        <v>1.0</v>
      </c>
      <c r="Q59" s="7"/>
      <c r="R59" s="7"/>
      <c r="S59" s="7"/>
      <c r="T59" s="7"/>
      <c r="U59" s="7"/>
      <c r="V59" s="7"/>
      <c r="W59" s="7"/>
      <c r="X59" s="7"/>
      <c r="Y59" s="7"/>
      <c r="Z59" s="7"/>
    </row>
    <row r="60" ht="15.0" customHeight="1">
      <c r="A60" s="20" t="s">
        <v>306</v>
      </c>
      <c r="B60" s="20" t="s">
        <v>410</v>
      </c>
      <c r="C60" s="20">
        <v>300.0</v>
      </c>
      <c r="D60" s="50">
        <v>625.0</v>
      </c>
      <c r="E60" s="57">
        <v>0.3649541099</v>
      </c>
      <c r="F60" s="50">
        <v>228.0</v>
      </c>
      <c r="G60" s="50">
        <v>397.0</v>
      </c>
      <c r="H60" s="20" t="s">
        <v>245</v>
      </c>
      <c r="I60" s="7"/>
      <c r="J60" s="20" t="s">
        <v>306</v>
      </c>
      <c r="K60" s="20" t="s">
        <v>410</v>
      </c>
      <c r="L60" s="20">
        <v>300.0</v>
      </c>
      <c r="M60" s="57">
        <v>0.3900746797</v>
      </c>
      <c r="N60" s="57">
        <v>0.3854595336</v>
      </c>
      <c r="O60" s="27">
        <v>0.4615146088</v>
      </c>
      <c r="P60" s="20">
        <v>1.0</v>
      </c>
      <c r="Q60" s="7"/>
      <c r="R60" s="7"/>
      <c r="S60" s="7"/>
      <c r="T60" s="7"/>
      <c r="U60" s="7"/>
      <c r="V60" s="7"/>
      <c r="W60" s="7"/>
      <c r="X60" s="7"/>
      <c r="Y60" s="7"/>
      <c r="Z60" s="7"/>
    </row>
    <row r="61" ht="15.0" customHeight="1">
      <c r="A61" s="20" t="s">
        <v>306</v>
      </c>
      <c r="B61" s="20" t="s">
        <v>410</v>
      </c>
      <c r="C61" s="20">
        <v>310.0</v>
      </c>
      <c r="D61" s="50">
        <v>717.0</v>
      </c>
      <c r="E61" s="57">
        <v>0.3396994681</v>
      </c>
      <c r="F61" s="50">
        <v>244.0</v>
      </c>
      <c r="G61" s="50">
        <v>473.0</v>
      </c>
      <c r="H61" s="20" t="s">
        <v>245</v>
      </c>
      <c r="I61" s="7"/>
      <c r="J61" s="20" t="s">
        <v>306</v>
      </c>
      <c r="K61" s="20" t="s">
        <v>410</v>
      </c>
      <c r="L61" s="20">
        <v>310.0</v>
      </c>
      <c r="M61" s="57">
        <v>0.315781361</v>
      </c>
      <c r="N61" s="57">
        <v>0.3869407497</v>
      </c>
      <c r="O61" s="27">
        <v>-7.115938874</v>
      </c>
      <c r="P61" s="20">
        <v>1.0</v>
      </c>
      <c r="Q61" s="7"/>
      <c r="R61" s="7"/>
      <c r="S61" s="7"/>
      <c r="T61" s="7"/>
      <c r="U61" s="7"/>
      <c r="V61" s="7"/>
      <c r="W61" s="7"/>
      <c r="X61" s="7"/>
      <c r="Y61" s="7"/>
      <c r="Z61" s="7"/>
    </row>
    <row r="62" ht="15.0" customHeight="1">
      <c r="A62" s="20" t="s">
        <v>306</v>
      </c>
      <c r="B62" s="20" t="s">
        <v>411</v>
      </c>
      <c r="C62" s="20">
        <v>320.0</v>
      </c>
      <c r="D62" s="50">
        <v>597.0</v>
      </c>
      <c r="E62" s="57">
        <v>0.183684717</v>
      </c>
      <c r="F62" s="50">
        <v>110.0</v>
      </c>
      <c r="G62" s="50">
        <v>487.0</v>
      </c>
      <c r="H62" s="20" t="s">
        <v>245</v>
      </c>
      <c r="I62" s="7"/>
      <c r="J62" s="20" t="s">
        <v>306</v>
      </c>
      <c r="K62" s="20" t="s">
        <v>411</v>
      </c>
      <c r="L62" s="20">
        <v>320.0</v>
      </c>
      <c r="M62" s="57">
        <v>0.1405987606</v>
      </c>
      <c r="N62" s="57">
        <v>0.2097026604</v>
      </c>
      <c r="O62" s="27">
        <v>-6.910389977</v>
      </c>
      <c r="P62" s="20">
        <v>1.0</v>
      </c>
      <c r="Q62" s="7"/>
      <c r="R62" s="7"/>
      <c r="S62" s="7"/>
      <c r="T62" s="7"/>
      <c r="U62" s="7"/>
      <c r="V62" s="7"/>
      <c r="W62" s="7"/>
      <c r="X62" s="7"/>
      <c r="Y62" s="7"/>
      <c r="Z62" s="7"/>
    </row>
    <row r="63" ht="15.0" customHeight="1">
      <c r="A63" s="20" t="s">
        <v>306</v>
      </c>
      <c r="B63" s="20" t="s">
        <v>412</v>
      </c>
      <c r="C63" s="20">
        <v>330.0</v>
      </c>
      <c r="D63" s="50">
        <v>758.0</v>
      </c>
      <c r="E63" s="57">
        <v>0.3219829921</v>
      </c>
      <c r="F63" s="50">
        <v>244.0</v>
      </c>
      <c r="G63" s="50">
        <v>514.0</v>
      </c>
      <c r="H63" s="20" t="s">
        <v>245</v>
      </c>
      <c r="I63" s="7"/>
      <c r="J63" s="20" t="s">
        <v>306</v>
      </c>
      <c r="K63" s="20" t="s">
        <v>412</v>
      </c>
      <c r="L63" s="20">
        <v>330.0</v>
      </c>
      <c r="M63" s="57">
        <v>0.3321196945</v>
      </c>
      <c r="N63" s="57">
        <v>0.3311827957</v>
      </c>
      <c r="O63" s="27">
        <v>0.0936898798</v>
      </c>
      <c r="P63" s="20">
        <v>1.0</v>
      </c>
      <c r="Q63" s="7"/>
      <c r="R63" s="7"/>
      <c r="S63" s="7"/>
      <c r="T63" s="7"/>
      <c r="U63" s="7"/>
      <c r="V63" s="7"/>
      <c r="W63" s="7"/>
      <c r="X63" s="7"/>
      <c r="Y63" s="7"/>
      <c r="Z63" s="7"/>
    </row>
    <row r="64" ht="15.0" customHeight="1">
      <c r="A64" s="20" t="s">
        <v>306</v>
      </c>
      <c r="B64" s="20" t="s">
        <v>412</v>
      </c>
      <c r="C64" s="20">
        <v>340.0</v>
      </c>
      <c r="D64" s="50">
        <v>1053.0</v>
      </c>
      <c r="E64" s="57">
        <v>0.3724207937</v>
      </c>
      <c r="F64" s="50">
        <v>392.0</v>
      </c>
      <c r="G64" s="50">
        <v>661.0</v>
      </c>
      <c r="H64" s="20" t="s">
        <v>245</v>
      </c>
      <c r="I64" s="7"/>
      <c r="J64" s="20" t="s">
        <v>306</v>
      </c>
      <c r="K64" s="20" t="s">
        <v>412</v>
      </c>
      <c r="L64" s="20">
        <v>340.0</v>
      </c>
      <c r="M64" s="57">
        <v>0.3801387006</v>
      </c>
      <c r="N64" s="57">
        <v>0.3870728083</v>
      </c>
      <c r="O64" s="27">
        <v>-0.693410771</v>
      </c>
      <c r="P64" s="20">
        <v>1.0</v>
      </c>
      <c r="Q64" s="7"/>
      <c r="R64" s="7"/>
      <c r="S64" s="7"/>
      <c r="T64" s="7"/>
      <c r="U64" s="7"/>
      <c r="V64" s="7"/>
      <c r="W64" s="7"/>
      <c r="X64" s="7"/>
      <c r="Y64" s="7"/>
      <c r="Z64" s="7"/>
    </row>
    <row r="65" ht="15.0" customHeight="1">
      <c r="A65" s="20" t="s">
        <v>306</v>
      </c>
      <c r="B65" s="20" t="s">
        <v>412</v>
      </c>
      <c r="C65" s="20">
        <v>350.0</v>
      </c>
      <c r="D65" s="50">
        <v>342.0</v>
      </c>
      <c r="E65" s="57">
        <v>0.3233218308</v>
      </c>
      <c r="F65" s="50">
        <v>111.0</v>
      </c>
      <c r="G65" s="50">
        <v>231.0</v>
      </c>
      <c r="H65" s="20" t="s">
        <v>245</v>
      </c>
      <c r="I65" s="7"/>
      <c r="J65" s="20" t="s">
        <v>306</v>
      </c>
      <c r="K65" s="20" t="s">
        <v>412</v>
      </c>
      <c r="L65" s="20">
        <v>350.0</v>
      </c>
      <c r="M65" s="57">
        <v>0.314119985</v>
      </c>
      <c r="N65" s="57">
        <v>0.3415730337</v>
      </c>
      <c r="O65" s="27">
        <v>-2.745304874</v>
      </c>
      <c r="P65" s="20">
        <v>1.0</v>
      </c>
      <c r="Q65" s="7"/>
      <c r="R65" s="7"/>
      <c r="S65" s="7"/>
      <c r="T65" s="7"/>
      <c r="U65" s="7"/>
      <c r="V65" s="7"/>
      <c r="W65" s="7"/>
      <c r="X65" s="7"/>
      <c r="Y65" s="7"/>
      <c r="Z65" s="7"/>
    </row>
    <row r="66" ht="15.0" customHeight="1">
      <c r="A66" s="20" t="s">
        <v>306</v>
      </c>
      <c r="B66" s="20" t="s">
        <v>413</v>
      </c>
      <c r="C66" s="20">
        <v>360.0</v>
      </c>
      <c r="D66" s="50">
        <v>209.0</v>
      </c>
      <c r="E66" s="57">
        <v>0.2893168978</v>
      </c>
      <c r="F66" s="50">
        <v>60.0</v>
      </c>
      <c r="G66" s="50">
        <v>149.0</v>
      </c>
      <c r="H66" s="20" t="s">
        <v>245</v>
      </c>
      <c r="I66" s="7"/>
      <c r="J66" s="20" t="s">
        <v>306</v>
      </c>
      <c r="K66" s="20" t="s">
        <v>413</v>
      </c>
      <c r="L66" s="20">
        <v>360.0</v>
      </c>
      <c r="M66" s="57">
        <v>0.2286425903</v>
      </c>
      <c r="N66" s="57">
        <v>0.313559322</v>
      </c>
      <c r="O66" s="27">
        <v>-8.491673175</v>
      </c>
      <c r="P66" s="20">
        <v>1.0</v>
      </c>
      <c r="Q66" s="7"/>
      <c r="R66" s="7"/>
      <c r="S66" s="7"/>
      <c r="T66" s="7"/>
      <c r="U66" s="7"/>
      <c r="V66" s="7"/>
      <c r="W66" s="7"/>
      <c r="X66" s="7"/>
      <c r="Y66" s="7"/>
      <c r="Z66" s="7"/>
    </row>
    <row r="67" ht="15.0" customHeight="1">
      <c r="A67" s="20" t="s">
        <v>306</v>
      </c>
      <c r="B67" s="20" t="s">
        <v>414</v>
      </c>
      <c r="C67" s="20">
        <v>370.0</v>
      </c>
      <c r="D67" s="50">
        <v>1050.0</v>
      </c>
      <c r="E67" s="57">
        <v>0.3460701098</v>
      </c>
      <c r="F67" s="50">
        <v>363.0</v>
      </c>
      <c r="G67" s="50">
        <v>687.0</v>
      </c>
      <c r="H67" s="20" t="s">
        <v>245</v>
      </c>
      <c r="I67" s="7"/>
      <c r="J67" s="20" t="s">
        <v>306</v>
      </c>
      <c r="K67" s="20" t="s">
        <v>414</v>
      </c>
      <c r="L67" s="20">
        <v>370.0</v>
      </c>
      <c r="M67" s="57">
        <v>0.325390219</v>
      </c>
      <c r="N67" s="57">
        <v>0.363800905</v>
      </c>
      <c r="O67" s="27">
        <v>-3.8410686</v>
      </c>
      <c r="P67" s="20">
        <v>1.0</v>
      </c>
      <c r="Q67" s="7"/>
      <c r="R67" s="7"/>
      <c r="S67" s="7"/>
      <c r="T67" s="7"/>
      <c r="U67" s="7"/>
      <c r="V67" s="7"/>
      <c r="W67" s="7"/>
      <c r="X67" s="7"/>
      <c r="Y67" s="7"/>
      <c r="Z67" s="7"/>
    </row>
    <row r="68" ht="15.0" customHeight="1">
      <c r="A68" s="20" t="s">
        <v>306</v>
      </c>
      <c r="B68" s="20" t="s">
        <v>414</v>
      </c>
      <c r="C68" s="20">
        <v>373.0</v>
      </c>
      <c r="D68" s="50">
        <v>1267.0</v>
      </c>
      <c r="E68" s="57">
        <v>0.2793883258</v>
      </c>
      <c r="F68" s="50">
        <v>354.0</v>
      </c>
      <c r="G68" s="50">
        <v>913.0</v>
      </c>
      <c r="H68" s="20" t="s">
        <v>245</v>
      </c>
      <c r="I68" s="7"/>
      <c r="J68" s="20" t="s">
        <v>306</v>
      </c>
      <c r="K68" s="20" t="s">
        <v>414</v>
      </c>
      <c r="L68" s="20">
        <v>373.0</v>
      </c>
      <c r="M68" s="57">
        <v>0.2637678046</v>
      </c>
      <c r="N68" s="57">
        <v>0.3166051661</v>
      </c>
      <c r="O68" s="27">
        <v>-5.283736149</v>
      </c>
      <c r="P68" s="20">
        <v>1.0</v>
      </c>
      <c r="Q68" s="7"/>
      <c r="R68" s="7"/>
      <c r="S68" s="7"/>
      <c r="T68" s="7"/>
      <c r="U68" s="7"/>
      <c r="V68" s="7"/>
      <c r="W68" s="7"/>
      <c r="X68" s="7"/>
      <c r="Y68" s="7"/>
      <c r="Z68" s="7"/>
    </row>
    <row r="69" ht="15.0" customHeight="1">
      <c r="A69" s="20" t="s">
        <v>306</v>
      </c>
      <c r="B69" s="20" t="s">
        <v>414</v>
      </c>
      <c r="C69" s="20">
        <v>375.0</v>
      </c>
      <c r="D69" s="50">
        <v>977.0</v>
      </c>
      <c r="E69" s="57">
        <v>0.3530859566</v>
      </c>
      <c r="F69" s="50">
        <v>345.0</v>
      </c>
      <c r="G69" s="50">
        <v>632.0</v>
      </c>
      <c r="H69" s="20" t="s">
        <v>245</v>
      </c>
      <c r="I69" s="7"/>
      <c r="J69" s="20" t="s">
        <v>306</v>
      </c>
      <c r="K69" s="20" t="s">
        <v>414</v>
      </c>
      <c r="L69" s="20">
        <v>375.0</v>
      </c>
      <c r="M69" s="57">
        <v>0.3588393649</v>
      </c>
      <c r="N69" s="57">
        <v>0.3802575107</v>
      </c>
      <c r="O69" s="27">
        <v>-2.141814582</v>
      </c>
      <c r="P69" s="20">
        <v>1.0</v>
      </c>
      <c r="Q69" s="7"/>
      <c r="R69" s="7"/>
      <c r="S69" s="7"/>
      <c r="T69" s="7"/>
      <c r="U69" s="7"/>
      <c r="V69" s="7"/>
      <c r="W69" s="7"/>
      <c r="X69" s="7"/>
      <c r="Y69" s="7"/>
      <c r="Z69" s="7"/>
    </row>
    <row r="70" ht="15.0" customHeight="1">
      <c r="A70" s="20" t="s">
        <v>306</v>
      </c>
      <c r="B70" s="20" t="s">
        <v>414</v>
      </c>
      <c r="C70" s="20">
        <v>377.0</v>
      </c>
      <c r="D70" s="50">
        <v>729.0</v>
      </c>
      <c r="E70" s="57">
        <v>0.3483550679</v>
      </c>
      <c r="F70" s="50">
        <v>254.0</v>
      </c>
      <c r="G70" s="50">
        <v>475.0</v>
      </c>
      <c r="H70" s="20" t="s">
        <v>245</v>
      </c>
      <c r="I70" s="7"/>
      <c r="J70" s="20" t="s">
        <v>306</v>
      </c>
      <c r="K70" s="20" t="s">
        <v>414</v>
      </c>
      <c r="L70" s="20">
        <v>377.0</v>
      </c>
      <c r="M70" s="57">
        <v>0.3668193863</v>
      </c>
      <c r="N70" s="57">
        <v>0.3597633136</v>
      </c>
      <c r="O70" s="27">
        <v>0.7056072694</v>
      </c>
      <c r="P70" s="20">
        <v>1.0</v>
      </c>
      <c r="Q70" s="7"/>
      <c r="R70" s="7"/>
      <c r="S70" s="7"/>
      <c r="T70" s="7"/>
      <c r="U70" s="7"/>
      <c r="V70" s="7"/>
      <c r="W70" s="7"/>
      <c r="X70" s="7"/>
      <c r="Y70" s="7"/>
      <c r="Z70" s="7"/>
    </row>
    <row r="71" ht="15.0" customHeight="1">
      <c r="A71" s="20" t="s">
        <v>306</v>
      </c>
      <c r="B71" s="20" t="s">
        <v>414</v>
      </c>
      <c r="C71" s="20">
        <v>379.0</v>
      </c>
      <c r="D71" s="50">
        <v>1092.0</v>
      </c>
      <c r="E71" s="57">
        <v>0.348473372</v>
      </c>
      <c r="F71" s="50">
        <v>381.0</v>
      </c>
      <c r="G71" s="50">
        <v>711.0</v>
      </c>
      <c r="H71" s="20" t="s">
        <v>245</v>
      </c>
      <c r="I71" s="7"/>
      <c r="J71" s="20" t="s">
        <v>306</v>
      </c>
      <c r="K71" s="20" t="s">
        <v>414</v>
      </c>
      <c r="L71" s="20">
        <v>379.0</v>
      </c>
      <c r="M71" s="57">
        <v>0.3683919877</v>
      </c>
      <c r="N71" s="57">
        <v>0.3666927287</v>
      </c>
      <c r="O71" s="27">
        <v>0.1699259038</v>
      </c>
      <c r="P71" s="20">
        <v>1.0</v>
      </c>
      <c r="Q71" s="7"/>
      <c r="R71" s="7"/>
      <c r="S71" s="7"/>
      <c r="T71" s="7"/>
      <c r="U71" s="7"/>
      <c r="V71" s="7"/>
      <c r="W71" s="7"/>
      <c r="X71" s="7"/>
      <c r="Y71" s="7"/>
      <c r="Z71" s="7"/>
    </row>
    <row r="72" ht="15.0" customHeight="1">
      <c r="A72" s="20" t="s">
        <v>306</v>
      </c>
      <c r="B72" s="20" t="s">
        <v>415</v>
      </c>
      <c r="C72" s="20">
        <v>380.0</v>
      </c>
      <c r="D72" s="50">
        <v>295.0</v>
      </c>
      <c r="E72" s="57">
        <v>0.4053028474</v>
      </c>
      <c r="F72" s="50">
        <v>120.0</v>
      </c>
      <c r="G72" s="50">
        <v>175.0</v>
      </c>
      <c r="H72" s="20" t="s">
        <v>245</v>
      </c>
      <c r="I72" s="7"/>
      <c r="J72" s="20" t="s">
        <v>306</v>
      </c>
      <c r="K72" s="20" t="s">
        <v>415</v>
      </c>
      <c r="L72" s="20">
        <v>380.0</v>
      </c>
      <c r="M72" s="57">
        <v>0.4092260845</v>
      </c>
      <c r="N72" s="57">
        <v>0.4521963824</v>
      </c>
      <c r="O72" s="27">
        <v>-4.297029796</v>
      </c>
      <c r="P72" s="20">
        <v>1.0</v>
      </c>
      <c r="Q72" s="7"/>
      <c r="R72" s="7"/>
      <c r="S72" s="7"/>
      <c r="T72" s="7"/>
      <c r="U72" s="7"/>
      <c r="V72" s="7"/>
      <c r="W72" s="7"/>
      <c r="X72" s="7"/>
      <c r="Y72" s="7"/>
      <c r="Z72" s="7"/>
    </row>
    <row r="73" ht="15.0" customHeight="1">
      <c r="A73" s="20" t="s">
        <v>306</v>
      </c>
      <c r="B73" s="20" t="s">
        <v>415</v>
      </c>
      <c r="C73" s="20">
        <v>390.0</v>
      </c>
      <c r="D73" s="50">
        <v>323.0</v>
      </c>
      <c r="E73" s="57">
        <v>0.4499172332</v>
      </c>
      <c r="F73" s="50">
        <v>145.0</v>
      </c>
      <c r="G73" s="50">
        <v>178.0</v>
      </c>
      <c r="H73" s="20" t="s">
        <v>245</v>
      </c>
      <c r="I73" s="7"/>
      <c r="J73" s="20" t="s">
        <v>306</v>
      </c>
      <c r="K73" s="20" t="s">
        <v>415</v>
      </c>
      <c r="L73" s="20">
        <v>390.0</v>
      </c>
      <c r="M73" s="57">
        <v>0.474303802</v>
      </c>
      <c r="N73" s="57">
        <v>0.4710327456</v>
      </c>
      <c r="O73" s="27">
        <v>0.3271056402</v>
      </c>
      <c r="P73" s="20">
        <v>1.0</v>
      </c>
      <c r="Q73" s="7"/>
      <c r="R73" s="7"/>
      <c r="S73" s="7"/>
      <c r="T73" s="7"/>
      <c r="U73" s="7"/>
      <c r="V73" s="7"/>
      <c r="W73" s="7"/>
      <c r="X73" s="7"/>
      <c r="Y73" s="7"/>
      <c r="Z73" s="7"/>
    </row>
    <row r="74" ht="15.0" customHeight="1">
      <c r="A74" s="20" t="s">
        <v>306</v>
      </c>
      <c r="B74" s="20" t="s">
        <v>415</v>
      </c>
      <c r="C74" s="20">
        <v>400.0</v>
      </c>
      <c r="D74" s="50">
        <v>446.0</v>
      </c>
      <c r="E74" s="57">
        <v>0.3556743654</v>
      </c>
      <c r="F74" s="50">
        <v>159.0</v>
      </c>
      <c r="G74" s="50">
        <v>287.0</v>
      </c>
      <c r="H74" s="20" t="s">
        <v>245</v>
      </c>
      <c r="I74" s="7"/>
      <c r="J74" s="20" t="s">
        <v>306</v>
      </c>
      <c r="K74" s="20" t="s">
        <v>415</v>
      </c>
      <c r="L74" s="20">
        <v>400.0</v>
      </c>
      <c r="M74" s="57">
        <v>0.3439734078</v>
      </c>
      <c r="N74" s="57">
        <v>0.3955375254</v>
      </c>
      <c r="O74" s="27">
        <v>-5.156411752</v>
      </c>
      <c r="P74" s="20">
        <v>1.0</v>
      </c>
      <c r="Q74" s="7"/>
      <c r="R74" s="7"/>
      <c r="S74" s="7"/>
      <c r="T74" s="7"/>
      <c r="U74" s="7"/>
      <c r="V74" s="7"/>
      <c r="W74" s="7"/>
      <c r="X74" s="7"/>
      <c r="Y74" s="7"/>
      <c r="Z74" s="7"/>
    </row>
    <row r="75" ht="15.0" customHeight="1">
      <c r="A75" s="20" t="s">
        <v>306</v>
      </c>
      <c r="B75" s="20" t="s">
        <v>415</v>
      </c>
      <c r="C75" s="20">
        <v>410.0</v>
      </c>
      <c r="D75" s="50">
        <v>270.0</v>
      </c>
      <c r="E75" s="57">
        <v>0.3600024413</v>
      </c>
      <c r="F75" s="50">
        <v>97.0</v>
      </c>
      <c r="G75" s="50">
        <v>173.0</v>
      </c>
      <c r="H75" s="20" t="s">
        <v>245</v>
      </c>
      <c r="I75" s="7"/>
      <c r="J75" s="20" t="s">
        <v>306</v>
      </c>
      <c r="K75" s="20" t="s">
        <v>415</v>
      </c>
      <c r="L75" s="20">
        <v>410.0</v>
      </c>
      <c r="M75" s="57">
        <v>0.3807759002</v>
      </c>
      <c r="N75" s="57">
        <v>0.347972973</v>
      </c>
      <c r="O75" s="27">
        <v>3.280292726</v>
      </c>
      <c r="P75" s="20">
        <v>1.0</v>
      </c>
      <c r="Q75" s="7"/>
      <c r="R75" s="7"/>
      <c r="S75" s="7"/>
      <c r="T75" s="7"/>
      <c r="U75" s="7"/>
      <c r="V75" s="7"/>
      <c r="W75" s="7"/>
      <c r="X75" s="7"/>
      <c r="Y75" s="7"/>
      <c r="Z75" s="7"/>
    </row>
    <row r="76" ht="15.0" customHeight="1">
      <c r="A76" s="20" t="s">
        <v>306</v>
      </c>
      <c r="B76" s="20" t="s">
        <v>416</v>
      </c>
      <c r="C76" s="20">
        <v>420.0</v>
      </c>
      <c r="D76" s="50">
        <v>842.0</v>
      </c>
      <c r="E76" s="57">
        <v>0.2941461637</v>
      </c>
      <c r="F76" s="50">
        <v>248.0</v>
      </c>
      <c r="G76" s="50">
        <v>594.0</v>
      </c>
      <c r="H76" s="20" t="s">
        <v>245</v>
      </c>
      <c r="I76" s="7"/>
      <c r="J76" s="20" t="s">
        <v>306</v>
      </c>
      <c r="K76" s="20" t="s">
        <v>416</v>
      </c>
      <c r="L76" s="20">
        <v>420.0</v>
      </c>
      <c r="M76" s="57">
        <v>0.2615368953</v>
      </c>
      <c r="N76" s="57">
        <v>0.3194154489</v>
      </c>
      <c r="O76" s="27">
        <v>-5.787855359</v>
      </c>
      <c r="P76" s="20">
        <v>1.0</v>
      </c>
      <c r="Q76" s="7"/>
      <c r="R76" s="7"/>
      <c r="S76" s="7"/>
      <c r="T76" s="7"/>
      <c r="U76" s="7"/>
      <c r="V76" s="7"/>
      <c r="W76" s="7"/>
      <c r="X76" s="7"/>
      <c r="Y76" s="7"/>
      <c r="Z76" s="7"/>
    </row>
    <row r="77" ht="15.0" customHeight="1">
      <c r="A77" s="20" t="s">
        <v>306</v>
      </c>
      <c r="B77" s="20" t="s">
        <v>416</v>
      </c>
      <c r="C77" s="20">
        <v>430.0</v>
      </c>
      <c r="D77" s="50">
        <v>882.0</v>
      </c>
      <c r="E77" s="57">
        <v>0.2252274968</v>
      </c>
      <c r="F77" s="50">
        <v>199.0</v>
      </c>
      <c r="G77" s="50">
        <v>683.0</v>
      </c>
      <c r="H77" s="20" t="s">
        <v>245</v>
      </c>
      <c r="I77" s="7"/>
      <c r="J77" s="20" t="s">
        <v>306</v>
      </c>
      <c r="K77" s="20" t="s">
        <v>416</v>
      </c>
      <c r="L77" s="20">
        <v>430.0</v>
      </c>
      <c r="M77" s="57">
        <v>0.2222441984</v>
      </c>
      <c r="N77" s="57">
        <v>0.262345679</v>
      </c>
      <c r="O77" s="27">
        <v>-4.010148059</v>
      </c>
      <c r="P77" s="20">
        <v>1.0</v>
      </c>
      <c r="Q77" s="7"/>
      <c r="R77" s="7"/>
      <c r="S77" s="7"/>
      <c r="T77" s="7"/>
      <c r="U77" s="7"/>
      <c r="V77" s="7"/>
      <c r="W77" s="7"/>
      <c r="X77" s="7"/>
      <c r="Y77" s="7"/>
      <c r="Z77" s="7"/>
    </row>
    <row r="78" ht="15.0" customHeight="1">
      <c r="A78" s="20" t="s">
        <v>306</v>
      </c>
      <c r="B78" s="20" t="s">
        <v>416</v>
      </c>
      <c r="C78" s="20">
        <v>435.0</v>
      </c>
      <c r="D78" s="50">
        <v>789.0</v>
      </c>
      <c r="E78" s="57">
        <v>0.2687289816</v>
      </c>
      <c r="F78" s="50">
        <v>212.0</v>
      </c>
      <c r="G78" s="50">
        <v>577.0</v>
      </c>
      <c r="H78" s="20" t="s">
        <v>245</v>
      </c>
      <c r="I78" s="7"/>
      <c r="J78" s="20" t="s">
        <v>306</v>
      </c>
      <c r="K78" s="20" t="s">
        <v>416</v>
      </c>
      <c r="L78" s="20">
        <v>435.0</v>
      </c>
      <c r="M78" s="57">
        <v>0.2670373427</v>
      </c>
      <c r="N78" s="57">
        <v>0.2914147521</v>
      </c>
      <c r="O78" s="27">
        <v>-2.437740942</v>
      </c>
      <c r="P78" s="20">
        <v>1.0</v>
      </c>
      <c r="Q78" s="7"/>
      <c r="R78" s="7"/>
      <c r="S78" s="7"/>
      <c r="T78" s="7"/>
      <c r="U78" s="7"/>
      <c r="V78" s="7"/>
      <c r="W78" s="7"/>
      <c r="X78" s="7"/>
      <c r="Y78" s="7"/>
      <c r="Z78" s="7"/>
    </row>
    <row r="79" ht="15.0" customHeight="1">
      <c r="A79" s="20" t="s">
        <v>306</v>
      </c>
      <c r="B79" s="20" t="s">
        <v>417</v>
      </c>
      <c r="C79" s="20">
        <v>440.0</v>
      </c>
      <c r="D79" s="50">
        <v>644.0</v>
      </c>
      <c r="E79" s="57">
        <v>0.2820288255</v>
      </c>
      <c r="F79" s="50">
        <v>182.0</v>
      </c>
      <c r="G79" s="50">
        <v>462.0</v>
      </c>
      <c r="H79" s="20" t="s">
        <v>245</v>
      </c>
      <c r="I79" s="7"/>
      <c r="J79" s="20" t="s">
        <v>306</v>
      </c>
      <c r="K79" s="20" t="s">
        <v>417</v>
      </c>
      <c r="L79" s="20">
        <v>440.0</v>
      </c>
      <c r="M79" s="57">
        <v>0.2412567353</v>
      </c>
      <c r="N79" s="57">
        <v>0.3067173638</v>
      </c>
      <c r="O79" s="27">
        <v>-6.54606285</v>
      </c>
      <c r="P79" s="20">
        <v>1.0</v>
      </c>
      <c r="Q79" s="7"/>
      <c r="R79" s="7"/>
      <c r="S79" s="7"/>
      <c r="T79" s="7"/>
      <c r="U79" s="7"/>
      <c r="V79" s="7"/>
      <c r="W79" s="7"/>
      <c r="X79" s="7"/>
      <c r="Y79" s="7"/>
      <c r="Z79" s="7"/>
    </row>
    <row r="80" ht="15.0" customHeight="1">
      <c r="A80" s="20" t="s">
        <v>306</v>
      </c>
      <c r="B80" s="20" t="s">
        <v>417</v>
      </c>
      <c r="C80" s="20">
        <v>450.0</v>
      </c>
      <c r="D80" s="50">
        <v>311.0</v>
      </c>
      <c r="E80" s="57">
        <v>0.2388471702</v>
      </c>
      <c r="F80" s="50">
        <v>74.0</v>
      </c>
      <c r="G80" s="50">
        <v>237.0</v>
      </c>
      <c r="H80" s="20" t="s">
        <v>245</v>
      </c>
      <c r="I80" s="7"/>
      <c r="J80" s="20" t="s">
        <v>306</v>
      </c>
      <c r="K80" s="20" t="s">
        <v>417</v>
      </c>
      <c r="L80" s="20">
        <v>450.0</v>
      </c>
      <c r="M80" s="57">
        <v>0.2246775064</v>
      </c>
      <c r="N80" s="57">
        <v>0.2652068127</v>
      </c>
      <c r="O80" s="27">
        <v>-4.052930622</v>
      </c>
      <c r="P80" s="20">
        <v>1.0</v>
      </c>
      <c r="Q80" s="7"/>
      <c r="R80" s="7"/>
      <c r="S80" s="7"/>
      <c r="T80" s="7"/>
      <c r="U80" s="7"/>
      <c r="V80" s="7"/>
      <c r="W80" s="7"/>
      <c r="X80" s="7"/>
      <c r="Y80" s="7"/>
      <c r="Z80" s="7"/>
    </row>
    <row r="81" ht="15.0" customHeight="1">
      <c r="A81" s="20" t="s">
        <v>306</v>
      </c>
      <c r="B81" s="20" t="s">
        <v>418</v>
      </c>
      <c r="C81" s="20">
        <v>460.0</v>
      </c>
      <c r="D81" s="50">
        <v>102.0</v>
      </c>
      <c r="E81" s="57">
        <v>0.33072618</v>
      </c>
      <c r="F81" s="50">
        <v>34.0</v>
      </c>
      <c r="G81" s="50">
        <v>68.0</v>
      </c>
      <c r="H81" s="20" t="s">
        <v>245</v>
      </c>
      <c r="I81" s="7"/>
      <c r="J81" s="20" t="s">
        <v>306</v>
      </c>
      <c r="K81" s="20" t="s">
        <v>418</v>
      </c>
      <c r="L81" s="20">
        <v>460.0</v>
      </c>
      <c r="M81" s="57">
        <v>0.4082735316</v>
      </c>
      <c r="N81" s="57">
        <v>0.3558282209</v>
      </c>
      <c r="O81" s="27">
        <v>5.244531078</v>
      </c>
      <c r="P81" s="20">
        <v>1.0</v>
      </c>
      <c r="Q81" s="7"/>
      <c r="R81" s="7"/>
      <c r="S81" s="7"/>
      <c r="T81" s="7"/>
      <c r="U81" s="7"/>
      <c r="V81" s="7"/>
      <c r="W81" s="7"/>
      <c r="X81" s="7"/>
      <c r="Y81" s="7"/>
      <c r="Z81" s="7"/>
    </row>
    <row r="82" ht="15.0" customHeight="1">
      <c r="A82" s="20" t="s">
        <v>243</v>
      </c>
      <c r="B82" s="20" t="s">
        <v>419</v>
      </c>
      <c r="C82" s="20">
        <v>10.0</v>
      </c>
      <c r="D82" s="50">
        <v>1166.0</v>
      </c>
      <c r="E82" s="57">
        <v>0.4195255851</v>
      </c>
      <c r="F82" s="50">
        <v>489.0</v>
      </c>
      <c r="G82" s="50">
        <v>677.0</v>
      </c>
      <c r="H82" s="20" t="s">
        <v>245</v>
      </c>
      <c r="I82" s="7"/>
      <c r="J82" s="20" t="s">
        <v>243</v>
      </c>
      <c r="K82" s="20" t="s">
        <v>419</v>
      </c>
      <c r="L82" s="20">
        <v>10.0</v>
      </c>
      <c r="M82" s="57">
        <v>0.4539442604</v>
      </c>
      <c r="N82" s="57">
        <v>0.4396488661</v>
      </c>
      <c r="O82" s="27">
        <v>1.429539423</v>
      </c>
      <c r="P82" s="20">
        <v>1.0</v>
      </c>
      <c r="Q82" s="7"/>
      <c r="R82" s="7"/>
      <c r="S82" s="7"/>
      <c r="T82" s="7"/>
      <c r="U82" s="7"/>
      <c r="V82" s="7"/>
      <c r="W82" s="7"/>
      <c r="X82" s="7"/>
      <c r="Y82" s="7"/>
      <c r="Z82" s="7"/>
    </row>
    <row r="83" ht="15.0" customHeight="1">
      <c r="A83" s="20" t="s">
        <v>243</v>
      </c>
      <c r="B83" s="20" t="s">
        <v>420</v>
      </c>
      <c r="C83" s="20">
        <v>20.0</v>
      </c>
      <c r="D83" s="50">
        <v>216.0</v>
      </c>
      <c r="E83" s="57">
        <v>0.6566363818</v>
      </c>
      <c r="F83" s="50">
        <v>142.0</v>
      </c>
      <c r="G83" s="50">
        <v>74.0</v>
      </c>
      <c r="H83" s="20" t="s">
        <v>247</v>
      </c>
      <c r="I83" s="7"/>
      <c r="J83" s="20" t="s">
        <v>243</v>
      </c>
      <c r="K83" s="20" t="s">
        <v>420</v>
      </c>
      <c r="L83" s="20">
        <v>20.0</v>
      </c>
      <c r="M83" s="57">
        <v>0.7134263374</v>
      </c>
      <c r="N83" s="57">
        <v>0.7182890855</v>
      </c>
      <c r="O83" s="27">
        <v>-0.4862748165</v>
      </c>
      <c r="P83" s="20">
        <v>1.0</v>
      </c>
      <c r="Q83" s="7"/>
      <c r="R83" s="7"/>
      <c r="S83" s="7"/>
      <c r="T83" s="7"/>
      <c r="U83" s="7"/>
      <c r="V83" s="7"/>
      <c r="W83" s="7"/>
      <c r="X83" s="7"/>
      <c r="Y83" s="7"/>
      <c r="Z83" s="7"/>
    </row>
    <row r="84" ht="15.0" customHeight="1">
      <c r="A84" s="20" t="s">
        <v>243</v>
      </c>
      <c r="B84" s="20" t="s">
        <v>420</v>
      </c>
      <c r="C84" s="20">
        <v>30.0</v>
      </c>
      <c r="D84" s="50">
        <v>317.0</v>
      </c>
      <c r="E84" s="57">
        <v>0.6547161333</v>
      </c>
      <c r="F84" s="50">
        <v>208.0</v>
      </c>
      <c r="G84" s="50">
        <v>109.0</v>
      </c>
      <c r="H84" s="20" t="s">
        <v>247</v>
      </c>
      <c r="I84" s="7"/>
      <c r="J84" s="20" t="s">
        <v>243</v>
      </c>
      <c r="K84" s="20" t="s">
        <v>420</v>
      </c>
      <c r="L84" s="20">
        <v>30.0</v>
      </c>
      <c r="M84" s="57">
        <v>0.7150926395</v>
      </c>
      <c r="N84" s="57">
        <v>0.6978297162</v>
      </c>
      <c r="O84" s="27">
        <v>1.726292327</v>
      </c>
      <c r="P84" s="20">
        <v>1.0</v>
      </c>
      <c r="Q84" s="7"/>
      <c r="R84" s="7"/>
      <c r="S84" s="7"/>
      <c r="T84" s="7"/>
      <c r="U84" s="7"/>
      <c r="V84" s="7"/>
      <c r="W84" s="7"/>
      <c r="X84" s="7"/>
      <c r="Y84" s="7"/>
      <c r="Z84" s="7"/>
    </row>
    <row r="85" ht="15.0" customHeight="1">
      <c r="A85" s="20" t="s">
        <v>243</v>
      </c>
      <c r="B85" s="20" t="s">
        <v>420</v>
      </c>
      <c r="C85" s="20">
        <v>40.0</v>
      </c>
      <c r="D85" s="50">
        <v>492.0</v>
      </c>
      <c r="E85" s="57">
        <v>0.7012036593</v>
      </c>
      <c r="F85" s="50">
        <v>345.0</v>
      </c>
      <c r="G85" s="50">
        <v>147.0</v>
      </c>
      <c r="H85" s="20" t="s">
        <v>247</v>
      </c>
      <c r="I85" s="7"/>
      <c r="J85" s="20" t="s">
        <v>243</v>
      </c>
      <c r="K85" s="20" t="s">
        <v>420</v>
      </c>
      <c r="L85" s="20">
        <v>40.0</v>
      </c>
      <c r="M85" s="57">
        <v>0.7879131224</v>
      </c>
      <c r="N85" s="57">
        <v>0.7194473964</v>
      </c>
      <c r="O85" s="27">
        <v>6.846572603</v>
      </c>
      <c r="P85" s="20">
        <v>1.0</v>
      </c>
      <c r="Q85" s="7"/>
      <c r="R85" s="7"/>
      <c r="S85" s="7"/>
      <c r="T85" s="7"/>
      <c r="U85" s="7"/>
      <c r="V85" s="7"/>
      <c r="W85" s="7"/>
      <c r="X85" s="7"/>
      <c r="Y85" s="7"/>
      <c r="Z85" s="7"/>
    </row>
    <row r="86" ht="15.0" customHeight="1">
      <c r="A86" s="20" t="s">
        <v>243</v>
      </c>
      <c r="B86" s="20" t="s">
        <v>420</v>
      </c>
      <c r="C86" s="20">
        <v>50.0</v>
      </c>
      <c r="D86" s="50">
        <v>195.0</v>
      </c>
      <c r="E86" s="57">
        <v>0.6342731846</v>
      </c>
      <c r="F86" s="50">
        <v>124.0</v>
      </c>
      <c r="G86" s="50">
        <v>71.0</v>
      </c>
      <c r="H86" s="20" t="s">
        <v>247</v>
      </c>
      <c r="I86" s="7"/>
      <c r="J86" s="20" t="s">
        <v>243</v>
      </c>
      <c r="K86" s="20" t="s">
        <v>420</v>
      </c>
      <c r="L86" s="20">
        <v>50.0</v>
      </c>
      <c r="M86" s="57">
        <v>0.7015413179</v>
      </c>
      <c r="N86" s="57">
        <v>0.6722090261</v>
      </c>
      <c r="O86" s="27">
        <v>2.933229177</v>
      </c>
      <c r="P86" s="20">
        <v>1.0</v>
      </c>
      <c r="Q86" s="7"/>
      <c r="R86" s="7"/>
      <c r="S86" s="7"/>
      <c r="T86" s="7"/>
      <c r="U86" s="7"/>
      <c r="V86" s="7"/>
      <c r="W86" s="7"/>
      <c r="X86" s="7"/>
      <c r="Y86" s="7"/>
      <c r="Z86" s="7"/>
    </row>
    <row r="87" ht="15.0" customHeight="1">
      <c r="A87" s="20" t="s">
        <v>243</v>
      </c>
      <c r="B87" s="20" t="s">
        <v>420</v>
      </c>
      <c r="C87" s="20">
        <v>60.0</v>
      </c>
      <c r="D87" s="50">
        <v>231.0</v>
      </c>
      <c r="E87" s="57">
        <v>0.7173278049</v>
      </c>
      <c r="F87" s="50">
        <v>166.0</v>
      </c>
      <c r="G87" s="50">
        <v>65.0</v>
      </c>
      <c r="H87" s="20" t="s">
        <v>247</v>
      </c>
      <c r="I87" s="7"/>
      <c r="J87" s="20" t="s">
        <v>243</v>
      </c>
      <c r="K87" s="20" t="s">
        <v>420</v>
      </c>
      <c r="L87" s="20">
        <v>60.0</v>
      </c>
      <c r="M87" s="57">
        <v>0.7613992889</v>
      </c>
      <c r="N87" s="57">
        <v>0.7462437396</v>
      </c>
      <c r="O87" s="27">
        <v>1.515554933</v>
      </c>
      <c r="P87" s="20">
        <v>1.0</v>
      </c>
      <c r="Q87" s="7"/>
      <c r="R87" s="7"/>
      <c r="S87" s="7"/>
      <c r="T87" s="7"/>
      <c r="U87" s="7"/>
      <c r="V87" s="7"/>
      <c r="W87" s="7"/>
      <c r="X87" s="7"/>
      <c r="Y87" s="7"/>
      <c r="Z87" s="7"/>
    </row>
    <row r="88" ht="15.0" customHeight="1">
      <c r="A88" s="20" t="s">
        <v>243</v>
      </c>
      <c r="B88" s="20" t="s">
        <v>420</v>
      </c>
      <c r="C88" s="20">
        <v>70.0</v>
      </c>
      <c r="D88" s="50">
        <v>44.0</v>
      </c>
      <c r="E88" s="57">
        <v>0.5798027188</v>
      </c>
      <c r="F88" s="50">
        <v>26.0</v>
      </c>
      <c r="G88" s="50">
        <v>18.0</v>
      </c>
      <c r="H88" s="20" t="s">
        <v>247</v>
      </c>
      <c r="I88" s="7"/>
      <c r="J88" s="20" t="s">
        <v>243</v>
      </c>
      <c r="K88" s="20" t="s">
        <v>420</v>
      </c>
      <c r="L88" s="20">
        <v>70.0</v>
      </c>
      <c r="M88" s="57">
        <v>0.7125305213</v>
      </c>
      <c r="N88" s="57">
        <v>0.6151202749</v>
      </c>
      <c r="O88" s="27">
        <v>9.741024643</v>
      </c>
      <c r="P88" s="20">
        <v>1.0</v>
      </c>
      <c r="Q88" s="7"/>
      <c r="R88" s="7"/>
      <c r="S88" s="7"/>
      <c r="T88" s="7"/>
      <c r="U88" s="7"/>
      <c r="V88" s="7"/>
      <c r="W88" s="7"/>
      <c r="X88" s="7"/>
      <c r="Y88" s="7"/>
      <c r="Z88" s="7"/>
    </row>
    <row r="89" ht="15.0" customHeight="1">
      <c r="A89" s="20" t="s">
        <v>243</v>
      </c>
      <c r="B89" s="20" t="s">
        <v>420</v>
      </c>
      <c r="C89" s="20">
        <v>80.0</v>
      </c>
      <c r="D89" s="50">
        <v>269.0</v>
      </c>
      <c r="E89" s="57">
        <v>0.5827223856</v>
      </c>
      <c r="F89" s="50">
        <v>157.0</v>
      </c>
      <c r="G89" s="50">
        <v>112.0</v>
      </c>
      <c r="H89" s="20" t="s">
        <v>247</v>
      </c>
      <c r="I89" s="7"/>
      <c r="J89" s="20" t="s">
        <v>243</v>
      </c>
      <c r="K89" s="20" t="s">
        <v>420</v>
      </c>
      <c r="L89" s="20">
        <v>80.0</v>
      </c>
      <c r="M89" s="57">
        <v>0.6746412544</v>
      </c>
      <c r="N89" s="57">
        <v>0.6134020619</v>
      </c>
      <c r="O89" s="27">
        <v>6.123919257</v>
      </c>
      <c r="P89" s="20">
        <v>1.0</v>
      </c>
      <c r="Q89" s="7"/>
      <c r="R89" s="7"/>
      <c r="S89" s="7"/>
      <c r="T89" s="7"/>
      <c r="U89" s="7"/>
      <c r="V89" s="7"/>
      <c r="W89" s="7"/>
      <c r="X89" s="7"/>
      <c r="Y89" s="7"/>
      <c r="Z89" s="7"/>
    </row>
    <row r="90" ht="15.0" customHeight="1">
      <c r="A90" s="20" t="s">
        <v>243</v>
      </c>
      <c r="B90" s="20" t="s">
        <v>420</v>
      </c>
      <c r="C90" s="20">
        <v>90.0</v>
      </c>
      <c r="D90" s="50">
        <v>331.0</v>
      </c>
      <c r="E90" s="57">
        <v>0.6853940798</v>
      </c>
      <c r="F90" s="50">
        <v>227.0</v>
      </c>
      <c r="G90" s="50">
        <v>104.0</v>
      </c>
      <c r="H90" s="20" t="s">
        <v>247</v>
      </c>
      <c r="I90" s="7"/>
      <c r="J90" s="20" t="s">
        <v>243</v>
      </c>
      <c r="K90" s="20" t="s">
        <v>420</v>
      </c>
      <c r="L90" s="20">
        <v>90.0</v>
      </c>
      <c r="M90" s="57">
        <v>0.7100803061</v>
      </c>
      <c r="N90" s="57">
        <v>0.729312763</v>
      </c>
      <c r="O90" s="27">
        <v>-1.923245686</v>
      </c>
      <c r="P90" s="20">
        <v>1.0</v>
      </c>
      <c r="Q90" s="7"/>
      <c r="R90" s="7"/>
      <c r="S90" s="7"/>
      <c r="T90" s="7"/>
      <c r="U90" s="7"/>
      <c r="V90" s="7"/>
      <c r="W90" s="7"/>
      <c r="X90" s="7"/>
      <c r="Y90" s="7"/>
      <c r="Z90" s="7"/>
    </row>
    <row r="91" ht="15.0" customHeight="1">
      <c r="A91" s="20" t="s">
        <v>243</v>
      </c>
      <c r="B91" s="20" t="s">
        <v>420</v>
      </c>
      <c r="C91" s="20">
        <v>110.0</v>
      </c>
      <c r="D91" s="50">
        <v>93.0</v>
      </c>
      <c r="E91" s="57">
        <v>0.7051723576</v>
      </c>
      <c r="F91" s="50">
        <v>66.0</v>
      </c>
      <c r="G91" s="50">
        <v>27.0</v>
      </c>
      <c r="H91" s="20" t="s">
        <v>247</v>
      </c>
      <c r="I91" s="7"/>
      <c r="J91" s="20" t="s">
        <v>243</v>
      </c>
      <c r="K91" s="20" t="s">
        <v>420</v>
      </c>
      <c r="L91" s="20">
        <v>110.0</v>
      </c>
      <c r="M91" s="57">
        <v>0.7784544556</v>
      </c>
      <c r="N91" s="57">
        <v>0.7171052632</v>
      </c>
      <c r="O91" s="27">
        <v>6.134919243</v>
      </c>
      <c r="P91" s="20">
        <v>1.0</v>
      </c>
      <c r="Q91" s="7"/>
      <c r="R91" s="7"/>
      <c r="S91" s="7"/>
      <c r="T91" s="7"/>
      <c r="U91" s="7"/>
      <c r="V91" s="7"/>
      <c r="W91" s="7"/>
      <c r="X91" s="7"/>
      <c r="Y91" s="7"/>
      <c r="Z91" s="7"/>
    </row>
    <row r="92" ht="15.0" customHeight="1">
      <c r="A92" s="20" t="s">
        <v>243</v>
      </c>
      <c r="B92" s="20" t="s">
        <v>420</v>
      </c>
      <c r="C92" s="20">
        <v>120.0</v>
      </c>
      <c r="D92" s="50">
        <v>90.0</v>
      </c>
      <c r="E92" s="57">
        <v>0.6974612022</v>
      </c>
      <c r="F92" s="50">
        <v>63.0</v>
      </c>
      <c r="G92" s="50">
        <v>27.0</v>
      </c>
      <c r="H92" s="20" t="s">
        <v>247</v>
      </c>
      <c r="I92" s="7"/>
      <c r="J92" s="20" t="s">
        <v>243</v>
      </c>
      <c r="K92" s="20" t="s">
        <v>420</v>
      </c>
      <c r="L92" s="20">
        <v>120.0</v>
      </c>
      <c r="M92" s="57">
        <v>0.8168550624</v>
      </c>
      <c r="N92" s="57">
        <v>0.7061994609</v>
      </c>
      <c r="O92" s="27">
        <v>11.06556015</v>
      </c>
      <c r="P92" s="20">
        <v>1.0</v>
      </c>
      <c r="Q92" s="7"/>
      <c r="R92" s="7"/>
      <c r="S92" s="7"/>
      <c r="T92" s="7"/>
      <c r="U92" s="7"/>
      <c r="V92" s="7"/>
      <c r="W92" s="7"/>
      <c r="X92" s="7"/>
      <c r="Y92" s="7"/>
      <c r="Z92" s="7"/>
    </row>
    <row r="93" ht="15.0" customHeight="1">
      <c r="A93" s="20" t="s">
        <v>243</v>
      </c>
      <c r="B93" s="20" t="s">
        <v>420</v>
      </c>
      <c r="C93" s="20">
        <v>130.0</v>
      </c>
      <c r="D93" s="50">
        <v>218.0</v>
      </c>
      <c r="E93" s="57">
        <v>0.7006443164</v>
      </c>
      <c r="F93" s="50">
        <v>153.0</v>
      </c>
      <c r="G93" s="50">
        <v>65.0</v>
      </c>
      <c r="H93" s="20" t="s">
        <v>247</v>
      </c>
      <c r="I93" s="7"/>
      <c r="J93" s="20" t="s">
        <v>243</v>
      </c>
      <c r="K93" s="20" t="s">
        <v>420</v>
      </c>
      <c r="L93" s="20">
        <v>130.0</v>
      </c>
      <c r="M93" s="57">
        <v>0.7434771343</v>
      </c>
      <c r="N93" s="57">
        <v>0.7373913043</v>
      </c>
      <c r="O93" s="27">
        <v>0.6085829996</v>
      </c>
      <c r="P93" s="20">
        <v>1.0</v>
      </c>
      <c r="Q93" s="7"/>
      <c r="R93" s="7"/>
      <c r="S93" s="7"/>
      <c r="T93" s="7"/>
      <c r="U93" s="7"/>
      <c r="V93" s="7"/>
      <c r="W93" s="7"/>
      <c r="X93" s="7"/>
      <c r="Y93" s="7"/>
      <c r="Z93" s="7"/>
    </row>
    <row r="94" ht="15.0" customHeight="1">
      <c r="A94" s="20" t="s">
        <v>243</v>
      </c>
      <c r="B94" s="20" t="s">
        <v>420</v>
      </c>
      <c r="C94" s="20">
        <v>140.0</v>
      </c>
      <c r="D94" s="50">
        <v>441.0</v>
      </c>
      <c r="E94" s="57">
        <v>0.6258898289</v>
      </c>
      <c r="F94" s="50">
        <v>276.0</v>
      </c>
      <c r="G94" s="50">
        <v>165.0</v>
      </c>
      <c r="H94" s="20" t="s">
        <v>247</v>
      </c>
      <c r="I94" s="7"/>
      <c r="J94" s="20" t="s">
        <v>243</v>
      </c>
      <c r="K94" s="20" t="s">
        <v>420</v>
      </c>
      <c r="L94" s="20">
        <v>140.0</v>
      </c>
      <c r="M94" s="57">
        <v>0.6279012737</v>
      </c>
      <c r="N94" s="57">
        <v>0.6710213777</v>
      </c>
      <c r="O94" s="27">
        <v>-4.312010394</v>
      </c>
      <c r="P94" s="20">
        <v>1.0</v>
      </c>
      <c r="Q94" s="7"/>
      <c r="R94" s="7"/>
      <c r="S94" s="7"/>
      <c r="T94" s="7"/>
      <c r="U94" s="7"/>
      <c r="V94" s="7"/>
      <c r="W94" s="7"/>
      <c r="X94" s="7"/>
      <c r="Y94" s="7"/>
      <c r="Z94" s="7"/>
    </row>
    <row r="95" ht="15.0" customHeight="1">
      <c r="A95" s="20" t="s">
        <v>243</v>
      </c>
      <c r="B95" s="20" t="s">
        <v>420</v>
      </c>
      <c r="C95" s="20">
        <v>150.0</v>
      </c>
      <c r="D95" s="50">
        <v>171.0</v>
      </c>
      <c r="E95" s="57">
        <v>0.6410264344</v>
      </c>
      <c r="F95" s="50">
        <v>110.0</v>
      </c>
      <c r="G95" s="50">
        <v>61.0</v>
      </c>
      <c r="H95" s="20" t="s">
        <v>247</v>
      </c>
      <c r="I95" s="7"/>
      <c r="J95" s="20" t="s">
        <v>243</v>
      </c>
      <c r="K95" s="20" t="s">
        <v>420</v>
      </c>
      <c r="L95" s="20">
        <v>150.0</v>
      </c>
      <c r="M95" s="57">
        <v>0.6798900158</v>
      </c>
      <c r="N95" s="57">
        <v>0.6824146982</v>
      </c>
      <c r="O95" s="27">
        <v>-0.2524682374</v>
      </c>
      <c r="P95" s="20">
        <v>1.0</v>
      </c>
      <c r="Q95" s="7"/>
      <c r="R95" s="7"/>
      <c r="S95" s="7"/>
      <c r="T95" s="7"/>
      <c r="U95" s="7"/>
      <c r="V95" s="7"/>
      <c r="W95" s="7"/>
      <c r="X95" s="7"/>
      <c r="Y95" s="7"/>
      <c r="Z95" s="7"/>
    </row>
    <row r="96" ht="15.0" customHeight="1">
      <c r="A96" s="20" t="s">
        <v>243</v>
      </c>
      <c r="B96" s="20" t="s">
        <v>420</v>
      </c>
      <c r="C96" s="20">
        <v>160.0</v>
      </c>
      <c r="D96" s="50">
        <v>135.0</v>
      </c>
      <c r="E96" s="57">
        <v>0.6200398486</v>
      </c>
      <c r="F96" s="50">
        <v>84.0</v>
      </c>
      <c r="G96" s="50">
        <v>51.0</v>
      </c>
      <c r="H96" s="20" t="s">
        <v>247</v>
      </c>
      <c r="I96" s="7"/>
      <c r="J96" s="20" t="s">
        <v>243</v>
      </c>
      <c r="K96" s="20" t="s">
        <v>420</v>
      </c>
      <c r="L96" s="20">
        <v>160.0</v>
      </c>
      <c r="M96" s="57">
        <v>0.6882990929</v>
      </c>
      <c r="N96" s="57">
        <v>0.6759061834</v>
      </c>
      <c r="O96" s="27">
        <v>1.239290948</v>
      </c>
      <c r="P96" s="20">
        <v>1.0</v>
      </c>
      <c r="Q96" s="7"/>
      <c r="R96" s="7"/>
      <c r="S96" s="7"/>
      <c r="T96" s="7"/>
      <c r="U96" s="7"/>
      <c r="V96" s="7"/>
      <c r="W96" s="7"/>
      <c r="X96" s="7"/>
      <c r="Y96" s="7"/>
      <c r="Z96" s="7"/>
    </row>
    <row r="97" ht="15.0" customHeight="1">
      <c r="A97" s="20" t="s">
        <v>243</v>
      </c>
      <c r="B97" s="20" t="s">
        <v>420</v>
      </c>
      <c r="C97" s="20">
        <v>170.0</v>
      </c>
      <c r="D97" s="50">
        <v>331.0</v>
      </c>
      <c r="E97" s="57">
        <v>0.6214456856</v>
      </c>
      <c r="F97" s="50">
        <v>206.0</v>
      </c>
      <c r="G97" s="50">
        <v>125.0</v>
      </c>
      <c r="H97" s="20" t="s">
        <v>247</v>
      </c>
      <c r="I97" s="7"/>
      <c r="J97" s="20" t="s">
        <v>243</v>
      </c>
      <c r="K97" s="20" t="s">
        <v>420</v>
      </c>
      <c r="L97" s="20">
        <v>170.0</v>
      </c>
      <c r="M97" s="57">
        <v>0.6456594497</v>
      </c>
      <c r="N97" s="57">
        <v>0.6162790698</v>
      </c>
      <c r="O97" s="27">
        <v>2.938037998</v>
      </c>
      <c r="P97" s="20">
        <v>1.0</v>
      </c>
      <c r="Q97" s="7"/>
      <c r="R97" s="7"/>
      <c r="S97" s="7"/>
      <c r="T97" s="7"/>
      <c r="U97" s="7"/>
      <c r="V97" s="7"/>
      <c r="W97" s="7"/>
      <c r="X97" s="7"/>
      <c r="Y97" s="7"/>
      <c r="Z97" s="7"/>
    </row>
    <row r="98" ht="15.0" customHeight="1">
      <c r="A98" s="20" t="s">
        <v>243</v>
      </c>
      <c r="B98" s="20" t="s">
        <v>420</v>
      </c>
      <c r="C98" s="20">
        <v>180.0</v>
      </c>
      <c r="D98" s="50">
        <v>247.0</v>
      </c>
      <c r="E98" s="57">
        <v>0.6547661462</v>
      </c>
      <c r="F98" s="50">
        <v>162.0</v>
      </c>
      <c r="G98" s="50">
        <v>85.0</v>
      </c>
      <c r="H98" s="20" t="s">
        <v>247</v>
      </c>
      <c r="I98" s="7"/>
      <c r="J98" s="20" t="s">
        <v>243</v>
      </c>
      <c r="K98" s="20" t="s">
        <v>420</v>
      </c>
      <c r="L98" s="20">
        <v>180.0</v>
      </c>
      <c r="M98" s="57">
        <v>0.7422655388</v>
      </c>
      <c r="N98" s="57">
        <v>0.6856725146</v>
      </c>
      <c r="O98" s="27">
        <v>5.659302422</v>
      </c>
      <c r="P98" s="20">
        <v>1.0</v>
      </c>
      <c r="Q98" s="7"/>
      <c r="R98" s="7"/>
      <c r="S98" s="7"/>
      <c r="T98" s="7"/>
      <c r="U98" s="7"/>
      <c r="V98" s="7"/>
      <c r="W98" s="7"/>
      <c r="X98" s="7"/>
      <c r="Y98" s="7"/>
      <c r="Z98" s="7"/>
    </row>
    <row r="99" ht="15.0" customHeight="1">
      <c r="A99" s="20" t="s">
        <v>243</v>
      </c>
      <c r="B99" s="20" t="s">
        <v>420</v>
      </c>
      <c r="C99" s="20">
        <v>190.0</v>
      </c>
      <c r="D99" s="50">
        <v>279.0</v>
      </c>
      <c r="E99" s="57">
        <v>0.6730831399</v>
      </c>
      <c r="F99" s="50">
        <v>188.0</v>
      </c>
      <c r="G99" s="50">
        <v>91.0</v>
      </c>
      <c r="H99" s="20" t="s">
        <v>247</v>
      </c>
      <c r="I99" s="7"/>
      <c r="J99" s="20" t="s">
        <v>243</v>
      </c>
      <c r="K99" s="20" t="s">
        <v>420</v>
      </c>
      <c r="L99" s="20">
        <v>190.0</v>
      </c>
      <c r="M99" s="57">
        <v>0.7300268577</v>
      </c>
      <c r="N99" s="57">
        <v>0.7163934426</v>
      </c>
      <c r="O99" s="27">
        <v>1.363341508</v>
      </c>
      <c r="P99" s="20">
        <v>1.0</v>
      </c>
      <c r="Q99" s="7"/>
      <c r="R99" s="7"/>
      <c r="S99" s="7"/>
      <c r="T99" s="7"/>
      <c r="U99" s="7"/>
      <c r="V99" s="7"/>
      <c r="W99" s="7"/>
      <c r="X99" s="7"/>
      <c r="Y99" s="7"/>
      <c r="Z99" s="7"/>
    </row>
    <row r="100" ht="15.0" customHeight="1">
      <c r="A100" s="20" t="s">
        <v>243</v>
      </c>
      <c r="B100" s="20" t="s">
        <v>420</v>
      </c>
      <c r="C100" s="20">
        <v>200.0</v>
      </c>
      <c r="D100" s="50">
        <v>99.0</v>
      </c>
      <c r="E100" s="57">
        <v>0.6233426564</v>
      </c>
      <c r="F100" s="50">
        <v>62.0</v>
      </c>
      <c r="G100" s="50">
        <v>37.0</v>
      </c>
      <c r="H100" s="20" t="s">
        <v>247</v>
      </c>
      <c r="I100" s="7"/>
      <c r="J100" s="20" t="s">
        <v>243</v>
      </c>
      <c r="K100" s="20" t="s">
        <v>420</v>
      </c>
      <c r="L100" s="20">
        <v>200.0</v>
      </c>
      <c r="M100" s="57">
        <v>0.6851771859</v>
      </c>
      <c r="N100" s="57">
        <v>0.6546906188</v>
      </c>
      <c r="O100" s="27">
        <v>3.048656716</v>
      </c>
      <c r="P100" s="20">
        <v>1.0</v>
      </c>
      <c r="Q100" s="7"/>
      <c r="R100" s="7"/>
      <c r="S100" s="7"/>
      <c r="T100" s="7"/>
      <c r="U100" s="7"/>
      <c r="V100" s="7"/>
      <c r="W100" s="7"/>
      <c r="X100" s="7"/>
      <c r="Y100" s="7"/>
      <c r="Z100" s="7"/>
    </row>
    <row r="101" ht="15.0" customHeight="1">
      <c r="A101" s="20" t="s">
        <v>243</v>
      </c>
      <c r="B101" s="20" t="s">
        <v>420</v>
      </c>
      <c r="C101" s="20">
        <v>210.0</v>
      </c>
      <c r="D101" s="50">
        <v>163.0</v>
      </c>
      <c r="E101" s="57">
        <v>0.6782012159</v>
      </c>
      <c r="F101" s="50">
        <v>111.0</v>
      </c>
      <c r="G101" s="50">
        <v>52.0</v>
      </c>
      <c r="H101" s="20" t="s">
        <v>247</v>
      </c>
      <c r="I101" s="7"/>
      <c r="J101" s="20" t="s">
        <v>243</v>
      </c>
      <c r="K101" s="20" t="s">
        <v>420</v>
      </c>
      <c r="L101" s="20">
        <v>210.0</v>
      </c>
      <c r="M101" s="57">
        <v>0.7583696717</v>
      </c>
      <c r="N101" s="57">
        <v>0.7024291498</v>
      </c>
      <c r="O101" s="27">
        <v>5.594052192</v>
      </c>
      <c r="P101" s="20">
        <v>1.0</v>
      </c>
      <c r="Q101" s="7"/>
      <c r="R101" s="7"/>
      <c r="S101" s="7"/>
      <c r="T101" s="7"/>
      <c r="U101" s="7"/>
      <c r="V101" s="7"/>
      <c r="W101" s="7"/>
      <c r="X101" s="7"/>
      <c r="Y101" s="7"/>
      <c r="Z101" s="7"/>
    </row>
    <row r="102" ht="15.0" customHeight="1">
      <c r="A102" s="20" t="s">
        <v>243</v>
      </c>
      <c r="B102" s="20" t="s">
        <v>420</v>
      </c>
      <c r="C102" s="20">
        <v>220.0</v>
      </c>
      <c r="D102" s="50">
        <v>173.0</v>
      </c>
      <c r="E102" s="57">
        <v>0.6744000725</v>
      </c>
      <c r="F102" s="50">
        <v>117.0</v>
      </c>
      <c r="G102" s="50">
        <v>56.0</v>
      </c>
      <c r="H102" s="20" t="s">
        <v>247</v>
      </c>
      <c r="I102" s="7"/>
      <c r="J102" s="20" t="s">
        <v>243</v>
      </c>
      <c r="K102" s="20" t="s">
        <v>420</v>
      </c>
      <c r="L102" s="20">
        <v>220.0</v>
      </c>
      <c r="M102" s="57">
        <v>0.7471159884</v>
      </c>
      <c r="N102" s="57">
        <v>0.6781857451</v>
      </c>
      <c r="O102" s="27">
        <v>6.893024327</v>
      </c>
      <c r="P102" s="20">
        <v>1.0</v>
      </c>
      <c r="Q102" s="7"/>
      <c r="R102" s="7"/>
      <c r="S102" s="7"/>
      <c r="T102" s="7"/>
      <c r="U102" s="7"/>
      <c r="V102" s="7"/>
      <c r="W102" s="7"/>
      <c r="X102" s="7"/>
      <c r="Y102" s="7"/>
      <c r="Z102" s="7"/>
    </row>
    <row r="103" ht="15.0" customHeight="1">
      <c r="A103" s="20" t="s">
        <v>243</v>
      </c>
      <c r="B103" s="20" t="s">
        <v>420</v>
      </c>
      <c r="C103" s="20">
        <v>230.0</v>
      </c>
      <c r="D103" s="50">
        <v>109.0</v>
      </c>
      <c r="E103" s="57">
        <v>0.7004784263</v>
      </c>
      <c r="F103" s="50">
        <v>76.0</v>
      </c>
      <c r="G103" s="50">
        <v>33.0</v>
      </c>
      <c r="H103" s="20" t="s">
        <v>247</v>
      </c>
      <c r="I103" s="7"/>
      <c r="J103" s="20" t="s">
        <v>243</v>
      </c>
      <c r="K103" s="20" t="s">
        <v>420</v>
      </c>
      <c r="L103" s="20">
        <v>230.0</v>
      </c>
      <c r="M103" s="57">
        <v>0.7449215302</v>
      </c>
      <c r="N103" s="57">
        <v>0.7265469062</v>
      </c>
      <c r="O103" s="27">
        <v>1.8374624</v>
      </c>
      <c r="P103" s="20">
        <v>1.0</v>
      </c>
      <c r="Q103" s="7"/>
      <c r="R103" s="7"/>
      <c r="S103" s="7"/>
      <c r="T103" s="7"/>
      <c r="U103" s="7"/>
      <c r="V103" s="7"/>
      <c r="W103" s="7"/>
      <c r="X103" s="7"/>
      <c r="Y103" s="7"/>
      <c r="Z103" s="7"/>
    </row>
    <row r="104" ht="15.0" customHeight="1">
      <c r="A104" s="20" t="s">
        <v>243</v>
      </c>
      <c r="B104" s="20" t="s">
        <v>420</v>
      </c>
      <c r="C104" s="20">
        <v>240.0</v>
      </c>
      <c r="D104" s="50">
        <v>258.0</v>
      </c>
      <c r="E104" s="57">
        <v>0.6618635798</v>
      </c>
      <c r="F104" s="50">
        <v>171.0</v>
      </c>
      <c r="G104" s="50">
        <v>87.0</v>
      </c>
      <c r="H104" s="20" t="s">
        <v>247</v>
      </c>
      <c r="I104" s="7"/>
      <c r="J104" s="20" t="s">
        <v>243</v>
      </c>
      <c r="K104" s="20" t="s">
        <v>420</v>
      </c>
      <c r="L104" s="20">
        <v>240.0</v>
      </c>
      <c r="M104" s="57">
        <v>0.6712263939</v>
      </c>
      <c r="N104" s="57">
        <v>0.7</v>
      </c>
      <c r="O104" s="27">
        <v>-2.877360609</v>
      </c>
      <c r="P104" s="20">
        <v>1.0</v>
      </c>
      <c r="Q104" s="7"/>
      <c r="R104" s="7"/>
      <c r="S104" s="7"/>
      <c r="T104" s="7"/>
      <c r="U104" s="7"/>
      <c r="V104" s="7"/>
      <c r="W104" s="7"/>
      <c r="X104" s="7"/>
      <c r="Y104" s="7"/>
      <c r="Z104" s="7"/>
    </row>
    <row r="105" ht="15.0" customHeight="1">
      <c r="A105" s="20" t="s">
        <v>243</v>
      </c>
      <c r="B105" s="20" t="s">
        <v>420</v>
      </c>
      <c r="C105" s="20">
        <v>250.0</v>
      </c>
      <c r="D105" s="50">
        <v>606.0</v>
      </c>
      <c r="E105" s="57">
        <v>0.7747238393</v>
      </c>
      <c r="F105" s="50">
        <v>469.0</v>
      </c>
      <c r="G105" s="50">
        <v>137.0</v>
      </c>
      <c r="H105" s="20" t="s">
        <v>247</v>
      </c>
      <c r="I105" s="7"/>
      <c r="J105" s="20" t="s">
        <v>243</v>
      </c>
      <c r="K105" s="20" t="s">
        <v>420</v>
      </c>
      <c r="L105" s="20">
        <v>250.0</v>
      </c>
      <c r="M105" s="57">
        <v>0.7737792193</v>
      </c>
      <c r="N105" s="57">
        <v>0.7839272176</v>
      </c>
      <c r="O105" s="27">
        <v>-1.01479983</v>
      </c>
      <c r="P105" s="20">
        <v>1.0</v>
      </c>
      <c r="Q105" s="7"/>
      <c r="R105" s="7"/>
      <c r="S105" s="7"/>
      <c r="T105" s="7"/>
      <c r="U105" s="7"/>
      <c r="V105" s="7"/>
      <c r="W105" s="7"/>
      <c r="X105" s="7"/>
      <c r="Y105" s="7"/>
      <c r="Z105" s="7"/>
    </row>
    <row r="106" ht="15.0" customHeight="1">
      <c r="A106" s="20" t="s">
        <v>243</v>
      </c>
      <c r="B106" s="20" t="s">
        <v>420</v>
      </c>
      <c r="C106" s="20">
        <v>260.0</v>
      </c>
      <c r="D106" s="50">
        <v>369.0</v>
      </c>
      <c r="E106" s="57">
        <v>0.6649643404</v>
      </c>
      <c r="F106" s="50">
        <v>245.0</v>
      </c>
      <c r="G106" s="50">
        <v>124.0</v>
      </c>
      <c r="H106" s="20" t="s">
        <v>247</v>
      </c>
      <c r="I106" s="7"/>
      <c r="J106" s="20" t="s">
        <v>243</v>
      </c>
      <c r="K106" s="20" t="s">
        <v>420</v>
      </c>
      <c r="L106" s="20">
        <v>260.0</v>
      </c>
      <c r="M106" s="57">
        <v>0.6820056786</v>
      </c>
      <c r="N106" s="57">
        <v>0.6649029982</v>
      </c>
      <c r="O106" s="27">
        <v>1.710268035</v>
      </c>
      <c r="P106" s="20">
        <v>1.0</v>
      </c>
      <c r="Q106" s="7"/>
      <c r="R106" s="7"/>
      <c r="S106" s="7"/>
      <c r="T106" s="7"/>
      <c r="U106" s="7"/>
      <c r="V106" s="7"/>
      <c r="W106" s="7"/>
      <c r="X106" s="7"/>
      <c r="Y106" s="7"/>
      <c r="Z106" s="7"/>
    </row>
    <row r="107" ht="15.0" customHeight="1">
      <c r="A107" s="20" t="s">
        <v>243</v>
      </c>
      <c r="B107" s="20" t="s">
        <v>420</v>
      </c>
      <c r="C107" s="20">
        <v>270.0</v>
      </c>
      <c r="D107" s="50">
        <v>643.0</v>
      </c>
      <c r="E107" s="57">
        <v>0.5866245889</v>
      </c>
      <c r="F107" s="50">
        <v>377.0</v>
      </c>
      <c r="G107" s="50">
        <v>266.0</v>
      </c>
      <c r="H107" s="20" t="s">
        <v>247</v>
      </c>
      <c r="I107" s="7"/>
      <c r="J107" s="20" t="s">
        <v>243</v>
      </c>
      <c r="K107" s="20" t="s">
        <v>420</v>
      </c>
      <c r="L107" s="20">
        <v>270.0</v>
      </c>
      <c r="M107" s="57">
        <v>0.592530561</v>
      </c>
      <c r="N107" s="57">
        <v>0.6074582924</v>
      </c>
      <c r="O107" s="27">
        <v>-1.492773142</v>
      </c>
      <c r="P107" s="20">
        <v>1.0</v>
      </c>
      <c r="Q107" s="7"/>
      <c r="R107" s="7"/>
      <c r="S107" s="7"/>
      <c r="T107" s="7"/>
      <c r="U107" s="7"/>
      <c r="V107" s="7"/>
      <c r="W107" s="7"/>
      <c r="X107" s="7"/>
      <c r="Y107" s="7"/>
      <c r="Z107" s="7"/>
    </row>
    <row r="108" ht="15.0" customHeight="1">
      <c r="A108" s="20" t="s">
        <v>243</v>
      </c>
      <c r="B108" s="20" t="s">
        <v>420</v>
      </c>
      <c r="C108" s="20">
        <v>280.0</v>
      </c>
      <c r="D108" s="50">
        <v>543.0</v>
      </c>
      <c r="E108" s="57">
        <v>0.6143002695</v>
      </c>
      <c r="F108" s="50">
        <v>334.0</v>
      </c>
      <c r="G108" s="50">
        <v>209.0</v>
      </c>
      <c r="H108" s="20" t="s">
        <v>247</v>
      </c>
      <c r="I108" s="7"/>
      <c r="J108" s="20" t="s">
        <v>243</v>
      </c>
      <c r="K108" s="20" t="s">
        <v>420</v>
      </c>
      <c r="L108" s="20">
        <v>280.0</v>
      </c>
      <c r="M108" s="57">
        <v>0.606664406</v>
      </c>
      <c r="N108" s="57">
        <v>0.6284074605</v>
      </c>
      <c r="O108" s="27">
        <v>-2.17430545</v>
      </c>
      <c r="P108" s="20">
        <v>1.0</v>
      </c>
      <c r="Q108" s="7"/>
      <c r="R108" s="7"/>
      <c r="S108" s="7"/>
      <c r="T108" s="7"/>
      <c r="U108" s="7"/>
      <c r="V108" s="7"/>
      <c r="W108" s="7"/>
      <c r="X108" s="7"/>
      <c r="Y108" s="7"/>
      <c r="Z108" s="7"/>
    </row>
    <row r="109" ht="15.0" customHeight="1">
      <c r="A109" s="20" t="s">
        <v>243</v>
      </c>
      <c r="B109" s="20" t="s">
        <v>420</v>
      </c>
      <c r="C109" s="20">
        <v>290.0</v>
      </c>
      <c r="D109" s="50">
        <v>297.0</v>
      </c>
      <c r="E109" s="57">
        <v>0.6764075642</v>
      </c>
      <c r="F109" s="50">
        <v>201.0</v>
      </c>
      <c r="G109" s="50">
        <v>96.0</v>
      </c>
      <c r="H109" s="20" t="s">
        <v>247</v>
      </c>
      <c r="I109" s="7"/>
      <c r="J109" s="20" t="s">
        <v>243</v>
      </c>
      <c r="K109" s="20" t="s">
        <v>420</v>
      </c>
      <c r="L109" s="20">
        <v>290.0</v>
      </c>
      <c r="M109" s="57">
        <v>0.7210243405</v>
      </c>
      <c r="N109" s="57">
        <v>0.6869983949</v>
      </c>
      <c r="O109" s="27">
        <v>3.402594567</v>
      </c>
      <c r="P109" s="20">
        <v>1.0</v>
      </c>
      <c r="Q109" s="7"/>
      <c r="R109" s="7"/>
      <c r="S109" s="7"/>
      <c r="T109" s="7"/>
      <c r="U109" s="7"/>
      <c r="V109" s="7"/>
      <c r="W109" s="7"/>
      <c r="X109" s="7"/>
      <c r="Y109" s="7"/>
      <c r="Z109" s="7"/>
    </row>
    <row r="110" ht="15.0" customHeight="1">
      <c r="A110" s="20" t="s">
        <v>243</v>
      </c>
      <c r="B110" s="20" t="s">
        <v>420</v>
      </c>
      <c r="C110" s="20">
        <v>300.0</v>
      </c>
      <c r="D110" s="50">
        <v>375.0</v>
      </c>
      <c r="E110" s="57">
        <v>0.596531044</v>
      </c>
      <c r="F110" s="50">
        <v>224.0</v>
      </c>
      <c r="G110" s="50">
        <v>151.0</v>
      </c>
      <c r="H110" s="20" t="s">
        <v>247</v>
      </c>
      <c r="I110" s="7"/>
      <c r="J110" s="20" t="s">
        <v>243</v>
      </c>
      <c r="K110" s="20" t="s">
        <v>420</v>
      </c>
      <c r="L110" s="20">
        <v>300.0</v>
      </c>
      <c r="M110" s="57">
        <v>0.6253114883</v>
      </c>
      <c r="N110" s="57">
        <v>0.6361581921</v>
      </c>
      <c r="O110" s="27">
        <v>-1.084670378</v>
      </c>
      <c r="P110" s="20">
        <v>1.0</v>
      </c>
      <c r="Q110" s="7"/>
      <c r="R110" s="7"/>
      <c r="S110" s="7"/>
      <c r="T110" s="7"/>
      <c r="U110" s="7"/>
      <c r="V110" s="7"/>
      <c r="W110" s="7"/>
      <c r="X110" s="7"/>
      <c r="Y110" s="7"/>
      <c r="Z110" s="7"/>
    </row>
    <row r="111" ht="15.0" customHeight="1">
      <c r="A111" s="20" t="s">
        <v>243</v>
      </c>
      <c r="B111" s="20" t="s">
        <v>420</v>
      </c>
      <c r="C111" s="20">
        <v>310.0</v>
      </c>
      <c r="D111" s="50">
        <v>491.0</v>
      </c>
      <c r="E111" s="57">
        <v>0.6206976851</v>
      </c>
      <c r="F111" s="50">
        <v>305.0</v>
      </c>
      <c r="G111" s="50">
        <v>186.0</v>
      </c>
      <c r="H111" s="20" t="s">
        <v>247</v>
      </c>
      <c r="I111" s="7"/>
      <c r="J111" s="20" t="s">
        <v>243</v>
      </c>
      <c r="K111" s="20" t="s">
        <v>420</v>
      </c>
      <c r="L111" s="20">
        <v>310.0</v>
      </c>
      <c r="M111" s="57">
        <v>0.6075021616</v>
      </c>
      <c r="N111" s="57">
        <v>0.633557047</v>
      </c>
      <c r="O111" s="27">
        <v>-2.60548854</v>
      </c>
      <c r="P111" s="20">
        <v>1.0</v>
      </c>
      <c r="Q111" s="7"/>
      <c r="R111" s="7"/>
      <c r="S111" s="7"/>
      <c r="T111" s="7"/>
      <c r="U111" s="7"/>
      <c r="V111" s="7"/>
      <c r="W111" s="7"/>
      <c r="X111" s="7"/>
      <c r="Y111" s="7"/>
      <c r="Z111" s="7"/>
    </row>
    <row r="112" ht="15.0" customHeight="1">
      <c r="A112" s="20" t="s">
        <v>243</v>
      </c>
      <c r="B112" s="20" t="s">
        <v>420</v>
      </c>
      <c r="C112" s="20">
        <v>320.0</v>
      </c>
      <c r="D112" s="50">
        <v>632.0</v>
      </c>
      <c r="E112" s="57">
        <v>0.5508006918</v>
      </c>
      <c r="F112" s="50">
        <v>348.0</v>
      </c>
      <c r="G112" s="50">
        <v>284.0</v>
      </c>
      <c r="H112" s="20" t="s">
        <v>247</v>
      </c>
      <c r="I112" s="7"/>
      <c r="J112" s="20" t="s">
        <v>243</v>
      </c>
      <c r="K112" s="20" t="s">
        <v>420</v>
      </c>
      <c r="L112" s="20">
        <v>320.0</v>
      </c>
      <c r="M112" s="57">
        <v>0.5680787029</v>
      </c>
      <c r="N112" s="57">
        <v>0.5627476882</v>
      </c>
      <c r="O112" s="27">
        <v>0.5331014692</v>
      </c>
      <c r="P112" s="20">
        <v>1.0</v>
      </c>
      <c r="Q112" s="7"/>
      <c r="R112" s="7"/>
      <c r="S112" s="7"/>
      <c r="T112" s="7"/>
      <c r="U112" s="7"/>
      <c r="V112" s="7"/>
      <c r="W112" s="7"/>
      <c r="X112" s="7"/>
      <c r="Y112" s="7"/>
      <c r="Z112" s="7"/>
    </row>
    <row r="113" ht="15.0" customHeight="1">
      <c r="A113" s="20" t="s">
        <v>243</v>
      </c>
      <c r="B113" s="20" t="s">
        <v>420</v>
      </c>
      <c r="C113" s="20">
        <v>330.0</v>
      </c>
      <c r="D113" s="50">
        <v>354.0</v>
      </c>
      <c r="E113" s="57">
        <v>0.55761962</v>
      </c>
      <c r="F113" s="50">
        <v>197.0</v>
      </c>
      <c r="G113" s="50">
        <v>157.0</v>
      </c>
      <c r="H113" s="20" t="s">
        <v>247</v>
      </c>
      <c r="I113" s="7"/>
      <c r="J113" s="20" t="s">
        <v>243</v>
      </c>
      <c r="K113" s="20" t="s">
        <v>420</v>
      </c>
      <c r="L113" s="20">
        <v>330.0</v>
      </c>
      <c r="M113" s="57">
        <v>0.5728145446</v>
      </c>
      <c r="N113" s="57">
        <v>0.6005747126</v>
      </c>
      <c r="O113" s="27">
        <v>-2.776016807</v>
      </c>
      <c r="P113" s="20">
        <v>1.0</v>
      </c>
      <c r="Q113" s="7"/>
      <c r="R113" s="7"/>
      <c r="S113" s="7"/>
      <c r="T113" s="7"/>
      <c r="U113" s="7"/>
      <c r="V113" s="7"/>
      <c r="W113" s="7"/>
      <c r="X113" s="7"/>
      <c r="Y113" s="7"/>
      <c r="Z113" s="7"/>
    </row>
    <row r="114" ht="15.0" customHeight="1">
      <c r="A114" s="20" t="s">
        <v>243</v>
      </c>
      <c r="B114" s="20" t="s">
        <v>420</v>
      </c>
      <c r="C114" s="20">
        <v>340.0</v>
      </c>
      <c r="D114" s="50">
        <v>263.0</v>
      </c>
      <c r="E114" s="57">
        <v>0.6673200272</v>
      </c>
      <c r="F114" s="50">
        <v>176.0</v>
      </c>
      <c r="G114" s="50">
        <v>87.0</v>
      </c>
      <c r="H114" s="20" t="s">
        <v>247</v>
      </c>
      <c r="I114" s="7"/>
      <c r="J114" s="20" t="s">
        <v>243</v>
      </c>
      <c r="K114" s="20" t="s">
        <v>420</v>
      </c>
      <c r="L114" s="20">
        <v>340.0</v>
      </c>
      <c r="M114" s="57">
        <v>0.7484455307</v>
      </c>
      <c r="N114" s="57">
        <v>0.6928104575</v>
      </c>
      <c r="O114" s="27">
        <v>5.563507323</v>
      </c>
      <c r="P114" s="20">
        <v>1.0</v>
      </c>
      <c r="Q114" s="7"/>
      <c r="R114" s="7"/>
      <c r="S114" s="7"/>
      <c r="T114" s="7"/>
      <c r="U114" s="7"/>
      <c r="V114" s="7"/>
      <c r="W114" s="7"/>
      <c r="X114" s="7"/>
      <c r="Y114" s="7"/>
      <c r="Z114" s="7"/>
    </row>
    <row r="115" ht="15.0" customHeight="1">
      <c r="A115" s="20" t="s">
        <v>243</v>
      </c>
      <c r="B115" s="20" t="s">
        <v>420</v>
      </c>
      <c r="C115" s="20">
        <v>350.0</v>
      </c>
      <c r="D115" s="50">
        <v>204.0</v>
      </c>
      <c r="E115" s="57">
        <v>0.620227466</v>
      </c>
      <c r="F115" s="50">
        <v>127.0</v>
      </c>
      <c r="G115" s="50">
        <v>77.0</v>
      </c>
      <c r="H115" s="20" t="s">
        <v>247</v>
      </c>
      <c r="I115" s="7"/>
      <c r="J115" s="20" t="s">
        <v>243</v>
      </c>
      <c r="K115" s="20" t="s">
        <v>420</v>
      </c>
      <c r="L115" s="20">
        <v>350.0</v>
      </c>
      <c r="M115" s="57">
        <v>0.6924734794</v>
      </c>
      <c r="N115" s="57">
        <v>0.6285714286</v>
      </c>
      <c r="O115" s="27">
        <v>6.390205081</v>
      </c>
      <c r="P115" s="20">
        <v>1.0</v>
      </c>
      <c r="Q115" s="7"/>
      <c r="R115" s="7"/>
      <c r="S115" s="7"/>
      <c r="T115" s="7"/>
      <c r="U115" s="7"/>
      <c r="V115" s="7"/>
      <c r="W115" s="7"/>
      <c r="X115" s="7"/>
      <c r="Y115" s="7"/>
      <c r="Z115" s="7"/>
    </row>
    <row r="116" ht="15.0" customHeight="1">
      <c r="A116" s="20" t="s">
        <v>243</v>
      </c>
      <c r="B116" s="20" t="s">
        <v>420</v>
      </c>
      <c r="C116" s="20">
        <v>360.0</v>
      </c>
      <c r="D116" s="50">
        <v>297.0</v>
      </c>
      <c r="E116" s="57">
        <v>0.6209884057</v>
      </c>
      <c r="F116" s="50">
        <v>184.0</v>
      </c>
      <c r="G116" s="50">
        <v>113.0</v>
      </c>
      <c r="H116" s="20" t="s">
        <v>247</v>
      </c>
      <c r="I116" s="7"/>
      <c r="J116" s="20" t="s">
        <v>243</v>
      </c>
      <c r="K116" s="20" t="s">
        <v>420</v>
      </c>
      <c r="L116" s="20">
        <v>360.0</v>
      </c>
      <c r="M116" s="57">
        <v>0.635088971</v>
      </c>
      <c r="N116" s="57">
        <v>0.6552748886</v>
      </c>
      <c r="O116" s="27">
        <v>-2.018591753</v>
      </c>
      <c r="P116" s="20">
        <v>1.0</v>
      </c>
      <c r="Q116" s="7"/>
      <c r="R116" s="7"/>
      <c r="S116" s="7"/>
      <c r="T116" s="7"/>
      <c r="U116" s="7"/>
      <c r="V116" s="7"/>
      <c r="W116" s="7"/>
      <c r="X116" s="7"/>
      <c r="Y116" s="7"/>
      <c r="Z116" s="7"/>
    </row>
    <row r="117" ht="15.0" customHeight="1">
      <c r="A117" s="20" t="s">
        <v>243</v>
      </c>
      <c r="B117" s="20" t="s">
        <v>420</v>
      </c>
      <c r="C117" s="20">
        <v>370.0</v>
      </c>
      <c r="D117" s="50">
        <v>245.0</v>
      </c>
      <c r="E117" s="57">
        <v>0.674794221</v>
      </c>
      <c r="F117" s="50">
        <v>165.0</v>
      </c>
      <c r="G117" s="50">
        <v>80.0</v>
      </c>
      <c r="H117" s="20" t="s">
        <v>247</v>
      </c>
      <c r="I117" s="7"/>
      <c r="J117" s="20" t="s">
        <v>243</v>
      </c>
      <c r="K117" s="20" t="s">
        <v>420</v>
      </c>
      <c r="L117" s="20">
        <v>370.0</v>
      </c>
      <c r="M117" s="57">
        <v>0.7213643431</v>
      </c>
      <c r="N117" s="57">
        <v>0.6688034188</v>
      </c>
      <c r="O117" s="27">
        <v>5.256092432</v>
      </c>
      <c r="P117" s="20">
        <v>1.0</v>
      </c>
      <c r="Q117" s="7"/>
      <c r="R117" s="7"/>
      <c r="S117" s="7"/>
      <c r="T117" s="7"/>
      <c r="U117" s="7"/>
      <c r="V117" s="7"/>
      <c r="W117" s="7"/>
      <c r="X117" s="7"/>
      <c r="Y117" s="7"/>
      <c r="Z117" s="7"/>
    </row>
    <row r="118" ht="15.0" customHeight="1">
      <c r="A118" s="20" t="s">
        <v>243</v>
      </c>
      <c r="B118" s="20" t="s">
        <v>420</v>
      </c>
      <c r="C118" s="20">
        <v>380.0</v>
      </c>
      <c r="D118" s="50">
        <v>493.0</v>
      </c>
      <c r="E118" s="57">
        <v>0.5903615896</v>
      </c>
      <c r="F118" s="50">
        <v>291.0</v>
      </c>
      <c r="G118" s="50">
        <v>202.0</v>
      </c>
      <c r="H118" s="20" t="s">
        <v>247</v>
      </c>
      <c r="I118" s="7"/>
      <c r="J118" s="20" t="s">
        <v>243</v>
      </c>
      <c r="K118" s="20" t="s">
        <v>420</v>
      </c>
      <c r="L118" s="20">
        <v>380.0</v>
      </c>
      <c r="M118" s="57">
        <v>0.5890620706</v>
      </c>
      <c r="N118" s="57">
        <v>0.6369796709</v>
      </c>
      <c r="O118" s="27">
        <v>-4.791760031</v>
      </c>
      <c r="P118" s="20">
        <v>1.0</v>
      </c>
      <c r="Q118" s="7"/>
      <c r="R118" s="7"/>
      <c r="S118" s="7"/>
      <c r="T118" s="7"/>
      <c r="U118" s="7"/>
      <c r="V118" s="7"/>
      <c r="W118" s="7"/>
      <c r="X118" s="7"/>
      <c r="Y118" s="7"/>
      <c r="Z118" s="7"/>
    </row>
    <row r="119" ht="15.0" customHeight="1">
      <c r="A119" s="20" t="s">
        <v>243</v>
      </c>
      <c r="B119" s="20" t="s">
        <v>420</v>
      </c>
      <c r="C119" s="20">
        <v>390.0</v>
      </c>
      <c r="D119" s="50">
        <v>485.0</v>
      </c>
      <c r="E119" s="57">
        <v>0.5884208267</v>
      </c>
      <c r="F119" s="50">
        <v>285.0</v>
      </c>
      <c r="G119" s="50">
        <v>200.0</v>
      </c>
      <c r="H119" s="20" t="s">
        <v>247</v>
      </c>
      <c r="I119" s="7"/>
      <c r="J119" s="20" t="s">
        <v>243</v>
      </c>
      <c r="K119" s="20" t="s">
        <v>420</v>
      </c>
      <c r="L119" s="20">
        <v>390.0</v>
      </c>
      <c r="M119" s="57">
        <v>0.6329466391</v>
      </c>
      <c r="N119" s="57">
        <v>0.6404805915</v>
      </c>
      <c r="O119" s="27">
        <v>-0.7533952416</v>
      </c>
      <c r="P119" s="20">
        <v>1.0</v>
      </c>
      <c r="Q119" s="7"/>
      <c r="R119" s="7"/>
      <c r="S119" s="7"/>
      <c r="T119" s="7"/>
      <c r="U119" s="7"/>
      <c r="V119" s="7"/>
      <c r="W119" s="7"/>
      <c r="X119" s="7"/>
      <c r="Y119" s="7"/>
      <c r="Z119" s="7"/>
    </row>
    <row r="120" ht="15.0" customHeight="1">
      <c r="A120" s="20" t="s">
        <v>243</v>
      </c>
      <c r="B120" s="20" t="s">
        <v>420</v>
      </c>
      <c r="C120" s="20">
        <v>400.0</v>
      </c>
      <c r="D120" s="50">
        <v>529.0</v>
      </c>
      <c r="E120" s="57">
        <v>0.49654535</v>
      </c>
      <c r="F120" s="50">
        <v>263.0</v>
      </c>
      <c r="G120" s="50">
        <v>266.0</v>
      </c>
      <c r="H120" s="20" t="s">
        <v>245</v>
      </c>
      <c r="I120" s="7"/>
      <c r="J120" s="20" t="s">
        <v>243</v>
      </c>
      <c r="K120" s="20" t="s">
        <v>420</v>
      </c>
      <c r="L120" s="20">
        <v>400.0</v>
      </c>
      <c r="M120" s="57">
        <v>0.5442417263</v>
      </c>
      <c r="N120" s="57">
        <v>0.538647343</v>
      </c>
      <c r="O120" s="27">
        <v>0.5594383326</v>
      </c>
      <c r="P120" s="20">
        <v>1.0</v>
      </c>
      <c r="Q120" s="7"/>
      <c r="R120" s="7"/>
      <c r="S120" s="7"/>
      <c r="T120" s="7"/>
      <c r="U120" s="7"/>
      <c r="V120" s="7"/>
      <c r="W120" s="7"/>
      <c r="X120" s="7"/>
      <c r="Y120" s="7"/>
      <c r="Z120" s="7"/>
    </row>
    <row r="121" ht="15.0" customHeight="1">
      <c r="A121" s="20" t="s">
        <v>243</v>
      </c>
      <c r="B121" s="20" t="s">
        <v>420</v>
      </c>
      <c r="C121" s="20">
        <v>410.0</v>
      </c>
      <c r="D121" s="50">
        <v>611.0</v>
      </c>
      <c r="E121" s="57">
        <v>0.6034007437</v>
      </c>
      <c r="F121" s="50">
        <v>369.0</v>
      </c>
      <c r="G121" s="50">
        <v>242.0</v>
      </c>
      <c r="H121" s="20" t="s">
        <v>247</v>
      </c>
      <c r="I121" s="7"/>
      <c r="J121" s="20" t="s">
        <v>243</v>
      </c>
      <c r="K121" s="20" t="s">
        <v>420</v>
      </c>
      <c r="L121" s="20">
        <v>410.0</v>
      </c>
      <c r="M121" s="57">
        <v>0.6303355429</v>
      </c>
      <c r="N121" s="57">
        <v>0.6171259843</v>
      </c>
      <c r="O121" s="27">
        <v>1.320955864</v>
      </c>
      <c r="P121" s="20">
        <v>1.0</v>
      </c>
      <c r="Q121" s="7"/>
      <c r="R121" s="7"/>
      <c r="S121" s="7"/>
      <c r="T121" s="7"/>
      <c r="U121" s="7"/>
      <c r="V121" s="7"/>
      <c r="W121" s="7"/>
      <c r="X121" s="7"/>
      <c r="Y121" s="7"/>
      <c r="Z121" s="7"/>
    </row>
    <row r="122" ht="15.0" customHeight="1">
      <c r="A122" s="20" t="s">
        <v>243</v>
      </c>
      <c r="B122" s="20" t="s">
        <v>420</v>
      </c>
      <c r="C122" s="20">
        <v>420.0</v>
      </c>
      <c r="D122" s="50">
        <v>612.0</v>
      </c>
      <c r="E122" s="57">
        <v>0.5898181633</v>
      </c>
      <c r="F122" s="50">
        <v>361.0</v>
      </c>
      <c r="G122" s="50">
        <v>251.0</v>
      </c>
      <c r="H122" s="20" t="s">
        <v>247</v>
      </c>
      <c r="I122" s="7"/>
      <c r="J122" s="20" t="s">
        <v>243</v>
      </c>
      <c r="K122" s="20" t="s">
        <v>420</v>
      </c>
      <c r="L122" s="20">
        <v>420.0</v>
      </c>
      <c r="M122" s="57">
        <v>0.6209133647</v>
      </c>
      <c r="N122" s="57">
        <v>0.6067732832</v>
      </c>
      <c r="O122" s="27">
        <v>1.41400815</v>
      </c>
      <c r="P122" s="20">
        <v>1.0</v>
      </c>
      <c r="Q122" s="7"/>
      <c r="R122" s="7"/>
      <c r="S122" s="7"/>
      <c r="T122" s="7"/>
      <c r="U122" s="7"/>
      <c r="V122" s="7"/>
      <c r="W122" s="7"/>
      <c r="X122" s="7"/>
      <c r="Y122" s="7"/>
      <c r="Z122" s="7"/>
    </row>
    <row r="123" ht="15.0" customHeight="1">
      <c r="A123" s="20" t="s">
        <v>243</v>
      </c>
      <c r="B123" s="20" t="s">
        <v>420</v>
      </c>
      <c r="C123" s="20">
        <v>430.0</v>
      </c>
      <c r="D123" s="50">
        <v>451.0</v>
      </c>
      <c r="E123" s="57">
        <v>0.5249863053</v>
      </c>
      <c r="F123" s="50">
        <v>237.0</v>
      </c>
      <c r="G123" s="50">
        <v>214.0</v>
      </c>
      <c r="H123" s="20" t="s">
        <v>247</v>
      </c>
      <c r="I123" s="7"/>
      <c r="J123" s="20" t="s">
        <v>243</v>
      </c>
      <c r="K123" s="20" t="s">
        <v>420</v>
      </c>
      <c r="L123" s="20">
        <v>430.0</v>
      </c>
      <c r="M123" s="57">
        <v>0.5770578769</v>
      </c>
      <c r="N123" s="57">
        <v>0.5699873897</v>
      </c>
      <c r="O123" s="27">
        <v>0.707048721</v>
      </c>
      <c r="P123" s="20">
        <v>1.0</v>
      </c>
      <c r="Q123" s="7"/>
      <c r="R123" s="7"/>
      <c r="S123" s="7"/>
      <c r="T123" s="7"/>
      <c r="U123" s="7"/>
      <c r="V123" s="7"/>
      <c r="W123" s="7"/>
      <c r="X123" s="7"/>
      <c r="Y123" s="7"/>
      <c r="Z123" s="7"/>
    </row>
    <row r="124" ht="15.0" customHeight="1">
      <c r="A124" s="20" t="s">
        <v>243</v>
      </c>
      <c r="B124" s="20" t="s">
        <v>420</v>
      </c>
      <c r="C124" s="20">
        <v>440.0</v>
      </c>
      <c r="D124" s="50">
        <v>341.0</v>
      </c>
      <c r="E124" s="57">
        <v>0.5879020147</v>
      </c>
      <c r="F124" s="50">
        <v>200.0</v>
      </c>
      <c r="G124" s="50">
        <v>141.0</v>
      </c>
      <c r="H124" s="20" t="s">
        <v>247</v>
      </c>
      <c r="I124" s="7"/>
      <c r="J124" s="20" t="s">
        <v>243</v>
      </c>
      <c r="K124" s="20" t="s">
        <v>420</v>
      </c>
      <c r="L124" s="20">
        <v>440.0</v>
      </c>
      <c r="M124" s="57">
        <v>0.6048862547</v>
      </c>
      <c r="N124" s="57">
        <v>0.6247113164</v>
      </c>
      <c r="O124" s="27">
        <v>-1.982506166</v>
      </c>
      <c r="P124" s="20">
        <v>1.0</v>
      </c>
      <c r="Q124" s="7"/>
      <c r="R124" s="7"/>
      <c r="S124" s="7"/>
      <c r="T124" s="7"/>
      <c r="U124" s="7"/>
      <c r="V124" s="7"/>
      <c r="W124" s="7"/>
      <c r="X124" s="7"/>
      <c r="Y124" s="7"/>
      <c r="Z124" s="7"/>
    </row>
    <row r="125" ht="15.0" customHeight="1">
      <c r="A125" s="20" t="s">
        <v>243</v>
      </c>
      <c r="B125" s="20" t="s">
        <v>420</v>
      </c>
      <c r="C125" s="20">
        <v>450.0</v>
      </c>
      <c r="D125" s="50">
        <v>734.0</v>
      </c>
      <c r="E125" s="57">
        <v>0.5449915909</v>
      </c>
      <c r="F125" s="50">
        <v>400.0</v>
      </c>
      <c r="G125" s="50">
        <v>334.0</v>
      </c>
      <c r="H125" s="20" t="s">
        <v>247</v>
      </c>
      <c r="I125" s="7"/>
      <c r="J125" s="20" t="s">
        <v>243</v>
      </c>
      <c r="K125" s="20" t="s">
        <v>420</v>
      </c>
      <c r="L125" s="20">
        <v>450.0</v>
      </c>
      <c r="M125" s="57">
        <v>0.5647953504</v>
      </c>
      <c r="N125" s="57">
        <v>0.5821561338</v>
      </c>
      <c r="O125" s="27">
        <v>-1.73607834</v>
      </c>
      <c r="P125" s="20">
        <v>1.0</v>
      </c>
      <c r="Q125" s="7"/>
      <c r="R125" s="7"/>
      <c r="S125" s="7"/>
      <c r="T125" s="7"/>
      <c r="U125" s="7"/>
      <c r="V125" s="7"/>
      <c r="W125" s="7"/>
      <c r="X125" s="7"/>
      <c r="Y125" s="7"/>
      <c r="Z125" s="7"/>
    </row>
    <row r="126" ht="15.0" customHeight="1">
      <c r="A126" s="20" t="s">
        <v>243</v>
      </c>
      <c r="B126" s="20" t="s">
        <v>420</v>
      </c>
      <c r="C126" s="20">
        <v>460.0</v>
      </c>
      <c r="D126" s="50">
        <v>486.0</v>
      </c>
      <c r="E126" s="57">
        <v>0.6888678407</v>
      </c>
      <c r="F126" s="50">
        <v>335.0</v>
      </c>
      <c r="G126" s="50">
        <v>151.0</v>
      </c>
      <c r="H126" s="20" t="s">
        <v>247</v>
      </c>
      <c r="I126" s="7"/>
      <c r="J126" s="20" t="s">
        <v>243</v>
      </c>
      <c r="K126" s="20" t="s">
        <v>420</v>
      </c>
      <c r="L126" s="20">
        <v>460.0</v>
      </c>
      <c r="M126" s="57">
        <v>0.7063170669</v>
      </c>
      <c r="N126" s="57">
        <v>0.6755952381</v>
      </c>
      <c r="O126" s="27">
        <v>3.072182877</v>
      </c>
      <c r="P126" s="20">
        <v>1.0</v>
      </c>
      <c r="Q126" s="7"/>
      <c r="R126" s="7"/>
      <c r="S126" s="7"/>
      <c r="T126" s="7"/>
      <c r="U126" s="7"/>
      <c r="V126" s="7"/>
      <c r="W126" s="7"/>
      <c r="X126" s="7"/>
      <c r="Y126" s="7"/>
      <c r="Z126" s="7"/>
    </row>
    <row r="127" ht="15.0" customHeight="1">
      <c r="A127" s="20" t="s">
        <v>243</v>
      </c>
      <c r="B127" s="20" t="s">
        <v>420</v>
      </c>
      <c r="C127" s="20">
        <v>470.0</v>
      </c>
      <c r="D127" s="50">
        <v>657.0</v>
      </c>
      <c r="E127" s="57">
        <v>0.6511059051</v>
      </c>
      <c r="F127" s="50">
        <v>428.0</v>
      </c>
      <c r="G127" s="50">
        <v>229.0</v>
      </c>
      <c r="H127" s="20" t="s">
        <v>247</v>
      </c>
      <c r="I127" s="7"/>
      <c r="J127" s="20" t="s">
        <v>243</v>
      </c>
      <c r="K127" s="20" t="s">
        <v>420</v>
      </c>
      <c r="L127" s="20">
        <v>470.0</v>
      </c>
      <c r="M127" s="57">
        <v>0.6506037084</v>
      </c>
      <c r="N127" s="57">
        <v>0.6469072165</v>
      </c>
      <c r="O127" s="27">
        <v>0.3696491885</v>
      </c>
      <c r="P127" s="20">
        <v>1.0</v>
      </c>
      <c r="Q127" s="7"/>
      <c r="R127" s="7"/>
      <c r="S127" s="7"/>
      <c r="T127" s="7"/>
      <c r="U127" s="7"/>
      <c r="V127" s="7"/>
      <c r="W127" s="7"/>
      <c r="X127" s="7"/>
      <c r="Y127" s="7"/>
      <c r="Z127" s="7"/>
    </row>
    <row r="128" ht="15.0" customHeight="1">
      <c r="A128" s="20" t="s">
        <v>243</v>
      </c>
      <c r="B128" s="20" t="s">
        <v>420</v>
      </c>
      <c r="C128" s="20">
        <v>480.0</v>
      </c>
      <c r="D128" s="50">
        <v>720.0</v>
      </c>
      <c r="E128" s="57">
        <v>0.6458071219</v>
      </c>
      <c r="F128" s="50">
        <v>465.0</v>
      </c>
      <c r="G128" s="50">
        <v>255.0</v>
      </c>
      <c r="H128" s="20" t="s">
        <v>247</v>
      </c>
      <c r="I128" s="7"/>
      <c r="J128" s="20" t="s">
        <v>243</v>
      </c>
      <c r="K128" s="20" t="s">
        <v>420</v>
      </c>
      <c r="L128" s="20">
        <v>480.0</v>
      </c>
      <c r="M128" s="57">
        <v>0.6499210675</v>
      </c>
      <c r="N128" s="57">
        <v>0.6394904459</v>
      </c>
      <c r="O128" s="27">
        <v>1.043062163</v>
      </c>
      <c r="P128" s="20">
        <v>1.0</v>
      </c>
      <c r="Q128" s="7"/>
      <c r="R128" s="7"/>
      <c r="S128" s="7"/>
      <c r="T128" s="7"/>
      <c r="U128" s="7"/>
      <c r="V128" s="7"/>
      <c r="W128" s="7"/>
      <c r="X128" s="7"/>
      <c r="Y128" s="7"/>
      <c r="Z128" s="7"/>
    </row>
    <row r="129" ht="15.0" customHeight="1">
      <c r="A129" s="20" t="s">
        <v>243</v>
      </c>
      <c r="B129" s="20" t="s">
        <v>420</v>
      </c>
      <c r="C129" s="20">
        <v>500.0</v>
      </c>
      <c r="D129" s="50">
        <v>585.0</v>
      </c>
      <c r="E129" s="57">
        <v>0.6637688092</v>
      </c>
      <c r="F129" s="50">
        <v>388.0</v>
      </c>
      <c r="G129" s="50">
        <v>197.0</v>
      </c>
      <c r="H129" s="20" t="s">
        <v>247</v>
      </c>
      <c r="I129" s="7"/>
      <c r="J129" s="20" t="s">
        <v>243</v>
      </c>
      <c r="K129" s="20" t="s">
        <v>420</v>
      </c>
      <c r="L129" s="20">
        <v>500.0</v>
      </c>
      <c r="M129" s="57">
        <v>0.7067286859</v>
      </c>
      <c r="N129" s="57">
        <v>0.6594594595</v>
      </c>
      <c r="O129" s="27">
        <v>4.726922642</v>
      </c>
      <c r="P129" s="20">
        <v>1.0</v>
      </c>
      <c r="Q129" s="7"/>
      <c r="R129" s="7"/>
      <c r="S129" s="7"/>
      <c r="T129" s="7"/>
      <c r="U129" s="7"/>
      <c r="V129" s="7"/>
      <c r="W129" s="7"/>
      <c r="X129" s="7"/>
      <c r="Y129" s="7"/>
      <c r="Z129" s="7"/>
    </row>
    <row r="130" ht="15.0" customHeight="1">
      <c r="A130" s="20" t="s">
        <v>243</v>
      </c>
      <c r="B130" s="20" t="s">
        <v>420</v>
      </c>
      <c r="C130" s="20">
        <v>520.0</v>
      </c>
      <c r="D130" s="50">
        <v>353.0</v>
      </c>
      <c r="E130" s="57">
        <v>0.4963086528</v>
      </c>
      <c r="F130" s="50">
        <v>175.0</v>
      </c>
      <c r="G130" s="50">
        <v>178.0</v>
      </c>
      <c r="H130" s="20" t="s">
        <v>245</v>
      </c>
      <c r="I130" s="7"/>
      <c r="J130" s="20" t="s">
        <v>243</v>
      </c>
      <c r="K130" s="20" t="s">
        <v>420</v>
      </c>
      <c r="L130" s="20">
        <v>520.0</v>
      </c>
      <c r="M130" s="57">
        <v>0.521203882</v>
      </c>
      <c r="N130" s="57">
        <v>0.55</v>
      </c>
      <c r="O130" s="27">
        <v>-2.879611795</v>
      </c>
      <c r="P130" s="20">
        <v>1.0</v>
      </c>
      <c r="Q130" s="7"/>
      <c r="R130" s="7"/>
      <c r="S130" s="7"/>
      <c r="T130" s="7"/>
      <c r="U130" s="7"/>
      <c r="V130" s="7"/>
      <c r="W130" s="7"/>
      <c r="X130" s="7"/>
      <c r="Y130" s="7"/>
      <c r="Z130" s="7"/>
    </row>
    <row r="131" ht="15.0" customHeight="1">
      <c r="A131" s="20" t="s">
        <v>243</v>
      </c>
      <c r="B131" s="20" t="s">
        <v>420</v>
      </c>
      <c r="C131" s="20">
        <v>530.0</v>
      </c>
      <c r="D131" s="50">
        <v>443.0</v>
      </c>
      <c r="E131" s="57">
        <v>0.61503311</v>
      </c>
      <c r="F131" s="50">
        <v>272.0</v>
      </c>
      <c r="G131" s="50">
        <v>171.0</v>
      </c>
      <c r="H131" s="20" t="s">
        <v>247</v>
      </c>
      <c r="I131" s="7"/>
      <c r="J131" s="20" t="s">
        <v>243</v>
      </c>
      <c r="K131" s="20" t="s">
        <v>420</v>
      </c>
      <c r="L131" s="20">
        <v>530.0</v>
      </c>
      <c r="M131" s="57">
        <v>0.6699905387</v>
      </c>
      <c r="N131" s="57">
        <v>0.6396103896</v>
      </c>
      <c r="O131" s="27">
        <v>3.038014913</v>
      </c>
      <c r="P131" s="20">
        <v>1.0</v>
      </c>
      <c r="Q131" s="7"/>
      <c r="R131" s="7"/>
      <c r="S131" s="7"/>
      <c r="T131" s="7"/>
      <c r="U131" s="7"/>
      <c r="V131" s="7"/>
      <c r="W131" s="7"/>
      <c r="X131" s="7"/>
      <c r="Y131" s="7"/>
      <c r="Z131" s="7"/>
    </row>
    <row r="132" ht="15.0" customHeight="1">
      <c r="A132" s="20" t="s">
        <v>243</v>
      </c>
      <c r="B132" s="20" t="s">
        <v>420</v>
      </c>
      <c r="C132" s="20">
        <v>540.0</v>
      </c>
      <c r="D132" s="50">
        <v>418.0</v>
      </c>
      <c r="E132" s="57">
        <v>0.5761190558</v>
      </c>
      <c r="F132" s="50">
        <v>241.0</v>
      </c>
      <c r="G132" s="50">
        <v>177.0</v>
      </c>
      <c r="H132" s="20" t="s">
        <v>247</v>
      </c>
      <c r="I132" s="7"/>
      <c r="J132" s="20" t="s">
        <v>243</v>
      </c>
      <c r="K132" s="20" t="s">
        <v>420</v>
      </c>
      <c r="L132" s="20">
        <v>540.0</v>
      </c>
      <c r="M132" s="57">
        <v>0.5811101481</v>
      </c>
      <c r="N132" s="57">
        <v>0.5881355932</v>
      </c>
      <c r="O132" s="27">
        <v>-0.7025445124</v>
      </c>
      <c r="P132" s="20">
        <v>1.0</v>
      </c>
      <c r="Q132" s="7"/>
      <c r="R132" s="7"/>
      <c r="S132" s="7"/>
      <c r="T132" s="7"/>
      <c r="U132" s="7"/>
      <c r="V132" s="7"/>
      <c r="W132" s="7"/>
      <c r="X132" s="7"/>
      <c r="Y132" s="7"/>
      <c r="Z132" s="7"/>
    </row>
    <row r="133" ht="15.0" customHeight="1">
      <c r="A133" s="20" t="s">
        <v>243</v>
      </c>
      <c r="B133" s="20" t="s">
        <v>420</v>
      </c>
      <c r="C133" s="20">
        <v>550.0</v>
      </c>
      <c r="D133" s="50">
        <v>361.0</v>
      </c>
      <c r="E133" s="57">
        <v>0.6126375975</v>
      </c>
      <c r="F133" s="50">
        <v>221.0</v>
      </c>
      <c r="G133" s="50">
        <v>140.0</v>
      </c>
      <c r="H133" s="20" t="s">
        <v>247</v>
      </c>
      <c r="I133" s="7"/>
      <c r="J133" s="20" t="s">
        <v>243</v>
      </c>
      <c r="K133" s="20" t="s">
        <v>420</v>
      </c>
      <c r="L133" s="20">
        <v>550.0</v>
      </c>
      <c r="M133" s="57">
        <v>0.6650962546</v>
      </c>
      <c r="N133" s="57">
        <v>0.6294706724</v>
      </c>
      <c r="O133" s="27">
        <v>3.562558225</v>
      </c>
      <c r="P133" s="20">
        <v>1.0</v>
      </c>
      <c r="Q133" s="7"/>
      <c r="R133" s="7"/>
      <c r="S133" s="7"/>
      <c r="T133" s="7"/>
      <c r="U133" s="7"/>
      <c r="V133" s="7"/>
      <c r="W133" s="7"/>
      <c r="X133" s="7"/>
      <c r="Y133" s="7"/>
      <c r="Z133" s="7"/>
    </row>
    <row r="134" ht="15.0" customHeight="1">
      <c r="A134" s="20" t="s">
        <v>243</v>
      </c>
      <c r="B134" s="20" t="s">
        <v>420</v>
      </c>
      <c r="C134" s="20">
        <v>560.0</v>
      </c>
      <c r="D134" s="50">
        <v>595.0</v>
      </c>
      <c r="E134" s="57">
        <v>0.592302399</v>
      </c>
      <c r="F134" s="50">
        <v>352.0</v>
      </c>
      <c r="G134" s="50">
        <v>243.0</v>
      </c>
      <c r="H134" s="20" t="s">
        <v>247</v>
      </c>
      <c r="I134" s="7"/>
      <c r="J134" s="20" t="s">
        <v>243</v>
      </c>
      <c r="K134" s="20" t="s">
        <v>420</v>
      </c>
      <c r="L134" s="20">
        <v>560.0</v>
      </c>
      <c r="M134" s="57">
        <v>0.5672629167</v>
      </c>
      <c r="N134" s="57">
        <v>0.6010869565</v>
      </c>
      <c r="O134" s="27">
        <v>-3.382403981</v>
      </c>
      <c r="P134" s="20">
        <v>1.0</v>
      </c>
      <c r="Q134" s="7"/>
      <c r="R134" s="7"/>
      <c r="S134" s="7"/>
      <c r="T134" s="7"/>
      <c r="U134" s="7"/>
      <c r="V134" s="7"/>
      <c r="W134" s="7"/>
      <c r="X134" s="7"/>
      <c r="Y134" s="7"/>
      <c r="Z134" s="7"/>
    </row>
    <row r="135" ht="15.0" customHeight="1">
      <c r="A135" s="20" t="s">
        <v>243</v>
      </c>
      <c r="B135" s="20" t="s">
        <v>420</v>
      </c>
      <c r="C135" s="20">
        <v>570.0</v>
      </c>
      <c r="D135" s="50">
        <v>698.0</v>
      </c>
      <c r="E135" s="57">
        <v>0.5816765021</v>
      </c>
      <c r="F135" s="50">
        <v>406.0</v>
      </c>
      <c r="G135" s="50">
        <v>292.0</v>
      </c>
      <c r="H135" s="20" t="s">
        <v>247</v>
      </c>
      <c r="I135" s="7"/>
      <c r="J135" s="20" t="s">
        <v>243</v>
      </c>
      <c r="K135" s="20" t="s">
        <v>420</v>
      </c>
      <c r="L135" s="20">
        <v>570.0</v>
      </c>
      <c r="M135" s="57">
        <v>0.6026784049</v>
      </c>
      <c r="N135" s="57">
        <v>0.6196226415</v>
      </c>
      <c r="O135" s="27">
        <v>-1.694423665</v>
      </c>
      <c r="P135" s="20">
        <v>1.0</v>
      </c>
      <c r="Q135" s="7"/>
      <c r="R135" s="7"/>
      <c r="S135" s="7"/>
      <c r="T135" s="7"/>
      <c r="U135" s="7"/>
      <c r="V135" s="7"/>
      <c r="W135" s="7"/>
      <c r="X135" s="7"/>
      <c r="Y135" s="7"/>
      <c r="Z135" s="7"/>
    </row>
    <row r="136" ht="15.0" customHeight="1">
      <c r="A136" s="20" t="s">
        <v>243</v>
      </c>
      <c r="B136" s="20" t="s">
        <v>421</v>
      </c>
      <c r="C136" s="20">
        <v>580.0</v>
      </c>
      <c r="D136" s="50">
        <v>700.0</v>
      </c>
      <c r="E136" s="57">
        <v>0.6993473746</v>
      </c>
      <c r="F136" s="50">
        <v>490.0</v>
      </c>
      <c r="G136" s="50">
        <v>210.0</v>
      </c>
      <c r="H136" s="20" t="s">
        <v>247</v>
      </c>
      <c r="I136" s="7"/>
      <c r="J136" s="20" t="s">
        <v>243</v>
      </c>
      <c r="K136" s="20" t="s">
        <v>421</v>
      </c>
      <c r="L136" s="20">
        <v>580.0</v>
      </c>
      <c r="M136" s="57">
        <v>0.7335947343</v>
      </c>
      <c r="N136" s="57">
        <v>0.7027027027</v>
      </c>
      <c r="O136" s="27">
        <v>3.089203162</v>
      </c>
      <c r="P136" s="20">
        <v>1.0</v>
      </c>
      <c r="Q136" s="7"/>
      <c r="R136" s="7"/>
      <c r="S136" s="7"/>
      <c r="T136" s="7"/>
      <c r="U136" s="7"/>
      <c r="V136" s="7"/>
      <c r="W136" s="7"/>
      <c r="X136" s="7"/>
      <c r="Y136" s="7"/>
      <c r="Z136" s="7"/>
    </row>
    <row r="137" ht="15.0" customHeight="1">
      <c r="A137" s="20" t="s">
        <v>243</v>
      </c>
      <c r="B137" s="20" t="s">
        <v>421</v>
      </c>
      <c r="C137" s="20">
        <v>590.0</v>
      </c>
      <c r="D137" s="50">
        <v>493.0</v>
      </c>
      <c r="E137" s="57">
        <v>0.6360797561</v>
      </c>
      <c r="F137" s="50">
        <v>314.0</v>
      </c>
      <c r="G137" s="50">
        <v>179.0</v>
      </c>
      <c r="H137" s="20" t="s">
        <v>247</v>
      </c>
      <c r="I137" s="7"/>
      <c r="J137" s="20" t="s">
        <v>243</v>
      </c>
      <c r="K137" s="20" t="s">
        <v>421</v>
      </c>
      <c r="L137" s="20">
        <v>590.0</v>
      </c>
      <c r="M137" s="57">
        <v>0.6514056709</v>
      </c>
      <c r="N137" s="57">
        <v>0.6624605678</v>
      </c>
      <c r="O137" s="27">
        <v>-1.105489693</v>
      </c>
      <c r="P137" s="20">
        <v>1.0</v>
      </c>
      <c r="Q137" s="7"/>
      <c r="R137" s="7"/>
      <c r="S137" s="7"/>
      <c r="T137" s="7"/>
      <c r="U137" s="7"/>
      <c r="V137" s="7"/>
      <c r="W137" s="7"/>
      <c r="X137" s="7"/>
      <c r="Y137" s="7"/>
      <c r="Z137" s="7"/>
    </row>
    <row r="138" ht="15.0" customHeight="1">
      <c r="A138" s="20" t="s">
        <v>243</v>
      </c>
      <c r="B138" s="20" t="s">
        <v>421</v>
      </c>
      <c r="C138" s="20">
        <v>600.0</v>
      </c>
      <c r="D138" s="50">
        <v>543.0</v>
      </c>
      <c r="E138" s="57">
        <v>0.7115383954</v>
      </c>
      <c r="F138" s="50">
        <v>386.0</v>
      </c>
      <c r="G138" s="50">
        <v>157.0</v>
      </c>
      <c r="H138" s="20" t="s">
        <v>247</v>
      </c>
      <c r="I138" s="7"/>
      <c r="J138" s="20" t="s">
        <v>243</v>
      </c>
      <c r="K138" s="20" t="s">
        <v>421</v>
      </c>
      <c r="L138" s="20">
        <v>600.0</v>
      </c>
      <c r="M138" s="57">
        <v>0.7299034826</v>
      </c>
      <c r="N138" s="57">
        <v>0.7133550489</v>
      </c>
      <c r="O138" s="27">
        <v>1.654843377</v>
      </c>
      <c r="P138" s="20">
        <v>1.0</v>
      </c>
      <c r="Q138" s="7"/>
      <c r="R138" s="7"/>
      <c r="S138" s="7"/>
      <c r="T138" s="7"/>
      <c r="U138" s="7"/>
      <c r="V138" s="7"/>
      <c r="W138" s="7"/>
      <c r="X138" s="7"/>
      <c r="Y138" s="7"/>
      <c r="Z138" s="7"/>
    </row>
    <row r="139" ht="15.0" customHeight="1">
      <c r="A139" s="20" t="s">
        <v>243</v>
      </c>
      <c r="B139" s="20" t="s">
        <v>421</v>
      </c>
      <c r="C139" s="20">
        <v>610.0</v>
      </c>
      <c r="D139" s="50">
        <v>674.0</v>
      </c>
      <c r="E139" s="57">
        <v>0.669225209</v>
      </c>
      <c r="F139" s="50">
        <v>451.0</v>
      </c>
      <c r="G139" s="50">
        <v>223.0</v>
      </c>
      <c r="H139" s="20" t="s">
        <v>247</v>
      </c>
      <c r="I139" s="7"/>
      <c r="J139" s="20" t="s">
        <v>243</v>
      </c>
      <c r="K139" s="20" t="s">
        <v>421</v>
      </c>
      <c r="L139" s="20">
        <v>610.0</v>
      </c>
      <c r="M139" s="57">
        <v>0.6918953277</v>
      </c>
      <c r="N139" s="57">
        <v>0.6788856305</v>
      </c>
      <c r="O139" s="27">
        <v>1.300969724</v>
      </c>
      <c r="P139" s="20">
        <v>1.0</v>
      </c>
      <c r="Q139" s="7"/>
      <c r="R139" s="7"/>
      <c r="S139" s="7"/>
      <c r="T139" s="7"/>
      <c r="U139" s="7"/>
      <c r="V139" s="7"/>
      <c r="W139" s="7"/>
      <c r="X139" s="7"/>
      <c r="Y139" s="7"/>
      <c r="Z139" s="7"/>
    </row>
    <row r="140" ht="15.0" customHeight="1">
      <c r="A140" s="20" t="s">
        <v>243</v>
      </c>
      <c r="B140" s="20" t="s">
        <v>421</v>
      </c>
      <c r="C140" s="20">
        <v>620.0</v>
      </c>
      <c r="D140" s="50">
        <v>932.0</v>
      </c>
      <c r="E140" s="57">
        <v>0.6455778998</v>
      </c>
      <c r="F140" s="50">
        <v>602.0</v>
      </c>
      <c r="G140" s="50">
        <v>330.0</v>
      </c>
      <c r="H140" s="20" t="s">
        <v>247</v>
      </c>
      <c r="I140" s="7"/>
      <c r="J140" s="20" t="s">
        <v>243</v>
      </c>
      <c r="K140" s="20" t="s">
        <v>421</v>
      </c>
      <c r="L140" s="20">
        <v>620.0</v>
      </c>
      <c r="M140" s="57">
        <v>0.6421733942</v>
      </c>
      <c r="N140" s="57">
        <v>0.6593591906</v>
      </c>
      <c r="O140" s="27">
        <v>-1.718579634</v>
      </c>
      <c r="P140" s="20">
        <v>1.0</v>
      </c>
      <c r="Q140" s="7"/>
      <c r="R140" s="7"/>
      <c r="S140" s="7"/>
      <c r="T140" s="7"/>
      <c r="U140" s="7"/>
      <c r="V140" s="7"/>
      <c r="W140" s="7"/>
      <c r="X140" s="7"/>
      <c r="Y140" s="7"/>
      <c r="Z140" s="7"/>
    </row>
    <row r="141" ht="15.0" customHeight="1">
      <c r="A141" s="20" t="s">
        <v>243</v>
      </c>
      <c r="B141" s="20" t="s">
        <v>421</v>
      </c>
      <c r="C141" s="20">
        <v>630.0</v>
      </c>
      <c r="D141" s="50">
        <v>681.0</v>
      </c>
      <c r="E141" s="57">
        <v>0.6043000022</v>
      </c>
      <c r="F141" s="50">
        <v>412.0</v>
      </c>
      <c r="G141" s="50">
        <v>269.0</v>
      </c>
      <c r="H141" s="20" t="s">
        <v>247</v>
      </c>
      <c r="I141" s="7"/>
      <c r="J141" s="20" t="s">
        <v>243</v>
      </c>
      <c r="K141" s="20" t="s">
        <v>421</v>
      </c>
      <c r="L141" s="20">
        <v>630.0</v>
      </c>
      <c r="M141" s="57">
        <v>0.6249062266</v>
      </c>
      <c r="N141" s="57">
        <v>0.6126674787</v>
      </c>
      <c r="O141" s="27">
        <v>1.223874787</v>
      </c>
      <c r="P141" s="20">
        <v>1.0</v>
      </c>
      <c r="Q141" s="7"/>
      <c r="R141" s="7"/>
      <c r="S141" s="7"/>
      <c r="T141" s="7"/>
      <c r="U141" s="7"/>
      <c r="V141" s="7"/>
      <c r="W141" s="7"/>
      <c r="X141" s="7"/>
      <c r="Y141" s="7"/>
      <c r="Z141" s="7"/>
    </row>
    <row r="142" ht="15.0" customHeight="1">
      <c r="A142" s="20" t="s">
        <v>243</v>
      </c>
      <c r="B142" s="20" t="s">
        <v>421</v>
      </c>
      <c r="C142" s="20">
        <v>640.0</v>
      </c>
      <c r="D142" s="50">
        <v>810.0</v>
      </c>
      <c r="E142" s="57">
        <v>0.613203517</v>
      </c>
      <c r="F142" s="50">
        <v>497.0</v>
      </c>
      <c r="G142" s="50">
        <v>313.0</v>
      </c>
      <c r="H142" s="20" t="s">
        <v>247</v>
      </c>
      <c r="I142" s="7"/>
      <c r="J142" s="20" t="s">
        <v>243</v>
      </c>
      <c r="K142" s="20" t="s">
        <v>421</v>
      </c>
      <c r="L142" s="20">
        <v>640.0</v>
      </c>
      <c r="M142" s="57">
        <v>0.6231250912</v>
      </c>
      <c r="N142" s="57">
        <v>0.6012084592</v>
      </c>
      <c r="O142" s="27">
        <v>2.191663195</v>
      </c>
      <c r="P142" s="20">
        <v>1.0</v>
      </c>
      <c r="Q142" s="7"/>
      <c r="R142" s="7"/>
      <c r="S142" s="7"/>
      <c r="T142" s="7"/>
      <c r="U142" s="7"/>
      <c r="V142" s="7"/>
      <c r="W142" s="7"/>
      <c r="X142" s="7"/>
      <c r="Y142" s="7"/>
      <c r="Z142" s="7"/>
    </row>
    <row r="143" ht="15.0" customHeight="1">
      <c r="A143" s="20" t="s">
        <v>243</v>
      </c>
      <c r="B143" s="20" t="s">
        <v>421</v>
      </c>
      <c r="C143" s="20">
        <v>650.0</v>
      </c>
      <c r="D143" s="50">
        <v>1034.0</v>
      </c>
      <c r="E143" s="57">
        <v>0.6044785477</v>
      </c>
      <c r="F143" s="50">
        <v>625.0</v>
      </c>
      <c r="G143" s="50">
        <v>409.0</v>
      </c>
      <c r="H143" s="20" t="s">
        <v>247</v>
      </c>
      <c r="I143" s="7"/>
      <c r="J143" s="20" t="s">
        <v>243</v>
      </c>
      <c r="K143" s="20" t="s">
        <v>421</v>
      </c>
      <c r="L143" s="20">
        <v>650.0</v>
      </c>
      <c r="M143" s="57">
        <v>0.6243851777</v>
      </c>
      <c r="N143" s="57">
        <v>0.6005314438</v>
      </c>
      <c r="O143" s="27">
        <v>2.385373391</v>
      </c>
      <c r="P143" s="20">
        <v>1.0</v>
      </c>
      <c r="Q143" s="7"/>
      <c r="R143" s="7"/>
      <c r="S143" s="7"/>
      <c r="T143" s="7"/>
      <c r="U143" s="7"/>
      <c r="V143" s="7"/>
      <c r="W143" s="7"/>
      <c r="X143" s="7"/>
      <c r="Y143" s="7"/>
      <c r="Z143" s="7"/>
    </row>
    <row r="144" ht="15.0" customHeight="1">
      <c r="A144" s="20" t="s">
        <v>243</v>
      </c>
      <c r="B144" s="20" t="s">
        <v>421</v>
      </c>
      <c r="C144" s="20">
        <v>660.0</v>
      </c>
      <c r="D144" s="50">
        <v>696.0</v>
      </c>
      <c r="E144" s="57">
        <v>0.5917070677</v>
      </c>
      <c r="F144" s="50">
        <v>412.0</v>
      </c>
      <c r="G144" s="50">
        <v>284.0</v>
      </c>
      <c r="H144" s="20" t="s">
        <v>247</v>
      </c>
      <c r="I144" s="7"/>
      <c r="J144" s="20" t="s">
        <v>243</v>
      </c>
      <c r="K144" s="20" t="s">
        <v>421</v>
      </c>
      <c r="L144" s="20">
        <v>660.0</v>
      </c>
      <c r="M144" s="57">
        <v>0.6015390632</v>
      </c>
      <c r="N144" s="57">
        <v>0.615746181</v>
      </c>
      <c r="O144" s="27">
        <v>-1.42071178</v>
      </c>
      <c r="P144" s="20">
        <v>1.0</v>
      </c>
      <c r="Q144" s="7"/>
      <c r="R144" s="7"/>
      <c r="S144" s="7"/>
      <c r="T144" s="7"/>
      <c r="U144" s="7"/>
      <c r="V144" s="7"/>
      <c r="W144" s="7"/>
      <c r="X144" s="7"/>
      <c r="Y144" s="7"/>
      <c r="Z144" s="7"/>
    </row>
    <row r="145" ht="15.0" customHeight="1">
      <c r="A145" s="20" t="s">
        <v>243</v>
      </c>
      <c r="B145" s="20" t="s">
        <v>421</v>
      </c>
      <c r="C145" s="20">
        <v>670.0</v>
      </c>
      <c r="D145" s="50">
        <v>684.0</v>
      </c>
      <c r="E145" s="57">
        <v>0.5433533278</v>
      </c>
      <c r="F145" s="50">
        <v>372.0</v>
      </c>
      <c r="G145" s="50">
        <v>312.0</v>
      </c>
      <c r="H145" s="20" t="s">
        <v>247</v>
      </c>
      <c r="I145" s="7"/>
      <c r="J145" s="20" t="s">
        <v>243</v>
      </c>
      <c r="K145" s="20" t="s">
        <v>421</v>
      </c>
      <c r="L145" s="20">
        <v>670.0</v>
      </c>
      <c r="M145" s="57">
        <v>0.5397250619</v>
      </c>
      <c r="N145" s="57">
        <v>0.5595390525</v>
      </c>
      <c r="O145" s="27">
        <v>-1.981399061</v>
      </c>
      <c r="P145" s="20">
        <v>1.0</v>
      </c>
      <c r="Q145" s="7"/>
      <c r="R145" s="7"/>
      <c r="S145" s="7"/>
      <c r="T145" s="7"/>
      <c r="U145" s="7"/>
      <c r="V145" s="7"/>
      <c r="W145" s="7"/>
      <c r="X145" s="7"/>
      <c r="Y145" s="7"/>
      <c r="Z145" s="7"/>
    </row>
    <row r="146" ht="15.0" customHeight="1">
      <c r="A146" s="20" t="s">
        <v>243</v>
      </c>
      <c r="B146" s="20" t="s">
        <v>421</v>
      </c>
      <c r="C146" s="20">
        <v>680.0</v>
      </c>
      <c r="D146" s="50">
        <v>715.0</v>
      </c>
      <c r="E146" s="57">
        <v>0.6250581711</v>
      </c>
      <c r="F146" s="50">
        <v>447.0</v>
      </c>
      <c r="G146" s="50">
        <v>268.0</v>
      </c>
      <c r="H146" s="20" t="s">
        <v>247</v>
      </c>
      <c r="I146" s="7"/>
      <c r="J146" s="20" t="s">
        <v>243</v>
      </c>
      <c r="K146" s="20" t="s">
        <v>421</v>
      </c>
      <c r="L146" s="20">
        <v>680.0</v>
      </c>
      <c r="M146" s="57">
        <v>0.6415535388</v>
      </c>
      <c r="N146" s="57">
        <v>0.6294691224</v>
      </c>
      <c r="O146" s="27">
        <v>1.208441639</v>
      </c>
      <c r="P146" s="20">
        <v>1.0</v>
      </c>
      <c r="Q146" s="7"/>
      <c r="R146" s="7"/>
      <c r="S146" s="7"/>
      <c r="T146" s="7"/>
      <c r="U146" s="7"/>
      <c r="V146" s="7"/>
      <c r="W146" s="7"/>
      <c r="X146" s="7"/>
      <c r="Y146" s="7"/>
      <c r="Z146" s="7"/>
    </row>
    <row r="147" ht="15.0" customHeight="1">
      <c r="A147" s="20" t="s">
        <v>243</v>
      </c>
      <c r="B147" s="20" t="s">
        <v>421</v>
      </c>
      <c r="C147" s="20">
        <v>690.0</v>
      </c>
      <c r="D147" s="50">
        <v>820.0</v>
      </c>
      <c r="E147" s="57">
        <v>0.6026926451</v>
      </c>
      <c r="F147" s="50">
        <v>494.0</v>
      </c>
      <c r="G147" s="50">
        <v>326.0</v>
      </c>
      <c r="H147" s="20" t="s">
        <v>247</v>
      </c>
      <c r="I147" s="7"/>
      <c r="J147" s="20" t="s">
        <v>243</v>
      </c>
      <c r="K147" s="20" t="s">
        <v>421</v>
      </c>
      <c r="L147" s="20">
        <v>690.0</v>
      </c>
      <c r="M147" s="57">
        <v>0.6030207341</v>
      </c>
      <c r="N147" s="57">
        <v>0.6024464832</v>
      </c>
      <c r="O147" s="27">
        <v>0.05742508748</v>
      </c>
      <c r="P147" s="20">
        <v>1.0</v>
      </c>
      <c r="Q147" s="7"/>
      <c r="R147" s="7"/>
      <c r="S147" s="7"/>
      <c r="T147" s="7"/>
      <c r="U147" s="7"/>
      <c r="V147" s="7"/>
      <c r="W147" s="7"/>
      <c r="X147" s="7"/>
      <c r="Y147" s="7"/>
      <c r="Z147" s="7"/>
    </row>
    <row r="148" ht="15.0" customHeight="1">
      <c r="A148" s="20" t="s">
        <v>243</v>
      </c>
      <c r="B148" s="20" t="s">
        <v>422</v>
      </c>
      <c r="C148" s="20">
        <v>700.0</v>
      </c>
      <c r="D148" s="50">
        <v>745.0</v>
      </c>
      <c r="E148" s="57">
        <v>0.5210414999</v>
      </c>
      <c r="F148" s="50">
        <v>388.0</v>
      </c>
      <c r="G148" s="50">
        <v>357.0</v>
      </c>
      <c r="H148" s="20" t="s">
        <v>247</v>
      </c>
      <c r="I148" s="7"/>
      <c r="J148" s="20" t="s">
        <v>243</v>
      </c>
      <c r="K148" s="20" t="s">
        <v>422</v>
      </c>
      <c r="L148" s="20">
        <v>700.0</v>
      </c>
      <c r="M148" s="57">
        <v>0.5386773049</v>
      </c>
      <c r="N148" s="57">
        <v>0.5509396637</v>
      </c>
      <c r="O148" s="27">
        <v>-1.226235885</v>
      </c>
      <c r="P148" s="20">
        <v>1.0</v>
      </c>
      <c r="Q148" s="7"/>
      <c r="R148" s="7"/>
      <c r="S148" s="7"/>
      <c r="T148" s="7"/>
      <c r="U148" s="7"/>
      <c r="V148" s="7"/>
      <c r="W148" s="7"/>
      <c r="X148" s="7"/>
      <c r="Y148" s="7"/>
      <c r="Z148" s="7"/>
    </row>
    <row r="149" ht="15.0" customHeight="1">
      <c r="A149" s="20" t="s">
        <v>243</v>
      </c>
      <c r="B149" s="20" t="s">
        <v>422</v>
      </c>
      <c r="C149" s="20">
        <v>710.0</v>
      </c>
      <c r="D149" s="50">
        <v>691.0</v>
      </c>
      <c r="E149" s="57">
        <v>0.4702957825</v>
      </c>
      <c r="F149" s="50">
        <v>325.0</v>
      </c>
      <c r="G149" s="50">
        <v>366.0</v>
      </c>
      <c r="H149" s="20" t="s">
        <v>245</v>
      </c>
      <c r="I149" s="7"/>
      <c r="J149" s="20" t="s">
        <v>243</v>
      </c>
      <c r="K149" s="20" t="s">
        <v>422</v>
      </c>
      <c r="L149" s="20">
        <v>710.0</v>
      </c>
      <c r="M149" s="57">
        <v>0.4841117084</v>
      </c>
      <c r="N149" s="57">
        <v>0.4765306122</v>
      </c>
      <c r="O149" s="27">
        <v>0.7581096202</v>
      </c>
      <c r="P149" s="20">
        <v>1.0</v>
      </c>
      <c r="Q149" s="7"/>
      <c r="R149" s="7"/>
      <c r="S149" s="7"/>
      <c r="T149" s="7"/>
      <c r="U149" s="7"/>
      <c r="V149" s="7"/>
      <c r="W149" s="7"/>
      <c r="X149" s="7"/>
      <c r="Y149" s="7"/>
      <c r="Z149" s="7"/>
    </row>
    <row r="150" ht="15.0" customHeight="1">
      <c r="A150" s="20" t="s">
        <v>243</v>
      </c>
      <c r="B150" s="20" t="s">
        <v>422</v>
      </c>
      <c r="C150" s="20">
        <v>720.0</v>
      </c>
      <c r="D150" s="50">
        <v>826.0</v>
      </c>
      <c r="E150" s="57">
        <v>0.4764268658</v>
      </c>
      <c r="F150" s="50">
        <v>394.0</v>
      </c>
      <c r="G150" s="50">
        <v>432.0</v>
      </c>
      <c r="H150" s="20" t="s">
        <v>245</v>
      </c>
      <c r="I150" s="7"/>
      <c r="J150" s="20" t="s">
        <v>243</v>
      </c>
      <c r="K150" s="20" t="s">
        <v>422</v>
      </c>
      <c r="L150" s="20">
        <v>720.0</v>
      </c>
      <c r="M150" s="57">
        <v>0.4816464545</v>
      </c>
      <c r="N150" s="57">
        <v>0.5056603774</v>
      </c>
      <c r="O150" s="27">
        <v>-2.401392288</v>
      </c>
      <c r="P150" s="20">
        <v>0.0</v>
      </c>
      <c r="Q150" s="7"/>
      <c r="R150" s="7"/>
      <c r="S150" s="7"/>
      <c r="T150" s="7"/>
      <c r="U150" s="7"/>
      <c r="V150" s="7"/>
      <c r="W150" s="7"/>
      <c r="X150" s="7"/>
      <c r="Y150" s="7"/>
      <c r="Z150" s="7"/>
    </row>
    <row r="151" ht="15.0" customHeight="1">
      <c r="A151" s="20" t="s">
        <v>243</v>
      </c>
      <c r="B151" s="20" t="s">
        <v>423</v>
      </c>
      <c r="C151" s="20">
        <v>730.0</v>
      </c>
      <c r="D151" s="50">
        <v>1479.0</v>
      </c>
      <c r="E151" s="57">
        <v>0.4648337166</v>
      </c>
      <c r="F151" s="50">
        <v>687.0</v>
      </c>
      <c r="G151" s="50">
        <v>792.0</v>
      </c>
      <c r="H151" s="20" t="s">
        <v>245</v>
      </c>
      <c r="I151" s="7"/>
      <c r="J151" s="20" t="s">
        <v>243</v>
      </c>
      <c r="K151" s="20" t="s">
        <v>423</v>
      </c>
      <c r="L151" s="20">
        <v>730.0</v>
      </c>
      <c r="M151" s="57">
        <v>0.4795914723</v>
      </c>
      <c r="N151" s="57">
        <v>0.477582846</v>
      </c>
      <c r="O151" s="27">
        <v>0.2008626317</v>
      </c>
      <c r="P151" s="20">
        <v>1.0</v>
      </c>
      <c r="Q151" s="7"/>
      <c r="R151" s="7"/>
      <c r="S151" s="7"/>
      <c r="T151" s="7"/>
      <c r="U151" s="7"/>
      <c r="V151" s="7"/>
      <c r="W151" s="7"/>
      <c r="X151" s="7"/>
      <c r="Y151" s="7"/>
      <c r="Z151" s="7"/>
    </row>
    <row r="152" ht="15.0" customHeight="1">
      <c r="A152" s="20" t="s">
        <v>243</v>
      </c>
      <c r="B152" s="20" t="s">
        <v>424</v>
      </c>
      <c r="C152" s="20">
        <v>740.0</v>
      </c>
      <c r="D152" s="50">
        <v>584.0</v>
      </c>
      <c r="E152" s="57">
        <v>0.4715277758</v>
      </c>
      <c r="F152" s="50">
        <v>275.0</v>
      </c>
      <c r="G152" s="50">
        <v>309.0</v>
      </c>
      <c r="H152" s="20" t="s">
        <v>245</v>
      </c>
      <c r="I152" s="7"/>
      <c r="J152" s="20" t="s">
        <v>243</v>
      </c>
      <c r="K152" s="20" t="s">
        <v>424</v>
      </c>
      <c r="L152" s="20">
        <v>740.0</v>
      </c>
      <c r="M152" s="57">
        <v>0.4868089277</v>
      </c>
      <c r="N152" s="57">
        <v>0.4927152318</v>
      </c>
      <c r="O152" s="27">
        <v>-0.5906304117</v>
      </c>
      <c r="P152" s="20">
        <v>1.0</v>
      </c>
      <c r="Q152" s="7"/>
      <c r="R152" s="7"/>
      <c r="S152" s="7"/>
      <c r="T152" s="7"/>
      <c r="U152" s="7"/>
      <c r="V152" s="7"/>
      <c r="W152" s="7"/>
      <c r="X152" s="7"/>
      <c r="Y152" s="7"/>
      <c r="Z152" s="7"/>
    </row>
    <row r="153" ht="15.0" customHeight="1">
      <c r="A153" s="20" t="s">
        <v>243</v>
      </c>
      <c r="B153" s="20" t="s">
        <v>424</v>
      </c>
      <c r="C153" s="20">
        <v>750.0</v>
      </c>
      <c r="D153" s="50">
        <v>835.0</v>
      </c>
      <c r="E153" s="57">
        <v>0.4963822623</v>
      </c>
      <c r="F153" s="50">
        <v>414.0</v>
      </c>
      <c r="G153" s="50">
        <v>421.0</v>
      </c>
      <c r="H153" s="20" t="s">
        <v>245</v>
      </c>
      <c r="I153" s="7"/>
      <c r="J153" s="20" t="s">
        <v>243</v>
      </c>
      <c r="K153" s="20" t="s">
        <v>424</v>
      </c>
      <c r="L153" s="20">
        <v>750.0</v>
      </c>
      <c r="M153" s="57">
        <v>0.5158760747</v>
      </c>
      <c r="N153" s="57">
        <v>0.5057581574</v>
      </c>
      <c r="O153" s="27">
        <v>1.011791733</v>
      </c>
      <c r="P153" s="20">
        <v>1.0</v>
      </c>
      <c r="Q153" s="7"/>
      <c r="R153" s="7"/>
      <c r="S153" s="7"/>
      <c r="T153" s="7"/>
      <c r="U153" s="7"/>
      <c r="V153" s="7"/>
      <c r="W153" s="7"/>
      <c r="X153" s="7"/>
      <c r="Y153" s="7"/>
      <c r="Z153" s="7"/>
    </row>
    <row r="154" ht="15.0" customHeight="1">
      <c r="A154" s="20" t="s">
        <v>243</v>
      </c>
      <c r="B154" s="20" t="s">
        <v>425</v>
      </c>
      <c r="C154" s="20">
        <v>760.0</v>
      </c>
      <c r="D154" s="50">
        <v>954.0</v>
      </c>
      <c r="E154" s="57">
        <v>0.5221497975</v>
      </c>
      <c r="F154" s="50">
        <v>498.0</v>
      </c>
      <c r="G154" s="50">
        <v>456.0</v>
      </c>
      <c r="H154" s="20" t="s">
        <v>247</v>
      </c>
      <c r="I154" s="7"/>
      <c r="J154" s="20" t="s">
        <v>243</v>
      </c>
      <c r="K154" s="20" t="s">
        <v>425</v>
      </c>
      <c r="L154" s="20">
        <v>760.0</v>
      </c>
      <c r="M154" s="57">
        <v>0.5433782419</v>
      </c>
      <c r="N154" s="57">
        <v>0.5306893296</v>
      </c>
      <c r="O154" s="27">
        <v>1.268891239</v>
      </c>
      <c r="P154" s="20">
        <v>1.0</v>
      </c>
      <c r="Q154" s="7"/>
      <c r="R154" s="7"/>
      <c r="S154" s="7"/>
      <c r="T154" s="7"/>
      <c r="U154" s="7"/>
      <c r="V154" s="7"/>
      <c r="W154" s="7"/>
      <c r="X154" s="7"/>
      <c r="Y154" s="7"/>
      <c r="Z154" s="7"/>
    </row>
    <row r="155" ht="15.0" customHeight="1">
      <c r="A155" s="20" t="s">
        <v>243</v>
      </c>
      <c r="B155" s="20" t="s">
        <v>425</v>
      </c>
      <c r="C155" s="20">
        <v>770.0</v>
      </c>
      <c r="D155" s="50">
        <v>890.0</v>
      </c>
      <c r="E155" s="57">
        <v>0.5333180461</v>
      </c>
      <c r="F155" s="50">
        <v>475.0</v>
      </c>
      <c r="G155" s="50">
        <v>415.0</v>
      </c>
      <c r="H155" s="20" t="s">
        <v>247</v>
      </c>
      <c r="I155" s="7"/>
      <c r="J155" s="20" t="s">
        <v>243</v>
      </c>
      <c r="K155" s="20" t="s">
        <v>425</v>
      </c>
      <c r="L155" s="20">
        <v>770.0</v>
      </c>
      <c r="M155" s="57">
        <v>0.5559605888</v>
      </c>
      <c r="N155" s="57">
        <v>0.5265116279</v>
      </c>
      <c r="O155" s="27">
        <v>2.944896092</v>
      </c>
      <c r="P155" s="20">
        <v>1.0</v>
      </c>
      <c r="Q155" s="7"/>
      <c r="R155" s="7"/>
      <c r="S155" s="7"/>
      <c r="T155" s="7"/>
      <c r="U155" s="7"/>
      <c r="V155" s="7"/>
      <c r="W155" s="7"/>
      <c r="X155" s="7"/>
      <c r="Y155" s="7"/>
      <c r="Z155" s="7"/>
    </row>
    <row r="156" ht="15.0" customHeight="1">
      <c r="A156" s="20" t="s">
        <v>243</v>
      </c>
      <c r="B156" s="20" t="s">
        <v>425</v>
      </c>
      <c r="C156" s="20">
        <v>780.0</v>
      </c>
      <c r="D156" s="50">
        <v>1176.0</v>
      </c>
      <c r="E156" s="57">
        <v>0.5142717667</v>
      </c>
      <c r="F156" s="50">
        <v>605.0</v>
      </c>
      <c r="G156" s="50">
        <v>571.0</v>
      </c>
      <c r="H156" s="20" t="s">
        <v>247</v>
      </c>
      <c r="I156" s="7"/>
      <c r="J156" s="20" t="s">
        <v>243</v>
      </c>
      <c r="K156" s="20" t="s">
        <v>425</v>
      </c>
      <c r="L156" s="20">
        <v>780.0</v>
      </c>
      <c r="M156" s="57">
        <v>0.5122131954</v>
      </c>
      <c r="N156" s="57">
        <v>0.5076828519</v>
      </c>
      <c r="O156" s="27">
        <v>0.4530343557</v>
      </c>
      <c r="P156" s="20">
        <v>1.0</v>
      </c>
      <c r="Q156" s="7"/>
      <c r="R156" s="7"/>
      <c r="S156" s="7"/>
      <c r="T156" s="7"/>
      <c r="U156" s="7"/>
      <c r="V156" s="7"/>
      <c r="W156" s="7"/>
      <c r="X156" s="7"/>
      <c r="Y156" s="7"/>
      <c r="Z156" s="7"/>
    </row>
    <row r="157" ht="15.0" customHeight="1">
      <c r="A157" s="20" t="s">
        <v>243</v>
      </c>
      <c r="B157" s="20" t="s">
        <v>425</v>
      </c>
      <c r="C157" s="20">
        <v>790.0</v>
      </c>
      <c r="D157" s="50">
        <v>1034.0</v>
      </c>
      <c r="E157" s="57">
        <v>0.5377275637</v>
      </c>
      <c r="F157" s="50">
        <v>556.0</v>
      </c>
      <c r="G157" s="50">
        <v>478.0</v>
      </c>
      <c r="H157" s="20" t="s">
        <v>247</v>
      </c>
      <c r="I157" s="7"/>
      <c r="J157" s="20" t="s">
        <v>243</v>
      </c>
      <c r="K157" s="20" t="s">
        <v>425</v>
      </c>
      <c r="L157" s="20">
        <v>790.0</v>
      </c>
      <c r="M157" s="57">
        <v>0.5711141177</v>
      </c>
      <c r="N157" s="57">
        <v>0.541864139</v>
      </c>
      <c r="O157" s="27">
        <v>2.924997863</v>
      </c>
      <c r="P157" s="20">
        <v>1.0</v>
      </c>
      <c r="Q157" s="7"/>
      <c r="R157" s="7"/>
      <c r="S157" s="7"/>
      <c r="T157" s="7"/>
      <c r="U157" s="7"/>
      <c r="V157" s="7"/>
      <c r="W157" s="7"/>
      <c r="X157" s="7"/>
      <c r="Y157" s="7"/>
      <c r="Z157" s="7"/>
    </row>
    <row r="158" ht="15.0" customHeight="1">
      <c r="A158" s="20" t="s">
        <v>243</v>
      </c>
      <c r="B158" s="20" t="s">
        <v>425</v>
      </c>
      <c r="C158" s="20">
        <v>800.0</v>
      </c>
      <c r="D158" s="50">
        <v>618.0</v>
      </c>
      <c r="E158" s="57">
        <v>0.4951048651</v>
      </c>
      <c r="F158" s="50">
        <v>306.0</v>
      </c>
      <c r="G158" s="50">
        <v>312.0</v>
      </c>
      <c r="H158" s="20" t="s">
        <v>245</v>
      </c>
      <c r="I158" s="7"/>
      <c r="J158" s="20" t="s">
        <v>243</v>
      </c>
      <c r="K158" s="20" t="s">
        <v>425</v>
      </c>
      <c r="L158" s="20">
        <v>800.0</v>
      </c>
      <c r="M158" s="57">
        <v>0.5195907657</v>
      </c>
      <c r="N158" s="57">
        <v>0.494047619</v>
      </c>
      <c r="O158" s="27">
        <v>2.554314665</v>
      </c>
      <c r="P158" s="20">
        <v>0.0</v>
      </c>
      <c r="Q158" s="7"/>
      <c r="R158" s="7"/>
      <c r="S158" s="7"/>
      <c r="T158" s="7"/>
      <c r="U158" s="7"/>
      <c r="V158" s="7"/>
      <c r="W158" s="7"/>
      <c r="X158" s="7"/>
      <c r="Y158" s="7"/>
      <c r="Z158" s="7"/>
    </row>
    <row r="159" ht="15.0" customHeight="1">
      <c r="A159" s="20" t="s">
        <v>243</v>
      </c>
      <c r="B159" s="20" t="s">
        <v>425</v>
      </c>
      <c r="C159" s="20">
        <v>810.0</v>
      </c>
      <c r="D159" s="50">
        <v>1107.0</v>
      </c>
      <c r="E159" s="57">
        <v>0.5804542268</v>
      </c>
      <c r="F159" s="50">
        <v>643.0</v>
      </c>
      <c r="G159" s="50">
        <v>464.0</v>
      </c>
      <c r="H159" s="20" t="s">
        <v>247</v>
      </c>
      <c r="I159" s="7"/>
      <c r="J159" s="20" t="s">
        <v>243</v>
      </c>
      <c r="K159" s="20" t="s">
        <v>425</v>
      </c>
      <c r="L159" s="20">
        <v>810.0</v>
      </c>
      <c r="M159" s="57">
        <v>0.577427243</v>
      </c>
      <c r="N159" s="57">
        <v>0.5758333333</v>
      </c>
      <c r="O159" s="27">
        <v>0.1593909705</v>
      </c>
      <c r="P159" s="20">
        <v>1.0</v>
      </c>
      <c r="Q159" s="7"/>
      <c r="R159" s="7"/>
      <c r="S159" s="7"/>
      <c r="T159" s="7"/>
      <c r="U159" s="7"/>
      <c r="V159" s="7"/>
      <c r="W159" s="7"/>
      <c r="X159" s="7"/>
      <c r="Y159" s="7"/>
      <c r="Z159" s="7"/>
    </row>
    <row r="160" ht="15.0" customHeight="1">
      <c r="A160" s="20" t="s">
        <v>243</v>
      </c>
      <c r="B160" s="20" t="s">
        <v>426</v>
      </c>
      <c r="C160" s="20">
        <v>820.0</v>
      </c>
      <c r="D160" s="50">
        <v>575.0</v>
      </c>
      <c r="E160" s="57">
        <v>0.6595563585</v>
      </c>
      <c r="F160" s="50">
        <v>379.0</v>
      </c>
      <c r="G160" s="50">
        <v>196.0</v>
      </c>
      <c r="H160" s="20" t="s">
        <v>247</v>
      </c>
      <c r="I160" s="7"/>
      <c r="J160" s="20" t="s">
        <v>243</v>
      </c>
      <c r="K160" s="20" t="s">
        <v>426</v>
      </c>
      <c r="L160" s="20">
        <v>820.0</v>
      </c>
      <c r="M160" s="57">
        <v>0.7078770889</v>
      </c>
      <c r="N160" s="57">
        <v>0.6647531573</v>
      </c>
      <c r="O160" s="27">
        <v>4.312393162</v>
      </c>
      <c r="P160" s="20">
        <v>1.0</v>
      </c>
      <c r="Q160" s="7"/>
      <c r="R160" s="7"/>
      <c r="S160" s="7"/>
      <c r="T160" s="7"/>
      <c r="U160" s="7"/>
      <c r="V160" s="7"/>
      <c r="W160" s="7"/>
      <c r="X160" s="7"/>
      <c r="Y160" s="7"/>
      <c r="Z160" s="7"/>
    </row>
    <row r="161" ht="15.0" customHeight="1">
      <c r="A161" s="20" t="s">
        <v>243</v>
      </c>
      <c r="B161" s="20" t="s">
        <v>426</v>
      </c>
      <c r="C161" s="20">
        <v>830.0</v>
      </c>
      <c r="D161" s="50">
        <v>445.0</v>
      </c>
      <c r="E161" s="57">
        <v>0.6130858644</v>
      </c>
      <c r="F161" s="50">
        <v>273.0</v>
      </c>
      <c r="G161" s="50">
        <v>172.0</v>
      </c>
      <c r="H161" s="20" t="s">
        <v>247</v>
      </c>
      <c r="I161" s="7"/>
      <c r="J161" s="20" t="s">
        <v>243</v>
      </c>
      <c r="K161" s="20" t="s">
        <v>426</v>
      </c>
      <c r="L161" s="20">
        <v>830.0</v>
      </c>
      <c r="M161" s="57">
        <v>0.6273332033</v>
      </c>
      <c r="N161" s="57">
        <v>0.6267806268</v>
      </c>
      <c r="O161" s="27">
        <v>0.05525765411</v>
      </c>
      <c r="P161" s="20">
        <v>1.0</v>
      </c>
      <c r="Q161" s="7"/>
      <c r="R161" s="7"/>
      <c r="S161" s="7"/>
      <c r="T161" s="7"/>
      <c r="U161" s="7"/>
      <c r="V161" s="7"/>
      <c r="W161" s="7"/>
      <c r="X161" s="7"/>
      <c r="Y161" s="7"/>
      <c r="Z161" s="7"/>
    </row>
    <row r="162" ht="15.0" customHeight="1">
      <c r="A162" s="20" t="s">
        <v>243</v>
      </c>
      <c r="B162" s="20" t="s">
        <v>426</v>
      </c>
      <c r="C162" s="20">
        <v>840.0</v>
      </c>
      <c r="D162" s="50">
        <v>538.0</v>
      </c>
      <c r="E162" s="57">
        <v>0.6388625999</v>
      </c>
      <c r="F162" s="50">
        <v>344.0</v>
      </c>
      <c r="G162" s="50">
        <v>194.0</v>
      </c>
      <c r="H162" s="20" t="s">
        <v>247</v>
      </c>
      <c r="I162" s="7"/>
      <c r="J162" s="20" t="s">
        <v>243</v>
      </c>
      <c r="K162" s="20" t="s">
        <v>426</v>
      </c>
      <c r="L162" s="20">
        <v>840.0</v>
      </c>
      <c r="M162" s="57">
        <v>0.687248142</v>
      </c>
      <c r="N162" s="57">
        <v>0.6339969372</v>
      </c>
      <c r="O162" s="27">
        <v>5.32512048</v>
      </c>
      <c r="P162" s="20">
        <v>1.0</v>
      </c>
      <c r="Q162" s="7"/>
      <c r="R162" s="7"/>
      <c r="S162" s="7"/>
      <c r="T162" s="7"/>
      <c r="U162" s="7"/>
      <c r="V162" s="7"/>
      <c r="W162" s="7"/>
      <c r="X162" s="7"/>
      <c r="Y162" s="7"/>
      <c r="Z162" s="7"/>
    </row>
    <row r="163" ht="15.0" customHeight="1">
      <c r="A163" s="20" t="s">
        <v>243</v>
      </c>
      <c r="B163" s="20" t="s">
        <v>427</v>
      </c>
      <c r="C163" s="20">
        <v>850.0</v>
      </c>
      <c r="D163" s="50">
        <v>442.0</v>
      </c>
      <c r="E163" s="57">
        <v>0.5162891431</v>
      </c>
      <c r="F163" s="50">
        <v>228.0</v>
      </c>
      <c r="G163" s="50">
        <v>214.0</v>
      </c>
      <c r="H163" s="20" t="s">
        <v>247</v>
      </c>
      <c r="I163" s="7"/>
      <c r="J163" s="20" t="s">
        <v>243</v>
      </c>
      <c r="K163" s="20" t="s">
        <v>427</v>
      </c>
      <c r="L163" s="20">
        <v>850.0</v>
      </c>
      <c r="M163" s="57">
        <v>0.5400721594</v>
      </c>
      <c r="N163" s="57">
        <v>0.5345557123</v>
      </c>
      <c r="O163" s="27">
        <v>0.5516447133</v>
      </c>
      <c r="P163" s="20">
        <v>1.0</v>
      </c>
      <c r="Q163" s="7"/>
      <c r="R163" s="7"/>
      <c r="S163" s="7"/>
      <c r="T163" s="7"/>
      <c r="U163" s="7"/>
      <c r="V163" s="7"/>
      <c r="W163" s="7"/>
      <c r="X163" s="7"/>
      <c r="Y163" s="7"/>
      <c r="Z163" s="7"/>
    </row>
    <row r="164" ht="15.0" customHeight="1">
      <c r="A164" s="20" t="s">
        <v>243</v>
      </c>
      <c r="B164" s="20" t="s">
        <v>428</v>
      </c>
      <c r="C164" s="20">
        <v>860.0</v>
      </c>
      <c r="D164" s="50">
        <v>1826.0</v>
      </c>
      <c r="E164" s="57">
        <v>0.2974974311</v>
      </c>
      <c r="F164" s="50">
        <v>543.0</v>
      </c>
      <c r="G164" s="50">
        <v>1283.0</v>
      </c>
      <c r="H164" s="20" t="s">
        <v>245</v>
      </c>
      <c r="I164" s="7"/>
      <c r="J164" s="20" t="s">
        <v>243</v>
      </c>
      <c r="K164" s="20" t="s">
        <v>428</v>
      </c>
      <c r="L164" s="20">
        <v>860.0</v>
      </c>
      <c r="M164" s="57">
        <v>0.3050861926</v>
      </c>
      <c r="N164" s="57">
        <v>0.3124701386</v>
      </c>
      <c r="O164" s="27">
        <v>-0.7383945948</v>
      </c>
      <c r="P164" s="20">
        <v>1.0</v>
      </c>
      <c r="Q164" s="7"/>
      <c r="R164" s="7"/>
      <c r="S164" s="7"/>
      <c r="T164" s="7"/>
      <c r="U164" s="7"/>
      <c r="V164" s="7"/>
      <c r="W164" s="7"/>
      <c r="X164" s="7"/>
      <c r="Y164" s="7"/>
      <c r="Z164" s="7"/>
    </row>
    <row r="165" ht="15.0" customHeight="1">
      <c r="A165" s="20" t="s">
        <v>243</v>
      </c>
      <c r="B165" s="20" t="s">
        <v>429</v>
      </c>
      <c r="C165" s="20">
        <v>870.0</v>
      </c>
      <c r="D165" s="50">
        <v>1804.0</v>
      </c>
      <c r="E165" s="57">
        <v>0.5044251584</v>
      </c>
      <c r="F165" s="50">
        <v>910.0</v>
      </c>
      <c r="G165" s="50">
        <v>894.0</v>
      </c>
      <c r="H165" s="20" t="s">
        <v>247</v>
      </c>
      <c r="I165" s="7"/>
      <c r="J165" s="20" t="s">
        <v>243</v>
      </c>
      <c r="K165" s="20" t="s">
        <v>429</v>
      </c>
      <c r="L165" s="20">
        <v>870.0</v>
      </c>
      <c r="M165" s="57">
        <v>0.5237108065</v>
      </c>
      <c r="N165" s="57">
        <v>0.4956481906</v>
      </c>
      <c r="O165" s="27">
        <v>2.806261589</v>
      </c>
      <c r="P165" s="20">
        <v>0.0</v>
      </c>
      <c r="Q165" s="7"/>
      <c r="R165" s="7"/>
      <c r="S165" s="7"/>
      <c r="T165" s="7"/>
      <c r="U165" s="7"/>
      <c r="V165" s="7"/>
      <c r="W165" s="7"/>
      <c r="X165" s="7"/>
      <c r="Y165" s="7"/>
      <c r="Z165" s="7"/>
    </row>
    <row r="166" ht="15.0" customHeight="1">
      <c r="A166" s="20" t="s">
        <v>243</v>
      </c>
      <c r="B166" s="20" t="s">
        <v>429</v>
      </c>
      <c r="C166" s="20">
        <v>880.0</v>
      </c>
      <c r="D166" s="50">
        <v>3248.0</v>
      </c>
      <c r="E166" s="57">
        <v>0.5026903184</v>
      </c>
      <c r="F166" s="50">
        <v>1633.0</v>
      </c>
      <c r="G166" s="50">
        <v>1615.0</v>
      </c>
      <c r="H166" s="20" t="s">
        <v>247</v>
      </c>
      <c r="I166" s="7"/>
      <c r="J166" s="20" t="s">
        <v>243</v>
      </c>
      <c r="K166" s="20" t="s">
        <v>429</v>
      </c>
      <c r="L166" s="20">
        <v>880.0</v>
      </c>
      <c r="M166" s="57">
        <v>0.5141276418</v>
      </c>
      <c r="N166" s="57">
        <v>0.4984760321</v>
      </c>
      <c r="O166" s="27">
        <v>1.565160965</v>
      </c>
      <c r="P166" s="20">
        <v>0.0</v>
      </c>
      <c r="Q166" s="7"/>
      <c r="R166" s="7"/>
      <c r="S166" s="7"/>
      <c r="T166" s="7"/>
      <c r="U166" s="7"/>
      <c r="V166" s="7"/>
      <c r="W166" s="7"/>
      <c r="X166" s="7"/>
      <c r="Y166" s="7"/>
      <c r="Z166" s="7"/>
    </row>
    <row r="167" ht="15.0" customHeight="1">
      <c r="A167" s="20" t="s">
        <v>243</v>
      </c>
      <c r="B167" s="20" t="s">
        <v>429</v>
      </c>
      <c r="C167" s="20">
        <v>890.0</v>
      </c>
      <c r="D167" s="50">
        <v>1699.0</v>
      </c>
      <c r="E167" s="57">
        <v>0.4818740252</v>
      </c>
      <c r="F167" s="50">
        <v>819.0</v>
      </c>
      <c r="G167" s="50">
        <v>880.0</v>
      </c>
      <c r="H167" s="20" t="s">
        <v>245</v>
      </c>
      <c r="I167" s="7"/>
      <c r="J167" s="20" t="s">
        <v>243</v>
      </c>
      <c r="K167" s="20" t="s">
        <v>429</v>
      </c>
      <c r="L167" s="20">
        <v>890.0</v>
      </c>
      <c r="M167" s="57">
        <v>0.5005810733</v>
      </c>
      <c r="N167" s="57">
        <v>0.4803817603</v>
      </c>
      <c r="O167" s="27">
        <v>2.019931291</v>
      </c>
      <c r="P167" s="20">
        <v>0.0</v>
      </c>
      <c r="Q167" s="7"/>
      <c r="R167" s="7"/>
      <c r="S167" s="7"/>
      <c r="T167" s="7"/>
      <c r="U167" s="7"/>
      <c r="V167" s="7"/>
      <c r="W167" s="7"/>
      <c r="X167" s="7"/>
      <c r="Y167" s="7"/>
      <c r="Z167" s="7"/>
    </row>
    <row r="168" ht="15.0" customHeight="1">
      <c r="A168" s="20" t="s">
        <v>243</v>
      </c>
      <c r="B168" s="20" t="s">
        <v>429</v>
      </c>
      <c r="C168" s="20">
        <v>900.0</v>
      </c>
      <c r="D168" s="50">
        <v>1440.0</v>
      </c>
      <c r="E168" s="57">
        <v>0.4814053192</v>
      </c>
      <c r="F168" s="50">
        <v>693.0</v>
      </c>
      <c r="G168" s="50">
        <v>747.0</v>
      </c>
      <c r="H168" s="20" t="s">
        <v>245</v>
      </c>
      <c r="I168" s="7"/>
      <c r="J168" s="20" t="s">
        <v>243</v>
      </c>
      <c r="K168" s="20" t="s">
        <v>429</v>
      </c>
      <c r="L168" s="20">
        <v>900.0</v>
      </c>
      <c r="M168" s="57">
        <v>0.4951762373</v>
      </c>
      <c r="N168" s="57">
        <v>0.4829931973</v>
      </c>
      <c r="O168" s="27">
        <v>1.218304001</v>
      </c>
      <c r="P168" s="20">
        <v>1.0</v>
      </c>
      <c r="Q168" s="7"/>
      <c r="R168" s="7"/>
      <c r="S168" s="7"/>
      <c r="T168" s="7"/>
      <c r="U168" s="7"/>
      <c r="V168" s="7"/>
      <c r="W168" s="7"/>
      <c r="X168" s="7"/>
      <c r="Y168" s="7"/>
      <c r="Z168" s="7"/>
    </row>
    <row r="169" ht="15.0" customHeight="1">
      <c r="A169" s="20" t="s">
        <v>243</v>
      </c>
      <c r="B169" s="20" t="s">
        <v>429</v>
      </c>
      <c r="C169" s="20">
        <v>910.0</v>
      </c>
      <c r="D169" s="50">
        <v>1337.0</v>
      </c>
      <c r="E169" s="57">
        <v>0.5275026398</v>
      </c>
      <c r="F169" s="50">
        <v>705.0</v>
      </c>
      <c r="G169" s="50">
        <v>632.0</v>
      </c>
      <c r="H169" s="20" t="s">
        <v>247</v>
      </c>
      <c r="I169" s="7"/>
      <c r="J169" s="20" t="s">
        <v>243</v>
      </c>
      <c r="K169" s="20" t="s">
        <v>429</v>
      </c>
      <c r="L169" s="20">
        <v>910.0</v>
      </c>
      <c r="M169" s="57">
        <v>0.5276475364</v>
      </c>
      <c r="N169" s="57">
        <v>0.5136494253</v>
      </c>
      <c r="O169" s="27">
        <v>1.399811113</v>
      </c>
      <c r="P169" s="20">
        <v>1.0</v>
      </c>
      <c r="Q169" s="7"/>
      <c r="R169" s="7"/>
      <c r="S169" s="7"/>
      <c r="T169" s="7"/>
      <c r="U169" s="7"/>
      <c r="V169" s="7"/>
      <c r="W169" s="7"/>
      <c r="X169" s="7"/>
      <c r="Y169" s="7"/>
      <c r="Z169" s="7"/>
    </row>
    <row r="170" ht="15.0" customHeight="1">
      <c r="A170" s="20" t="s">
        <v>243</v>
      </c>
      <c r="B170" s="20" t="s">
        <v>429</v>
      </c>
      <c r="C170" s="20">
        <v>920.0</v>
      </c>
      <c r="D170" s="50">
        <v>2641.0</v>
      </c>
      <c r="E170" s="57">
        <v>0.4661129364</v>
      </c>
      <c r="F170" s="50">
        <v>1231.0</v>
      </c>
      <c r="G170" s="50">
        <v>1410.0</v>
      </c>
      <c r="H170" s="20" t="s">
        <v>245</v>
      </c>
      <c r="I170" s="7"/>
      <c r="J170" s="20" t="s">
        <v>243</v>
      </c>
      <c r="K170" s="20" t="s">
        <v>429</v>
      </c>
      <c r="L170" s="20">
        <v>920.0</v>
      </c>
      <c r="M170" s="57">
        <v>0.5015745552</v>
      </c>
      <c r="N170" s="57">
        <v>0.482398957</v>
      </c>
      <c r="O170" s="27">
        <v>1.917559821</v>
      </c>
      <c r="P170" s="20">
        <v>0.0</v>
      </c>
      <c r="Q170" s="7"/>
      <c r="R170" s="7"/>
      <c r="S170" s="7"/>
      <c r="T170" s="7"/>
      <c r="U170" s="7"/>
      <c r="V170" s="7"/>
      <c r="W170" s="7"/>
      <c r="X170" s="7"/>
      <c r="Y170" s="7"/>
      <c r="Z170" s="7"/>
    </row>
    <row r="171" ht="15.0" customHeight="1">
      <c r="A171" s="20" t="s">
        <v>243</v>
      </c>
      <c r="B171" s="20" t="s">
        <v>429</v>
      </c>
      <c r="C171" s="20">
        <v>922.0</v>
      </c>
      <c r="D171" s="50">
        <v>1453.0</v>
      </c>
      <c r="E171" s="57">
        <v>0.5461331618</v>
      </c>
      <c r="F171" s="50">
        <v>794.0</v>
      </c>
      <c r="G171" s="50">
        <v>659.0</v>
      </c>
      <c r="H171" s="20" t="s">
        <v>247</v>
      </c>
      <c r="I171" s="7"/>
      <c r="J171" s="20" t="s">
        <v>243</v>
      </c>
      <c r="K171" s="20" t="s">
        <v>429</v>
      </c>
      <c r="L171" s="20">
        <v>922.0</v>
      </c>
      <c r="M171" s="57">
        <v>0.5698835301</v>
      </c>
      <c r="N171" s="57">
        <v>0.530077427</v>
      </c>
      <c r="O171" s="27">
        <v>3.980610309</v>
      </c>
      <c r="P171" s="20">
        <v>1.0</v>
      </c>
      <c r="Q171" s="7"/>
      <c r="R171" s="7"/>
      <c r="S171" s="7"/>
      <c r="T171" s="7"/>
      <c r="U171" s="7"/>
      <c r="V171" s="7"/>
      <c r="W171" s="7"/>
      <c r="X171" s="7"/>
      <c r="Y171" s="7"/>
      <c r="Z171" s="7"/>
    </row>
    <row r="172" ht="15.0" customHeight="1">
      <c r="A172" s="20" t="s">
        <v>243</v>
      </c>
      <c r="B172" s="20" t="s">
        <v>429</v>
      </c>
      <c r="C172" s="20">
        <v>924.0</v>
      </c>
      <c r="D172" s="50">
        <v>1559.0</v>
      </c>
      <c r="E172" s="57">
        <v>0.5288935258</v>
      </c>
      <c r="F172" s="50">
        <v>825.0</v>
      </c>
      <c r="G172" s="50">
        <v>734.0</v>
      </c>
      <c r="H172" s="20" t="s">
        <v>247</v>
      </c>
      <c r="I172" s="7"/>
      <c r="J172" s="20" t="s">
        <v>243</v>
      </c>
      <c r="K172" s="20" t="s">
        <v>429</v>
      </c>
      <c r="L172" s="20">
        <v>924.0</v>
      </c>
      <c r="M172" s="57">
        <v>0.5540933872</v>
      </c>
      <c r="N172" s="57">
        <v>0.5058823529</v>
      </c>
      <c r="O172" s="27">
        <v>4.821103422</v>
      </c>
      <c r="P172" s="20">
        <v>1.0</v>
      </c>
      <c r="Q172" s="7"/>
      <c r="R172" s="7"/>
      <c r="S172" s="7"/>
      <c r="T172" s="7"/>
      <c r="U172" s="7"/>
      <c r="V172" s="7"/>
      <c r="W172" s="7"/>
      <c r="X172" s="7"/>
      <c r="Y172" s="7"/>
      <c r="Z172" s="7"/>
    </row>
    <row r="173" ht="15.0" customHeight="1">
      <c r="A173" s="20" t="s">
        <v>243</v>
      </c>
      <c r="B173" s="20" t="s">
        <v>429</v>
      </c>
      <c r="C173" s="20">
        <v>926.0</v>
      </c>
      <c r="D173" s="50">
        <v>949.0</v>
      </c>
      <c r="E173" s="57">
        <v>0.5165459976</v>
      </c>
      <c r="F173" s="50">
        <v>490.0</v>
      </c>
      <c r="G173" s="50">
        <v>459.0</v>
      </c>
      <c r="H173" s="20" t="s">
        <v>247</v>
      </c>
      <c r="I173" s="7"/>
      <c r="J173" s="20" t="s">
        <v>243</v>
      </c>
      <c r="K173" s="20" t="s">
        <v>429</v>
      </c>
      <c r="L173" s="20">
        <v>926.0</v>
      </c>
      <c r="M173" s="57">
        <v>0.5558450952</v>
      </c>
      <c r="N173" s="57">
        <v>0.4981949458</v>
      </c>
      <c r="O173" s="27">
        <v>5.765014935</v>
      </c>
      <c r="P173" s="20">
        <v>0.0</v>
      </c>
      <c r="Q173" s="7"/>
      <c r="R173" s="7"/>
      <c r="S173" s="7"/>
      <c r="T173" s="7"/>
      <c r="U173" s="7"/>
      <c r="V173" s="7"/>
      <c r="W173" s="7"/>
      <c r="X173" s="7"/>
      <c r="Y173" s="7"/>
      <c r="Z173" s="7"/>
    </row>
    <row r="174" ht="15.0" customHeight="1">
      <c r="A174" s="20" t="s">
        <v>243</v>
      </c>
      <c r="B174" s="20" t="s">
        <v>429</v>
      </c>
      <c r="C174" s="20">
        <v>928.0</v>
      </c>
      <c r="D174" s="50">
        <v>1694.0</v>
      </c>
      <c r="E174" s="57">
        <v>0.4840450702</v>
      </c>
      <c r="F174" s="50">
        <v>820.0</v>
      </c>
      <c r="G174" s="50">
        <v>874.0</v>
      </c>
      <c r="H174" s="20" t="s">
        <v>245</v>
      </c>
      <c r="I174" s="7"/>
      <c r="J174" s="20" t="s">
        <v>243</v>
      </c>
      <c r="K174" s="20" t="s">
        <v>429</v>
      </c>
      <c r="L174" s="20">
        <v>928.0</v>
      </c>
      <c r="M174" s="57">
        <v>0.4978594419</v>
      </c>
      <c r="N174" s="57">
        <v>0.48434238</v>
      </c>
      <c r="O174" s="27">
        <v>1.351706192</v>
      </c>
      <c r="P174" s="20">
        <v>1.0</v>
      </c>
      <c r="Q174" s="7"/>
      <c r="R174" s="7"/>
      <c r="S174" s="7"/>
      <c r="T174" s="7"/>
      <c r="U174" s="7"/>
      <c r="V174" s="7"/>
      <c r="W174" s="7"/>
      <c r="X174" s="7"/>
      <c r="Y174" s="7"/>
      <c r="Z174" s="7"/>
    </row>
    <row r="175" ht="15.0" customHeight="1">
      <c r="A175" s="20" t="s">
        <v>243</v>
      </c>
      <c r="B175" s="20" t="s">
        <v>430</v>
      </c>
      <c r="C175" s="20">
        <v>930.0</v>
      </c>
      <c r="D175" s="50">
        <v>2470.0</v>
      </c>
      <c r="E175" s="57">
        <v>0.3805435575</v>
      </c>
      <c r="F175" s="50">
        <v>940.0</v>
      </c>
      <c r="G175" s="50">
        <v>1530.0</v>
      </c>
      <c r="H175" s="20" t="s">
        <v>245</v>
      </c>
      <c r="I175" s="7"/>
      <c r="J175" s="20" t="s">
        <v>243</v>
      </c>
      <c r="K175" s="20" t="s">
        <v>430</v>
      </c>
      <c r="L175" s="20">
        <v>930.0</v>
      </c>
      <c r="M175" s="57">
        <v>0.3806764029</v>
      </c>
      <c r="N175" s="57">
        <v>0.3831194088</v>
      </c>
      <c r="O175" s="27">
        <v>-0.2443005849</v>
      </c>
      <c r="P175" s="20">
        <v>1.0</v>
      </c>
      <c r="Q175" s="7"/>
      <c r="R175" s="7"/>
      <c r="S175" s="7"/>
      <c r="T175" s="7"/>
      <c r="U175" s="7"/>
      <c r="V175" s="7"/>
      <c r="W175" s="7"/>
      <c r="X175" s="7"/>
      <c r="Y175" s="7"/>
      <c r="Z175" s="7"/>
    </row>
    <row r="176" ht="15.0" customHeight="1">
      <c r="A176" s="20" t="s">
        <v>243</v>
      </c>
      <c r="B176" s="20" t="s">
        <v>431</v>
      </c>
      <c r="C176" s="20">
        <v>940.0</v>
      </c>
      <c r="D176" s="50">
        <v>1343.0</v>
      </c>
      <c r="E176" s="57">
        <v>0.353604912</v>
      </c>
      <c r="F176" s="50">
        <v>475.0</v>
      </c>
      <c r="G176" s="50">
        <v>868.0</v>
      </c>
      <c r="H176" s="20" t="s">
        <v>245</v>
      </c>
      <c r="I176" s="7"/>
      <c r="J176" s="20" t="s">
        <v>243</v>
      </c>
      <c r="K176" s="20" t="s">
        <v>431</v>
      </c>
      <c r="L176" s="20">
        <v>940.0</v>
      </c>
      <c r="M176" s="57">
        <v>0.3689386476</v>
      </c>
      <c r="N176" s="57">
        <v>0.3542074364</v>
      </c>
      <c r="O176" s="27">
        <v>1.473121123</v>
      </c>
      <c r="P176" s="20">
        <v>1.0</v>
      </c>
      <c r="Q176" s="7"/>
      <c r="R176" s="7"/>
      <c r="S176" s="7"/>
      <c r="T176" s="7"/>
      <c r="U176" s="7"/>
      <c r="V176" s="7"/>
      <c r="W176" s="7"/>
      <c r="X176" s="7"/>
      <c r="Y176" s="7"/>
      <c r="Z176" s="7"/>
    </row>
    <row r="177" ht="15.0" customHeight="1">
      <c r="A177" s="20" t="s">
        <v>243</v>
      </c>
      <c r="B177" s="20" t="s">
        <v>432</v>
      </c>
      <c r="C177" s="20">
        <v>950.0</v>
      </c>
      <c r="D177" s="50">
        <v>655.0</v>
      </c>
      <c r="E177" s="57">
        <v>0.2814002011</v>
      </c>
      <c r="F177" s="50">
        <v>184.0</v>
      </c>
      <c r="G177" s="50">
        <v>471.0</v>
      </c>
      <c r="H177" s="20" t="s">
        <v>245</v>
      </c>
      <c r="I177" s="7"/>
      <c r="J177" s="20" t="s">
        <v>243</v>
      </c>
      <c r="K177" s="20" t="s">
        <v>432</v>
      </c>
      <c r="L177" s="20">
        <v>950.0</v>
      </c>
      <c r="M177" s="57">
        <v>0.3022035481</v>
      </c>
      <c r="N177" s="57">
        <v>0.2730015083</v>
      </c>
      <c r="O177" s="27">
        <v>2.920203979</v>
      </c>
      <c r="P177" s="20">
        <v>1.0</v>
      </c>
      <c r="Q177" s="7"/>
      <c r="R177" s="7"/>
      <c r="S177" s="7"/>
      <c r="T177" s="7"/>
      <c r="U177" s="7"/>
      <c r="V177" s="7"/>
      <c r="W177" s="7"/>
      <c r="X177" s="7"/>
      <c r="Y177" s="7"/>
      <c r="Z177" s="7"/>
    </row>
    <row r="178" ht="15.0" customHeight="1">
      <c r="A178" s="20" t="s">
        <v>243</v>
      </c>
      <c r="B178" s="20" t="s">
        <v>432</v>
      </c>
      <c r="C178" s="20">
        <v>960.0</v>
      </c>
      <c r="D178" s="50">
        <v>369.0</v>
      </c>
      <c r="E178" s="57">
        <v>0.3118919604</v>
      </c>
      <c r="F178" s="50">
        <v>115.0</v>
      </c>
      <c r="G178" s="50">
        <v>254.0</v>
      </c>
      <c r="H178" s="20" t="s">
        <v>245</v>
      </c>
      <c r="I178" s="7"/>
      <c r="J178" s="20" t="s">
        <v>243</v>
      </c>
      <c r="K178" s="20" t="s">
        <v>432</v>
      </c>
      <c r="L178" s="20">
        <v>960.0</v>
      </c>
      <c r="M178" s="57">
        <v>0.3045472444</v>
      </c>
      <c r="N178" s="57">
        <v>0.3188720174</v>
      </c>
      <c r="O178" s="27">
        <v>-1.432477297</v>
      </c>
      <c r="P178" s="20">
        <v>1.0</v>
      </c>
      <c r="Q178" s="7"/>
      <c r="R178" s="7"/>
      <c r="S178" s="7"/>
      <c r="T178" s="7"/>
      <c r="U178" s="7"/>
      <c r="V178" s="7"/>
      <c r="W178" s="7"/>
      <c r="X178" s="7"/>
      <c r="Y178" s="7"/>
      <c r="Z178" s="7"/>
    </row>
    <row r="179" ht="15.0" customHeight="1">
      <c r="A179" s="20" t="s">
        <v>243</v>
      </c>
      <c r="B179" s="20" t="s">
        <v>432</v>
      </c>
      <c r="C179" s="20">
        <v>970.0</v>
      </c>
      <c r="D179" s="50">
        <v>1426.0</v>
      </c>
      <c r="E179" s="57">
        <v>0.3279701872</v>
      </c>
      <c r="F179" s="50">
        <v>468.0</v>
      </c>
      <c r="G179" s="50">
        <v>958.0</v>
      </c>
      <c r="H179" s="20" t="s">
        <v>245</v>
      </c>
      <c r="I179" s="7"/>
      <c r="J179" s="20" t="s">
        <v>243</v>
      </c>
      <c r="K179" s="20" t="s">
        <v>432</v>
      </c>
      <c r="L179" s="20">
        <v>970.0</v>
      </c>
      <c r="M179" s="57">
        <v>0.348348941</v>
      </c>
      <c r="N179" s="57">
        <v>0.3299620733</v>
      </c>
      <c r="O179" s="27">
        <v>1.838686768</v>
      </c>
      <c r="P179" s="20">
        <v>1.0</v>
      </c>
      <c r="Q179" s="7"/>
      <c r="R179" s="7"/>
      <c r="S179" s="7"/>
      <c r="T179" s="7"/>
      <c r="U179" s="7"/>
      <c r="V179" s="7"/>
      <c r="W179" s="7"/>
      <c r="X179" s="7"/>
      <c r="Y179" s="7"/>
      <c r="Z179" s="7"/>
    </row>
    <row r="180" ht="15.0" customHeight="1">
      <c r="A180" s="20" t="s">
        <v>243</v>
      </c>
      <c r="B180" s="20" t="s">
        <v>433</v>
      </c>
      <c r="C180" s="20">
        <v>980.0</v>
      </c>
      <c r="D180" s="50">
        <v>1557.0</v>
      </c>
      <c r="E180" s="57">
        <v>0.5364258628</v>
      </c>
      <c r="F180" s="50">
        <v>835.0</v>
      </c>
      <c r="G180" s="50">
        <v>722.0</v>
      </c>
      <c r="H180" s="20" t="s">
        <v>247</v>
      </c>
      <c r="I180" s="7"/>
      <c r="J180" s="20" t="s">
        <v>243</v>
      </c>
      <c r="K180" s="20" t="s">
        <v>433</v>
      </c>
      <c r="L180" s="20">
        <v>980.0</v>
      </c>
      <c r="M180" s="57">
        <v>0.5596515283</v>
      </c>
      <c r="N180" s="57">
        <v>0.5291576674</v>
      </c>
      <c r="O180" s="27">
        <v>3.049386089</v>
      </c>
      <c r="P180" s="20">
        <v>1.0</v>
      </c>
      <c r="Q180" s="7"/>
      <c r="R180" s="7"/>
      <c r="S180" s="7"/>
      <c r="T180" s="7"/>
      <c r="U180" s="7"/>
      <c r="V180" s="7"/>
      <c r="W180" s="7"/>
      <c r="X180" s="7"/>
      <c r="Y180" s="7"/>
      <c r="Z180" s="7"/>
    </row>
    <row r="181" ht="15.0" customHeight="1">
      <c r="A181" s="20" t="s">
        <v>243</v>
      </c>
      <c r="B181" s="20" t="s">
        <v>434</v>
      </c>
      <c r="C181" s="20">
        <v>990.0</v>
      </c>
      <c r="D181" s="50">
        <v>2087.0</v>
      </c>
      <c r="E181" s="57">
        <v>0.43334915</v>
      </c>
      <c r="F181" s="50">
        <v>904.0</v>
      </c>
      <c r="G181" s="50">
        <v>1183.0</v>
      </c>
      <c r="H181" s="20" t="s">
        <v>245</v>
      </c>
      <c r="I181" s="7"/>
      <c r="J181" s="20" t="s">
        <v>243</v>
      </c>
      <c r="K181" s="20" t="s">
        <v>434</v>
      </c>
      <c r="L181" s="20">
        <v>990.0</v>
      </c>
      <c r="M181" s="57">
        <v>0.4342699457</v>
      </c>
      <c r="N181" s="57">
        <v>0.430887372</v>
      </c>
      <c r="O181" s="27">
        <v>0.3382573666</v>
      </c>
      <c r="P181" s="20">
        <v>1.0</v>
      </c>
      <c r="Q181" s="7"/>
      <c r="R181" s="7"/>
      <c r="S181" s="7"/>
      <c r="T181" s="7"/>
      <c r="U181" s="7"/>
      <c r="V181" s="7"/>
      <c r="W181" s="7"/>
      <c r="X181" s="7"/>
      <c r="Y181" s="7"/>
      <c r="Z181" s="7"/>
    </row>
    <row r="182" ht="15.0" customHeight="1">
      <c r="A182" s="20" t="s">
        <v>243</v>
      </c>
      <c r="B182" s="20" t="s">
        <v>434</v>
      </c>
      <c r="C182" s="20">
        <v>1000.0</v>
      </c>
      <c r="D182" s="50">
        <v>1923.0</v>
      </c>
      <c r="E182" s="57">
        <v>0.3861881653</v>
      </c>
      <c r="F182" s="50">
        <v>743.0</v>
      </c>
      <c r="G182" s="50">
        <v>1180.0</v>
      </c>
      <c r="H182" s="20" t="s">
        <v>245</v>
      </c>
      <c r="I182" s="7"/>
      <c r="J182" s="20" t="s">
        <v>243</v>
      </c>
      <c r="K182" s="20" t="s">
        <v>434</v>
      </c>
      <c r="L182" s="20">
        <v>1000.0</v>
      </c>
      <c r="M182" s="57">
        <v>0.3981445982</v>
      </c>
      <c r="N182" s="57">
        <v>0.3923357664</v>
      </c>
      <c r="O182" s="27">
        <v>0.5808831745</v>
      </c>
      <c r="P182" s="20">
        <v>1.0</v>
      </c>
      <c r="Q182" s="7"/>
      <c r="R182" s="7"/>
      <c r="S182" s="7"/>
      <c r="T182" s="7"/>
      <c r="U182" s="7"/>
      <c r="V182" s="7"/>
      <c r="W182" s="7"/>
      <c r="X182" s="7"/>
      <c r="Y182" s="7"/>
      <c r="Z182" s="7"/>
    </row>
    <row r="183" ht="15.0" customHeight="1">
      <c r="A183" s="20" t="s">
        <v>243</v>
      </c>
      <c r="B183" s="20" t="s">
        <v>434</v>
      </c>
      <c r="C183" s="20">
        <v>1010.0</v>
      </c>
      <c r="D183" s="50">
        <v>996.0</v>
      </c>
      <c r="E183" s="57">
        <v>0.39641318</v>
      </c>
      <c r="F183" s="50">
        <v>395.0</v>
      </c>
      <c r="G183" s="50">
        <v>601.0</v>
      </c>
      <c r="H183" s="20" t="s">
        <v>245</v>
      </c>
      <c r="I183" s="7"/>
      <c r="J183" s="20" t="s">
        <v>243</v>
      </c>
      <c r="K183" s="20" t="s">
        <v>434</v>
      </c>
      <c r="L183" s="20">
        <v>1010.0</v>
      </c>
      <c r="M183" s="57">
        <v>0.4187895962</v>
      </c>
      <c r="N183" s="57">
        <v>0.3890814558</v>
      </c>
      <c r="O183" s="27">
        <v>2.970814039</v>
      </c>
      <c r="P183" s="20">
        <v>1.0</v>
      </c>
      <c r="Q183" s="7"/>
      <c r="R183" s="7"/>
      <c r="S183" s="7"/>
      <c r="T183" s="7"/>
      <c r="U183" s="7"/>
      <c r="V183" s="7"/>
      <c r="W183" s="7"/>
      <c r="X183" s="7"/>
      <c r="Y183" s="7"/>
      <c r="Z183" s="7"/>
    </row>
    <row r="184" ht="15.0" customHeight="1">
      <c r="A184" s="20" t="s">
        <v>243</v>
      </c>
      <c r="B184" s="20" t="s">
        <v>434</v>
      </c>
      <c r="C184" s="20">
        <v>1020.0</v>
      </c>
      <c r="D184" s="50">
        <v>1512.0</v>
      </c>
      <c r="E184" s="57">
        <v>0.4067459037</v>
      </c>
      <c r="F184" s="50">
        <v>615.0</v>
      </c>
      <c r="G184" s="50">
        <v>897.0</v>
      </c>
      <c r="H184" s="20" t="s">
        <v>245</v>
      </c>
      <c r="I184" s="7"/>
      <c r="J184" s="20" t="s">
        <v>243</v>
      </c>
      <c r="K184" s="20" t="s">
        <v>434</v>
      </c>
      <c r="L184" s="20">
        <v>1020.0</v>
      </c>
      <c r="M184" s="57">
        <v>0.4109362675</v>
      </c>
      <c r="N184" s="57">
        <v>0.4004898959</v>
      </c>
      <c r="O184" s="27">
        <v>1.044637157</v>
      </c>
      <c r="P184" s="20">
        <v>1.0</v>
      </c>
      <c r="Q184" s="7"/>
      <c r="R184" s="7"/>
      <c r="S184" s="7"/>
      <c r="T184" s="7"/>
      <c r="U184" s="7"/>
      <c r="V184" s="7"/>
      <c r="W184" s="7"/>
      <c r="X184" s="7"/>
      <c r="Y184" s="7"/>
      <c r="Z184" s="7"/>
    </row>
    <row r="185" ht="15.0" customHeight="1">
      <c r="A185" s="20" t="s">
        <v>243</v>
      </c>
      <c r="B185" s="20" t="s">
        <v>434</v>
      </c>
      <c r="C185" s="20">
        <v>1022.0</v>
      </c>
      <c r="D185" s="50">
        <v>1358.0</v>
      </c>
      <c r="E185" s="57">
        <v>0.3977460484</v>
      </c>
      <c r="F185" s="50">
        <v>540.0</v>
      </c>
      <c r="G185" s="50">
        <v>818.0</v>
      </c>
      <c r="H185" s="20" t="s">
        <v>245</v>
      </c>
      <c r="I185" s="7"/>
      <c r="J185" s="20" t="s">
        <v>243</v>
      </c>
      <c r="K185" s="20" t="s">
        <v>434</v>
      </c>
      <c r="L185" s="20">
        <v>1022.0</v>
      </c>
      <c r="M185" s="57">
        <v>0.4137166093</v>
      </c>
      <c r="N185" s="57">
        <v>0.3849343469</v>
      </c>
      <c r="O185" s="27">
        <v>2.87822624</v>
      </c>
      <c r="P185" s="20">
        <v>1.0</v>
      </c>
      <c r="Q185" s="7"/>
      <c r="R185" s="7"/>
      <c r="S185" s="7"/>
      <c r="T185" s="7"/>
      <c r="U185" s="7"/>
      <c r="V185" s="7"/>
      <c r="W185" s="7"/>
      <c r="X185" s="7"/>
      <c r="Y185" s="7"/>
      <c r="Z185" s="7"/>
    </row>
    <row r="186" ht="15.0" customHeight="1">
      <c r="A186" s="20" t="s">
        <v>243</v>
      </c>
      <c r="B186" s="20" t="s">
        <v>434</v>
      </c>
      <c r="C186" s="20">
        <v>1025.0</v>
      </c>
      <c r="D186" s="50">
        <v>929.0</v>
      </c>
      <c r="E186" s="57">
        <v>0.4065147741</v>
      </c>
      <c r="F186" s="50">
        <v>378.0</v>
      </c>
      <c r="G186" s="50">
        <v>551.0</v>
      </c>
      <c r="H186" s="20" t="s">
        <v>245</v>
      </c>
      <c r="I186" s="7"/>
      <c r="J186" s="20" t="s">
        <v>243</v>
      </c>
      <c r="K186" s="20" t="s">
        <v>434</v>
      </c>
      <c r="L186" s="20">
        <v>1025.0</v>
      </c>
      <c r="M186" s="57">
        <v>0.4213839793</v>
      </c>
      <c r="N186" s="57">
        <v>0.4215938303</v>
      </c>
      <c r="O186" s="27">
        <v>-0.02098510341</v>
      </c>
      <c r="P186" s="20">
        <v>1.0</v>
      </c>
      <c r="Q186" s="7"/>
      <c r="R186" s="7"/>
      <c r="S186" s="7"/>
      <c r="T186" s="7"/>
      <c r="U186" s="7"/>
      <c r="V186" s="7"/>
      <c r="W186" s="7"/>
      <c r="X186" s="7"/>
      <c r="Y186" s="7"/>
      <c r="Z186" s="7"/>
    </row>
    <row r="187" ht="15.0" customHeight="1">
      <c r="A187" s="20" t="s">
        <v>243</v>
      </c>
      <c r="B187" s="20" t="s">
        <v>435</v>
      </c>
      <c r="C187" s="20">
        <v>1030.0</v>
      </c>
      <c r="D187" s="50">
        <v>1080.0</v>
      </c>
      <c r="E187" s="57">
        <v>0.4700564691</v>
      </c>
      <c r="F187" s="50">
        <v>508.0</v>
      </c>
      <c r="G187" s="50">
        <v>572.0</v>
      </c>
      <c r="H187" s="20" t="s">
        <v>245</v>
      </c>
      <c r="I187" s="7"/>
      <c r="J187" s="20" t="s">
        <v>243</v>
      </c>
      <c r="K187" s="20" t="s">
        <v>435</v>
      </c>
      <c r="L187" s="20">
        <v>1030.0</v>
      </c>
      <c r="M187" s="57">
        <v>0.4743945755</v>
      </c>
      <c r="N187" s="57">
        <v>0.4908155768</v>
      </c>
      <c r="O187" s="27">
        <v>-1.642100126</v>
      </c>
      <c r="P187" s="20">
        <v>1.0</v>
      </c>
      <c r="Q187" s="7"/>
      <c r="R187" s="7"/>
      <c r="S187" s="7"/>
      <c r="T187" s="7"/>
      <c r="U187" s="7"/>
      <c r="V187" s="7"/>
      <c r="W187" s="7"/>
      <c r="X187" s="7"/>
      <c r="Y187" s="7"/>
      <c r="Z187" s="7"/>
    </row>
    <row r="188" ht="15.0" customHeight="1">
      <c r="A188" s="20" t="s">
        <v>243</v>
      </c>
      <c r="B188" s="20" t="s">
        <v>435</v>
      </c>
      <c r="C188" s="20">
        <v>1040.0</v>
      </c>
      <c r="D188" s="50">
        <v>1318.0</v>
      </c>
      <c r="E188" s="57">
        <v>0.4790397136</v>
      </c>
      <c r="F188" s="50">
        <v>631.0</v>
      </c>
      <c r="G188" s="50">
        <v>687.0</v>
      </c>
      <c r="H188" s="20" t="s">
        <v>245</v>
      </c>
      <c r="I188" s="7"/>
      <c r="J188" s="20" t="s">
        <v>243</v>
      </c>
      <c r="K188" s="20" t="s">
        <v>435</v>
      </c>
      <c r="L188" s="20">
        <v>1040.0</v>
      </c>
      <c r="M188" s="57">
        <v>0.4859206369</v>
      </c>
      <c r="N188" s="57">
        <v>0.4953732264</v>
      </c>
      <c r="O188" s="27">
        <v>-0.9452589547</v>
      </c>
      <c r="P188" s="20">
        <v>1.0</v>
      </c>
      <c r="Q188" s="7"/>
      <c r="R188" s="7"/>
      <c r="S188" s="7"/>
      <c r="T188" s="7"/>
      <c r="U188" s="7"/>
      <c r="V188" s="7"/>
      <c r="W188" s="7"/>
      <c r="X188" s="7"/>
      <c r="Y188" s="7"/>
      <c r="Z188" s="7"/>
    </row>
    <row r="189" ht="15.0" customHeight="1">
      <c r="A189" s="20" t="s">
        <v>243</v>
      </c>
      <c r="B189" s="20" t="s">
        <v>435</v>
      </c>
      <c r="C189" s="20">
        <v>1050.0</v>
      </c>
      <c r="D189" s="50">
        <v>633.0</v>
      </c>
      <c r="E189" s="57">
        <v>0.4905588149</v>
      </c>
      <c r="F189" s="50">
        <v>311.0</v>
      </c>
      <c r="G189" s="50">
        <v>322.0</v>
      </c>
      <c r="H189" s="20" t="s">
        <v>245</v>
      </c>
      <c r="I189" s="7"/>
      <c r="J189" s="20" t="s">
        <v>243</v>
      </c>
      <c r="K189" s="20" t="s">
        <v>435</v>
      </c>
      <c r="L189" s="20">
        <v>1050.0</v>
      </c>
      <c r="M189" s="57">
        <v>0.5137652729</v>
      </c>
      <c r="N189" s="57">
        <v>0.4885714286</v>
      </c>
      <c r="O189" s="27">
        <v>2.51938443</v>
      </c>
      <c r="P189" s="20">
        <v>0.0</v>
      </c>
      <c r="Q189" s="7"/>
      <c r="R189" s="7"/>
      <c r="S189" s="7"/>
      <c r="T189" s="7"/>
      <c r="U189" s="7"/>
      <c r="V189" s="7"/>
      <c r="W189" s="7"/>
      <c r="X189" s="7"/>
      <c r="Y189" s="7"/>
      <c r="Z189" s="7"/>
    </row>
    <row r="190" ht="15.0" customHeight="1">
      <c r="A190" s="20" t="s">
        <v>243</v>
      </c>
      <c r="B190" s="20" t="s">
        <v>435</v>
      </c>
      <c r="C190" s="20">
        <v>1055.0</v>
      </c>
      <c r="D190" s="50">
        <v>727.0</v>
      </c>
      <c r="E190" s="57">
        <v>0.4980970986</v>
      </c>
      <c r="F190" s="50">
        <v>362.0</v>
      </c>
      <c r="G190" s="50">
        <v>365.0</v>
      </c>
      <c r="H190" s="20" t="s">
        <v>245</v>
      </c>
      <c r="I190" s="7"/>
      <c r="J190" s="20" t="s">
        <v>243</v>
      </c>
      <c r="K190" s="20" t="s">
        <v>435</v>
      </c>
      <c r="L190" s="20">
        <v>1055.0</v>
      </c>
      <c r="M190" s="57">
        <v>0.5241187627</v>
      </c>
      <c r="N190" s="57">
        <v>0.4963768116</v>
      </c>
      <c r="O190" s="27">
        <v>2.774195113</v>
      </c>
      <c r="P190" s="20">
        <v>0.0</v>
      </c>
      <c r="Q190" s="7"/>
      <c r="R190" s="7"/>
      <c r="S190" s="7"/>
      <c r="T190" s="7"/>
      <c r="U190" s="7"/>
      <c r="V190" s="7"/>
      <c r="W190" s="7"/>
      <c r="X190" s="7"/>
      <c r="Y190" s="7"/>
      <c r="Z190" s="7"/>
    </row>
    <row r="191" ht="15.0" customHeight="1">
      <c r="A191" s="20" t="s">
        <v>243</v>
      </c>
      <c r="B191" s="20" t="s">
        <v>435</v>
      </c>
      <c r="C191" s="20">
        <v>1060.0</v>
      </c>
      <c r="D191" s="50">
        <v>913.0</v>
      </c>
      <c r="E191" s="57">
        <v>0.4928662606</v>
      </c>
      <c r="F191" s="50">
        <v>450.0</v>
      </c>
      <c r="G191" s="50">
        <v>463.0</v>
      </c>
      <c r="H191" s="20" t="s">
        <v>245</v>
      </c>
      <c r="I191" s="7"/>
      <c r="J191" s="20" t="s">
        <v>243</v>
      </c>
      <c r="K191" s="20" t="s">
        <v>435</v>
      </c>
      <c r="L191" s="20">
        <v>1060.0</v>
      </c>
      <c r="M191" s="57">
        <v>0.4896189733</v>
      </c>
      <c r="N191" s="57">
        <v>0.4874651811</v>
      </c>
      <c r="O191" s="27">
        <v>0.2153792244</v>
      </c>
      <c r="P191" s="20">
        <v>1.0</v>
      </c>
      <c r="Q191" s="7"/>
      <c r="R191" s="7"/>
      <c r="S191" s="7"/>
      <c r="T191" s="7"/>
      <c r="U191" s="7"/>
      <c r="V191" s="7"/>
      <c r="W191" s="7"/>
      <c r="X191" s="7"/>
      <c r="Y191" s="7"/>
      <c r="Z191" s="7"/>
    </row>
    <row r="192" ht="15.0" customHeight="1">
      <c r="A192" s="20" t="s">
        <v>243</v>
      </c>
      <c r="B192" s="20" t="s">
        <v>435</v>
      </c>
      <c r="C192" s="20">
        <v>1070.0</v>
      </c>
      <c r="D192" s="50">
        <v>620.0</v>
      </c>
      <c r="E192" s="57">
        <v>0.4600347019</v>
      </c>
      <c r="F192" s="50">
        <v>285.0</v>
      </c>
      <c r="G192" s="50">
        <v>335.0</v>
      </c>
      <c r="H192" s="20" t="s">
        <v>245</v>
      </c>
      <c r="I192" s="7"/>
      <c r="J192" s="20" t="s">
        <v>243</v>
      </c>
      <c r="K192" s="20" t="s">
        <v>435</v>
      </c>
      <c r="L192" s="20">
        <v>1070.0</v>
      </c>
      <c r="M192" s="57">
        <v>0.4693775981</v>
      </c>
      <c r="N192" s="57">
        <v>0.4650817236</v>
      </c>
      <c r="O192" s="27">
        <v>0.4295874458</v>
      </c>
      <c r="P192" s="20">
        <v>1.0</v>
      </c>
      <c r="Q192" s="7"/>
      <c r="R192" s="7"/>
      <c r="S192" s="7"/>
      <c r="T192" s="7"/>
      <c r="U192" s="7"/>
      <c r="V192" s="7"/>
      <c r="W192" s="7"/>
      <c r="X192" s="7"/>
      <c r="Y192" s="7"/>
      <c r="Z192" s="7"/>
    </row>
    <row r="193" ht="15.0" customHeight="1">
      <c r="A193" s="20" t="s">
        <v>243</v>
      </c>
      <c r="B193" s="20" t="s">
        <v>435</v>
      </c>
      <c r="C193" s="20">
        <v>1085.0</v>
      </c>
      <c r="D193" s="50">
        <v>700.0</v>
      </c>
      <c r="E193" s="57">
        <v>0.5619369698</v>
      </c>
      <c r="F193" s="50">
        <v>393.0</v>
      </c>
      <c r="G193" s="50">
        <v>307.0</v>
      </c>
      <c r="H193" s="20" t="s">
        <v>247</v>
      </c>
      <c r="I193" s="7"/>
      <c r="J193" s="20" t="s">
        <v>243</v>
      </c>
      <c r="K193" s="20" t="s">
        <v>435</v>
      </c>
      <c r="L193" s="20">
        <v>1085.0</v>
      </c>
      <c r="M193" s="57">
        <v>0.5684717832</v>
      </c>
      <c r="N193" s="57">
        <v>0.5279898219</v>
      </c>
      <c r="O193" s="27">
        <v>4.048196129</v>
      </c>
      <c r="P193" s="20">
        <v>1.0</v>
      </c>
      <c r="Q193" s="7"/>
      <c r="R193" s="7"/>
      <c r="S193" s="7"/>
      <c r="T193" s="7"/>
      <c r="U193" s="7"/>
      <c r="V193" s="7"/>
      <c r="W193" s="7"/>
      <c r="X193" s="7"/>
      <c r="Y193" s="7"/>
      <c r="Z193" s="7"/>
    </row>
    <row r="194" ht="15.0" customHeight="1">
      <c r="A194" s="20" t="s">
        <v>243</v>
      </c>
      <c r="B194" s="20" t="s">
        <v>435</v>
      </c>
      <c r="C194" s="20">
        <v>1090.0</v>
      </c>
      <c r="D194" s="50">
        <v>956.0</v>
      </c>
      <c r="E194" s="57">
        <v>0.5119305711</v>
      </c>
      <c r="F194" s="50">
        <v>489.0</v>
      </c>
      <c r="G194" s="50">
        <v>467.0</v>
      </c>
      <c r="H194" s="20" t="s">
        <v>247</v>
      </c>
      <c r="I194" s="7"/>
      <c r="J194" s="20" t="s">
        <v>243</v>
      </c>
      <c r="K194" s="20" t="s">
        <v>435</v>
      </c>
      <c r="L194" s="20">
        <v>1090.0</v>
      </c>
      <c r="M194" s="57">
        <v>0.5208544344</v>
      </c>
      <c r="N194" s="57">
        <v>0.4990636704</v>
      </c>
      <c r="O194" s="27">
        <v>2.179076396</v>
      </c>
      <c r="P194" s="20">
        <v>0.0</v>
      </c>
      <c r="Q194" s="7"/>
      <c r="R194" s="7"/>
      <c r="S194" s="7"/>
      <c r="T194" s="7"/>
      <c r="U194" s="7"/>
      <c r="V194" s="7"/>
      <c r="W194" s="7"/>
      <c r="X194" s="7"/>
      <c r="Y194" s="7"/>
      <c r="Z194" s="7"/>
    </row>
    <row r="195" ht="15.0" customHeight="1">
      <c r="A195" s="20" t="s">
        <v>243</v>
      </c>
      <c r="B195" s="20" t="s">
        <v>436</v>
      </c>
      <c r="C195" s="20">
        <v>1100.0</v>
      </c>
      <c r="D195" s="50">
        <v>442.0</v>
      </c>
      <c r="E195" s="57">
        <v>0.4233323219</v>
      </c>
      <c r="F195" s="50">
        <v>187.0</v>
      </c>
      <c r="G195" s="50">
        <v>255.0</v>
      </c>
      <c r="H195" s="20" t="s">
        <v>245</v>
      </c>
      <c r="I195" s="7"/>
      <c r="J195" s="20" t="s">
        <v>243</v>
      </c>
      <c r="K195" s="20" t="s">
        <v>436</v>
      </c>
      <c r="L195" s="20">
        <v>1100.0</v>
      </c>
      <c r="M195" s="57">
        <v>0.4589783219</v>
      </c>
      <c r="N195" s="57">
        <v>0.4179620035</v>
      </c>
      <c r="O195" s="27">
        <v>4.10163184</v>
      </c>
      <c r="P195" s="20">
        <v>1.0</v>
      </c>
      <c r="Q195" s="7"/>
      <c r="R195" s="7"/>
      <c r="S195" s="7"/>
      <c r="T195" s="7"/>
      <c r="U195" s="7"/>
      <c r="V195" s="7"/>
      <c r="W195" s="7"/>
      <c r="X195" s="7"/>
      <c r="Y195" s="7"/>
      <c r="Z195" s="7"/>
    </row>
    <row r="196" ht="15.0" customHeight="1">
      <c r="A196" s="20" t="s">
        <v>243</v>
      </c>
      <c r="B196" s="20" t="s">
        <v>436</v>
      </c>
      <c r="C196" s="20">
        <v>1110.0</v>
      </c>
      <c r="D196" s="50">
        <v>324.0</v>
      </c>
      <c r="E196" s="57">
        <v>0.3765366786</v>
      </c>
      <c r="F196" s="50">
        <v>122.0</v>
      </c>
      <c r="G196" s="50">
        <v>202.0</v>
      </c>
      <c r="H196" s="20" t="s">
        <v>245</v>
      </c>
      <c r="I196" s="7"/>
      <c r="J196" s="20" t="s">
        <v>243</v>
      </c>
      <c r="K196" s="20" t="s">
        <v>436</v>
      </c>
      <c r="L196" s="20">
        <v>1110.0</v>
      </c>
      <c r="M196" s="57">
        <v>0.4062431437</v>
      </c>
      <c r="N196" s="57">
        <v>0.3903966597</v>
      </c>
      <c r="O196" s="27">
        <v>1.584648395</v>
      </c>
      <c r="P196" s="20">
        <v>1.0</v>
      </c>
      <c r="Q196" s="7"/>
      <c r="R196" s="7"/>
      <c r="S196" s="7"/>
      <c r="T196" s="7"/>
      <c r="U196" s="7"/>
      <c r="V196" s="7"/>
      <c r="W196" s="7"/>
      <c r="X196" s="7"/>
      <c r="Y196" s="7"/>
      <c r="Z196" s="7"/>
    </row>
    <row r="197" ht="15.0" customHeight="1">
      <c r="A197" s="20" t="s">
        <v>243</v>
      </c>
      <c r="B197" s="20" t="s">
        <v>436</v>
      </c>
      <c r="C197" s="20">
        <v>1120.0</v>
      </c>
      <c r="D197" s="50">
        <v>773.0</v>
      </c>
      <c r="E197" s="57">
        <v>0.4069760184</v>
      </c>
      <c r="F197" s="50">
        <v>315.0</v>
      </c>
      <c r="G197" s="50">
        <v>458.0</v>
      </c>
      <c r="H197" s="20" t="s">
        <v>245</v>
      </c>
      <c r="I197" s="7"/>
      <c r="J197" s="20" t="s">
        <v>243</v>
      </c>
      <c r="K197" s="20" t="s">
        <v>436</v>
      </c>
      <c r="L197" s="20">
        <v>1120.0</v>
      </c>
      <c r="M197" s="57">
        <v>0.4176329104</v>
      </c>
      <c r="N197" s="57">
        <v>0.4131403118</v>
      </c>
      <c r="O197" s="27">
        <v>0.4492598634</v>
      </c>
      <c r="P197" s="20">
        <v>1.0</v>
      </c>
      <c r="Q197" s="7"/>
      <c r="R197" s="7"/>
      <c r="S197" s="7"/>
      <c r="T197" s="7"/>
      <c r="U197" s="7"/>
      <c r="V197" s="7"/>
      <c r="W197" s="7"/>
      <c r="X197" s="7"/>
      <c r="Y197" s="7"/>
      <c r="Z197" s="7"/>
    </row>
    <row r="198" ht="15.0" customHeight="1">
      <c r="A198" s="20" t="s">
        <v>243</v>
      </c>
      <c r="B198" s="20" t="s">
        <v>437</v>
      </c>
      <c r="C198" s="20">
        <v>1130.0</v>
      </c>
      <c r="D198" s="50">
        <v>1565.0</v>
      </c>
      <c r="E198" s="57">
        <v>0.4747391784</v>
      </c>
      <c r="F198" s="50">
        <v>743.0</v>
      </c>
      <c r="G198" s="50">
        <v>822.0</v>
      </c>
      <c r="H198" s="20" t="s">
        <v>245</v>
      </c>
      <c r="I198" s="7"/>
      <c r="J198" s="20" t="s">
        <v>243</v>
      </c>
      <c r="K198" s="20" t="s">
        <v>437</v>
      </c>
      <c r="L198" s="20">
        <v>1130.0</v>
      </c>
      <c r="M198" s="57">
        <v>0.4970631962</v>
      </c>
      <c r="N198" s="57">
        <v>0.4861407249</v>
      </c>
      <c r="O198" s="27">
        <v>1.092247122</v>
      </c>
      <c r="P198" s="20">
        <v>1.0</v>
      </c>
      <c r="Q198" s="7"/>
      <c r="R198" s="7"/>
      <c r="S198" s="7"/>
      <c r="T198" s="7"/>
      <c r="U198" s="7"/>
      <c r="V198" s="7"/>
      <c r="W198" s="7"/>
      <c r="X198" s="7"/>
      <c r="Y198" s="7"/>
      <c r="Z198" s="7"/>
    </row>
    <row r="199" ht="15.0" customHeight="1">
      <c r="A199" s="20" t="s">
        <v>243</v>
      </c>
      <c r="B199" s="20" t="s">
        <v>437</v>
      </c>
      <c r="C199" s="20">
        <v>1140.0</v>
      </c>
      <c r="D199" s="50">
        <v>679.0</v>
      </c>
      <c r="E199" s="57">
        <v>0.4747142499</v>
      </c>
      <c r="F199" s="50">
        <v>322.0</v>
      </c>
      <c r="G199" s="50">
        <v>357.0</v>
      </c>
      <c r="H199" s="20" t="s">
        <v>245</v>
      </c>
      <c r="I199" s="7"/>
      <c r="J199" s="20" t="s">
        <v>243</v>
      </c>
      <c r="K199" s="20" t="s">
        <v>437</v>
      </c>
      <c r="L199" s="20">
        <v>1140.0</v>
      </c>
      <c r="M199" s="57">
        <v>0.4920721522</v>
      </c>
      <c r="N199" s="57">
        <v>0.5005574136</v>
      </c>
      <c r="O199" s="27">
        <v>-0.8485261395</v>
      </c>
      <c r="P199" s="20">
        <v>0.0</v>
      </c>
      <c r="Q199" s="7"/>
      <c r="R199" s="7"/>
      <c r="S199" s="7"/>
      <c r="T199" s="7"/>
      <c r="U199" s="7"/>
      <c r="V199" s="7"/>
      <c r="W199" s="7"/>
      <c r="X199" s="7"/>
      <c r="Y199" s="7"/>
      <c r="Z199" s="7"/>
    </row>
    <row r="200" ht="15.0" customHeight="1">
      <c r="A200" s="20" t="s">
        <v>243</v>
      </c>
      <c r="B200" s="20" t="s">
        <v>437</v>
      </c>
      <c r="C200" s="20">
        <v>1150.0</v>
      </c>
      <c r="D200" s="50">
        <v>1823.0</v>
      </c>
      <c r="E200" s="57">
        <v>0.573975414</v>
      </c>
      <c r="F200" s="50">
        <v>1046.0</v>
      </c>
      <c r="G200" s="50">
        <v>777.0</v>
      </c>
      <c r="H200" s="20" t="s">
        <v>247</v>
      </c>
      <c r="I200" s="7"/>
      <c r="J200" s="20" t="s">
        <v>243</v>
      </c>
      <c r="K200" s="20" t="s">
        <v>437</v>
      </c>
      <c r="L200" s="20">
        <v>1150.0</v>
      </c>
      <c r="M200" s="57">
        <v>0.6062382923</v>
      </c>
      <c r="N200" s="57">
        <v>0.5592485549</v>
      </c>
      <c r="O200" s="27">
        <v>4.698973738</v>
      </c>
      <c r="P200" s="20">
        <v>1.0</v>
      </c>
      <c r="Q200" s="7"/>
      <c r="R200" s="7"/>
      <c r="S200" s="7"/>
      <c r="T200" s="7"/>
      <c r="U200" s="7"/>
      <c r="V200" s="7"/>
      <c r="W200" s="7"/>
      <c r="X200" s="7"/>
      <c r="Y200" s="7"/>
      <c r="Z200" s="7"/>
    </row>
    <row r="201" ht="15.0" customHeight="1">
      <c r="A201" s="20" t="s">
        <v>243</v>
      </c>
      <c r="B201" s="20" t="s">
        <v>437</v>
      </c>
      <c r="C201" s="20">
        <v>1160.0</v>
      </c>
      <c r="D201" s="50">
        <v>893.0</v>
      </c>
      <c r="E201" s="57">
        <v>0.468731044</v>
      </c>
      <c r="F201" s="50">
        <v>419.0</v>
      </c>
      <c r="G201" s="50">
        <v>474.0</v>
      </c>
      <c r="H201" s="20" t="s">
        <v>245</v>
      </c>
      <c r="I201" s="7"/>
      <c r="J201" s="20" t="s">
        <v>243</v>
      </c>
      <c r="K201" s="20" t="s">
        <v>437</v>
      </c>
      <c r="L201" s="20">
        <v>1160.0</v>
      </c>
      <c r="M201" s="57">
        <v>0.4730390842</v>
      </c>
      <c r="N201" s="57">
        <v>0.4806480648</v>
      </c>
      <c r="O201" s="27">
        <v>-0.7608980652</v>
      </c>
      <c r="P201" s="20">
        <v>1.0</v>
      </c>
      <c r="Q201" s="7"/>
      <c r="R201" s="7"/>
      <c r="S201" s="7"/>
      <c r="T201" s="7"/>
      <c r="U201" s="7"/>
      <c r="V201" s="7"/>
      <c r="W201" s="7"/>
      <c r="X201" s="7"/>
      <c r="Y201" s="7"/>
      <c r="Z201" s="7"/>
    </row>
    <row r="202" ht="15.0" customHeight="1">
      <c r="A202" s="20" t="s">
        <v>243</v>
      </c>
      <c r="B202" s="20" t="s">
        <v>437</v>
      </c>
      <c r="C202" s="20">
        <v>1170.0</v>
      </c>
      <c r="D202" s="50">
        <v>1498.0</v>
      </c>
      <c r="E202" s="57">
        <v>0.6026562762</v>
      </c>
      <c r="F202" s="50">
        <v>903.0</v>
      </c>
      <c r="G202" s="50">
        <v>595.0</v>
      </c>
      <c r="H202" s="20" t="s">
        <v>247</v>
      </c>
      <c r="I202" s="7"/>
      <c r="J202" s="20" t="s">
        <v>243</v>
      </c>
      <c r="K202" s="20" t="s">
        <v>437</v>
      </c>
      <c r="L202" s="20">
        <v>1170.0</v>
      </c>
      <c r="M202" s="57">
        <v>0.605892794</v>
      </c>
      <c r="N202" s="57">
        <v>0.6024678112</v>
      </c>
      <c r="O202" s="27">
        <v>0.3424982834</v>
      </c>
      <c r="P202" s="20">
        <v>1.0</v>
      </c>
      <c r="Q202" s="7"/>
      <c r="R202" s="7"/>
      <c r="S202" s="7"/>
      <c r="T202" s="7"/>
      <c r="U202" s="7"/>
      <c r="V202" s="7"/>
      <c r="W202" s="7"/>
      <c r="X202" s="7"/>
      <c r="Y202" s="7"/>
      <c r="Z202" s="7"/>
    </row>
    <row r="203" ht="15.0" customHeight="1">
      <c r="A203" s="20" t="s">
        <v>243</v>
      </c>
      <c r="B203" s="20" t="s">
        <v>437</v>
      </c>
      <c r="C203" s="20">
        <v>1180.0</v>
      </c>
      <c r="D203" s="50">
        <v>1582.0</v>
      </c>
      <c r="E203" s="57">
        <v>0.6062822804</v>
      </c>
      <c r="F203" s="50">
        <v>959.0</v>
      </c>
      <c r="G203" s="50">
        <v>623.0</v>
      </c>
      <c r="H203" s="20" t="s">
        <v>247</v>
      </c>
      <c r="I203" s="7"/>
      <c r="J203" s="20" t="s">
        <v>243</v>
      </c>
      <c r="K203" s="20" t="s">
        <v>437</v>
      </c>
      <c r="L203" s="20">
        <v>1180.0</v>
      </c>
      <c r="M203" s="57">
        <v>0.6283478542</v>
      </c>
      <c r="N203" s="57">
        <v>0.5988636364</v>
      </c>
      <c r="O203" s="27">
        <v>2.94842178</v>
      </c>
      <c r="P203" s="20">
        <v>1.0</v>
      </c>
      <c r="Q203" s="7"/>
      <c r="R203" s="7"/>
      <c r="S203" s="7"/>
      <c r="T203" s="7"/>
      <c r="U203" s="7"/>
      <c r="V203" s="7"/>
      <c r="W203" s="7"/>
      <c r="X203" s="7"/>
      <c r="Y203" s="7"/>
      <c r="Z203" s="7"/>
    </row>
    <row r="204" ht="15.0" customHeight="1">
      <c r="A204" s="20" t="s">
        <v>243</v>
      </c>
      <c r="B204" s="20" t="s">
        <v>437</v>
      </c>
      <c r="C204" s="20">
        <v>1190.0</v>
      </c>
      <c r="D204" s="50">
        <v>863.0</v>
      </c>
      <c r="E204" s="57">
        <v>0.5083946369</v>
      </c>
      <c r="F204" s="50">
        <v>439.0</v>
      </c>
      <c r="G204" s="50">
        <v>424.0</v>
      </c>
      <c r="H204" s="20" t="s">
        <v>247</v>
      </c>
      <c r="I204" s="7"/>
      <c r="J204" s="20" t="s">
        <v>243</v>
      </c>
      <c r="K204" s="20" t="s">
        <v>437</v>
      </c>
      <c r="L204" s="20">
        <v>1190.0</v>
      </c>
      <c r="M204" s="57">
        <v>0.5570114686</v>
      </c>
      <c r="N204" s="57">
        <v>0.5005336179</v>
      </c>
      <c r="O204" s="27">
        <v>5.647785068</v>
      </c>
      <c r="P204" s="20">
        <v>1.0</v>
      </c>
      <c r="Q204" s="7"/>
      <c r="R204" s="7"/>
      <c r="S204" s="7"/>
      <c r="T204" s="7"/>
      <c r="U204" s="7"/>
      <c r="V204" s="7"/>
      <c r="W204" s="7"/>
      <c r="X204" s="7"/>
      <c r="Y204" s="7"/>
      <c r="Z204" s="7"/>
    </row>
    <row r="205" ht="15.0" customHeight="1">
      <c r="A205" s="20" t="s">
        <v>243</v>
      </c>
      <c r="B205" s="20" t="s">
        <v>437</v>
      </c>
      <c r="C205" s="20">
        <v>1200.0</v>
      </c>
      <c r="D205" s="50">
        <v>2487.0</v>
      </c>
      <c r="E205" s="57">
        <v>0.5020838247</v>
      </c>
      <c r="F205" s="50">
        <v>1249.0</v>
      </c>
      <c r="G205" s="50">
        <v>1238.0</v>
      </c>
      <c r="H205" s="20" t="s">
        <v>247</v>
      </c>
      <c r="I205" s="7"/>
      <c r="J205" s="20" t="s">
        <v>243</v>
      </c>
      <c r="K205" s="20" t="s">
        <v>437</v>
      </c>
      <c r="L205" s="20">
        <v>1200.0</v>
      </c>
      <c r="M205" s="57">
        <v>0.5078368113</v>
      </c>
      <c r="N205" s="57">
        <v>0.5049846626</v>
      </c>
      <c r="O205" s="27">
        <v>0.2852148675</v>
      </c>
      <c r="P205" s="20">
        <v>1.0</v>
      </c>
      <c r="Q205" s="7"/>
      <c r="R205" s="7"/>
      <c r="S205" s="7"/>
      <c r="T205" s="7"/>
      <c r="U205" s="7"/>
      <c r="V205" s="7"/>
      <c r="W205" s="7"/>
      <c r="X205" s="7"/>
      <c r="Y205" s="7"/>
      <c r="Z205" s="7"/>
    </row>
    <row r="206" ht="15.0" customHeight="1">
      <c r="A206" s="20" t="s">
        <v>243</v>
      </c>
      <c r="B206" s="20" t="s">
        <v>438</v>
      </c>
      <c r="C206" s="20">
        <v>1210.0</v>
      </c>
      <c r="D206" s="50">
        <v>1633.0</v>
      </c>
      <c r="E206" s="57">
        <v>0.5107806698</v>
      </c>
      <c r="F206" s="50">
        <v>834.0</v>
      </c>
      <c r="G206" s="50">
        <v>799.0</v>
      </c>
      <c r="H206" s="20" t="s">
        <v>247</v>
      </c>
      <c r="I206" s="7"/>
      <c r="J206" s="20" t="s">
        <v>243</v>
      </c>
      <c r="K206" s="20" t="s">
        <v>438</v>
      </c>
      <c r="L206" s="20">
        <v>1210.0</v>
      </c>
      <c r="M206" s="57">
        <v>0.5365115607</v>
      </c>
      <c r="N206" s="57">
        <v>0.502278481</v>
      </c>
      <c r="O206" s="27">
        <v>3.423307966</v>
      </c>
      <c r="P206" s="20">
        <v>1.0</v>
      </c>
      <c r="Q206" s="7"/>
      <c r="R206" s="7"/>
      <c r="S206" s="7"/>
      <c r="T206" s="7"/>
      <c r="U206" s="7"/>
      <c r="V206" s="7"/>
      <c r="W206" s="7"/>
      <c r="X206" s="7"/>
      <c r="Y206" s="7"/>
      <c r="Z206" s="7"/>
    </row>
    <row r="207" ht="15.0" customHeight="1">
      <c r="A207" s="20" t="s">
        <v>243</v>
      </c>
      <c r="B207" s="20" t="s">
        <v>438</v>
      </c>
      <c r="C207" s="20">
        <v>1220.0</v>
      </c>
      <c r="D207" s="50">
        <v>2245.0</v>
      </c>
      <c r="E207" s="57">
        <v>0.5124698008</v>
      </c>
      <c r="F207" s="50">
        <v>1150.0</v>
      </c>
      <c r="G207" s="50">
        <v>1095.0</v>
      </c>
      <c r="H207" s="20" t="s">
        <v>247</v>
      </c>
      <c r="I207" s="7"/>
      <c r="J207" s="20" t="s">
        <v>243</v>
      </c>
      <c r="K207" s="20" t="s">
        <v>438</v>
      </c>
      <c r="L207" s="20">
        <v>1220.0</v>
      </c>
      <c r="M207" s="57">
        <v>0.5149575432</v>
      </c>
      <c r="N207" s="57">
        <v>0.5103152978</v>
      </c>
      <c r="O207" s="27">
        <v>0.4642245409</v>
      </c>
      <c r="P207" s="20">
        <v>1.0</v>
      </c>
      <c r="Q207" s="7"/>
      <c r="R207" s="7"/>
      <c r="S207" s="7"/>
      <c r="T207" s="7"/>
      <c r="U207" s="7"/>
      <c r="V207" s="7"/>
      <c r="W207" s="7"/>
      <c r="X207" s="7"/>
      <c r="Y207" s="7"/>
      <c r="Z207" s="7"/>
    </row>
    <row r="208" ht="15.0" customHeight="1">
      <c r="A208" s="20" t="s">
        <v>243</v>
      </c>
      <c r="B208" s="20" t="s">
        <v>438</v>
      </c>
      <c r="C208" s="20">
        <v>1230.0</v>
      </c>
      <c r="D208" s="50">
        <v>1549.0</v>
      </c>
      <c r="E208" s="57">
        <v>0.4536679685</v>
      </c>
      <c r="F208" s="50">
        <v>703.0</v>
      </c>
      <c r="G208" s="50">
        <v>846.0</v>
      </c>
      <c r="H208" s="20" t="s">
        <v>245</v>
      </c>
      <c r="I208" s="7"/>
      <c r="J208" s="20" t="s">
        <v>243</v>
      </c>
      <c r="K208" s="20" t="s">
        <v>438</v>
      </c>
      <c r="L208" s="20">
        <v>1230.0</v>
      </c>
      <c r="M208" s="57">
        <v>0.4707701251</v>
      </c>
      <c r="N208" s="57">
        <v>0.4595274007</v>
      </c>
      <c r="O208" s="27">
        <v>1.124272436</v>
      </c>
      <c r="P208" s="20">
        <v>1.0</v>
      </c>
      <c r="Q208" s="7"/>
      <c r="R208" s="7"/>
      <c r="S208" s="7"/>
      <c r="T208" s="7"/>
      <c r="U208" s="7"/>
      <c r="V208" s="7"/>
      <c r="W208" s="7"/>
      <c r="X208" s="7"/>
      <c r="Y208" s="7"/>
      <c r="Z208" s="7"/>
    </row>
    <row r="209" ht="15.0" customHeight="1">
      <c r="A209" s="20" t="s">
        <v>243</v>
      </c>
      <c r="B209" s="20" t="s">
        <v>438</v>
      </c>
      <c r="C209" s="20">
        <v>1240.0</v>
      </c>
      <c r="D209" s="50">
        <v>1100.0</v>
      </c>
      <c r="E209" s="57">
        <v>0.4997228837</v>
      </c>
      <c r="F209" s="50">
        <v>550.0</v>
      </c>
      <c r="G209" s="50">
        <v>550.0</v>
      </c>
      <c r="H209" s="20" t="s">
        <v>245</v>
      </c>
      <c r="I209" s="7"/>
      <c r="J209" s="20" t="s">
        <v>243</v>
      </c>
      <c r="K209" s="20" t="s">
        <v>438</v>
      </c>
      <c r="L209" s="20">
        <v>1240.0</v>
      </c>
      <c r="M209" s="57">
        <v>0.5283837492</v>
      </c>
      <c r="N209" s="57">
        <v>0.5295389049</v>
      </c>
      <c r="O209" s="27">
        <v>-0.1155155698</v>
      </c>
      <c r="P209" s="20">
        <v>1.0</v>
      </c>
      <c r="Q209" s="7"/>
      <c r="R209" s="7"/>
      <c r="S209" s="7"/>
      <c r="T209" s="7"/>
      <c r="U209" s="7"/>
      <c r="V209" s="7"/>
      <c r="W209" s="7"/>
      <c r="X209" s="7"/>
      <c r="Y209" s="7"/>
      <c r="Z209" s="7"/>
    </row>
    <row r="210" ht="15.0" customHeight="1">
      <c r="A210" s="20" t="s">
        <v>243</v>
      </c>
      <c r="B210" s="20" t="s">
        <v>438</v>
      </c>
      <c r="C210" s="20">
        <v>1245.0</v>
      </c>
      <c r="D210" s="50">
        <v>3095.0</v>
      </c>
      <c r="E210" s="57">
        <v>0.5484796036</v>
      </c>
      <c r="F210" s="50">
        <v>1698.0</v>
      </c>
      <c r="G210" s="50">
        <v>1397.0</v>
      </c>
      <c r="H210" s="20" t="s">
        <v>247</v>
      </c>
      <c r="I210" s="7"/>
      <c r="J210" s="20" t="s">
        <v>243</v>
      </c>
      <c r="K210" s="20" t="s">
        <v>438</v>
      </c>
      <c r="L210" s="20">
        <v>1245.0</v>
      </c>
      <c r="M210" s="57">
        <v>0.56174551</v>
      </c>
      <c r="N210" s="57">
        <v>0.5346452328</v>
      </c>
      <c r="O210" s="27">
        <v>2.710027722</v>
      </c>
      <c r="P210" s="20">
        <v>1.0</v>
      </c>
      <c r="Q210" s="7"/>
      <c r="R210" s="7"/>
      <c r="S210" s="7"/>
      <c r="T210" s="7"/>
      <c r="U210" s="7"/>
      <c r="V210" s="7"/>
      <c r="W210" s="7"/>
      <c r="X210" s="7"/>
      <c r="Y210" s="7"/>
      <c r="Z210" s="7"/>
    </row>
    <row r="211" ht="15.0" customHeight="1">
      <c r="A211" s="20" t="s">
        <v>243</v>
      </c>
      <c r="B211" s="20" t="s">
        <v>438</v>
      </c>
      <c r="C211" s="20">
        <v>1246.0</v>
      </c>
      <c r="D211" s="50">
        <v>1114.0</v>
      </c>
      <c r="E211" s="57">
        <v>0.4943451705</v>
      </c>
      <c r="F211" s="50">
        <v>551.0</v>
      </c>
      <c r="G211" s="50">
        <v>563.0</v>
      </c>
      <c r="H211" s="20" t="s">
        <v>245</v>
      </c>
      <c r="I211" s="7"/>
      <c r="J211" s="20" t="s">
        <v>243</v>
      </c>
      <c r="K211" s="20" t="s">
        <v>438</v>
      </c>
      <c r="L211" s="20">
        <v>1246.0</v>
      </c>
      <c r="M211" s="57">
        <v>0.5261051874</v>
      </c>
      <c r="N211" s="57">
        <v>0.5110132159</v>
      </c>
      <c r="O211" s="27">
        <v>1.509197152</v>
      </c>
      <c r="P211" s="20">
        <v>1.0</v>
      </c>
      <c r="Q211" s="7"/>
      <c r="R211" s="7"/>
      <c r="S211" s="7"/>
      <c r="T211" s="7"/>
      <c r="U211" s="7"/>
      <c r="V211" s="7"/>
      <c r="W211" s="7"/>
      <c r="X211" s="7"/>
      <c r="Y211" s="7"/>
      <c r="Z211" s="7"/>
    </row>
    <row r="212" ht="15.0" customHeight="1">
      <c r="A212" s="20" t="s">
        <v>243</v>
      </c>
      <c r="B212" s="20" t="s">
        <v>438</v>
      </c>
      <c r="C212" s="20">
        <v>1247.0</v>
      </c>
      <c r="D212" s="50">
        <v>997.0</v>
      </c>
      <c r="E212" s="57">
        <v>0.5449019157</v>
      </c>
      <c r="F212" s="50">
        <v>543.0</v>
      </c>
      <c r="G212" s="50">
        <v>454.0</v>
      </c>
      <c r="H212" s="20" t="s">
        <v>247</v>
      </c>
      <c r="I212" s="7"/>
      <c r="J212" s="20" t="s">
        <v>243</v>
      </c>
      <c r="K212" s="20" t="s">
        <v>438</v>
      </c>
      <c r="L212" s="20">
        <v>1247.0</v>
      </c>
      <c r="M212" s="57">
        <v>0.5403095178</v>
      </c>
      <c r="N212" s="57">
        <v>0.5433130699</v>
      </c>
      <c r="O212" s="27">
        <v>-0.3003552141</v>
      </c>
      <c r="P212" s="20">
        <v>1.0</v>
      </c>
      <c r="Q212" s="7"/>
      <c r="R212" s="7"/>
      <c r="S212" s="7"/>
      <c r="T212" s="7"/>
      <c r="U212" s="7"/>
      <c r="V212" s="7"/>
      <c r="W212" s="7"/>
      <c r="X212" s="7"/>
      <c r="Y212" s="7"/>
      <c r="Z212" s="7"/>
    </row>
    <row r="213" ht="15.0" customHeight="1">
      <c r="A213" s="20" t="s">
        <v>243</v>
      </c>
      <c r="B213" s="20" t="s">
        <v>438</v>
      </c>
      <c r="C213" s="20">
        <v>1248.0</v>
      </c>
      <c r="D213" s="50">
        <v>1167.0</v>
      </c>
      <c r="E213" s="57">
        <v>0.5045197525</v>
      </c>
      <c r="F213" s="50">
        <v>589.0</v>
      </c>
      <c r="G213" s="50">
        <v>578.0</v>
      </c>
      <c r="H213" s="20" t="s">
        <v>247</v>
      </c>
      <c r="I213" s="7"/>
      <c r="J213" s="20" t="s">
        <v>243</v>
      </c>
      <c r="K213" s="20" t="s">
        <v>438</v>
      </c>
      <c r="L213" s="20">
        <v>1248.0</v>
      </c>
      <c r="M213" s="57">
        <v>0.5145788288</v>
      </c>
      <c r="N213" s="57">
        <v>0.5126760563</v>
      </c>
      <c r="O213" s="27">
        <v>0.1902772443</v>
      </c>
      <c r="P213" s="20">
        <v>1.0</v>
      </c>
      <c r="Q213" s="7"/>
      <c r="R213" s="7"/>
      <c r="S213" s="7"/>
      <c r="T213" s="7"/>
      <c r="U213" s="7"/>
      <c r="V213" s="7"/>
      <c r="W213" s="7"/>
      <c r="X213" s="7"/>
      <c r="Y213" s="7"/>
      <c r="Z213" s="7"/>
    </row>
    <row r="214" ht="15.0" customHeight="1">
      <c r="A214" s="20" t="s">
        <v>243</v>
      </c>
      <c r="B214" s="20" t="s">
        <v>439</v>
      </c>
      <c r="C214" s="20">
        <v>1250.0</v>
      </c>
      <c r="D214" s="50">
        <v>3091.0</v>
      </c>
      <c r="E214" s="57">
        <v>0.464347125</v>
      </c>
      <c r="F214" s="50">
        <v>1435.0</v>
      </c>
      <c r="G214" s="50">
        <v>1656.0</v>
      </c>
      <c r="H214" s="20" t="s">
        <v>245</v>
      </c>
      <c r="I214" s="7"/>
      <c r="J214" s="20" t="s">
        <v>243</v>
      </c>
      <c r="K214" s="20" t="s">
        <v>439</v>
      </c>
      <c r="L214" s="20">
        <v>1250.0</v>
      </c>
      <c r="M214" s="57">
        <v>0.47559261</v>
      </c>
      <c r="N214" s="57">
        <v>0.465697123</v>
      </c>
      <c r="O214" s="27">
        <v>0.9895487043</v>
      </c>
      <c r="P214" s="20">
        <v>1.0</v>
      </c>
      <c r="Q214" s="7"/>
      <c r="R214" s="7"/>
      <c r="S214" s="7"/>
      <c r="T214" s="7"/>
      <c r="U214" s="7"/>
      <c r="V214" s="7"/>
      <c r="W214" s="7"/>
      <c r="X214" s="7"/>
      <c r="Y214" s="7"/>
      <c r="Z214" s="7"/>
    </row>
    <row r="215" ht="15.0" customHeight="1">
      <c r="A215" s="20" t="s">
        <v>243</v>
      </c>
      <c r="B215" s="20" t="s">
        <v>439</v>
      </c>
      <c r="C215" s="20">
        <v>1260.0</v>
      </c>
      <c r="D215" s="50">
        <v>2236.0</v>
      </c>
      <c r="E215" s="57">
        <v>0.3803724234</v>
      </c>
      <c r="F215" s="50">
        <v>851.0</v>
      </c>
      <c r="G215" s="50">
        <v>1385.0</v>
      </c>
      <c r="H215" s="20" t="s">
        <v>245</v>
      </c>
      <c r="I215" s="7"/>
      <c r="J215" s="20" t="s">
        <v>243</v>
      </c>
      <c r="K215" s="20" t="s">
        <v>439</v>
      </c>
      <c r="L215" s="20">
        <v>1260.0</v>
      </c>
      <c r="M215" s="57">
        <v>0.39832153</v>
      </c>
      <c r="N215" s="57">
        <v>0.3856292517</v>
      </c>
      <c r="O215" s="27">
        <v>1.269227826</v>
      </c>
      <c r="P215" s="20">
        <v>1.0</v>
      </c>
      <c r="Q215" s="7"/>
      <c r="R215" s="7"/>
      <c r="S215" s="7"/>
      <c r="T215" s="7"/>
      <c r="U215" s="7"/>
      <c r="V215" s="7"/>
      <c r="W215" s="7"/>
      <c r="X215" s="7"/>
      <c r="Y215" s="7"/>
      <c r="Z215" s="7"/>
    </row>
    <row r="216" ht="15.0" customHeight="1">
      <c r="A216" s="20" t="s">
        <v>243</v>
      </c>
      <c r="B216" s="20" t="s">
        <v>440</v>
      </c>
      <c r="C216" s="20">
        <v>1270.0</v>
      </c>
      <c r="D216" s="50">
        <v>1924.0</v>
      </c>
      <c r="E216" s="57">
        <v>0.49784497</v>
      </c>
      <c r="F216" s="50">
        <v>958.0</v>
      </c>
      <c r="G216" s="50">
        <v>966.0</v>
      </c>
      <c r="H216" s="20" t="s">
        <v>245</v>
      </c>
      <c r="I216" s="7"/>
      <c r="J216" s="20" t="s">
        <v>243</v>
      </c>
      <c r="K216" s="20" t="s">
        <v>440</v>
      </c>
      <c r="L216" s="20">
        <v>1270.0</v>
      </c>
      <c r="M216" s="57">
        <v>0.5120181573</v>
      </c>
      <c r="N216" s="57">
        <v>0.4863701578</v>
      </c>
      <c r="O216" s="27">
        <v>2.564799951</v>
      </c>
      <c r="P216" s="20">
        <v>0.0</v>
      </c>
      <c r="Q216" s="7"/>
      <c r="R216" s="7"/>
      <c r="S216" s="7"/>
      <c r="T216" s="7"/>
      <c r="U216" s="7"/>
      <c r="V216" s="7"/>
      <c r="W216" s="7"/>
      <c r="X216" s="7"/>
      <c r="Y216" s="7"/>
      <c r="Z216" s="7"/>
    </row>
    <row r="217" ht="15.0" customHeight="1">
      <c r="A217" s="20" t="s">
        <v>243</v>
      </c>
      <c r="B217" s="20" t="s">
        <v>440</v>
      </c>
      <c r="C217" s="20">
        <v>1280.0</v>
      </c>
      <c r="D217" s="50">
        <v>1475.0</v>
      </c>
      <c r="E217" s="57">
        <v>0.4709128758</v>
      </c>
      <c r="F217" s="50">
        <v>695.0</v>
      </c>
      <c r="G217" s="50">
        <v>780.0</v>
      </c>
      <c r="H217" s="20" t="s">
        <v>245</v>
      </c>
      <c r="I217" s="7"/>
      <c r="J217" s="20" t="s">
        <v>243</v>
      </c>
      <c r="K217" s="20" t="s">
        <v>440</v>
      </c>
      <c r="L217" s="20">
        <v>1280.0</v>
      </c>
      <c r="M217" s="57">
        <v>0.46450237</v>
      </c>
      <c r="N217" s="57">
        <v>0.4694513716</v>
      </c>
      <c r="O217" s="27">
        <v>-0.4949001604</v>
      </c>
      <c r="P217" s="20">
        <v>1.0</v>
      </c>
      <c r="Q217" s="7"/>
      <c r="R217" s="7"/>
      <c r="S217" s="7"/>
      <c r="T217" s="7"/>
      <c r="U217" s="7"/>
      <c r="V217" s="7"/>
      <c r="W217" s="7"/>
      <c r="X217" s="7"/>
      <c r="Y217" s="7"/>
      <c r="Z217" s="7"/>
    </row>
    <row r="218" ht="15.0" customHeight="1">
      <c r="A218" s="20" t="s">
        <v>243</v>
      </c>
      <c r="B218" s="20" t="s">
        <v>440</v>
      </c>
      <c r="C218" s="20">
        <v>1290.0</v>
      </c>
      <c r="D218" s="50">
        <v>1216.0</v>
      </c>
      <c r="E218" s="57">
        <v>0.480620429</v>
      </c>
      <c r="F218" s="50">
        <v>584.0</v>
      </c>
      <c r="G218" s="50">
        <v>632.0</v>
      </c>
      <c r="H218" s="20" t="s">
        <v>245</v>
      </c>
      <c r="I218" s="7"/>
      <c r="J218" s="20" t="s">
        <v>243</v>
      </c>
      <c r="K218" s="20" t="s">
        <v>440</v>
      </c>
      <c r="L218" s="20">
        <v>1290.0</v>
      </c>
      <c r="M218" s="57">
        <v>0.4904730166</v>
      </c>
      <c r="N218" s="57">
        <v>0.4775619558</v>
      </c>
      <c r="O218" s="27">
        <v>1.291106084</v>
      </c>
      <c r="P218" s="20">
        <v>1.0</v>
      </c>
      <c r="Q218" s="7"/>
      <c r="R218" s="7"/>
      <c r="S218" s="7"/>
      <c r="T218" s="7"/>
      <c r="U218" s="7"/>
      <c r="V218" s="7"/>
      <c r="W218" s="7"/>
      <c r="X218" s="7"/>
      <c r="Y218" s="7"/>
      <c r="Z218" s="7"/>
    </row>
    <row r="219" ht="15.0" customHeight="1">
      <c r="A219" s="20" t="s">
        <v>243</v>
      </c>
      <c r="B219" s="20" t="s">
        <v>440</v>
      </c>
      <c r="C219" s="20">
        <v>1300.0</v>
      </c>
      <c r="D219" s="50">
        <v>3093.0</v>
      </c>
      <c r="E219" s="57">
        <v>0.4831045963</v>
      </c>
      <c r="F219" s="50">
        <v>1494.0</v>
      </c>
      <c r="G219" s="50">
        <v>1599.0</v>
      </c>
      <c r="H219" s="20" t="s">
        <v>245</v>
      </c>
      <c r="I219" s="7"/>
      <c r="J219" s="20" t="s">
        <v>243</v>
      </c>
      <c r="K219" s="20" t="s">
        <v>440</v>
      </c>
      <c r="L219" s="20">
        <v>1300.0</v>
      </c>
      <c r="M219" s="57">
        <v>0.4829478233</v>
      </c>
      <c r="N219" s="57">
        <v>0.4794879255</v>
      </c>
      <c r="O219" s="27">
        <v>0.3459897827</v>
      </c>
      <c r="P219" s="20">
        <v>1.0</v>
      </c>
      <c r="Q219" s="7"/>
      <c r="R219" s="7"/>
      <c r="S219" s="7"/>
      <c r="T219" s="7"/>
      <c r="U219" s="7"/>
      <c r="V219" s="7"/>
      <c r="W219" s="7"/>
      <c r="X219" s="7"/>
      <c r="Y219" s="7"/>
      <c r="Z219" s="7"/>
    </row>
    <row r="220" ht="15.0" customHeight="1">
      <c r="A220" s="20" t="s">
        <v>243</v>
      </c>
      <c r="B220" s="20" t="s">
        <v>440</v>
      </c>
      <c r="C220" s="20">
        <v>1302.0</v>
      </c>
      <c r="D220" s="50">
        <v>1192.0</v>
      </c>
      <c r="E220" s="57">
        <v>0.5221591469</v>
      </c>
      <c r="F220" s="50">
        <v>622.0</v>
      </c>
      <c r="G220" s="50">
        <v>570.0</v>
      </c>
      <c r="H220" s="20" t="s">
        <v>247</v>
      </c>
      <c r="I220" s="7"/>
      <c r="J220" s="20" t="s">
        <v>243</v>
      </c>
      <c r="K220" s="20" t="s">
        <v>440</v>
      </c>
      <c r="L220" s="20">
        <v>1302.0</v>
      </c>
      <c r="M220" s="57">
        <v>0.5225468312</v>
      </c>
      <c r="N220" s="57">
        <v>0.5074294205</v>
      </c>
      <c r="O220" s="27">
        <v>1.511741067</v>
      </c>
      <c r="P220" s="20">
        <v>1.0</v>
      </c>
      <c r="Q220" s="7"/>
      <c r="R220" s="7"/>
      <c r="S220" s="7"/>
      <c r="T220" s="7"/>
      <c r="U220" s="7"/>
      <c r="V220" s="7"/>
      <c r="W220" s="7"/>
      <c r="X220" s="7"/>
      <c r="Y220" s="7"/>
      <c r="Z220" s="7"/>
    </row>
    <row r="221" ht="15.0" customHeight="1">
      <c r="A221" s="20" t="s">
        <v>243</v>
      </c>
      <c r="B221" s="20" t="s">
        <v>440</v>
      </c>
      <c r="C221" s="20">
        <v>1305.0</v>
      </c>
      <c r="D221" s="50">
        <v>1230.0</v>
      </c>
      <c r="E221" s="57">
        <v>0.5205346246</v>
      </c>
      <c r="F221" s="50">
        <v>640.0</v>
      </c>
      <c r="G221" s="50">
        <v>590.0</v>
      </c>
      <c r="H221" s="20" t="s">
        <v>247</v>
      </c>
      <c r="I221" s="7"/>
      <c r="J221" s="20" t="s">
        <v>243</v>
      </c>
      <c r="K221" s="20" t="s">
        <v>440</v>
      </c>
      <c r="L221" s="20">
        <v>1305.0</v>
      </c>
      <c r="M221" s="57">
        <v>0.526357219</v>
      </c>
      <c r="N221" s="57">
        <v>0.5264012998</v>
      </c>
      <c r="O221" s="27">
        <v>-0.004408071262</v>
      </c>
      <c r="P221" s="20">
        <v>1.0</v>
      </c>
      <c r="Q221" s="7"/>
      <c r="R221" s="7"/>
      <c r="S221" s="7"/>
      <c r="T221" s="7"/>
      <c r="U221" s="7"/>
      <c r="V221" s="7"/>
      <c r="W221" s="7"/>
      <c r="X221" s="7"/>
      <c r="Y221" s="7"/>
      <c r="Z221" s="7"/>
    </row>
    <row r="222" ht="15.0" customHeight="1">
      <c r="A222" s="20" t="s">
        <v>243</v>
      </c>
      <c r="B222" s="20" t="s">
        <v>441</v>
      </c>
      <c r="C222" s="20">
        <v>1310.0</v>
      </c>
      <c r="D222" s="50">
        <v>705.0</v>
      </c>
      <c r="E222" s="57">
        <v>0.3131781724</v>
      </c>
      <c r="F222" s="50">
        <v>221.0</v>
      </c>
      <c r="G222" s="50">
        <v>484.0</v>
      </c>
      <c r="H222" s="20" t="s">
        <v>245</v>
      </c>
      <c r="I222" s="7"/>
      <c r="J222" s="20" t="s">
        <v>243</v>
      </c>
      <c r="K222" s="20" t="s">
        <v>441</v>
      </c>
      <c r="L222" s="20">
        <v>1310.0</v>
      </c>
      <c r="M222" s="57">
        <v>0.3139820132</v>
      </c>
      <c r="N222" s="57">
        <v>0.3135483871</v>
      </c>
      <c r="O222" s="27">
        <v>0.04336261346</v>
      </c>
      <c r="P222" s="20">
        <v>1.0</v>
      </c>
      <c r="Q222" s="7"/>
      <c r="R222" s="7"/>
      <c r="S222" s="7"/>
      <c r="T222" s="7"/>
      <c r="U222" s="7"/>
      <c r="V222" s="7"/>
      <c r="W222" s="7"/>
      <c r="X222" s="7"/>
      <c r="Y222" s="7"/>
      <c r="Z222" s="7"/>
    </row>
    <row r="223" ht="15.0" customHeight="1">
      <c r="A223" s="20" t="s">
        <v>243</v>
      </c>
      <c r="B223" s="20" t="s">
        <v>441</v>
      </c>
      <c r="C223" s="20">
        <v>1320.0</v>
      </c>
      <c r="D223" s="50">
        <v>2230.0</v>
      </c>
      <c r="E223" s="57">
        <v>0.3345468045</v>
      </c>
      <c r="F223" s="50">
        <v>746.0</v>
      </c>
      <c r="G223" s="50">
        <v>1484.0</v>
      </c>
      <c r="H223" s="20" t="s">
        <v>245</v>
      </c>
      <c r="I223" s="7"/>
      <c r="J223" s="20" t="s">
        <v>243</v>
      </c>
      <c r="K223" s="20" t="s">
        <v>441</v>
      </c>
      <c r="L223" s="20">
        <v>1320.0</v>
      </c>
      <c r="M223" s="57">
        <v>0.3488265869</v>
      </c>
      <c r="N223" s="57">
        <v>0.3372093023</v>
      </c>
      <c r="O223" s="27">
        <v>1.161728455</v>
      </c>
      <c r="P223" s="20">
        <v>1.0</v>
      </c>
      <c r="Q223" s="7"/>
      <c r="R223" s="7"/>
      <c r="S223" s="7"/>
      <c r="T223" s="7"/>
      <c r="U223" s="7"/>
      <c r="V223" s="7"/>
      <c r="W223" s="7"/>
      <c r="X223" s="7"/>
      <c r="Y223" s="7"/>
      <c r="Z223" s="7"/>
    </row>
    <row r="224" ht="15.0" customHeight="1">
      <c r="A224" s="20" t="s">
        <v>243</v>
      </c>
      <c r="B224" s="20" t="s">
        <v>441</v>
      </c>
      <c r="C224" s="20">
        <v>1330.0</v>
      </c>
      <c r="D224" s="50">
        <v>610.0</v>
      </c>
      <c r="E224" s="57">
        <v>0.2731058892</v>
      </c>
      <c r="F224" s="50">
        <v>167.0</v>
      </c>
      <c r="G224" s="50">
        <v>443.0</v>
      </c>
      <c r="H224" s="20" t="s">
        <v>245</v>
      </c>
      <c r="I224" s="7"/>
      <c r="J224" s="20" t="s">
        <v>243</v>
      </c>
      <c r="K224" s="20" t="s">
        <v>441</v>
      </c>
      <c r="L224" s="20">
        <v>1330.0</v>
      </c>
      <c r="M224" s="57">
        <v>0.3311019486</v>
      </c>
      <c r="N224" s="57">
        <v>0.2732732733</v>
      </c>
      <c r="O224" s="27">
        <v>5.782867534</v>
      </c>
      <c r="P224" s="20">
        <v>1.0</v>
      </c>
      <c r="Q224" s="7"/>
      <c r="R224" s="7"/>
      <c r="S224" s="7"/>
      <c r="T224" s="7"/>
      <c r="U224" s="7"/>
      <c r="V224" s="7"/>
      <c r="W224" s="7"/>
      <c r="X224" s="7"/>
      <c r="Y224" s="7"/>
      <c r="Z224" s="7"/>
    </row>
    <row r="225" ht="15.0" customHeight="1">
      <c r="A225" s="20" t="s">
        <v>243</v>
      </c>
      <c r="B225" s="20" t="s">
        <v>442</v>
      </c>
      <c r="C225" s="20">
        <v>1340.0</v>
      </c>
      <c r="D225" s="50">
        <v>3043.0</v>
      </c>
      <c r="E225" s="57">
        <v>0.354105705</v>
      </c>
      <c r="F225" s="50">
        <v>1078.0</v>
      </c>
      <c r="G225" s="50">
        <v>1965.0</v>
      </c>
      <c r="H225" s="20" t="s">
        <v>245</v>
      </c>
      <c r="I225" s="7"/>
      <c r="J225" s="20" t="s">
        <v>243</v>
      </c>
      <c r="K225" s="20" t="s">
        <v>442</v>
      </c>
      <c r="L225" s="20">
        <v>1340.0</v>
      </c>
      <c r="M225" s="57">
        <v>0.3625631118</v>
      </c>
      <c r="N225" s="57">
        <v>0.3474651645</v>
      </c>
      <c r="O225" s="27">
        <v>1.509794724</v>
      </c>
      <c r="P225" s="20">
        <v>1.0</v>
      </c>
      <c r="Q225" s="7"/>
      <c r="R225" s="7"/>
      <c r="S225" s="7"/>
      <c r="T225" s="7"/>
      <c r="U225" s="7"/>
      <c r="V225" s="7"/>
      <c r="W225" s="7"/>
      <c r="X225" s="7"/>
      <c r="Y225" s="7"/>
      <c r="Z225" s="7"/>
    </row>
    <row r="226" ht="15.0" customHeight="1">
      <c r="A226" s="20" t="s">
        <v>243</v>
      </c>
      <c r="B226" s="20" t="s">
        <v>443</v>
      </c>
      <c r="C226" s="20">
        <v>1350.0</v>
      </c>
      <c r="D226" s="50">
        <v>1044.0</v>
      </c>
      <c r="E226" s="57">
        <v>0.5625254109</v>
      </c>
      <c r="F226" s="50">
        <v>587.0</v>
      </c>
      <c r="G226" s="50">
        <v>457.0</v>
      </c>
      <c r="H226" s="20" t="s">
        <v>247</v>
      </c>
      <c r="I226" s="7"/>
      <c r="J226" s="20" t="s">
        <v>243</v>
      </c>
      <c r="K226" s="20" t="s">
        <v>443</v>
      </c>
      <c r="L226" s="20">
        <v>1350.0</v>
      </c>
      <c r="M226" s="57">
        <v>0.5899092331</v>
      </c>
      <c r="N226" s="57">
        <v>0.5857431069</v>
      </c>
      <c r="O226" s="27">
        <v>0.4166126162</v>
      </c>
      <c r="P226" s="20">
        <v>1.0</v>
      </c>
      <c r="Q226" s="7"/>
      <c r="R226" s="7"/>
      <c r="S226" s="7"/>
      <c r="T226" s="7"/>
      <c r="U226" s="7"/>
      <c r="V226" s="7"/>
      <c r="W226" s="7"/>
      <c r="X226" s="7"/>
      <c r="Y226" s="7"/>
      <c r="Z226" s="7"/>
    </row>
    <row r="227" ht="15.0" customHeight="1">
      <c r="A227" s="20" t="s">
        <v>243</v>
      </c>
      <c r="B227" s="20" t="s">
        <v>443</v>
      </c>
      <c r="C227" s="20">
        <v>1360.0</v>
      </c>
      <c r="D227" s="50">
        <v>373.0</v>
      </c>
      <c r="E227" s="57">
        <v>0.5261097309</v>
      </c>
      <c r="F227" s="50">
        <v>196.0</v>
      </c>
      <c r="G227" s="50">
        <v>177.0</v>
      </c>
      <c r="H227" s="20" t="s">
        <v>247</v>
      </c>
      <c r="I227" s="7"/>
      <c r="J227" s="20" t="s">
        <v>243</v>
      </c>
      <c r="K227" s="20" t="s">
        <v>443</v>
      </c>
      <c r="L227" s="20">
        <v>1360.0</v>
      </c>
      <c r="M227" s="57">
        <v>0.5452570417</v>
      </c>
      <c r="N227" s="57">
        <v>0.5379188713</v>
      </c>
      <c r="O227" s="27">
        <v>0.733817044</v>
      </c>
      <c r="P227" s="20">
        <v>1.0</v>
      </c>
      <c r="Q227" s="7"/>
      <c r="R227" s="7"/>
      <c r="S227" s="7"/>
      <c r="T227" s="7"/>
      <c r="U227" s="7"/>
      <c r="V227" s="7"/>
      <c r="W227" s="7"/>
      <c r="X227" s="7"/>
      <c r="Y227" s="7"/>
      <c r="Z227" s="7"/>
    </row>
    <row r="228" ht="15.0" customHeight="1">
      <c r="A228" s="20" t="s">
        <v>243</v>
      </c>
      <c r="B228" s="20" t="s">
        <v>443</v>
      </c>
      <c r="C228" s="20">
        <v>1370.0</v>
      </c>
      <c r="D228" s="50">
        <v>547.0</v>
      </c>
      <c r="E228" s="57">
        <v>0.5772944451</v>
      </c>
      <c r="F228" s="50">
        <v>316.0</v>
      </c>
      <c r="G228" s="50">
        <v>231.0</v>
      </c>
      <c r="H228" s="20" t="s">
        <v>247</v>
      </c>
      <c r="I228" s="7"/>
      <c r="J228" s="20" t="s">
        <v>243</v>
      </c>
      <c r="K228" s="20" t="s">
        <v>443</v>
      </c>
      <c r="L228" s="20">
        <v>1370.0</v>
      </c>
      <c r="M228" s="57">
        <v>0.6585833875</v>
      </c>
      <c r="N228" s="57">
        <v>0.595105673</v>
      </c>
      <c r="O228" s="27">
        <v>6.34777145</v>
      </c>
      <c r="P228" s="20">
        <v>1.0</v>
      </c>
      <c r="Q228" s="7"/>
      <c r="R228" s="7"/>
      <c r="S228" s="7"/>
      <c r="T228" s="7"/>
      <c r="U228" s="7"/>
      <c r="V228" s="7"/>
      <c r="W228" s="7"/>
      <c r="X228" s="7"/>
      <c r="Y228" s="7"/>
      <c r="Z228" s="7"/>
    </row>
    <row r="229" ht="15.0" customHeight="1">
      <c r="A229" s="20" t="s">
        <v>243</v>
      </c>
      <c r="B229" s="20" t="s">
        <v>443</v>
      </c>
      <c r="C229" s="20">
        <v>1380.0</v>
      </c>
      <c r="D229" s="50">
        <v>757.0</v>
      </c>
      <c r="E229" s="57">
        <v>0.5481416373</v>
      </c>
      <c r="F229" s="50">
        <v>415.0</v>
      </c>
      <c r="G229" s="50">
        <v>342.0</v>
      </c>
      <c r="H229" s="20" t="s">
        <v>247</v>
      </c>
      <c r="I229" s="7"/>
      <c r="J229" s="20" t="s">
        <v>243</v>
      </c>
      <c r="K229" s="20" t="s">
        <v>443</v>
      </c>
      <c r="L229" s="20">
        <v>1380.0</v>
      </c>
      <c r="M229" s="57">
        <v>0.5478242494</v>
      </c>
      <c r="N229" s="57">
        <v>0.5556650246</v>
      </c>
      <c r="O229" s="27">
        <v>-0.7840775265</v>
      </c>
      <c r="P229" s="20">
        <v>1.0</v>
      </c>
      <c r="Q229" s="7"/>
      <c r="R229" s="7"/>
      <c r="S229" s="7"/>
      <c r="T229" s="7"/>
      <c r="U229" s="7"/>
      <c r="V229" s="7"/>
      <c r="W229" s="7"/>
      <c r="X229" s="7"/>
      <c r="Y229" s="7"/>
      <c r="Z229" s="7"/>
    </row>
    <row r="230" ht="15.0" customHeight="1">
      <c r="A230" s="20" t="s">
        <v>243</v>
      </c>
      <c r="B230" s="20" t="s">
        <v>443</v>
      </c>
      <c r="C230" s="20">
        <v>1390.0</v>
      </c>
      <c r="D230" s="50">
        <v>464.0</v>
      </c>
      <c r="E230" s="57">
        <v>0.4326970422</v>
      </c>
      <c r="F230" s="50">
        <v>201.0</v>
      </c>
      <c r="G230" s="50">
        <v>263.0</v>
      </c>
      <c r="H230" s="20" t="s">
        <v>245</v>
      </c>
      <c r="I230" s="7"/>
      <c r="J230" s="20" t="s">
        <v>243</v>
      </c>
      <c r="K230" s="20" t="s">
        <v>443</v>
      </c>
      <c r="L230" s="20">
        <v>1390.0</v>
      </c>
      <c r="M230" s="57">
        <v>0.4424056596</v>
      </c>
      <c r="N230" s="57">
        <v>0.4673366834</v>
      </c>
      <c r="O230" s="27">
        <v>-2.493102377</v>
      </c>
      <c r="P230" s="20">
        <v>1.0</v>
      </c>
      <c r="Q230" s="7"/>
      <c r="R230" s="7"/>
      <c r="S230" s="7"/>
      <c r="T230" s="7"/>
      <c r="U230" s="7"/>
      <c r="V230" s="7"/>
      <c r="W230" s="7"/>
      <c r="X230" s="7"/>
      <c r="Y230" s="7"/>
      <c r="Z230" s="7"/>
    </row>
    <row r="231" ht="15.0" customHeight="1">
      <c r="A231" s="20" t="s">
        <v>243</v>
      </c>
      <c r="B231" s="20" t="s">
        <v>443</v>
      </c>
      <c r="C231" s="20">
        <v>1400.0</v>
      </c>
      <c r="D231" s="50">
        <v>823.0</v>
      </c>
      <c r="E231" s="57">
        <v>0.4986263376</v>
      </c>
      <c r="F231" s="50">
        <v>410.0</v>
      </c>
      <c r="G231" s="50">
        <v>413.0</v>
      </c>
      <c r="H231" s="20" t="s">
        <v>245</v>
      </c>
      <c r="I231" s="7"/>
      <c r="J231" s="20" t="s">
        <v>243</v>
      </c>
      <c r="K231" s="20" t="s">
        <v>443</v>
      </c>
      <c r="L231" s="20">
        <v>1400.0</v>
      </c>
      <c r="M231" s="57">
        <v>0.5315126152</v>
      </c>
      <c r="N231" s="57">
        <v>0.5121076233</v>
      </c>
      <c r="O231" s="27">
        <v>1.940499191</v>
      </c>
      <c r="P231" s="20">
        <v>1.0</v>
      </c>
      <c r="Q231" s="7"/>
      <c r="R231" s="7"/>
      <c r="S231" s="7"/>
      <c r="T231" s="7"/>
      <c r="U231" s="7"/>
      <c r="V231" s="7"/>
      <c r="W231" s="7"/>
      <c r="X231" s="7"/>
      <c r="Y231" s="7"/>
      <c r="Z231" s="7"/>
    </row>
    <row r="232" ht="15.0" customHeight="1">
      <c r="A232" s="20" t="s">
        <v>243</v>
      </c>
      <c r="B232" s="20" t="s">
        <v>443</v>
      </c>
      <c r="C232" s="20">
        <v>1410.0</v>
      </c>
      <c r="D232" s="50">
        <v>1522.0</v>
      </c>
      <c r="E232" s="57">
        <v>0.4559901704</v>
      </c>
      <c r="F232" s="50">
        <v>694.0</v>
      </c>
      <c r="G232" s="50">
        <v>828.0</v>
      </c>
      <c r="H232" s="20" t="s">
        <v>245</v>
      </c>
      <c r="I232" s="7"/>
      <c r="J232" s="20" t="s">
        <v>243</v>
      </c>
      <c r="K232" s="20" t="s">
        <v>443</v>
      </c>
      <c r="L232" s="20">
        <v>1410.0</v>
      </c>
      <c r="M232" s="57">
        <v>0.4699702269</v>
      </c>
      <c r="N232" s="57">
        <v>0.4613244296</v>
      </c>
      <c r="O232" s="27">
        <v>0.8645797274</v>
      </c>
      <c r="P232" s="20">
        <v>1.0</v>
      </c>
      <c r="Q232" s="7"/>
      <c r="R232" s="7"/>
      <c r="S232" s="7"/>
      <c r="T232" s="7"/>
      <c r="U232" s="7"/>
      <c r="V232" s="7"/>
      <c r="W232" s="7"/>
      <c r="X232" s="7"/>
      <c r="Y232" s="7"/>
      <c r="Z232" s="7"/>
    </row>
    <row r="233" ht="15.0" customHeight="1">
      <c r="A233" s="20" t="s">
        <v>243</v>
      </c>
      <c r="B233" s="20" t="s">
        <v>443</v>
      </c>
      <c r="C233" s="20">
        <v>1420.0</v>
      </c>
      <c r="D233" s="50">
        <v>1339.0</v>
      </c>
      <c r="E233" s="57">
        <v>0.4762028799</v>
      </c>
      <c r="F233" s="50">
        <v>638.0</v>
      </c>
      <c r="G233" s="50">
        <v>701.0</v>
      </c>
      <c r="H233" s="20" t="s">
        <v>245</v>
      </c>
      <c r="I233" s="7"/>
      <c r="J233" s="20" t="s">
        <v>243</v>
      </c>
      <c r="K233" s="20" t="s">
        <v>443</v>
      </c>
      <c r="L233" s="20">
        <v>1420.0</v>
      </c>
      <c r="M233" s="57">
        <v>0.4826736383</v>
      </c>
      <c r="N233" s="57">
        <v>0.4827109267</v>
      </c>
      <c r="O233" s="27">
        <v>-0.003728843516</v>
      </c>
      <c r="P233" s="20">
        <v>1.0</v>
      </c>
      <c r="Q233" s="7"/>
      <c r="R233" s="7"/>
      <c r="S233" s="7"/>
      <c r="T233" s="7"/>
      <c r="U233" s="7"/>
      <c r="V233" s="7"/>
      <c r="W233" s="7"/>
      <c r="X233" s="7"/>
      <c r="Y233" s="7"/>
      <c r="Z233" s="7"/>
    </row>
    <row r="234" ht="15.0" customHeight="1">
      <c r="A234" s="20" t="s">
        <v>243</v>
      </c>
      <c r="B234" s="20" t="s">
        <v>443</v>
      </c>
      <c r="C234" s="20">
        <v>1430.0</v>
      </c>
      <c r="D234" s="50">
        <v>897.0</v>
      </c>
      <c r="E234" s="57">
        <v>0.5021519754</v>
      </c>
      <c r="F234" s="50">
        <v>450.0</v>
      </c>
      <c r="G234" s="50">
        <v>447.0</v>
      </c>
      <c r="H234" s="20" t="s">
        <v>247</v>
      </c>
      <c r="I234" s="7"/>
      <c r="J234" s="20" t="s">
        <v>243</v>
      </c>
      <c r="K234" s="20" t="s">
        <v>443</v>
      </c>
      <c r="L234" s="20">
        <v>1430.0</v>
      </c>
      <c r="M234" s="57">
        <v>0.5279644888</v>
      </c>
      <c r="N234" s="57">
        <v>0.5087412587</v>
      </c>
      <c r="O234" s="27">
        <v>1.922323003</v>
      </c>
      <c r="P234" s="20">
        <v>1.0</v>
      </c>
      <c r="Q234" s="7"/>
      <c r="R234" s="7"/>
      <c r="S234" s="7"/>
      <c r="T234" s="7"/>
      <c r="U234" s="7"/>
      <c r="V234" s="7"/>
      <c r="W234" s="7"/>
      <c r="X234" s="7"/>
      <c r="Y234" s="7"/>
      <c r="Z234" s="7"/>
    </row>
    <row r="235" ht="15.0" customHeight="1">
      <c r="A235" s="20" t="s">
        <v>243</v>
      </c>
      <c r="B235" s="20" t="s">
        <v>443</v>
      </c>
      <c r="C235" s="20">
        <v>1440.0</v>
      </c>
      <c r="D235" s="50">
        <v>1493.0</v>
      </c>
      <c r="E235" s="57">
        <v>0.4718036373</v>
      </c>
      <c r="F235" s="50">
        <v>704.0</v>
      </c>
      <c r="G235" s="50">
        <v>789.0</v>
      </c>
      <c r="H235" s="20" t="s">
        <v>245</v>
      </c>
      <c r="I235" s="7"/>
      <c r="J235" s="20" t="s">
        <v>243</v>
      </c>
      <c r="K235" s="20" t="s">
        <v>443</v>
      </c>
      <c r="L235" s="20">
        <v>1440.0</v>
      </c>
      <c r="M235" s="57">
        <v>0.4641017391</v>
      </c>
      <c r="N235" s="57">
        <v>0.4690572585</v>
      </c>
      <c r="O235" s="27">
        <v>-0.4955519456</v>
      </c>
      <c r="P235" s="20">
        <v>1.0</v>
      </c>
      <c r="Q235" s="7"/>
      <c r="R235" s="7"/>
      <c r="S235" s="7"/>
      <c r="T235" s="7"/>
      <c r="U235" s="7"/>
      <c r="V235" s="7"/>
      <c r="W235" s="7"/>
      <c r="X235" s="7"/>
      <c r="Y235" s="7"/>
      <c r="Z235" s="7"/>
    </row>
    <row r="236" ht="15.0" customHeight="1">
      <c r="A236" s="20" t="s">
        <v>243</v>
      </c>
      <c r="B236" s="20" t="s">
        <v>443</v>
      </c>
      <c r="C236" s="20">
        <v>1450.0</v>
      </c>
      <c r="D236" s="50">
        <v>1141.0</v>
      </c>
      <c r="E236" s="57">
        <v>0.4514481215</v>
      </c>
      <c r="F236" s="50">
        <v>515.0</v>
      </c>
      <c r="G236" s="50">
        <v>626.0</v>
      </c>
      <c r="H236" s="20" t="s">
        <v>245</v>
      </c>
      <c r="I236" s="7"/>
      <c r="J236" s="20" t="s">
        <v>243</v>
      </c>
      <c r="K236" s="20" t="s">
        <v>443</v>
      </c>
      <c r="L236" s="20">
        <v>1450.0</v>
      </c>
      <c r="M236" s="57">
        <v>0.4364050261</v>
      </c>
      <c r="N236" s="57">
        <v>0.4752941176</v>
      </c>
      <c r="O236" s="27">
        <v>-3.888909159</v>
      </c>
      <c r="P236" s="20">
        <v>1.0</v>
      </c>
      <c r="Q236" s="7"/>
      <c r="R236" s="7"/>
      <c r="S236" s="7"/>
      <c r="T236" s="7"/>
      <c r="U236" s="7"/>
      <c r="V236" s="7"/>
      <c r="W236" s="7"/>
      <c r="X236" s="7"/>
      <c r="Y236" s="7"/>
      <c r="Z236" s="7"/>
    </row>
    <row r="237" ht="15.0" customHeight="1">
      <c r="A237" s="20" t="s">
        <v>243</v>
      </c>
      <c r="B237" s="20" t="s">
        <v>443</v>
      </c>
      <c r="C237" s="20">
        <v>1460.0</v>
      </c>
      <c r="D237" s="50">
        <v>919.0</v>
      </c>
      <c r="E237" s="57">
        <v>0.5336711759</v>
      </c>
      <c r="F237" s="50">
        <v>490.0</v>
      </c>
      <c r="G237" s="50">
        <v>429.0</v>
      </c>
      <c r="H237" s="20" t="s">
        <v>247</v>
      </c>
      <c r="I237" s="7"/>
      <c r="J237" s="20" t="s">
        <v>243</v>
      </c>
      <c r="K237" s="20" t="s">
        <v>443</v>
      </c>
      <c r="L237" s="20">
        <v>1460.0</v>
      </c>
      <c r="M237" s="57">
        <v>0.589613649</v>
      </c>
      <c r="N237" s="57">
        <v>0.5430267062</v>
      </c>
      <c r="O237" s="27">
        <v>4.658694277</v>
      </c>
      <c r="P237" s="20">
        <v>1.0</v>
      </c>
      <c r="Q237" s="7"/>
      <c r="R237" s="7"/>
      <c r="S237" s="7"/>
      <c r="T237" s="7"/>
      <c r="U237" s="7"/>
      <c r="V237" s="7"/>
      <c r="W237" s="7"/>
      <c r="X237" s="7"/>
      <c r="Y237" s="7"/>
      <c r="Z237" s="7"/>
    </row>
    <row r="238" ht="15.0" customHeight="1">
      <c r="A238" s="20" t="s">
        <v>365</v>
      </c>
      <c r="B238" s="20" t="s">
        <v>444</v>
      </c>
      <c r="C238" s="20">
        <v>5.0</v>
      </c>
      <c r="D238" s="50">
        <v>784.0</v>
      </c>
      <c r="E238" s="57">
        <v>0.4861102739</v>
      </c>
      <c r="F238" s="50">
        <v>381.0</v>
      </c>
      <c r="G238" s="50">
        <v>403.0</v>
      </c>
      <c r="H238" s="20" t="s">
        <v>245</v>
      </c>
      <c r="I238" s="7"/>
      <c r="J238" s="20" t="s">
        <v>365</v>
      </c>
      <c r="K238" s="20" t="s">
        <v>444</v>
      </c>
      <c r="L238" s="20">
        <v>5.0</v>
      </c>
      <c r="M238" s="57">
        <v>0.4893818887</v>
      </c>
      <c r="N238" s="57">
        <v>0.4800861141</v>
      </c>
      <c r="O238" s="27">
        <v>0.9295774643</v>
      </c>
      <c r="P238" s="20">
        <v>1.0</v>
      </c>
      <c r="Q238" s="7"/>
      <c r="R238" s="7"/>
      <c r="S238" s="7"/>
      <c r="T238" s="7"/>
      <c r="U238" s="7"/>
      <c r="V238" s="7"/>
      <c r="W238" s="7"/>
      <c r="X238" s="7"/>
      <c r="Y238" s="7"/>
      <c r="Z238" s="7"/>
    </row>
    <row r="239" ht="15.0" customHeight="1">
      <c r="A239" s="20" t="s">
        <v>365</v>
      </c>
      <c r="B239" s="20" t="s">
        <v>444</v>
      </c>
      <c r="C239" s="20">
        <v>15.0</v>
      </c>
      <c r="D239" s="50">
        <v>1205.0</v>
      </c>
      <c r="E239" s="57">
        <v>0.4540349807</v>
      </c>
      <c r="F239" s="50">
        <v>547.0</v>
      </c>
      <c r="G239" s="50">
        <v>658.0</v>
      </c>
      <c r="H239" s="20" t="s">
        <v>245</v>
      </c>
      <c r="I239" s="7"/>
      <c r="J239" s="20" t="s">
        <v>365</v>
      </c>
      <c r="K239" s="20" t="s">
        <v>444</v>
      </c>
      <c r="L239" s="20">
        <v>15.0</v>
      </c>
      <c r="M239" s="57">
        <v>0.4803168409</v>
      </c>
      <c r="N239" s="57">
        <v>0.456043956</v>
      </c>
      <c r="O239" s="27">
        <v>2.427288482</v>
      </c>
      <c r="P239" s="20">
        <v>1.0</v>
      </c>
      <c r="Q239" s="7"/>
      <c r="R239" s="7"/>
      <c r="S239" s="7"/>
      <c r="T239" s="7"/>
      <c r="U239" s="7"/>
      <c r="V239" s="7"/>
      <c r="W239" s="7"/>
      <c r="X239" s="7"/>
      <c r="Y239" s="7"/>
      <c r="Z239" s="7"/>
    </row>
    <row r="240" ht="15.0" customHeight="1">
      <c r="A240" s="20" t="s">
        <v>365</v>
      </c>
      <c r="B240" s="20" t="s">
        <v>445</v>
      </c>
      <c r="C240" s="20">
        <v>23.0</v>
      </c>
      <c r="D240" s="50">
        <v>2287.0</v>
      </c>
      <c r="E240" s="57">
        <v>0.4218468015</v>
      </c>
      <c r="F240" s="50">
        <v>965.0</v>
      </c>
      <c r="G240" s="50">
        <v>1322.0</v>
      </c>
      <c r="H240" s="20" t="s">
        <v>245</v>
      </c>
      <c r="I240" s="7"/>
      <c r="J240" s="20" t="s">
        <v>365</v>
      </c>
      <c r="K240" s="20" t="s">
        <v>445</v>
      </c>
      <c r="L240" s="20">
        <v>23.0</v>
      </c>
      <c r="M240" s="57">
        <v>0.4392831859</v>
      </c>
      <c r="N240" s="57">
        <v>0.4414858646</v>
      </c>
      <c r="O240" s="27">
        <v>-0.2202678629</v>
      </c>
      <c r="P240" s="20">
        <v>1.0</v>
      </c>
      <c r="Q240" s="7"/>
      <c r="R240" s="7"/>
      <c r="S240" s="7"/>
      <c r="T240" s="7"/>
      <c r="U240" s="7"/>
      <c r="V240" s="7"/>
      <c r="W240" s="7"/>
      <c r="X240" s="7"/>
      <c r="Y240" s="7"/>
      <c r="Z240" s="7"/>
    </row>
    <row r="241" ht="15.0" customHeight="1">
      <c r="A241" s="20" t="s">
        <v>365</v>
      </c>
      <c r="B241" s="20" t="s">
        <v>445</v>
      </c>
      <c r="C241" s="20">
        <v>26.0</v>
      </c>
      <c r="D241" s="50">
        <v>1935.0</v>
      </c>
      <c r="E241" s="57">
        <v>0.4114744917</v>
      </c>
      <c r="F241" s="50">
        <v>796.0</v>
      </c>
      <c r="G241" s="50">
        <v>1139.0</v>
      </c>
      <c r="H241" s="20" t="s">
        <v>245</v>
      </c>
      <c r="I241" s="7"/>
      <c r="J241" s="20" t="s">
        <v>365</v>
      </c>
      <c r="K241" s="20" t="s">
        <v>445</v>
      </c>
      <c r="L241" s="20">
        <v>26.0</v>
      </c>
      <c r="M241" s="57">
        <v>0.42542707</v>
      </c>
      <c r="N241" s="57">
        <v>0.4290442698</v>
      </c>
      <c r="O241" s="27">
        <v>-0.3617199779</v>
      </c>
      <c r="P241" s="20">
        <v>1.0</v>
      </c>
      <c r="Q241" s="7"/>
      <c r="R241" s="7"/>
      <c r="S241" s="7"/>
      <c r="T241" s="7"/>
      <c r="U241" s="7"/>
      <c r="V241" s="7"/>
      <c r="W241" s="7"/>
      <c r="X241" s="7"/>
      <c r="Y241" s="7"/>
      <c r="Z241" s="7"/>
    </row>
    <row r="242" ht="15.0" customHeight="1">
      <c r="A242" s="20" t="s">
        <v>365</v>
      </c>
      <c r="B242" s="20" t="s">
        <v>445</v>
      </c>
      <c r="C242" s="20">
        <v>33.0</v>
      </c>
      <c r="D242" s="50">
        <v>1258.0</v>
      </c>
      <c r="E242" s="57">
        <v>0.4358223481</v>
      </c>
      <c r="F242" s="50">
        <v>548.0</v>
      </c>
      <c r="G242" s="50">
        <v>710.0</v>
      </c>
      <c r="H242" s="20" t="s">
        <v>245</v>
      </c>
      <c r="I242" s="7"/>
      <c r="J242" s="20" t="s">
        <v>365</v>
      </c>
      <c r="K242" s="20" t="s">
        <v>445</v>
      </c>
      <c r="L242" s="20">
        <v>33.0</v>
      </c>
      <c r="M242" s="57">
        <v>0.455212689</v>
      </c>
      <c r="N242" s="57">
        <v>0.4509668508</v>
      </c>
      <c r="O242" s="27">
        <v>0.4245838147</v>
      </c>
      <c r="P242" s="20">
        <v>1.0</v>
      </c>
      <c r="Q242" s="7"/>
      <c r="R242" s="7"/>
      <c r="S242" s="7"/>
      <c r="T242" s="7"/>
      <c r="U242" s="7"/>
      <c r="V242" s="7"/>
      <c r="W242" s="7"/>
      <c r="X242" s="7"/>
      <c r="Y242" s="7"/>
      <c r="Z242" s="7"/>
    </row>
    <row r="243" ht="15.0" customHeight="1">
      <c r="A243" s="20" t="s">
        <v>365</v>
      </c>
      <c r="B243" s="20" t="s">
        <v>445</v>
      </c>
      <c r="C243" s="20">
        <v>36.0</v>
      </c>
      <c r="D243" s="50">
        <v>1565.0</v>
      </c>
      <c r="E243" s="57">
        <v>0.3714055284</v>
      </c>
      <c r="F243" s="50">
        <v>581.0</v>
      </c>
      <c r="G243" s="50">
        <v>984.0</v>
      </c>
      <c r="H243" s="20" t="s">
        <v>245</v>
      </c>
      <c r="I243" s="7"/>
      <c r="J243" s="20" t="s">
        <v>365</v>
      </c>
      <c r="K243" s="20" t="s">
        <v>445</v>
      </c>
      <c r="L243" s="20">
        <v>36.0</v>
      </c>
      <c r="M243" s="57">
        <v>0.372314969</v>
      </c>
      <c r="N243" s="57">
        <v>0.3839835729</v>
      </c>
      <c r="O243" s="27">
        <v>-1.166860388</v>
      </c>
      <c r="P243" s="20">
        <v>1.0</v>
      </c>
      <c r="Q243" s="7"/>
      <c r="R243" s="7"/>
      <c r="S243" s="7"/>
      <c r="T243" s="7"/>
      <c r="U243" s="7"/>
      <c r="V243" s="7"/>
      <c r="W243" s="7"/>
      <c r="X243" s="7"/>
      <c r="Y243" s="7"/>
      <c r="Z243" s="7"/>
    </row>
    <row r="244" ht="15.0" customHeight="1">
      <c r="A244" s="20" t="s">
        <v>365</v>
      </c>
      <c r="B244" s="20" t="s">
        <v>446</v>
      </c>
      <c r="C244" s="20">
        <v>43.0</v>
      </c>
      <c r="D244" s="50">
        <v>1333.0</v>
      </c>
      <c r="E244" s="57">
        <v>0.5207115227</v>
      </c>
      <c r="F244" s="50">
        <v>694.0</v>
      </c>
      <c r="G244" s="50">
        <v>639.0</v>
      </c>
      <c r="H244" s="20" t="s">
        <v>247</v>
      </c>
      <c r="I244" s="7"/>
      <c r="J244" s="20" t="s">
        <v>365</v>
      </c>
      <c r="K244" s="20" t="s">
        <v>446</v>
      </c>
      <c r="L244" s="20">
        <v>43.0</v>
      </c>
      <c r="M244" s="57">
        <v>0.5091087163</v>
      </c>
      <c r="N244" s="57">
        <v>0.5335164835</v>
      </c>
      <c r="O244" s="27">
        <v>-2.440776722</v>
      </c>
      <c r="P244" s="20">
        <v>1.0</v>
      </c>
      <c r="Q244" s="7"/>
      <c r="R244" s="7"/>
      <c r="S244" s="7"/>
      <c r="T244" s="7"/>
      <c r="U244" s="7"/>
      <c r="V244" s="7"/>
      <c r="W244" s="7"/>
      <c r="X244" s="7"/>
      <c r="Y244" s="7"/>
      <c r="Z244" s="7"/>
    </row>
    <row r="245" ht="15.0" customHeight="1">
      <c r="A245" s="20" t="s">
        <v>365</v>
      </c>
      <c r="B245" s="20" t="s">
        <v>446</v>
      </c>
      <c r="C245" s="20">
        <v>46.0</v>
      </c>
      <c r="D245" s="50">
        <v>839.0</v>
      </c>
      <c r="E245" s="57">
        <v>0.5894267787</v>
      </c>
      <c r="F245" s="50">
        <v>495.0</v>
      </c>
      <c r="G245" s="50">
        <v>344.0</v>
      </c>
      <c r="H245" s="20" t="s">
        <v>247</v>
      </c>
      <c r="I245" s="7"/>
      <c r="J245" s="20" t="s">
        <v>365</v>
      </c>
      <c r="K245" s="20" t="s">
        <v>446</v>
      </c>
      <c r="L245" s="20">
        <v>46.0</v>
      </c>
      <c r="M245" s="57">
        <v>0.6177105038</v>
      </c>
      <c r="N245" s="57">
        <v>0.586784141</v>
      </c>
      <c r="O245" s="27">
        <v>3.092636283</v>
      </c>
      <c r="P245" s="20">
        <v>1.0</v>
      </c>
      <c r="Q245" s="7"/>
      <c r="R245" s="7"/>
      <c r="S245" s="7"/>
      <c r="T245" s="7"/>
      <c r="U245" s="7"/>
      <c r="V245" s="7"/>
      <c r="W245" s="7"/>
      <c r="X245" s="7"/>
      <c r="Y245" s="7"/>
      <c r="Z245" s="7"/>
    </row>
    <row r="246" ht="15.0" customHeight="1">
      <c r="A246" s="20" t="s">
        <v>365</v>
      </c>
      <c r="B246" s="20" t="s">
        <v>446</v>
      </c>
      <c r="C246" s="20">
        <v>53.0</v>
      </c>
      <c r="D246" s="50">
        <v>1610.0</v>
      </c>
      <c r="E246" s="57">
        <v>0.6964253404</v>
      </c>
      <c r="F246" s="50">
        <v>1121.0</v>
      </c>
      <c r="G246" s="50">
        <v>489.0</v>
      </c>
      <c r="H246" s="20" t="s">
        <v>247</v>
      </c>
      <c r="I246" s="7"/>
      <c r="J246" s="20" t="s">
        <v>365</v>
      </c>
      <c r="K246" s="20" t="s">
        <v>446</v>
      </c>
      <c r="L246" s="20">
        <v>53.0</v>
      </c>
      <c r="M246" s="57">
        <v>0.7107373115</v>
      </c>
      <c r="N246" s="57">
        <v>0.7196391395</v>
      </c>
      <c r="O246" s="27">
        <v>-0.8901827998</v>
      </c>
      <c r="P246" s="20">
        <v>1.0</v>
      </c>
      <c r="Q246" s="7"/>
      <c r="R246" s="7"/>
      <c r="S246" s="7"/>
      <c r="T246" s="7"/>
      <c r="U246" s="7"/>
      <c r="V246" s="7"/>
      <c r="W246" s="7"/>
      <c r="X246" s="7"/>
      <c r="Y246" s="7"/>
      <c r="Z246" s="7"/>
    </row>
    <row r="247" ht="15.0" customHeight="1">
      <c r="A247" s="20" t="s">
        <v>365</v>
      </c>
      <c r="B247" s="20" t="s">
        <v>446</v>
      </c>
      <c r="C247" s="20">
        <v>56.0</v>
      </c>
      <c r="D247" s="50">
        <v>1502.0</v>
      </c>
      <c r="E247" s="57">
        <v>0.6508174907</v>
      </c>
      <c r="F247" s="50">
        <v>978.0</v>
      </c>
      <c r="G247" s="50">
        <v>524.0</v>
      </c>
      <c r="H247" s="20" t="s">
        <v>247</v>
      </c>
      <c r="I247" s="7"/>
      <c r="J247" s="20" t="s">
        <v>365</v>
      </c>
      <c r="K247" s="20" t="s">
        <v>446</v>
      </c>
      <c r="L247" s="20">
        <v>56.0</v>
      </c>
      <c r="M247" s="57">
        <v>0.6614359656</v>
      </c>
      <c r="N247" s="57">
        <v>0.6657859974</v>
      </c>
      <c r="O247" s="27">
        <v>-0.4350031765</v>
      </c>
      <c r="P247" s="20">
        <v>1.0</v>
      </c>
      <c r="Q247" s="7"/>
      <c r="R247" s="7"/>
      <c r="S247" s="7"/>
      <c r="T247" s="7"/>
      <c r="U247" s="7"/>
      <c r="V247" s="7"/>
      <c r="W247" s="7"/>
      <c r="X247" s="7"/>
      <c r="Y247" s="7"/>
      <c r="Z247" s="7"/>
    </row>
    <row r="248" ht="15.0" customHeight="1">
      <c r="A248" s="20" t="s">
        <v>365</v>
      </c>
      <c r="B248" s="20" t="s">
        <v>447</v>
      </c>
      <c r="C248" s="20">
        <v>60.0</v>
      </c>
      <c r="D248" s="50">
        <v>296.0</v>
      </c>
      <c r="E248" s="57">
        <v>0.6712056867</v>
      </c>
      <c r="F248" s="50">
        <v>199.0</v>
      </c>
      <c r="G248" s="50">
        <v>97.0</v>
      </c>
      <c r="H248" s="20" t="s">
        <v>247</v>
      </c>
      <c r="I248" s="7"/>
      <c r="J248" s="20" t="s">
        <v>365</v>
      </c>
      <c r="K248" s="20" t="s">
        <v>447</v>
      </c>
      <c r="L248" s="20">
        <v>60.0</v>
      </c>
      <c r="M248" s="57">
        <v>0.6526352405</v>
      </c>
      <c r="N248" s="57">
        <v>0.6579634465</v>
      </c>
      <c r="O248" s="27">
        <v>-0.5328206019</v>
      </c>
      <c r="P248" s="20">
        <v>1.0</v>
      </c>
      <c r="Q248" s="7"/>
      <c r="R248" s="7"/>
      <c r="S248" s="7"/>
      <c r="T248" s="7"/>
      <c r="U248" s="7"/>
      <c r="V248" s="7"/>
      <c r="W248" s="7"/>
      <c r="X248" s="7"/>
      <c r="Y248" s="7"/>
      <c r="Z248" s="7"/>
    </row>
    <row r="249" ht="15.0" customHeight="1">
      <c r="A249" s="20" t="s">
        <v>365</v>
      </c>
      <c r="B249" s="20" t="s">
        <v>448</v>
      </c>
      <c r="C249" s="20">
        <v>70.0</v>
      </c>
      <c r="D249" s="50">
        <v>446.0</v>
      </c>
      <c r="E249" s="57">
        <v>0.6711250329</v>
      </c>
      <c r="F249" s="50">
        <v>299.0</v>
      </c>
      <c r="G249" s="50">
        <v>147.0</v>
      </c>
      <c r="H249" s="20" t="s">
        <v>247</v>
      </c>
      <c r="I249" s="7"/>
      <c r="J249" s="20" t="s">
        <v>365</v>
      </c>
      <c r="K249" s="20" t="s">
        <v>448</v>
      </c>
      <c r="L249" s="20">
        <v>70.0</v>
      </c>
      <c r="M249" s="57">
        <v>0.6893462551</v>
      </c>
      <c r="N249" s="57">
        <v>0.6778625954</v>
      </c>
      <c r="O249" s="27">
        <v>1.14836597</v>
      </c>
      <c r="P249" s="20">
        <v>1.0</v>
      </c>
      <c r="Q249" s="7"/>
      <c r="R249" s="7"/>
      <c r="S249" s="7"/>
      <c r="T249" s="7"/>
      <c r="U249" s="7"/>
      <c r="V249" s="7"/>
      <c r="W249" s="7"/>
      <c r="X249" s="7"/>
      <c r="Y249" s="7"/>
      <c r="Z249" s="7"/>
    </row>
    <row r="250" ht="15.0" customHeight="1">
      <c r="A250" s="20" t="s">
        <v>365</v>
      </c>
      <c r="B250" s="20" t="s">
        <v>448</v>
      </c>
      <c r="C250" s="20">
        <v>80.0</v>
      </c>
      <c r="D250" s="50">
        <v>0.0</v>
      </c>
      <c r="E250" s="57">
        <v>0.6872067385</v>
      </c>
      <c r="F250" s="50">
        <v>0.0</v>
      </c>
      <c r="G250" s="50">
        <v>0.0</v>
      </c>
      <c r="H250" s="20" t="s">
        <v>247</v>
      </c>
      <c r="I250" s="7"/>
      <c r="J250" s="20" t="s">
        <v>365</v>
      </c>
      <c r="K250" s="20" t="s">
        <v>448</v>
      </c>
      <c r="L250" s="20">
        <v>80.0</v>
      </c>
      <c r="M250" s="57">
        <v>0.6738035541</v>
      </c>
      <c r="N250" s="57">
        <v>0.7246153846</v>
      </c>
      <c r="O250" s="27">
        <v>-5.081183055</v>
      </c>
      <c r="P250" s="20">
        <v>1.0</v>
      </c>
      <c r="Q250" s="7"/>
      <c r="R250" s="7"/>
      <c r="S250" s="7"/>
      <c r="T250" s="7"/>
      <c r="U250" s="7"/>
      <c r="V250" s="7"/>
      <c r="W250" s="7"/>
      <c r="X250" s="7"/>
      <c r="Y250" s="7"/>
      <c r="Z250" s="7"/>
    </row>
    <row r="251" ht="15.0" customHeight="1">
      <c r="A251" s="20" t="s">
        <v>365</v>
      </c>
      <c r="B251" s="20" t="s">
        <v>448</v>
      </c>
      <c r="C251" s="20">
        <v>90.0</v>
      </c>
      <c r="D251" s="50">
        <v>181.0</v>
      </c>
      <c r="E251" s="57">
        <v>0.5947004107</v>
      </c>
      <c r="F251" s="50">
        <v>108.0</v>
      </c>
      <c r="G251" s="50">
        <v>73.0</v>
      </c>
      <c r="H251" s="20" t="s">
        <v>247</v>
      </c>
      <c r="I251" s="7"/>
      <c r="J251" s="20" t="s">
        <v>365</v>
      </c>
      <c r="K251" s="20" t="s">
        <v>448</v>
      </c>
      <c r="L251" s="20">
        <v>90.0</v>
      </c>
      <c r="M251" s="57">
        <v>0.5993168689</v>
      </c>
      <c r="N251" s="57">
        <v>0.6096654275</v>
      </c>
      <c r="O251" s="27">
        <v>-1.034855865</v>
      </c>
      <c r="P251" s="20">
        <v>1.0</v>
      </c>
      <c r="Q251" s="7"/>
      <c r="R251" s="7"/>
      <c r="S251" s="7"/>
      <c r="T251" s="7"/>
      <c r="U251" s="7"/>
      <c r="V251" s="7"/>
      <c r="W251" s="7"/>
      <c r="X251" s="7"/>
      <c r="Y251" s="7"/>
      <c r="Z251" s="7"/>
    </row>
    <row r="252" ht="15.0" customHeight="1">
      <c r="A252" s="20" t="s">
        <v>365</v>
      </c>
      <c r="B252" s="20" t="s">
        <v>448</v>
      </c>
      <c r="C252" s="20">
        <v>100.0</v>
      </c>
      <c r="D252" s="50">
        <v>541.0</v>
      </c>
      <c r="E252" s="57">
        <v>0.56155345</v>
      </c>
      <c r="F252" s="50">
        <v>304.0</v>
      </c>
      <c r="G252" s="50">
        <v>237.0</v>
      </c>
      <c r="H252" s="20" t="s">
        <v>247</v>
      </c>
      <c r="I252" s="7"/>
      <c r="J252" s="20" t="s">
        <v>365</v>
      </c>
      <c r="K252" s="20" t="s">
        <v>448</v>
      </c>
      <c r="L252" s="20">
        <v>100.0</v>
      </c>
      <c r="M252" s="57">
        <v>0.5448397933</v>
      </c>
      <c r="N252" s="57">
        <v>0.5913669065</v>
      </c>
      <c r="O252" s="27">
        <v>-4.652711322</v>
      </c>
      <c r="P252" s="20">
        <v>1.0</v>
      </c>
      <c r="Q252" s="7"/>
      <c r="R252" s="7"/>
      <c r="S252" s="7"/>
      <c r="T252" s="7"/>
      <c r="U252" s="7"/>
      <c r="V252" s="7"/>
      <c r="W252" s="7"/>
      <c r="X252" s="7"/>
      <c r="Y252" s="7"/>
      <c r="Z252" s="7"/>
    </row>
    <row r="253" ht="15.0" customHeight="1">
      <c r="A253" s="20" t="s">
        <v>365</v>
      </c>
      <c r="B253" s="20" t="s">
        <v>448</v>
      </c>
      <c r="C253" s="20">
        <v>110.0</v>
      </c>
      <c r="D253" s="50">
        <v>462.0</v>
      </c>
      <c r="E253" s="57">
        <v>0.5342740645</v>
      </c>
      <c r="F253" s="50">
        <v>247.0</v>
      </c>
      <c r="G253" s="50">
        <v>215.0</v>
      </c>
      <c r="H253" s="20" t="s">
        <v>247</v>
      </c>
      <c r="I253" s="7"/>
      <c r="J253" s="20" t="s">
        <v>365</v>
      </c>
      <c r="K253" s="20" t="s">
        <v>448</v>
      </c>
      <c r="L253" s="20">
        <v>110.0</v>
      </c>
      <c r="M253" s="57">
        <v>0.586598593</v>
      </c>
      <c r="N253" s="57">
        <v>0.5524781341</v>
      </c>
      <c r="O253" s="27">
        <v>3.412045891</v>
      </c>
      <c r="P253" s="20">
        <v>1.0</v>
      </c>
      <c r="Q253" s="7"/>
      <c r="R253" s="7"/>
      <c r="S253" s="7"/>
      <c r="T253" s="7"/>
      <c r="U253" s="7"/>
      <c r="V253" s="7"/>
      <c r="W253" s="7"/>
      <c r="X253" s="7"/>
      <c r="Y253" s="7"/>
      <c r="Z253" s="7"/>
    </row>
    <row r="254" ht="15.0" customHeight="1">
      <c r="A254" s="20" t="s">
        <v>365</v>
      </c>
      <c r="B254" s="20" t="s">
        <v>448</v>
      </c>
      <c r="C254" s="20">
        <v>120.0</v>
      </c>
      <c r="D254" s="50">
        <v>569.0</v>
      </c>
      <c r="E254" s="57">
        <v>0.5862936374</v>
      </c>
      <c r="F254" s="50">
        <v>334.0</v>
      </c>
      <c r="G254" s="50">
        <v>235.0</v>
      </c>
      <c r="H254" s="20" t="s">
        <v>247</v>
      </c>
      <c r="I254" s="7"/>
      <c r="J254" s="20" t="s">
        <v>365</v>
      </c>
      <c r="K254" s="20" t="s">
        <v>448</v>
      </c>
      <c r="L254" s="20">
        <v>120.0</v>
      </c>
      <c r="M254" s="57">
        <v>0.5670591678</v>
      </c>
      <c r="N254" s="57">
        <v>0.6089918256</v>
      </c>
      <c r="O254" s="27">
        <v>-4.19326578</v>
      </c>
      <c r="P254" s="20">
        <v>1.0</v>
      </c>
      <c r="Q254" s="7"/>
      <c r="R254" s="7"/>
      <c r="S254" s="7"/>
      <c r="T254" s="7"/>
      <c r="U254" s="7"/>
      <c r="V254" s="7"/>
      <c r="W254" s="7"/>
      <c r="X254" s="7"/>
      <c r="Y254" s="7"/>
      <c r="Z254" s="7"/>
    </row>
    <row r="255" ht="15.0" customHeight="1">
      <c r="A255" s="20" t="s">
        <v>365</v>
      </c>
      <c r="B255" s="20" t="s">
        <v>449</v>
      </c>
      <c r="C255" s="20">
        <v>130.0</v>
      </c>
      <c r="D255" s="50">
        <v>1408.0</v>
      </c>
      <c r="E255" s="57">
        <v>0.2761008092</v>
      </c>
      <c r="F255" s="50">
        <v>389.0</v>
      </c>
      <c r="G255" s="50">
        <v>1019.0</v>
      </c>
      <c r="H255" s="20" t="s">
        <v>245</v>
      </c>
      <c r="I255" s="7"/>
      <c r="J255" s="20" t="s">
        <v>365</v>
      </c>
      <c r="K255" s="20" t="s">
        <v>449</v>
      </c>
      <c r="L255" s="20">
        <v>130.0</v>
      </c>
      <c r="M255" s="57">
        <v>0.2868696928</v>
      </c>
      <c r="N255" s="57">
        <v>0.2952978056</v>
      </c>
      <c r="O255" s="27">
        <v>-0.8428112881</v>
      </c>
      <c r="P255" s="20">
        <v>1.0</v>
      </c>
      <c r="Q255" s="7"/>
      <c r="R255" s="7"/>
      <c r="S255" s="7"/>
      <c r="T255" s="7"/>
      <c r="U255" s="7"/>
      <c r="V255" s="7"/>
      <c r="W255" s="7"/>
      <c r="X255" s="7"/>
      <c r="Y255" s="7"/>
      <c r="Z255" s="7"/>
    </row>
    <row r="256" ht="15.0" customHeight="1">
      <c r="A256" s="20" t="s">
        <v>365</v>
      </c>
      <c r="B256" s="20" t="s">
        <v>450</v>
      </c>
      <c r="C256" s="20">
        <v>140.0</v>
      </c>
      <c r="D256" s="50">
        <v>2376.0</v>
      </c>
      <c r="E256" s="57">
        <v>0.4887575098</v>
      </c>
      <c r="F256" s="50">
        <v>1161.0</v>
      </c>
      <c r="G256" s="50">
        <v>1215.0</v>
      </c>
      <c r="H256" s="20" t="s">
        <v>245</v>
      </c>
      <c r="I256" s="7"/>
      <c r="J256" s="20" t="s">
        <v>365</v>
      </c>
      <c r="K256" s="20" t="s">
        <v>450</v>
      </c>
      <c r="L256" s="20">
        <v>140.0</v>
      </c>
      <c r="M256" s="57">
        <v>0.496782391</v>
      </c>
      <c r="N256" s="57">
        <v>0.4717236708</v>
      </c>
      <c r="O256" s="27">
        <v>2.505872011</v>
      </c>
      <c r="P256" s="20">
        <v>1.0</v>
      </c>
      <c r="Q256" s="7"/>
      <c r="R256" s="7"/>
      <c r="S256" s="7"/>
      <c r="T256" s="7"/>
      <c r="U256" s="7"/>
      <c r="V256" s="7"/>
      <c r="W256" s="7"/>
      <c r="X256" s="7"/>
      <c r="Y256" s="7"/>
      <c r="Z256" s="7"/>
    </row>
    <row r="257" ht="15.0" customHeight="1">
      <c r="A257" s="20" t="s">
        <v>365</v>
      </c>
      <c r="B257" s="20" t="s">
        <v>450</v>
      </c>
      <c r="C257" s="20">
        <v>150.0</v>
      </c>
      <c r="D257" s="50">
        <v>1624.0</v>
      </c>
      <c r="E257" s="57">
        <v>0.4295007283</v>
      </c>
      <c r="F257" s="50">
        <v>698.0</v>
      </c>
      <c r="G257" s="50">
        <v>926.0</v>
      </c>
      <c r="H257" s="20" t="s">
        <v>245</v>
      </c>
      <c r="I257" s="7"/>
      <c r="J257" s="20" t="s">
        <v>365</v>
      </c>
      <c r="K257" s="20" t="s">
        <v>450</v>
      </c>
      <c r="L257" s="20">
        <v>150.0</v>
      </c>
      <c r="M257" s="57">
        <v>0.4259891638</v>
      </c>
      <c r="N257" s="57">
        <v>0.4398554466</v>
      </c>
      <c r="O257" s="27">
        <v>-1.386628276</v>
      </c>
      <c r="P257" s="20">
        <v>1.0</v>
      </c>
      <c r="Q257" s="7"/>
      <c r="R257" s="7"/>
      <c r="S257" s="7"/>
      <c r="T257" s="7"/>
      <c r="U257" s="7"/>
      <c r="V257" s="7"/>
      <c r="W257" s="7"/>
      <c r="X257" s="7"/>
      <c r="Y257" s="7"/>
      <c r="Z257" s="7"/>
    </row>
    <row r="258" ht="15.0" customHeight="1">
      <c r="A258" s="20" t="s">
        <v>365</v>
      </c>
      <c r="B258" s="20" t="s">
        <v>451</v>
      </c>
      <c r="C258" s="20">
        <v>160.0</v>
      </c>
      <c r="D258" s="50">
        <v>203.0</v>
      </c>
      <c r="E258" s="57">
        <v>0.463277321</v>
      </c>
      <c r="F258" s="50">
        <v>94.0</v>
      </c>
      <c r="G258" s="50">
        <v>109.0</v>
      </c>
      <c r="H258" s="20" t="s">
        <v>245</v>
      </c>
      <c r="I258" s="7"/>
      <c r="J258" s="20" t="s">
        <v>365</v>
      </c>
      <c r="K258" s="20" t="s">
        <v>451</v>
      </c>
      <c r="L258" s="20">
        <v>160.0</v>
      </c>
      <c r="M258" s="57">
        <v>0.4667529355</v>
      </c>
      <c r="N258" s="57">
        <v>0.4784090909</v>
      </c>
      <c r="O258" s="27">
        <v>-1.16561554</v>
      </c>
      <c r="P258" s="20">
        <v>1.0</v>
      </c>
      <c r="Q258" s="7"/>
      <c r="R258" s="7"/>
      <c r="S258" s="7"/>
      <c r="T258" s="7"/>
      <c r="U258" s="7"/>
      <c r="V258" s="7"/>
      <c r="W258" s="7"/>
      <c r="X258" s="7"/>
      <c r="Y258" s="7"/>
      <c r="Z258" s="7"/>
    </row>
    <row r="259" ht="15.0" customHeight="1">
      <c r="A259" s="20" t="s">
        <v>365</v>
      </c>
      <c r="B259" s="20" t="s">
        <v>452</v>
      </c>
      <c r="C259" s="20">
        <v>173.0</v>
      </c>
      <c r="D259" s="50">
        <v>2659.0</v>
      </c>
      <c r="E259" s="57">
        <v>0.5604158516</v>
      </c>
      <c r="F259" s="50">
        <v>1490.0</v>
      </c>
      <c r="G259" s="50">
        <v>1169.0</v>
      </c>
      <c r="H259" s="20" t="s">
        <v>247</v>
      </c>
      <c r="I259" s="7"/>
      <c r="J259" s="20" t="s">
        <v>365</v>
      </c>
      <c r="K259" s="20" t="s">
        <v>452</v>
      </c>
      <c r="L259" s="20">
        <v>173.0</v>
      </c>
      <c r="M259" s="57">
        <v>0.6101775502</v>
      </c>
      <c r="N259" s="57">
        <v>0.5702623907</v>
      </c>
      <c r="O259" s="27">
        <v>3.991515951</v>
      </c>
      <c r="P259" s="20">
        <v>1.0</v>
      </c>
      <c r="Q259" s="7"/>
      <c r="R259" s="7"/>
      <c r="S259" s="7"/>
      <c r="T259" s="7"/>
      <c r="U259" s="7"/>
      <c r="V259" s="7"/>
      <c r="W259" s="7"/>
      <c r="X259" s="7"/>
      <c r="Y259" s="7"/>
      <c r="Z259" s="7"/>
    </row>
    <row r="260" ht="15.0" customHeight="1">
      <c r="A260" s="20" t="s">
        <v>365</v>
      </c>
      <c r="B260" s="20" t="s">
        <v>453</v>
      </c>
      <c r="C260" s="20">
        <v>180.0</v>
      </c>
      <c r="D260" s="50">
        <v>845.0</v>
      </c>
      <c r="E260" s="57">
        <v>0.5992522584</v>
      </c>
      <c r="F260" s="50">
        <v>506.0</v>
      </c>
      <c r="G260" s="50">
        <v>339.0</v>
      </c>
      <c r="H260" s="20" t="s">
        <v>247</v>
      </c>
      <c r="I260" s="7"/>
      <c r="J260" s="20" t="s">
        <v>365</v>
      </c>
      <c r="K260" s="20" t="s">
        <v>453</v>
      </c>
      <c r="L260" s="20">
        <v>180.0</v>
      </c>
      <c r="M260" s="57">
        <v>0.6371139012</v>
      </c>
      <c r="N260" s="57">
        <v>0.5936777178</v>
      </c>
      <c r="O260" s="27">
        <v>4.343618344</v>
      </c>
      <c r="P260" s="20">
        <v>1.0</v>
      </c>
      <c r="Q260" s="7"/>
      <c r="R260" s="7"/>
      <c r="S260" s="7"/>
      <c r="T260" s="7"/>
      <c r="U260" s="7"/>
      <c r="V260" s="7"/>
      <c r="W260" s="7"/>
      <c r="X260" s="7"/>
      <c r="Y260" s="7"/>
      <c r="Z260" s="7"/>
    </row>
    <row r="261" ht="15.0" customHeight="1">
      <c r="A261" s="20" t="s">
        <v>365</v>
      </c>
      <c r="B261" s="20" t="s">
        <v>454</v>
      </c>
      <c r="C261" s="20">
        <v>190.0</v>
      </c>
      <c r="D261" s="50">
        <v>1363.0</v>
      </c>
      <c r="E261" s="57">
        <v>0.4490705045</v>
      </c>
      <c r="F261" s="50">
        <v>612.0</v>
      </c>
      <c r="G261" s="50">
        <v>751.0</v>
      </c>
      <c r="H261" s="20" t="s">
        <v>245</v>
      </c>
      <c r="I261" s="7"/>
      <c r="J261" s="20" t="s">
        <v>365</v>
      </c>
      <c r="K261" s="20" t="s">
        <v>454</v>
      </c>
      <c r="L261" s="20">
        <v>190.0</v>
      </c>
      <c r="M261" s="57">
        <v>0.4574336163</v>
      </c>
      <c r="N261" s="57">
        <v>0.4600116754</v>
      </c>
      <c r="O261" s="27">
        <v>-0.2578059089</v>
      </c>
      <c r="P261" s="20">
        <v>1.0</v>
      </c>
      <c r="Q261" s="7"/>
      <c r="R261" s="7"/>
      <c r="S261" s="7"/>
      <c r="T261" s="7"/>
      <c r="U261" s="7"/>
      <c r="V261" s="7"/>
      <c r="W261" s="7"/>
      <c r="X261" s="7"/>
      <c r="Y261" s="7"/>
      <c r="Z261" s="7"/>
    </row>
    <row r="262" ht="15.0" customHeight="1">
      <c r="A262" s="20" t="s">
        <v>365</v>
      </c>
      <c r="B262" s="20" t="s">
        <v>455</v>
      </c>
      <c r="C262" s="20">
        <v>197.0</v>
      </c>
      <c r="D262" s="50">
        <v>865.0</v>
      </c>
      <c r="E262" s="57">
        <v>0.5100756919</v>
      </c>
      <c r="F262" s="50">
        <v>441.0</v>
      </c>
      <c r="G262" s="50">
        <v>424.0</v>
      </c>
      <c r="H262" s="20" t="s">
        <v>247</v>
      </c>
      <c r="I262" s="7"/>
      <c r="J262" s="20" t="s">
        <v>365</v>
      </c>
      <c r="K262" s="20" t="s">
        <v>455</v>
      </c>
      <c r="L262" s="20">
        <v>197.0</v>
      </c>
      <c r="M262" s="57">
        <v>0.5041207451</v>
      </c>
      <c r="N262" s="57">
        <v>0.5130353818</v>
      </c>
      <c r="O262" s="27">
        <v>-0.8914636647</v>
      </c>
      <c r="P262" s="20">
        <v>1.0</v>
      </c>
      <c r="Q262" s="7"/>
      <c r="R262" s="7"/>
      <c r="S262" s="7"/>
      <c r="T262" s="7"/>
      <c r="U262" s="7"/>
      <c r="V262" s="7"/>
      <c r="W262" s="7"/>
      <c r="X262" s="7"/>
      <c r="Y262" s="7"/>
      <c r="Z262" s="7"/>
    </row>
    <row r="263" ht="15.0" customHeight="1">
      <c r="A263" s="20" t="s">
        <v>365</v>
      </c>
      <c r="B263" s="20" t="s">
        <v>455</v>
      </c>
      <c r="C263" s="20">
        <v>204.0</v>
      </c>
      <c r="D263" s="50">
        <v>1078.0</v>
      </c>
      <c r="E263" s="57">
        <v>0.5250120559</v>
      </c>
      <c r="F263" s="50">
        <v>566.0</v>
      </c>
      <c r="G263" s="50">
        <v>512.0</v>
      </c>
      <c r="H263" s="20" t="s">
        <v>247</v>
      </c>
      <c r="I263" s="7"/>
      <c r="J263" s="20" t="s">
        <v>365</v>
      </c>
      <c r="K263" s="20" t="s">
        <v>455</v>
      </c>
      <c r="L263" s="20">
        <v>204.0</v>
      </c>
      <c r="M263" s="57">
        <v>0.52071148</v>
      </c>
      <c r="N263" s="57">
        <v>0.5361189802</v>
      </c>
      <c r="O263" s="27">
        <v>-1.540750018</v>
      </c>
      <c r="P263" s="20">
        <v>1.0</v>
      </c>
      <c r="Q263" s="7"/>
      <c r="R263" s="7"/>
      <c r="S263" s="7"/>
      <c r="T263" s="7"/>
      <c r="U263" s="7"/>
      <c r="V263" s="7"/>
      <c r="W263" s="7"/>
      <c r="X263" s="7"/>
      <c r="Y263" s="7"/>
      <c r="Z263" s="7"/>
    </row>
    <row r="264" ht="15.0" customHeight="1">
      <c r="A264" s="20" t="s">
        <v>365</v>
      </c>
      <c r="B264" s="20" t="s">
        <v>455</v>
      </c>
      <c r="C264" s="20">
        <v>211.0</v>
      </c>
      <c r="D264" s="50">
        <v>1052.0</v>
      </c>
      <c r="E264" s="57">
        <v>0.5043023752</v>
      </c>
      <c r="F264" s="50">
        <v>531.0</v>
      </c>
      <c r="G264" s="50">
        <v>521.0</v>
      </c>
      <c r="H264" s="20" t="s">
        <v>247</v>
      </c>
      <c r="I264" s="7"/>
      <c r="J264" s="20" t="s">
        <v>365</v>
      </c>
      <c r="K264" s="20" t="s">
        <v>455</v>
      </c>
      <c r="L264" s="20">
        <v>211.0</v>
      </c>
      <c r="M264" s="57">
        <v>0.5272260743</v>
      </c>
      <c r="N264" s="57">
        <v>0.51062417</v>
      </c>
      <c r="O264" s="27">
        <v>1.66019043</v>
      </c>
      <c r="P264" s="20">
        <v>1.0</v>
      </c>
      <c r="Q264" s="7"/>
      <c r="R264" s="7"/>
      <c r="S264" s="7"/>
      <c r="T264" s="7"/>
      <c r="U264" s="7"/>
      <c r="V264" s="7"/>
      <c r="W264" s="7"/>
      <c r="X264" s="7"/>
      <c r="Y264" s="7"/>
      <c r="Z264" s="7"/>
    </row>
    <row r="265" ht="15.0" customHeight="1">
      <c r="A265" s="20" t="s">
        <v>365</v>
      </c>
      <c r="B265" s="20" t="s">
        <v>455</v>
      </c>
      <c r="C265" s="20">
        <v>218.0</v>
      </c>
      <c r="D265" s="50">
        <v>1502.0</v>
      </c>
      <c r="E265" s="57">
        <v>0.5424312893</v>
      </c>
      <c r="F265" s="50">
        <v>815.0</v>
      </c>
      <c r="G265" s="50">
        <v>687.0</v>
      </c>
      <c r="H265" s="20" t="s">
        <v>247</v>
      </c>
      <c r="I265" s="7"/>
      <c r="J265" s="20" t="s">
        <v>365</v>
      </c>
      <c r="K265" s="20" t="s">
        <v>455</v>
      </c>
      <c r="L265" s="20">
        <v>218.0</v>
      </c>
      <c r="M265" s="57">
        <v>0.5607270522</v>
      </c>
      <c r="N265" s="57">
        <v>0.5321667524</v>
      </c>
      <c r="O265" s="27">
        <v>2.856029974</v>
      </c>
      <c r="P265" s="20">
        <v>1.0</v>
      </c>
      <c r="Q265" s="7"/>
      <c r="R265" s="7"/>
      <c r="S265" s="7"/>
      <c r="T265" s="7"/>
      <c r="U265" s="7"/>
      <c r="V265" s="7"/>
      <c r="W265" s="7"/>
      <c r="X265" s="7"/>
      <c r="Y265" s="7"/>
      <c r="Z265" s="7"/>
    </row>
    <row r="266" ht="15.0" customHeight="1">
      <c r="A266" s="20" t="s">
        <v>365</v>
      </c>
      <c r="B266" s="20" t="s">
        <v>456</v>
      </c>
      <c r="C266" s="20">
        <v>220.0</v>
      </c>
      <c r="D266" s="50">
        <v>3530.0</v>
      </c>
      <c r="E266" s="57">
        <v>0.2946826633</v>
      </c>
      <c r="F266" s="50">
        <v>1040.0</v>
      </c>
      <c r="G266" s="50">
        <v>2490.0</v>
      </c>
      <c r="H266" s="20" t="s">
        <v>245</v>
      </c>
      <c r="I266" s="7"/>
      <c r="J266" s="20" t="s">
        <v>365</v>
      </c>
      <c r="K266" s="20" t="s">
        <v>456</v>
      </c>
      <c r="L266" s="20">
        <v>220.0</v>
      </c>
      <c r="M266" s="57">
        <v>0.3030834228</v>
      </c>
      <c r="N266" s="57">
        <v>0.3282265552</v>
      </c>
      <c r="O266" s="27">
        <v>-2.514313242</v>
      </c>
      <c r="P266" s="20">
        <v>1.0</v>
      </c>
      <c r="Q266" s="7"/>
      <c r="R266" s="7"/>
      <c r="S266" s="7"/>
      <c r="T266" s="7"/>
      <c r="U266" s="7"/>
      <c r="V266" s="7"/>
      <c r="W266" s="7"/>
      <c r="X266" s="7"/>
      <c r="Y266" s="7"/>
      <c r="Z266" s="7"/>
    </row>
    <row r="267" ht="15.0" customHeight="1">
      <c r="A267" s="20" t="s">
        <v>365</v>
      </c>
      <c r="B267" s="20" t="s">
        <v>457</v>
      </c>
      <c r="C267" s="20">
        <v>230.0</v>
      </c>
      <c r="D267" s="50">
        <v>1587.0</v>
      </c>
      <c r="E267" s="57">
        <v>0.5007852752</v>
      </c>
      <c r="F267" s="50">
        <v>795.0</v>
      </c>
      <c r="G267" s="50">
        <v>792.0</v>
      </c>
      <c r="H267" s="20" t="s">
        <v>247</v>
      </c>
      <c r="I267" s="7"/>
      <c r="J267" s="20" t="s">
        <v>365</v>
      </c>
      <c r="K267" s="20" t="s">
        <v>457</v>
      </c>
      <c r="L267" s="20">
        <v>230.0</v>
      </c>
      <c r="M267" s="57">
        <v>0.4947430613</v>
      </c>
      <c r="N267" s="57">
        <v>0.5281795511</v>
      </c>
      <c r="O267" s="27">
        <v>-3.343648985</v>
      </c>
      <c r="P267" s="20">
        <v>0.0</v>
      </c>
      <c r="Q267" s="7"/>
      <c r="R267" s="7"/>
      <c r="S267" s="7"/>
      <c r="T267" s="7"/>
      <c r="U267" s="7"/>
      <c r="V267" s="7"/>
      <c r="W267" s="7"/>
      <c r="X267" s="7"/>
      <c r="Y267" s="7"/>
      <c r="Z267" s="7"/>
    </row>
    <row r="268" ht="15.0" customHeight="1">
      <c r="A268" s="20" t="s">
        <v>365</v>
      </c>
      <c r="B268" s="20" t="s">
        <v>458</v>
      </c>
      <c r="C268" s="20">
        <v>253.0</v>
      </c>
      <c r="D268" s="50">
        <v>1459.0</v>
      </c>
      <c r="E268" s="57">
        <v>0.5913702513</v>
      </c>
      <c r="F268" s="50">
        <v>863.0</v>
      </c>
      <c r="G268" s="50">
        <v>596.0</v>
      </c>
      <c r="H268" s="20" t="s">
        <v>247</v>
      </c>
      <c r="I268" s="7"/>
      <c r="J268" s="20" t="s">
        <v>365</v>
      </c>
      <c r="K268" s="20" t="s">
        <v>458</v>
      </c>
      <c r="L268" s="20">
        <v>253.0</v>
      </c>
      <c r="M268" s="57">
        <v>0.5746574899</v>
      </c>
      <c r="N268" s="57">
        <v>0.6003717472</v>
      </c>
      <c r="O268" s="27">
        <v>-2.571425732</v>
      </c>
      <c r="P268" s="20">
        <v>1.0</v>
      </c>
      <c r="Q268" s="7"/>
      <c r="R268" s="7"/>
      <c r="S268" s="7"/>
      <c r="T268" s="7"/>
      <c r="U268" s="7"/>
      <c r="V268" s="7"/>
      <c r="W268" s="7"/>
      <c r="X268" s="7"/>
      <c r="Y268" s="7"/>
      <c r="Z268" s="7"/>
    </row>
    <row r="269" ht="15.0" customHeight="1">
      <c r="A269" s="20" t="s">
        <v>365</v>
      </c>
      <c r="B269" s="20" t="s">
        <v>458</v>
      </c>
      <c r="C269" s="20">
        <v>254.0</v>
      </c>
      <c r="D269" s="50">
        <v>912.0</v>
      </c>
      <c r="E269" s="57">
        <v>0.5038000286</v>
      </c>
      <c r="F269" s="50">
        <v>459.0</v>
      </c>
      <c r="G269" s="50">
        <v>453.0</v>
      </c>
      <c r="H269" s="20" t="s">
        <v>247</v>
      </c>
      <c r="I269" s="7"/>
      <c r="J269" s="20" t="s">
        <v>365</v>
      </c>
      <c r="K269" s="20" t="s">
        <v>458</v>
      </c>
      <c r="L269" s="20">
        <v>254.0</v>
      </c>
      <c r="M269" s="57">
        <v>0.5300863255</v>
      </c>
      <c r="N269" s="57">
        <v>0.5358146067</v>
      </c>
      <c r="O269" s="27">
        <v>-0.5728281222</v>
      </c>
      <c r="P269" s="20">
        <v>1.0</v>
      </c>
      <c r="Q269" s="7"/>
      <c r="R269" s="7"/>
      <c r="S269" s="7"/>
      <c r="T269" s="7"/>
      <c r="U269" s="7"/>
      <c r="V269" s="7"/>
      <c r="W269" s="7"/>
      <c r="X269" s="7"/>
      <c r="Y269" s="7"/>
      <c r="Z269" s="7"/>
    </row>
    <row r="270" ht="15.0" customHeight="1">
      <c r="A270" s="20" t="s">
        <v>365</v>
      </c>
      <c r="B270" s="20" t="s">
        <v>458</v>
      </c>
      <c r="C270" s="20">
        <v>256.0</v>
      </c>
      <c r="D270" s="50">
        <v>739.0</v>
      </c>
      <c r="E270" s="57">
        <v>0.5894694525</v>
      </c>
      <c r="F270" s="50">
        <v>436.0</v>
      </c>
      <c r="G270" s="50">
        <v>303.0</v>
      </c>
      <c r="H270" s="20" t="s">
        <v>247</v>
      </c>
      <c r="I270" s="7"/>
      <c r="J270" s="20" t="s">
        <v>365</v>
      </c>
      <c r="K270" s="20" t="s">
        <v>458</v>
      </c>
      <c r="L270" s="20">
        <v>256.0</v>
      </c>
      <c r="M270" s="57">
        <v>0.5728887495</v>
      </c>
      <c r="N270" s="57">
        <v>0.6053215078</v>
      </c>
      <c r="O270" s="27">
        <v>-3.243275825</v>
      </c>
      <c r="P270" s="20">
        <v>1.0</v>
      </c>
      <c r="Q270" s="7"/>
      <c r="R270" s="7"/>
      <c r="S270" s="7"/>
      <c r="T270" s="7"/>
      <c r="U270" s="7"/>
      <c r="V270" s="7"/>
      <c r="W270" s="7"/>
      <c r="X270" s="7"/>
      <c r="Y270" s="7"/>
      <c r="Z270" s="7"/>
    </row>
    <row r="271" ht="15.0" customHeight="1">
      <c r="A271" s="20" t="s">
        <v>365</v>
      </c>
      <c r="B271" s="20" t="s">
        <v>459</v>
      </c>
      <c r="C271" s="20">
        <v>261.0</v>
      </c>
      <c r="D271" s="50">
        <v>1611.0</v>
      </c>
      <c r="E271" s="57">
        <v>0.6392660156</v>
      </c>
      <c r="F271" s="50">
        <v>1030.0</v>
      </c>
      <c r="G271" s="50">
        <v>581.0</v>
      </c>
      <c r="H271" s="20" t="s">
        <v>247</v>
      </c>
      <c r="I271" s="7"/>
      <c r="J271" s="20" t="s">
        <v>365</v>
      </c>
      <c r="K271" s="20" t="s">
        <v>459</v>
      </c>
      <c r="L271" s="20">
        <v>261.0</v>
      </c>
      <c r="M271" s="57">
        <v>0.6469964071</v>
      </c>
      <c r="N271" s="57">
        <v>0.6470860315</v>
      </c>
      <c r="O271" s="27">
        <v>-0.008962431066</v>
      </c>
      <c r="P271" s="20">
        <v>1.0</v>
      </c>
      <c r="Q271" s="7"/>
      <c r="R271" s="7"/>
      <c r="S271" s="7"/>
      <c r="T271" s="7"/>
      <c r="U271" s="7"/>
      <c r="V271" s="7"/>
      <c r="W271" s="7"/>
      <c r="X271" s="7"/>
      <c r="Y271" s="7"/>
      <c r="Z271" s="7"/>
    </row>
    <row r="272" ht="15.0" customHeight="1">
      <c r="A272" s="20" t="s">
        <v>365</v>
      </c>
      <c r="B272" s="20" t="s">
        <v>459</v>
      </c>
      <c r="C272" s="20">
        <v>267.0</v>
      </c>
      <c r="D272" s="50">
        <v>1454.0</v>
      </c>
      <c r="E272" s="57">
        <v>0.6506279142</v>
      </c>
      <c r="F272" s="50">
        <v>946.0</v>
      </c>
      <c r="G272" s="50">
        <v>508.0</v>
      </c>
      <c r="H272" s="20" t="s">
        <v>247</v>
      </c>
      <c r="I272" s="7"/>
      <c r="J272" s="20" t="s">
        <v>365</v>
      </c>
      <c r="K272" s="20" t="s">
        <v>459</v>
      </c>
      <c r="L272" s="20">
        <v>267.0</v>
      </c>
      <c r="M272" s="57">
        <v>0.6561480976</v>
      </c>
      <c r="N272" s="57">
        <v>0.6721311475</v>
      </c>
      <c r="O272" s="27">
        <v>-1.598304995</v>
      </c>
      <c r="P272" s="20">
        <v>1.0</v>
      </c>
      <c r="Q272" s="7"/>
      <c r="R272" s="7"/>
      <c r="S272" s="7"/>
      <c r="T272" s="7"/>
      <c r="U272" s="7"/>
      <c r="V272" s="7"/>
      <c r="W272" s="7"/>
      <c r="X272" s="7"/>
      <c r="Y272" s="7"/>
      <c r="Z272" s="7"/>
    </row>
    <row r="273" ht="15.0" customHeight="1">
      <c r="A273" s="20" t="s">
        <v>365</v>
      </c>
      <c r="B273" s="20" t="s">
        <v>459</v>
      </c>
      <c r="C273" s="20">
        <v>273.0</v>
      </c>
      <c r="D273" s="50">
        <v>1211.0</v>
      </c>
      <c r="E273" s="57">
        <v>0.5895718039</v>
      </c>
      <c r="F273" s="50">
        <v>714.0</v>
      </c>
      <c r="G273" s="50">
        <v>497.0</v>
      </c>
      <c r="H273" s="20" t="s">
        <v>247</v>
      </c>
      <c r="I273" s="7"/>
      <c r="J273" s="20" t="s">
        <v>365</v>
      </c>
      <c r="K273" s="20" t="s">
        <v>459</v>
      </c>
      <c r="L273" s="20">
        <v>273.0</v>
      </c>
      <c r="M273" s="57">
        <v>0.5987561418</v>
      </c>
      <c r="N273" s="57">
        <v>0.5982085733</v>
      </c>
      <c r="O273" s="27">
        <v>0.05475685638</v>
      </c>
      <c r="P273" s="20">
        <v>1.0</v>
      </c>
      <c r="Q273" s="7"/>
      <c r="R273" s="7"/>
      <c r="S273" s="7"/>
      <c r="T273" s="7"/>
      <c r="U273" s="7"/>
      <c r="V273" s="7"/>
      <c r="W273" s="7"/>
      <c r="X273" s="7"/>
      <c r="Y273" s="7"/>
      <c r="Z273" s="7"/>
    </row>
    <row r="274" ht="15.0" customHeight="1">
      <c r="A274" s="20" t="s">
        <v>365</v>
      </c>
      <c r="B274" s="20" t="s">
        <v>459</v>
      </c>
      <c r="C274" s="20">
        <v>279.0</v>
      </c>
      <c r="D274" s="50">
        <v>1149.0</v>
      </c>
      <c r="E274" s="57">
        <v>0.530434827</v>
      </c>
      <c r="F274" s="50">
        <v>609.0</v>
      </c>
      <c r="G274" s="50">
        <v>540.0</v>
      </c>
      <c r="H274" s="20" t="s">
        <v>247</v>
      </c>
      <c r="I274" s="7"/>
      <c r="J274" s="20" t="s">
        <v>365</v>
      </c>
      <c r="K274" s="20" t="s">
        <v>459</v>
      </c>
      <c r="L274" s="20">
        <v>279.0</v>
      </c>
      <c r="M274" s="57">
        <v>0.5272134802</v>
      </c>
      <c r="N274" s="57">
        <v>0.5375838926</v>
      </c>
      <c r="O274" s="27">
        <v>-1.037041245</v>
      </c>
      <c r="P274" s="20">
        <v>1.0</v>
      </c>
      <c r="Q274" s="7"/>
      <c r="R274" s="7"/>
      <c r="S274" s="7"/>
      <c r="T274" s="7"/>
      <c r="U274" s="7"/>
      <c r="V274" s="7"/>
      <c r="W274" s="7"/>
      <c r="X274" s="7"/>
      <c r="Y274" s="7"/>
      <c r="Z274" s="7"/>
    </row>
    <row r="275" ht="15.0" customHeight="1">
      <c r="A275" s="20" t="s">
        <v>365</v>
      </c>
      <c r="B275" s="20" t="s">
        <v>459</v>
      </c>
      <c r="C275" s="20">
        <v>285.0</v>
      </c>
      <c r="D275" s="50">
        <v>697.0</v>
      </c>
      <c r="E275" s="57">
        <v>0.5519147749</v>
      </c>
      <c r="F275" s="50">
        <v>385.0</v>
      </c>
      <c r="G275" s="50">
        <v>312.0</v>
      </c>
      <c r="H275" s="20" t="s">
        <v>247</v>
      </c>
      <c r="I275" s="7"/>
      <c r="J275" s="20" t="s">
        <v>365</v>
      </c>
      <c r="K275" s="20" t="s">
        <v>459</v>
      </c>
      <c r="L275" s="20">
        <v>285.0</v>
      </c>
      <c r="M275" s="57">
        <v>0.5476477757</v>
      </c>
      <c r="N275" s="57">
        <v>0.5718782791</v>
      </c>
      <c r="O275" s="27">
        <v>-2.423050347</v>
      </c>
      <c r="P275" s="20">
        <v>1.0</v>
      </c>
      <c r="Q275" s="7"/>
      <c r="R275" s="7"/>
      <c r="S275" s="7"/>
      <c r="T275" s="7"/>
      <c r="U275" s="7"/>
      <c r="V275" s="7"/>
      <c r="W275" s="7"/>
      <c r="X275" s="7"/>
      <c r="Y275" s="7"/>
      <c r="Z275" s="7"/>
    </row>
    <row r="276" ht="15.0" customHeight="1">
      <c r="A276" s="20" t="s">
        <v>365</v>
      </c>
      <c r="B276" s="20" t="s">
        <v>459</v>
      </c>
      <c r="C276" s="20">
        <v>291.0</v>
      </c>
      <c r="D276" s="50">
        <v>971.0</v>
      </c>
      <c r="E276" s="57">
        <v>0.5461374472</v>
      </c>
      <c r="F276" s="50">
        <v>530.0</v>
      </c>
      <c r="G276" s="50">
        <v>441.0</v>
      </c>
      <c r="H276" s="20" t="s">
        <v>247</v>
      </c>
      <c r="I276" s="7"/>
      <c r="J276" s="20" t="s">
        <v>365</v>
      </c>
      <c r="K276" s="20" t="s">
        <v>459</v>
      </c>
      <c r="L276" s="20">
        <v>291.0</v>
      </c>
      <c r="M276" s="57">
        <v>0.5285371444</v>
      </c>
      <c r="N276" s="57">
        <v>0.556097561</v>
      </c>
      <c r="O276" s="27">
        <v>-2.756041656</v>
      </c>
      <c r="P276" s="20">
        <v>1.0</v>
      </c>
      <c r="Q276" s="7"/>
      <c r="R276" s="7"/>
      <c r="S276" s="7"/>
      <c r="T276" s="7"/>
      <c r="U276" s="7"/>
      <c r="V276" s="7"/>
      <c r="W276" s="7"/>
      <c r="X276" s="7"/>
      <c r="Y276" s="7"/>
      <c r="Z276" s="7"/>
    </row>
    <row r="277" ht="15.0" customHeight="1">
      <c r="A277" s="20" t="s">
        <v>365</v>
      </c>
      <c r="B277" s="20" t="s">
        <v>459</v>
      </c>
      <c r="C277" s="20">
        <v>297.0</v>
      </c>
      <c r="D277" s="50">
        <v>331.0</v>
      </c>
      <c r="E277" s="57">
        <v>0.4830586229</v>
      </c>
      <c r="F277" s="50">
        <v>160.0</v>
      </c>
      <c r="G277" s="50">
        <v>171.0</v>
      </c>
      <c r="H277" s="20" t="s">
        <v>245</v>
      </c>
      <c r="I277" s="7"/>
      <c r="J277" s="20" t="s">
        <v>365</v>
      </c>
      <c r="K277" s="20" t="s">
        <v>459</v>
      </c>
      <c r="L277" s="20">
        <v>297.0</v>
      </c>
      <c r="M277" s="57">
        <v>0.5052443531</v>
      </c>
      <c r="N277" s="57">
        <v>0.4871794872</v>
      </c>
      <c r="O277" s="27">
        <v>1.806486596</v>
      </c>
      <c r="P277" s="20">
        <v>0.0</v>
      </c>
      <c r="Q277" s="7"/>
      <c r="R277" s="7"/>
      <c r="S277" s="7"/>
      <c r="T277" s="7"/>
      <c r="U277" s="7"/>
      <c r="V277" s="7"/>
      <c r="W277" s="7"/>
      <c r="X277" s="7"/>
      <c r="Y277" s="7"/>
      <c r="Z277" s="7"/>
    </row>
    <row r="278" ht="15.0" customHeight="1">
      <c r="A278" s="20" t="s">
        <v>365</v>
      </c>
      <c r="B278" s="20" t="s">
        <v>460</v>
      </c>
      <c r="C278" s="20">
        <v>300.0</v>
      </c>
      <c r="D278" s="50">
        <v>121.0</v>
      </c>
      <c r="E278" s="57">
        <v>0.7621888242</v>
      </c>
      <c r="F278" s="50">
        <v>92.0</v>
      </c>
      <c r="G278" s="50">
        <v>29.0</v>
      </c>
      <c r="H278" s="20" t="s">
        <v>247</v>
      </c>
      <c r="I278" s="7"/>
      <c r="J278" s="20" t="s">
        <v>365</v>
      </c>
      <c r="K278" s="20" t="s">
        <v>460</v>
      </c>
      <c r="L278" s="20">
        <v>300.0</v>
      </c>
      <c r="M278" s="57">
        <v>0.8329368041</v>
      </c>
      <c r="N278" s="57">
        <v>0.7381974249</v>
      </c>
      <c r="O278" s="27">
        <v>9.473937918</v>
      </c>
      <c r="P278" s="20">
        <v>1.0</v>
      </c>
      <c r="Q278" s="7"/>
      <c r="R278" s="7"/>
      <c r="S278" s="7"/>
      <c r="T278" s="7"/>
      <c r="U278" s="7"/>
      <c r="V278" s="7"/>
      <c r="W278" s="7"/>
      <c r="X278" s="7"/>
      <c r="Y278" s="7"/>
      <c r="Z278" s="7"/>
    </row>
    <row r="279" ht="15.0" customHeight="1">
      <c r="A279" s="20" t="s">
        <v>365</v>
      </c>
      <c r="B279" s="20" t="s">
        <v>460</v>
      </c>
      <c r="C279" s="20">
        <v>310.0</v>
      </c>
      <c r="D279" s="50">
        <v>326.0</v>
      </c>
      <c r="E279" s="57">
        <v>0.6971465097</v>
      </c>
      <c r="F279" s="50">
        <v>227.0</v>
      </c>
      <c r="G279" s="50">
        <v>99.0</v>
      </c>
      <c r="H279" s="20" t="s">
        <v>247</v>
      </c>
      <c r="I279" s="7"/>
      <c r="J279" s="20" t="s">
        <v>365</v>
      </c>
      <c r="K279" s="20" t="s">
        <v>460</v>
      </c>
      <c r="L279" s="20">
        <v>310.0</v>
      </c>
      <c r="M279" s="57">
        <v>0.715117096</v>
      </c>
      <c r="N279" s="57">
        <v>0.6997885835</v>
      </c>
      <c r="O279" s="27">
        <v>1.532851246</v>
      </c>
      <c r="P279" s="20">
        <v>1.0</v>
      </c>
      <c r="Q279" s="7"/>
      <c r="R279" s="7"/>
      <c r="S279" s="7"/>
      <c r="T279" s="7"/>
      <c r="U279" s="7"/>
      <c r="V279" s="7"/>
      <c r="W279" s="7"/>
      <c r="X279" s="7"/>
      <c r="Y279" s="7"/>
      <c r="Z279" s="7"/>
    </row>
    <row r="280" ht="15.0" customHeight="1">
      <c r="A280" s="20" t="s">
        <v>365</v>
      </c>
      <c r="B280" s="20" t="s">
        <v>460</v>
      </c>
      <c r="C280" s="20">
        <v>320.0</v>
      </c>
      <c r="D280" s="50">
        <v>342.0</v>
      </c>
      <c r="E280" s="57">
        <v>0.6229976944</v>
      </c>
      <c r="F280" s="50">
        <v>213.0</v>
      </c>
      <c r="G280" s="50">
        <v>129.0</v>
      </c>
      <c r="H280" s="20" t="s">
        <v>247</v>
      </c>
      <c r="I280" s="7"/>
      <c r="J280" s="20" t="s">
        <v>365</v>
      </c>
      <c r="K280" s="20" t="s">
        <v>460</v>
      </c>
      <c r="L280" s="20">
        <v>320.0</v>
      </c>
      <c r="M280" s="57">
        <v>0.6202426859</v>
      </c>
      <c r="N280" s="57">
        <v>0.6324582339</v>
      </c>
      <c r="O280" s="27">
        <v>-1.221554795</v>
      </c>
      <c r="P280" s="20">
        <v>1.0</v>
      </c>
      <c r="Q280" s="7"/>
      <c r="R280" s="7"/>
      <c r="S280" s="7"/>
      <c r="T280" s="7"/>
      <c r="U280" s="7"/>
      <c r="V280" s="7"/>
      <c r="W280" s="7"/>
      <c r="X280" s="7"/>
      <c r="Y280" s="7"/>
      <c r="Z280" s="7"/>
    </row>
    <row r="281" ht="15.0" customHeight="1">
      <c r="A281" s="20" t="s">
        <v>365</v>
      </c>
      <c r="B281" s="20" t="s">
        <v>460</v>
      </c>
      <c r="C281" s="20">
        <v>330.0</v>
      </c>
      <c r="D281" s="50">
        <v>484.0</v>
      </c>
      <c r="E281" s="57">
        <v>0.6843837258</v>
      </c>
      <c r="F281" s="50">
        <v>331.0</v>
      </c>
      <c r="G281" s="50">
        <v>153.0</v>
      </c>
      <c r="H281" s="20" t="s">
        <v>247</v>
      </c>
      <c r="I281" s="7"/>
      <c r="J281" s="20" t="s">
        <v>365</v>
      </c>
      <c r="K281" s="20" t="s">
        <v>460</v>
      </c>
      <c r="L281" s="20">
        <v>330.0</v>
      </c>
      <c r="M281" s="57">
        <v>0.711956838</v>
      </c>
      <c r="N281" s="57">
        <v>0.6869158879</v>
      </c>
      <c r="O281" s="27">
        <v>2.504095011</v>
      </c>
      <c r="P281" s="20">
        <v>1.0</v>
      </c>
      <c r="Q281" s="7"/>
      <c r="R281" s="7"/>
      <c r="S281" s="7"/>
      <c r="T281" s="7"/>
      <c r="U281" s="7"/>
      <c r="V281" s="7"/>
      <c r="W281" s="7"/>
      <c r="X281" s="7"/>
      <c r="Y281" s="7"/>
      <c r="Z281" s="7"/>
    </row>
    <row r="282" ht="15.0" customHeight="1">
      <c r="A282" s="20" t="s">
        <v>365</v>
      </c>
      <c r="B282" s="20" t="s">
        <v>460</v>
      </c>
      <c r="C282" s="20">
        <v>340.0</v>
      </c>
      <c r="D282" s="50">
        <v>644.0</v>
      </c>
      <c r="E282" s="57">
        <v>0.6528411302</v>
      </c>
      <c r="F282" s="50">
        <v>420.0</v>
      </c>
      <c r="G282" s="50">
        <v>224.0</v>
      </c>
      <c r="H282" s="20" t="s">
        <v>247</v>
      </c>
      <c r="I282" s="7"/>
      <c r="J282" s="20" t="s">
        <v>365</v>
      </c>
      <c r="K282" s="20" t="s">
        <v>460</v>
      </c>
      <c r="L282" s="20">
        <v>340.0</v>
      </c>
      <c r="M282" s="57">
        <v>0.6286199216</v>
      </c>
      <c r="N282" s="57">
        <v>0.6550836551</v>
      </c>
      <c r="O282" s="27">
        <v>-2.646373348</v>
      </c>
      <c r="P282" s="20">
        <v>1.0</v>
      </c>
      <c r="Q282" s="7"/>
      <c r="R282" s="7"/>
      <c r="S282" s="7"/>
      <c r="T282" s="7"/>
      <c r="U282" s="7"/>
      <c r="V282" s="7"/>
      <c r="W282" s="7"/>
      <c r="X282" s="7"/>
      <c r="Y282" s="7"/>
      <c r="Z282" s="7"/>
    </row>
    <row r="283" ht="15.0" customHeight="1">
      <c r="A283" s="20" t="s">
        <v>365</v>
      </c>
      <c r="B283" s="20" t="s">
        <v>461</v>
      </c>
      <c r="C283" s="20">
        <v>350.0</v>
      </c>
      <c r="D283" s="50">
        <v>2074.0</v>
      </c>
      <c r="E283" s="57">
        <v>0.5836908763</v>
      </c>
      <c r="F283" s="50">
        <v>1211.0</v>
      </c>
      <c r="G283" s="50">
        <v>863.0</v>
      </c>
      <c r="H283" s="20" t="s">
        <v>247</v>
      </c>
      <c r="I283" s="7"/>
      <c r="J283" s="20" t="s">
        <v>365</v>
      </c>
      <c r="K283" s="20" t="s">
        <v>461</v>
      </c>
      <c r="L283" s="20">
        <v>350.0</v>
      </c>
      <c r="M283" s="57">
        <v>0.5874552203</v>
      </c>
      <c r="N283" s="57">
        <v>0.5785636165</v>
      </c>
      <c r="O283" s="27">
        <v>0.8891603865</v>
      </c>
      <c r="P283" s="20">
        <v>1.0</v>
      </c>
      <c r="Q283" s="7"/>
      <c r="R283" s="7"/>
      <c r="S283" s="7"/>
      <c r="T283" s="7"/>
      <c r="U283" s="7"/>
      <c r="V283" s="7"/>
      <c r="W283" s="7"/>
      <c r="X283" s="7"/>
      <c r="Y283" s="7"/>
      <c r="Z283" s="7"/>
    </row>
    <row r="284" ht="15.0" customHeight="1">
      <c r="A284" s="20" t="s">
        <v>365</v>
      </c>
      <c r="B284" s="20" t="s">
        <v>461</v>
      </c>
      <c r="C284" s="20">
        <v>360.0</v>
      </c>
      <c r="D284" s="50">
        <v>1266.0</v>
      </c>
      <c r="E284" s="57">
        <v>0.4088337652</v>
      </c>
      <c r="F284" s="50">
        <v>518.0</v>
      </c>
      <c r="G284" s="50">
        <v>748.0</v>
      </c>
      <c r="H284" s="20" t="s">
        <v>245</v>
      </c>
      <c r="I284" s="7"/>
      <c r="J284" s="20" t="s">
        <v>365</v>
      </c>
      <c r="K284" s="20" t="s">
        <v>461</v>
      </c>
      <c r="L284" s="20">
        <v>360.0</v>
      </c>
      <c r="M284" s="57">
        <v>0.4011219049</v>
      </c>
      <c r="N284" s="57">
        <v>0.4345939244</v>
      </c>
      <c r="O284" s="27">
        <v>-3.347201944</v>
      </c>
      <c r="P284" s="20">
        <v>1.0</v>
      </c>
      <c r="Q284" s="7"/>
      <c r="R284" s="7"/>
      <c r="S284" s="7"/>
      <c r="T284" s="7"/>
      <c r="U284" s="7"/>
      <c r="V284" s="7"/>
      <c r="W284" s="7"/>
      <c r="X284" s="7"/>
      <c r="Y284" s="7"/>
      <c r="Z284" s="7"/>
    </row>
    <row r="285" ht="15.0" customHeight="1">
      <c r="A285" s="20" t="s">
        <v>365</v>
      </c>
      <c r="B285" s="20" t="s">
        <v>462</v>
      </c>
      <c r="C285" s="20">
        <v>370.0</v>
      </c>
      <c r="D285" s="50">
        <v>1951.0</v>
      </c>
      <c r="E285" s="57">
        <v>0.4919098728</v>
      </c>
      <c r="F285" s="50">
        <v>960.0</v>
      </c>
      <c r="G285" s="50">
        <v>991.0</v>
      </c>
      <c r="H285" s="20" t="s">
        <v>245</v>
      </c>
      <c r="I285" s="7"/>
      <c r="J285" s="20" t="s">
        <v>365</v>
      </c>
      <c r="K285" s="20" t="s">
        <v>462</v>
      </c>
      <c r="L285" s="20">
        <v>370.0</v>
      </c>
      <c r="M285" s="57">
        <v>0.4863535884</v>
      </c>
      <c r="N285" s="57">
        <v>0.515942029</v>
      </c>
      <c r="O285" s="27">
        <v>-2.958844056</v>
      </c>
      <c r="P285" s="20">
        <v>0.0</v>
      </c>
      <c r="Q285" s="7"/>
      <c r="R285" s="7"/>
      <c r="S285" s="7"/>
      <c r="T285" s="7"/>
      <c r="U285" s="7"/>
      <c r="V285" s="7"/>
      <c r="W285" s="7"/>
      <c r="X285" s="7"/>
      <c r="Y285" s="7"/>
      <c r="Z285" s="7"/>
    </row>
    <row r="286" ht="15.0" customHeight="1">
      <c r="A286" s="20" t="s">
        <v>272</v>
      </c>
      <c r="B286" s="20" t="s">
        <v>463</v>
      </c>
      <c r="C286" s="20">
        <v>10.0</v>
      </c>
      <c r="D286" s="50">
        <v>442.0</v>
      </c>
      <c r="E286" s="57">
        <v>0.3958898731</v>
      </c>
      <c r="F286" s="50">
        <v>175.0</v>
      </c>
      <c r="G286" s="50">
        <v>267.0</v>
      </c>
      <c r="H286" s="20" t="s">
        <v>245</v>
      </c>
      <c r="I286" s="7"/>
      <c r="J286" s="20" t="s">
        <v>272</v>
      </c>
      <c r="K286" s="20" t="s">
        <v>463</v>
      </c>
      <c r="L286" s="20">
        <v>10.0</v>
      </c>
      <c r="M286" s="57">
        <v>0.3917572645</v>
      </c>
      <c r="N286" s="57">
        <v>0.4050707547</v>
      </c>
      <c r="O286" s="27">
        <v>-1.331349018</v>
      </c>
      <c r="P286" s="20">
        <v>1.0</v>
      </c>
      <c r="Q286" s="7"/>
      <c r="R286" s="7"/>
      <c r="S286" s="7"/>
      <c r="T286" s="7"/>
      <c r="U286" s="7"/>
      <c r="V286" s="7"/>
      <c r="W286" s="7"/>
      <c r="X286" s="7"/>
      <c r="Y286" s="7"/>
      <c r="Z286" s="7"/>
    </row>
    <row r="287" ht="15.0" customHeight="1">
      <c r="A287" s="20" t="s">
        <v>272</v>
      </c>
      <c r="B287" s="20" t="s">
        <v>464</v>
      </c>
      <c r="C287" s="20">
        <v>20.0</v>
      </c>
      <c r="D287" s="50">
        <v>430.0</v>
      </c>
      <c r="E287" s="57">
        <v>0.3923790761</v>
      </c>
      <c r="F287" s="50">
        <v>169.0</v>
      </c>
      <c r="G287" s="50">
        <v>261.0</v>
      </c>
      <c r="H287" s="20" t="s">
        <v>245</v>
      </c>
      <c r="I287" s="7"/>
      <c r="J287" s="20" t="s">
        <v>272</v>
      </c>
      <c r="K287" s="20" t="s">
        <v>464</v>
      </c>
      <c r="L287" s="20">
        <v>20.0</v>
      </c>
      <c r="M287" s="57">
        <v>0.4266957494</v>
      </c>
      <c r="N287" s="57">
        <v>0.4093264249</v>
      </c>
      <c r="O287" s="27">
        <v>1.736932454</v>
      </c>
      <c r="P287" s="20">
        <v>1.0</v>
      </c>
      <c r="Q287" s="7"/>
      <c r="R287" s="7"/>
      <c r="S287" s="7"/>
      <c r="T287" s="7"/>
      <c r="U287" s="7"/>
      <c r="V287" s="7"/>
      <c r="W287" s="7"/>
      <c r="X287" s="7"/>
      <c r="Y287" s="7"/>
      <c r="Z287" s="7"/>
    </row>
    <row r="288" ht="15.0" customHeight="1">
      <c r="A288" s="20" t="s">
        <v>272</v>
      </c>
      <c r="B288" s="20" t="s">
        <v>464</v>
      </c>
      <c r="C288" s="20">
        <v>30.0</v>
      </c>
      <c r="D288" s="50">
        <v>447.0</v>
      </c>
      <c r="E288" s="57">
        <v>0.3980034864</v>
      </c>
      <c r="F288" s="50">
        <v>178.0</v>
      </c>
      <c r="G288" s="50">
        <v>269.0</v>
      </c>
      <c r="H288" s="20" t="s">
        <v>245</v>
      </c>
      <c r="I288" s="7"/>
      <c r="J288" s="20" t="s">
        <v>272</v>
      </c>
      <c r="K288" s="20" t="s">
        <v>464</v>
      </c>
      <c r="L288" s="20">
        <v>30.0</v>
      </c>
      <c r="M288" s="57">
        <v>0.4035812445</v>
      </c>
      <c r="N288" s="57">
        <v>0.4327272727</v>
      </c>
      <c r="O288" s="27">
        <v>-2.914602823</v>
      </c>
      <c r="P288" s="20">
        <v>1.0</v>
      </c>
      <c r="Q288" s="7"/>
      <c r="R288" s="7"/>
      <c r="S288" s="7"/>
      <c r="T288" s="7"/>
      <c r="U288" s="7"/>
      <c r="V288" s="7"/>
      <c r="W288" s="7"/>
      <c r="X288" s="7"/>
      <c r="Y288" s="7"/>
      <c r="Z288" s="7"/>
    </row>
    <row r="289" ht="15.0" customHeight="1">
      <c r="A289" s="20" t="s">
        <v>272</v>
      </c>
      <c r="B289" s="20" t="s">
        <v>464</v>
      </c>
      <c r="C289" s="20">
        <v>40.0</v>
      </c>
      <c r="D289" s="50">
        <v>527.0</v>
      </c>
      <c r="E289" s="57">
        <v>0.4161376788</v>
      </c>
      <c r="F289" s="50">
        <v>219.0</v>
      </c>
      <c r="G289" s="50">
        <v>308.0</v>
      </c>
      <c r="H289" s="20" t="s">
        <v>245</v>
      </c>
      <c r="I289" s="7"/>
      <c r="J289" s="20" t="s">
        <v>272</v>
      </c>
      <c r="K289" s="20" t="s">
        <v>464</v>
      </c>
      <c r="L289" s="20">
        <v>40.0</v>
      </c>
      <c r="M289" s="57">
        <v>0.4381997989</v>
      </c>
      <c r="N289" s="57">
        <v>0.4158576052</v>
      </c>
      <c r="O289" s="27">
        <v>2.234219376</v>
      </c>
      <c r="P289" s="20">
        <v>1.0</v>
      </c>
      <c r="Q289" s="7"/>
      <c r="R289" s="7"/>
      <c r="S289" s="7"/>
      <c r="T289" s="7"/>
      <c r="U289" s="7"/>
      <c r="V289" s="7"/>
      <c r="W289" s="7"/>
      <c r="X289" s="7"/>
      <c r="Y289" s="7"/>
      <c r="Z289" s="7"/>
    </row>
    <row r="290" ht="15.0" customHeight="1">
      <c r="A290" s="20" t="s">
        <v>272</v>
      </c>
      <c r="B290" s="20" t="s">
        <v>464</v>
      </c>
      <c r="C290" s="20">
        <v>50.0</v>
      </c>
      <c r="D290" s="50">
        <v>429.0</v>
      </c>
      <c r="E290" s="57">
        <v>0.3739358535</v>
      </c>
      <c r="F290" s="50">
        <v>160.0</v>
      </c>
      <c r="G290" s="50">
        <v>269.0</v>
      </c>
      <c r="H290" s="20" t="s">
        <v>245</v>
      </c>
      <c r="I290" s="7"/>
      <c r="J290" s="20" t="s">
        <v>272</v>
      </c>
      <c r="K290" s="20" t="s">
        <v>464</v>
      </c>
      <c r="L290" s="20">
        <v>50.0</v>
      </c>
      <c r="M290" s="57">
        <v>0.3665338129</v>
      </c>
      <c r="N290" s="57">
        <v>0.3940972222</v>
      </c>
      <c r="O290" s="27">
        <v>-2.756340932</v>
      </c>
      <c r="P290" s="20">
        <v>1.0</v>
      </c>
      <c r="Q290" s="7"/>
      <c r="R290" s="7"/>
      <c r="S290" s="7"/>
      <c r="T290" s="7"/>
      <c r="U290" s="7"/>
      <c r="V290" s="7"/>
      <c r="W290" s="7"/>
      <c r="X290" s="7"/>
      <c r="Y290" s="7"/>
      <c r="Z290" s="7"/>
    </row>
    <row r="291" ht="15.0" customHeight="1">
      <c r="A291" s="20" t="s">
        <v>272</v>
      </c>
      <c r="B291" s="20" t="s">
        <v>465</v>
      </c>
      <c r="C291" s="20">
        <v>60.0</v>
      </c>
      <c r="D291" s="50">
        <v>1132.0</v>
      </c>
      <c r="E291" s="57">
        <v>0.4558422464</v>
      </c>
      <c r="F291" s="50">
        <v>516.0</v>
      </c>
      <c r="G291" s="50">
        <v>616.0</v>
      </c>
      <c r="H291" s="20" t="s">
        <v>245</v>
      </c>
      <c r="I291" s="7"/>
      <c r="J291" s="20" t="s">
        <v>272</v>
      </c>
      <c r="K291" s="20" t="s">
        <v>465</v>
      </c>
      <c r="L291" s="20">
        <v>60.0</v>
      </c>
      <c r="M291" s="57">
        <v>0.4516923643</v>
      </c>
      <c r="N291" s="57">
        <v>0.461823573</v>
      </c>
      <c r="O291" s="27">
        <v>-1.013120873</v>
      </c>
      <c r="P291" s="20">
        <v>1.0</v>
      </c>
      <c r="Q291" s="7"/>
      <c r="R291" s="7"/>
      <c r="S291" s="7"/>
      <c r="T291" s="7"/>
      <c r="U291" s="7"/>
      <c r="V291" s="7"/>
      <c r="W291" s="7"/>
      <c r="X291" s="7"/>
      <c r="Y291" s="7"/>
      <c r="Z291" s="7"/>
    </row>
    <row r="292" ht="15.0" customHeight="1">
      <c r="A292" s="20" t="s">
        <v>272</v>
      </c>
      <c r="B292" s="20" t="s">
        <v>421</v>
      </c>
      <c r="C292" s="20">
        <v>65.0</v>
      </c>
      <c r="D292" s="50">
        <v>444.0</v>
      </c>
      <c r="E292" s="57">
        <v>0.7017366158</v>
      </c>
      <c r="F292" s="50">
        <v>312.0</v>
      </c>
      <c r="G292" s="50">
        <v>132.0</v>
      </c>
      <c r="H292" s="20" t="s">
        <v>247</v>
      </c>
      <c r="I292" s="7"/>
      <c r="J292" s="20" t="s">
        <v>272</v>
      </c>
      <c r="K292" s="20" t="s">
        <v>421</v>
      </c>
      <c r="L292" s="20">
        <v>65.0</v>
      </c>
      <c r="M292" s="57">
        <v>0.7642487775</v>
      </c>
      <c r="N292" s="57">
        <v>0.7154213037</v>
      </c>
      <c r="O292" s="27">
        <v>4.882747382</v>
      </c>
      <c r="P292" s="20">
        <v>1.0</v>
      </c>
      <c r="Q292" s="7"/>
      <c r="R292" s="7"/>
      <c r="S292" s="7"/>
      <c r="T292" s="7"/>
      <c r="U292" s="7"/>
      <c r="V292" s="7"/>
      <c r="W292" s="7"/>
      <c r="X292" s="7"/>
      <c r="Y292" s="7"/>
      <c r="Z292" s="7"/>
    </row>
    <row r="293" ht="15.0" customHeight="1">
      <c r="A293" s="20" t="s">
        <v>272</v>
      </c>
      <c r="B293" s="20" t="s">
        <v>421</v>
      </c>
      <c r="C293" s="20">
        <v>70.0</v>
      </c>
      <c r="D293" s="50">
        <v>311.0</v>
      </c>
      <c r="E293" s="57">
        <v>0.7019068655</v>
      </c>
      <c r="F293" s="50">
        <v>218.0</v>
      </c>
      <c r="G293" s="50">
        <v>93.0</v>
      </c>
      <c r="H293" s="20" t="s">
        <v>247</v>
      </c>
      <c r="I293" s="7"/>
      <c r="J293" s="20" t="s">
        <v>272</v>
      </c>
      <c r="K293" s="20" t="s">
        <v>421</v>
      </c>
      <c r="L293" s="20">
        <v>70.0</v>
      </c>
      <c r="M293" s="57">
        <v>0.7152376515</v>
      </c>
      <c r="N293" s="57">
        <v>0.7330016584</v>
      </c>
      <c r="O293" s="27">
        <v>-1.776400686</v>
      </c>
      <c r="P293" s="20">
        <v>1.0</v>
      </c>
      <c r="Q293" s="7"/>
      <c r="R293" s="7"/>
      <c r="S293" s="7"/>
      <c r="T293" s="7"/>
      <c r="U293" s="7"/>
      <c r="V293" s="7"/>
      <c r="W293" s="7"/>
      <c r="X293" s="7"/>
      <c r="Y293" s="7"/>
      <c r="Z293" s="7"/>
    </row>
    <row r="294" ht="15.0" customHeight="1">
      <c r="A294" s="20" t="s">
        <v>272</v>
      </c>
      <c r="B294" s="20" t="s">
        <v>421</v>
      </c>
      <c r="C294" s="20">
        <v>83.0</v>
      </c>
      <c r="D294" s="50">
        <v>516.0</v>
      </c>
      <c r="E294" s="57">
        <v>0.7277106433</v>
      </c>
      <c r="F294" s="50">
        <v>375.0</v>
      </c>
      <c r="G294" s="50">
        <v>141.0</v>
      </c>
      <c r="H294" s="20" t="s">
        <v>247</v>
      </c>
      <c r="I294" s="7"/>
      <c r="J294" s="20" t="s">
        <v>272</v>
      </c>
      <c r="K294" s="20" t="s">
        <v>421</v>
      </c>
      <c r="L294" s="20">
        <v>83.0</v>
      </c>
      <c r="M294" s="57">
        <v>0.7710936435</v>
      </c>
      <c r="N294" s="57">
        <v>0.746882793</v>
      </c>
      <c r="O294" s="27">
        <v>2.42108505</v>
      </c>
      <c r="P294" s="20">
        <v>1.0</v>
      </c>
      <c r="Q294" s="7"/>
      <c r="R294" s="7"/>
      <c r="S294" s="7"/>
      <c r="T294" s="7"/>
      <c r="U294" s="7"/>
      <c r="V294" s="7"/>
      <c r="W294" s="7"/>
      <c r="X294" s="7"/>
      <c r="Y294" s="7"/>
      <c r="Z294" s="7"/>
    </row>
    <row r="295" ht="15.0" customHeight="1">
      <c r="A295" s="20" t="s">
        <v>272</v>
      </c>
      <c r="B295" s="20" t="s">
        <v>421</v>
      </c>
      <c r="C295" s="20">
        <v>90.0</v>
      </c>
      <c r="D295" s="50">
        <v>739.0</v>
      </c>
      <c r="E295" s="57">
        <v>0.8231328599</v>
      </c>
      <c r="F295" s="50">
        <v>608.0</v>
      </c>
      <c r="G295" s="50">
        <v>131.0</v>
      </c>
      <c r="H295" s="20" t="s">
        <v>247</v>
      </c>
      <c r="I295" s="7"/>
      <c r="J295" s="20" t="s">
        <v>272</v>
      </c>
      <c r="K295" s="20" t="s">
        <v>421</v>
      </c>
      <c r="L295" s="20">
        <v>90.0</v>
      </c>
      <c r="M295" s="57">
        <v>0.8683344875</v>
      </c>
      <c r="N295" s="57">
        <v>0.81670282</v>
      </c>
      <c r="O295" s="27">
        <v>5.163166751</v>
      </c>
      <c r="P295" s="20">
        <v>1.0</v>
      </c>
      <c r="Q295" s="7"/>
      <c r="R295" s="7"/>
      <c r="S295" s="7"/>
      <c r="T295" s="7"/>
      <c r="U295" s="7"/>
      <c r="V295" s="7"/>
      <c r="W295" s="7"/>
      <c r="X295" s="7"/>
      <c r="Y295" s="7"/>
      <c r="Z295" s="7"/>
    </row>
    <row r="296" ht="15.0" customHeight="1">
      <c r="A296" s="20" t="s">
        <v>272</v>
      </c>
      <c r="B296" s="20" t="s">
        <v>421</v>
      </c>
      <c r="C296" s="20">
        <v>115.0</v>
      </c>
      <c r="D296" s="50">
        <v>514.0</v>
      </c>
      <c r="E296" s="57">
        <v>0.7046867724</v>
      </c>
      <c r="F296" s="50">
        <v>362.0</v>
      </c>
      <c r="G296" s="50">
        <v>152.0</v>
      </c>
      <c r="H296" s="20" t="s">
        <v>247</v>
      </c>
      <c r="I296" s="7"/>
      <c r="J296" s="20" t="s">
        <v>272</v>
      </c>
      <c r="K296" s="20" t="s">
        <v>421</v>
      </c>
      <c r="L296" s="20">
        <v>115.0</v>
      </c>
      <c r="M296" s="57">
        <v>0.758607582</v>
      </c>
      <c r="N296" s="57">
        <v>0.7263513514</v>
      </c>
      <c r="O296" s="27">
        <v>3.225623063</v>
      </c>
      <c r="P296" s="20">
        <v>1.0</v>
      </c>
      <c r="Q296" s="7"/>
      <c r="R296" s="7"/>
      <c r="S296" s="7"/>
      <c r="T296" s="7"/>
      <c r="U296" s="7"/>
      <c r="V296" s="7"/>
      <c r="W296" s="7"/>
      <c r="X296" s="7"/>
      <c r="Y296" s="7"/>
      <c r="Z296" s="7"/>
    </row>
    <row r="297" ht="15.0" customHeight="1">
      <c r="A297" s="20" t="s">
        <v>272</v>
      </c>
      <c r="B297" s="20" t="s">
        <v>421</v>
      </c>
      <c r="C297" s="20">
        <v>130.0</v>
      </c>
      <c r="D297" s="50">
        <v>420.0</v>
      </c>
      <c r="E297" s="57">
        <v>0.6499019187</v>
      </c>
      <c r="F297" s="50">
        <v>273.0</v>
      </c>
      <c r="G297" s="50">
        <v>147.0</v>
      </c>
      <c r="H297" s="20" t="s">
        <v>247</v>
      </c>
      <c r="I297" s="7"/>
      <c r="J297" s="20" t="s">
        <v>272</v>
      </c>
      <c r="K297" s="20" t="s">
        <v>421</v>
      </c>
      <c r="L297" s="20">
        <v>130.0</v>
      </c>
      <c r="M297" s="57">
        <v>0.6874882542</v>
      </c>
      <c r="N297" s="57">
        <v>0.7016759777</v>
      </c>
      <c r="O297" s="27">
        <v>-1.418772345</v>
      </c>
      <c r="P297" s="20">
        <v>1.0</v>
      </c>
      <c r="Q297" s="7"/>
      <c r="R297" s="7"/>
      <c r="S297" s="7"/>
      <c r="T297" s="7"/>
      <c r="U297" s="7"/>
      <c r="V297" s="7"/>
      <c r="W297" s="7"/>
      <c r="X297" s="7"/>
      <c r="Y297" s="7"/>
      <c r="Z297" s="7"/>
    </row>
    <row r="298" ht="15.0" customHeight="1">
      <c r="A298" s="20" t="s">
        <v>272</v>
      </c>
      <c r="B298" s="20" t="s">
        <v>421</v>
      </c>
      <c r="C298" s="20">
        <v>140.0</v>
      </c>
      <c r="D298" s="50">
        <v>614.0</v>
      </c>
      <c r="E298" s="57">
        <v>0.7502167132</v>
      </c>
      <c r="F298" s="50">
        <v>461.0</v>
      </c>
      <c r="G298" s="50">
        <v>153.0</v>
      </c>
      <c r="H298" s="20" t="s">
        <v>247</v>
      </c>
      <c r="I298" s="7"/>
      <c r="J298" s="20" t="s">
        <v>272</v>
      </c>
      <c r="K298" s="20" t="s">
        <v>421</v>
      </c>
      <c r="L298" s="20">
        <v>140.0</v>
      </c>
      <c r="M298" s="57">
        <v>0.7198107507</v>
      </c>
      <c r="N298" s="57">
        <v>0.7555910543</v>
      </c>
      <c r="O298" s="27">
        <v>-3.578030362</v>
      </c>
      <c r="P298" s="20">
        <v>1.0</v>
      </c>
      <c r="Q298" s="7"/>
      <c r="R298" s="7"/>
      <c r="S298" s="7"/>
      <c r="T298" s="7"/>
      <c r="U298" s="7"/>
      <c r="V298" s="7"/>
      <c r="W298" s="7"/>
      <c r="X298" s="7"/>
      <c r="Y298" s="7"/>
      <c r="Z298" s="7"/>
    </row>
    <row r="299" ht="15.0" customHeight="1">
      <c r="A299" s="20" t="s">
        <v>272</v>
      </c>
      <c r="B299" s="20" t="s">
        <v>421</v>
      </c>
      <c r="C299" s="20">
        <v>150.0</v>
      </c>
      <c r="D299" s="50">
        <v>798.0</v>
      </c>
      <c r="E299" s="57">
        <v>0.6988880097</v>
      </c>
      <c r="F299" s="50">
        <v>558.0</v>
      </c>
      <c r="G299" s="50">
        <v>240.0</v>
      </c>
      <c r="H299" s="20" t="s">
        <v>247</v>
      </c>
      <c r="I299" s="7"/>
      <c r="J299" s="20" t="s">
        <v>272</v>
      </c>
      <c r="K299" s="20" t="s">
        <v>421</v>
      </c>
      <c r="L299" s="20">
        <v>150.0</v>
      </c>
      <c r="M299" s="57">
        <v>0.7170691824</v>
      </c>
      <c r="N299" s="57">
        <v>0.7122370937</v>
      </c>
      <c r="O299" s="27">
        <v>0.4832088663</v>
      </c>
      <c r="P299" s="20">
        <v>1.0</v>
      </c>
      <c r="Q299" s="7"/>
      <c r="R299" s="7"/>
      <c r="S299" s="7"/>
      <c r="T299" s="7"/>
      <c r="U299" s="7"/>
      <c r="V299" s="7"/>
      <c r="W299" s="7"/>
      <c r="X299" s="7"/>
      <c r="Y299" s="7"/>
      <c r="Z299" s="7"/>
    </row>
    <row r="300" ht="15.0" customHeight="1">
      <c r="A300" s="20" t="s">
        <v>272</v>
      </c>
      <c r="B300" s="20" t="s">
        <v>421</v>
      </c>
      <c r="C300" s="20">
        <v>160.0</v>
      </c>
      <c r="D300" s="50">
        <v>680.0</v>
      </c>
      <c r="E300" s="57">
        <v>0.6588765552</v>
      </c>
      <c r="F300" s="50">
        <v>448.0</v>
      </c>
      <c r="G300" s="50">
        <v>232.0</v>
      </c>
      <c r="H300" s="20" t="s">
        <v>247</v>
      </c>
      <c r="I300" s="7"/>
      <c r="J300" s="20" t="s">
        <v>272</v>
      </c>
      <c r="K300" s="20" t="s">
        <v>421</v>
      </c>
      <c r="L300" s="20">
        <v>160.0</v>
      </c>
      <c r="M300" s="57">
        <v>0.6834849494</v>
      </c>
      <c r="N300" s="57">
        <v>0.6854271357</v>
      </c>
      <c r="O300" s="27">
        <v>-0.1942186256</v>
      </c>
      <c r="P300" s="20">
        <v>1.0</v>
      </c>
      <c r="Q300" s="7"/>
      <c r="R300" s="7"/>
      <c r="S300" s="7"/>
      <c r="T300" s="7"/>
      <c r="U300" s="7"/>
      <c r="V300" s="7"/>
      <c r="W300" s="7"/>
      <c r="X300" s="7"/>
      <c r="Y300" s="7"/>
      <c r="Z300" s="7"/>
    </row>
    <row r="301" ht="15.0" customHeight="1">
      <c r="A301" s="20" t="s">
        <v>272</v>
      </c>
      <c r="B301" s="20" t="s">
        <v>421</v>
      </c>
      <c r="C301" s="20">
        <v>170.0</v>
      </c>
      <c r="D301" s="50">
        <v>350.0</v>
      </c>
      <c r="E301" s="57">
        <v>0.6223342788</v>
      </c>
      <c r="F301" s="50">
        <v>218.0</v>
      </c>
      <c r="G301" s="50">
        <v>132.0</v>
      </c>
      <c r="H301" s="20" t="s">
        <v>247</v>
      </c>
      <c r="I301" s="7"/>
      <c r="J301" s="20" t="s">
        <v>272</v>
      </c>
      <c r="K301" s="20" t="s">
        <v>421</v>
      </c>
      <c r="L301" s="20">
        <v>170.0</v>
      </c>
      <c r="M301" s="57">
        <v>0.6615540848</v>
      </c>
      <c r="N301" s="57">
        <v>0.6487025948</v>
      </c>
      <c r="O301" s="27">
        <v>1.285149</v>
      </c>
      <c r="P301" s="20">
        <v>1.0</v>
      </c>
      <c r="Q301" s="7"/>
      <c r="R301" s="7"/>
      <c r="S301" s="7"/>
      <c r="T301" s="7"/>
      <c r="U301" s="7"/>
      <c r="V301" s="7"/>
      <c r="W301" s="7"/>
      <c r="X301" s="7"/>
      <c r="Y301" s="7"/>
      <c r="Z301" s="7"/>
    </row>
    <row r="302" ht="15.0" customHeight="1">
      <c r="A302" s="20" t="s">
        <v>272</v>
      </c>
      <c r="B302" s="20" t="s">
        <v>421</v>
      </c>
      <c r="C302" s="20">
        <v>180.0</v>
      </c>
      <c r="D302" s="50">
        <v>451.0</v>
      </c>
      <c r="E302" s="57">
        <v>0.6867362797</v>
      </c>
      <c r="F302" s="50">
        <v>310.0</v>
      </c>
      <c r="G302" s="50">
        <v>141.0</v>
      </c>
      <c r="H302" s="20" t="s">
        <v>247</v>
      </c>
      <c r="I302" s="7"/>
      <c r="J302" s="20" t="s">
        <v>272</v>
      </c>
      <c r="K302" s="20" t="s">
        <v>421</v>
      </c>
      <c r="L302" s="20">
        <v>180.0</v>
      </c>
      <c r="M302" s="57">
        <v>0.7059885869</v>
      </c>
      <c r="N302" s="57">
        <v>0.6968085106</v>
      </c>
      <c r="O302" s="27">
        <v>0.9180076215</v>
      </c>
      <c r="P302" s="20">
        <v>1.0</v>
      </c>
      <c r="Q302" s="7"/>
      <c r="R302" s="7"/>
      <c r="S302" s="7"/>
      <c r="T302" s="7"/>
      <c r="U302" s="7"/>
      <c r="V302" s="7"/>
      <c r="W302" s="7"/>
      <c r="X302" s="7"/>
      <c r="Y302" s="7"/>
      <c r="Z302" s="7"/>
    </row>
    <row r="303" ht="15.0" customHeight="1">
      <c r="A303" s="20" t="s">
        <v>272</v>
      </c>
      <c r="B303" s="20" t="s">
        <v>421</v>
      </c>
      <c r="C303" s="20">
        <v>190.0</v>
      </c>
      <c r="D303" s="50">
        <v>917.0</v>
      </c>
      <c r="E303" s="57">
        <v>0.6846369103</v>
      </c>
      <c r="F303" s="50">
        <v>628.0</v>
      </c>
      <c r="G303" s="50">
        <v>289.0</v>
      </c>
      <c r="H303" s="20" t="s">
        <v>247</v>
      </c>
      <c r="I303" s="7"/>
      <c r="J303" s="20" t="s">
        <v>272</v>
      </c>
      <c r="K303" s="20" t="s">
        <v>421</v>
      </c>
      <c r="L303" s="20">
        <v>190.0</v>
      </c>
      <c r="M303" s="57">
        <v>0.7027236819</v>
      </c>
      <c r="N303" s="57">
        <v>0.6758555133</v>
      </c>
      <c r="O303" s="27">
        <v>2.686816858</v>
      </c>
      <c r="P303" s="20">
        <v>1.0</v>
      </c>
      <c r="Q303" s="7"/>
      <c r="R303" s="7"/>
      <c r="S303" s="7"/>
      <c r="T303" s="7"/>
      <c r="U303" s="7"/>
      <c r="V303" s="7"/>
      <c r="W303" s="7"/>
      <c r="X303" s="7"/>
      <c r="Y303" s="7"/>
      <c r="Z303" s="7"/>
    </row>
    <row r="304" ht="15.0" customHeight="1">
      <c r="A304" s="20" t="s">
        <v>272</v>
      </c>
      <c r="B304" s="20" t="s">
        <v>421</v>
      </c>
      <c r="C304" s="20">
        <v>200.0</v>
      </c>
      <c r="D304" s="50">
        <v>1045.0</v>
      </c>
      <c r="E304" s="57">
        <v>0.6394056517</v>
      </c>
      <c r="F304" s="50">
        <v>668.0</v>
      </c>
      <c r="G304" s="50">
        <v>377.0</v>
      </c>
      <c r="H304" s="20" t="s">
        <v>247</v>
      </c>
      <c r="I304" s="7"/>
      <c r="J304" s="20" t="s">
        <v>272</v>
      </c>
      <c r="K304" s="20" t="s">
        <v>421</v>
      </c>
      <c r="L304" s="20">
        <v>200.0</v>
      </c>
      <c r="M304" s="57">
        <v>0.6290067832</v>
      </c>
      <c r="N304" s="57">
        <v>0.6342062193</v>
      </c>
      <c r="O304" s="27">
        <v>-0.5199436129</v>
      </c>
      <c r="P304" s="20">
        <v>1.0</v>
      </c>
      <c r="Q304" s="7"/>
      <c r="R304" s="7"/>
      <c r="S304" s="7"/>
      <c r="T304" s="7"/>
      <c r="U304" s="7"/>
      <c r="V304" s="7"/>
      <c r="W304" s="7"/>
      <c r="X304" s="7"/>
      <c r="Y304" s="7"/>
      <c r="Z304" s="7"/>
    </row>
    <row r="305" ht="15.0" customHeight="1">
      <c r="A305" s="20" t="s">
        <v>272</v>
      </c>
      <c r="B305" s="20" t="s">
        <v>421</v>
      </c>
      <c r="C305" s="20">
        <v>210.0</v>
      </c>
      <c r="D305" s="50">
        <v>1555.0</v>
      </c>
      <c r="E305" s="57">
        <v>0.6036918761</v>
      </c>
      <c r="F305" s="50">
        <v>939.0</v>
      </c>
      <c r="G305" s="50">
        <v>616.0</v>
      </c>
      <c r="H305" s="20" t="s">
        <v>247</v>
      </c>
      <c r="I305" s="7"/>
      <c r="J305" s="20" t="s">
        <v>272</v>
      </c>
      <c r="K305" s="20" t="s">
        <v>421</v>
      </c>
      <c r="L305" s="20">
        <v>210.0</v>
      </c>
      <c r="M305" s="57">
        <v>0.6193641981</v>
      </c>
      <c r="N305" s="57">
        <v>0.5894357743</v>
      </c>
      <c r="O305" s="27">
        <v>2.992842376</v>
      </c>
      <c r="P305" s="20">
        <v>1.0</v>
      </c>
      <c r="Q305" s="7"/>
      <c r="R305" s="7"/>
      <c r="S305" s="7"/>
      <c r="T305" s="7"/>
      <c r="U305" s="7"/>
      <c r="V305" s="7"/>
      <c r="W305" s="7"/>
      <c r="X305" s="7"/>
      <c r="Y305" s="7"/>
      <c r="Z305" s="7"/>
    </row>
    <row r="306" ht="15.0" customHeight="1">
      <c r="A306" s="20" t="s">
        <v>272</v>
      </c>
      <c r="B306" s="20" t="s">
        <v>421</v>
      </c>
      <c r="C306" s="20">
        <v>220.0</v>
      </c>
      <c r="D306" s="50">
        <v>971.0</v>
      </c>
      <c r="E306" s="57">
        <v>0.6499800929</v>
      </c>
      <c r="F306" s="50">
        <v>631.0</v>
      </c>
      <c r="G306" s="50">
        <v>340.0</v>
      </c>
      <c r="H306" s="20" t="s">
        <v>247</v>
      </c>
      <c r="I306" s="7"/>
      <c r="J306" s="20" t="s">
        <v>272</v>
      </c>
      <c r="K306" s="20" t="s">
        <v>421</v>
      </c>
      <c r="L306" s="20">
        <v>220.0</v>
      </c>
      <c r="M306" s="57">
        <v>0.6732640986</v>
      </c>
      <c r="N306" s="57">
        <v>0.6404782237</v>
      </c>
      <c r="O306" s="27">
        <v>3.278587486</v>
      </c>
      <c r="P306" s="20">
        <v>1.0</v>
      </c>
      <c r="Q306" s="7"/>
      <c r="R306" s="7"/>
      <c r="S306" s="7"/>
      <c r="T306" s="7"/>
      <c r="U306" s="7"/>
      <c r="V306" s="7"/>
      <c r="W306" s="7"/>
      <c r="X306" s="7"/>
      <c r="Y306" s="7"/>
      <c r="Z306" s="7"/>
    </row>
    <row r="307" ht="15.0" customHeight="1">
      <c r="A307" s="20" t="s">
        <v>272</v>
      </c>
      <c r="B307" s="20" t="s">
        <v>421</v>
      </c>
      <c r="C307" s="20">
        <v>230.0</v>
      </c>
      <c r="D307" s="50">
        <v>762.0</v>
      </c>
      <c r="E307" s="57">
        <v>0.6260806095</v>
      </c>
      <c r="F307" s="50">
        <v>477.0</v>
      </c>
      <c r="G307" s="50">
        <v>285.0</v>
      </c>
      <c r="H307" s="20" t="s">
        <v>247</v>
      </c>
      <c r="I307" s="7"/>
      <c r="J307" s="20" t="s">
        <v>272</v>
      </c>
      <c r="K307" s="20" t="s">
        <v>421</v>
      </c>
      <c r="L307" s="20">
        <v>230.0</v>
      </c>
      <c r="M307" s="57">
        <v>0.640175204</v>
      </c>
      <c r="N307" s="57">
        <v>0.6372443488</v>
      </c>
      <c r="O307" s="27">
        <v>0.2930855207</v>
      </c>
      <c r="P307" s="20">
        <v>1.0</v>
      </c>
      <c r="Q307" s="7"/>
      <c r="R307" s="7"/>
      <c r="S307" s="7"/>
      <c r="T307" s="7"/>
      <c r="U307" s="7"/>
      <c r="V307" s="7"/>
      <c r="W307" s="7"/>
      <c r="X307" s="7"/>
      <c r="Y307" s="7"/>
      <c r="Z307" s="7"/>
    </row>
    <row r="308" ht="15.0" customHeight="1">
      <c r="A308" s="20" t="s">
        <v>272</v>
      </c>
      <c r="B308" s="20" t="s">
        <v>421</v>
      </c>
      <c r="C308" s="20">
        <v>240.0</v>
      </c>
      <c r="D308" s="50">
        <v>1068.0</v>
      </c>
      <c r="E308" s="57">
        <v>0.5796078688</v>
      </c>
      <c r="F308" s="50">
        <v>619.0</v>
      </c>
      <c r="G308" s="50">
        <v>449.0</v>
      </c>
      <c r="H308" s="20" t="s">
        <v>247</v>
      </c>
      <c r="I308" s="7"/>
      <c r="J308" s="20" t="s">
        <v>272</v>
      </c>
      <c r="K308" s="20" t="s">
        <v>421</v>
      </c>
      <c r="L308" s="20">
        <v>240.0</v>
      </c>
      <c r="M308" s="57">
        <v>0.5818347354</v>
      </c>
      <c r="N308" s="57">
        <v>0.5939004815</v>
      </c>
      <c r="O308" s="27">
        <v>-1.206574619</v>
      </c>
      <c r="P308" s="20">
        <v>1.0</v>
      </c>
      <c r="Q308" s="7"/>
      <c r="R308" s="7"/>
      <c r="S308" s="7"/>
      <c r="T308" s="7"/>
      <c r="U308" s="7"/>
      <c r="V308" s="7"/>
      <c r="W308" s="7"/>
      <c r="X308" s="7"/>
      <c r="Y308" s="7"/>
      <c r="Z308" s="7"/>
    </row>
    <row r="309" ht="15.0" customHeight="1">
      <c r="A309" s="20" t="s">
        <v>272</v>
      </c>
      <c r="B309" s="20" t="s">
        <v>421</v>
      </c>
      <c r="C309" s="20">
        <v>250.0</v>
      </c>
      <c r="D309" s="50">
        <v>1345.0</v>
      </c>
      <c r="E309" s="57">
        <v>0.6282059913</v>
      </c>
      <c r="F309" s="50">
        <v>845.0</v>
      </c>
      <c r="G309" s="50">
        <v>500.0</v>
      </c>
      <c r="H309" s="20" t="s">
        <v>247</v>
      </c>
      <c r="I309" s="7"/>
      <c r="J309" s="20" t="s">
        <v>272</v>
      </c>
      <c r="K309" s="20" t="s">
        <v>421</v>
      </c>
      <c r="L309" s="20">
        <v>250.0</v>
      </c>
      <c r="M309" s="57">
        <v>0.655661039</v>
      </c>
      <c r="N309" s="57">
        <v>0.6246987952</v>
      </c>
      <c r="O309" s="27">
        <v>3.096224381</v>
      </c>
      <c r="P309" s="20">
        <v>1.0</v>
      </c>
      <c r="Q309" s="7"/>
      <c r="R309" s="7"/>
      <c r="S309" s="7"/>
      <c r="T309" s="7"/>
      <c r="U309" s="7"/>
      <c r="V309" s="7"/>
      <c r="W309" s="7"/>
      <c r="X309" s="7"/>
      <c r="Y309" s="7"/>
      <c r="Z309" s="7"/>
    </row>
    <row r="310" ht="15.0" customHeight="1">
      <c r="A310" s="20" t="s">
        <v>272</v>
      </c>
      <c r="B310" s="20" t="s">
        <v>421</v>
      </c>
      <c r="C310" s="20">
        <v>255.0</v>
      </c>
      <c r="D310" s="50">
        <v>1132.0</v>
      </c>
      <c r="E310" s="57">
        <v>0.5790488804</v>
      </c>
      <c r="F310" s="50">
        <v>655.0</v>
      </c>
      <c r="G310" s="50">
        <v>477.0</v>
      </c>
      <c r="H310" s="20" t="s">
        <v>247</v>
      </c>
      <c r="I310" s="7"/>
      <c r="J310" s="20" t="s">
        <v>272</v>
      </c>
      <c r="K310" s="20" t="s">
        <v>421</v>
      </c>
      <c r="L310" s="20">
        <v>255.0</v>
      </c>
      <c r="M310" s="57">
        <v>0.5979705686</v>
      </c>
      <c r="N310" s="57">
        <v>0.5703517588</v>
      </c>
      <c r="O310" s="27">
        <v>2.761880984</v>
      </c>
      <c r="P310" s="20">
        <v>1.0</v>
      </c>
      <c r="Q310" s="7"/>
      <c r="R310" s="7"/>
      <c r="S310" s="7"/>
      <c r="T310" s="7"/>
      <c r="U310" s="7"/>
      <c r="V310" s="7"/>
      <c r="W310" s="7"/>
      <c r="X310" s="7"/>
      <c r="Y310" s="7"/>
      <c r="Z310" s="7"/>
    </row>
    <row r="311" ht="15.0" customHeight="1">
      <c r="A311" s="20" t="s">
        <v>272</v>
      </c>
      <c r="B311" s="20" t="s">
        <v>421</v>
      </c>
      <c r="C311" s="20">
        <v>260.0</v>
      </c>
      <c r="D311" s="50">
        <v>770.0</v>
      </c>
      <c r="E311" s="57">
        <v>0.6439338847</v>
      </c>
      <c r="F311" s="50">
        <v>496.0</v>
      </c>
      <c r="G311" s="50">
        <v>274.0</v>
      </c>
      <c r="H311" s="20" t="s">
        <v>247</v>
      </c>
      <c r="I311" s="7"/>
      <c r="J311" s="20" t="s">
        <v>272</v>
      </c>
      <c r="K311" s="20" t="s">
        <v>421</v>
      </c>
      <c r="L311" s="20">
        <v>260.0</v>
      </c>
      <c r="M311" s="57">
        <v>0.6452250642</v>
      </c>
      <c r="N311" s="57">
        <v>0.6435523114</v>
      </c>
      <c r="O311" s="27">
        <v>0.167275272</v>
      </c>
      <c r="P311" s="20">
        <v>1.0</v>
      </c>
      <c r="Q311" s="7"/>
      <c r="R311" s="7"/>
      <c r="S311" s="7"/>
      <c r="T311" s="7"/>
      <c r="U311" s="7"/>
      <c r="V311" s="7"/>
      <c r="W311" s="7"/>
      <c r="X311" s="7"/>
      <c r="Y311" s="7"/>
      <c r="Z311" s="7"/>
    </row>
    <row r="312" ht="15.0" customHeight="1">
      <c r="A312" s="20" t="s">
        <v>272</v>
      </c>
      <c r="B312" s="20" t="s">
        <v>421</v>
      </c>
      <c r="C312" s="20">
        <v>270.0</v>
      </c>
      <c r="D312" s="50">
        <v>838.0</v>
      </c>
      <c r="E312" s="57">
        <v>0.6675199561</v>
      </c>
      <c r="F312" s="50">
        <v>559.0</v>
      </c>
      <c r="G312" s="50">
        <v>279.0</v>
      </c>
      <c r="H312" s="20" t="s">
        <v>247</v>
      </c>
      <c r="I312" s="7"/>
      <c r="J312" s="20" t="s">
        <v>272</v>
      </c>
      <c r="K312" s="20" t="s">
        <v>421</v>
      </c>
      <c r="L312" s="20">
        <v>270.0</v>
      </c>
      <c r="M312" s="57">
        <v>0.6709077748</v>
      </c>
      <c r="N312" s="57">
        <v>0.6663770634</v>
      </c>
      <c r="O312" s="27">
        <v>0.4530711399</v>
      </c>
      <c r="P312" s="20">
        <v>1.0</v>
      </c>
      <c r="Q312" s="7"/>
      <c r="R312" s="7"/>
      <c r="S312" s="7"/>
      <c r="T312" s="7"/>
      <c r="U312" s="7"/>
      <c r="V312" s="7"/>
      <c r="W312" s="7"/>
      <c r="X312" s="7"/>
      <c r="Y312" s="7"/>
      <c r="Z312" s="7"/>
    </row>
    <row r="313" ht="15.0" customHeight="1">
      <c r="A313" s="20" t="s">
        <v>272</v>
      </c>
      <c r="B313" s="20" t="s">
        <v>421</v>
      </c>
      <c r="C313" s="20">
        <v>280.0</v>
      </c>
      <c r="D313" s="50">
        <v>1222.0</v>
      </c>
      <c r="E313" s="57">
        <v>0.5895429912</v>
      </c>
      <c r="F313" s="50">
        <v>720.0</v>
      </c>
      <c r="G313" s="50">
        <v>502.0</v>
      </c>
      <c r="H313" s="20" t="s">
        <v>247</v>
      </c>
      <c r="I313" s="7"/>
      <c r="J313" s="20" t="s">
        <v>272</v>
      </c>
      <c r="K313" s="20" t="s">
        <v>421</v>
      </c>
      <c r="L313" s="20">
        <v>280.0</v>
      </c>
      <c r="M313" s="57">
        <v>0.6095313818</v>
      </c>
      <c r="N313" s="57">
        <v>0.6072386059</v>
      </c>
      <c r="O313" s="27">
        <v>0.2292775854</v>
      </c>
      <c r="P313" s="20">
        <v>1.0</v>
      </c>
      <c r="Q313" s="7"/>
      <c r="R313" s="7"/>
      <c r="S313" s="7"/>
      <c r="T313" s="7"/>
      <c r="U313" s="7"/>
      <c r="V313" s="7"/>
      <c r="W313" s="7"/>
      <c r="X313" s="7"/>
      <c r="Y313" s="7"/>
      <c r="Z313" s="7"/>
    </row>
    <row r="314" ht="15.0" customHeight="1">
      <c r="A314" s="20" t="s">
        <v>272</v>
      </c>
      <c r="B314" s="20" t="s">
        <v>421</v>
      </c>
      <c r="C314" s="20">
        <v>290.0</v>
      </c>
      <c r="D314" s="50">
        <v>584.0</v>
      </c>
      <c r="E314" s="57">
        <v>0.6271791119</v>
      </c>
      <c r="F314" s="50">
        <v>366.0</v>
      </c>
      <c r="G314" s="50">
        <v>218.0</v>
      </c>
      <c r="H314" s="20" t="s">
        <v>247</v>
      </c>
      <c r="I314" s="7"/>
      <c r="J314" s="20" t="s">
        <v>272</v>
      </c>
      <c r="K314" s="20" t="s">
        <v>421</v>
      </c>
      <c r="L314" s="20">
        <v>290.0</v>
      </c>
      <c r="M314" s="57">
        <v>0.613598233</v>
      </c>
      <c r="N314" s="57">
        <v>0.696350365</v>
      </c>
      <c r="O314" s="27">
        <v>-8.275213193</v>
      </c>
      <c r="P314" s="20">
        <v>1.0</v>
      </c>
      <c r="Q314" s="7"/>
      <c r="R314" s="7"/>
      <c r="S314" s="7"/>
      <c r="T314" s="7"/>
      <c r="U314" s="7"/>
      <c r="V314" s="7"/>
      <c r="W314" s="7"/>
      <c r="X314" s="7"/>
      <c r="Y314" s="7"/>
      <c r="Z314" s="7"/>
    </row>
    <row r="315" ht="15.0" customHeight="1">
      <c r="A315" s="20" t="s">
        <v>272</v>
      </c>
      <c r="B315" s="20" t="s">
        <v>421</v>
      </c>
      <c r="C315" s="20">
        <v>300.0</v>
      </c>
      <c r="D315" s="50">
        <v>915.0</v>
      </c>
      <c r="E315" s="57">
        <v>0.6067926166</v>
      </c>
      <c r="F315" s="50">
        <v>555.0</v>
      </c>
      <c r="G315" s="50">
        <v>360.0</v>
      </c>
      <c r="H315" s="20" t="s">
        <v>247</v>
      </c>
      <c r="I315" s="7"/>
      <c r="J315" s="20" t="s">
        <v>272</v>
      </c>
      <c r="K315" s="20" t="s">
        <v>421</v>
      </c>
      <c r="L315" s="20">
        <v>300.0</v>
      </c>
      <c r="M315" s="57">
        <v>0.5949351813</v>
      </c>
      <c r="N315" s="57">
        <v>0.633976834</v>
      </c>
      <c r="O315" s="27">
        <v>-3.904165272</v>
      </c>
      <c r="P315" s="20">
        <v>1.0</v>
      </c>
      <c r="Q315" s="7"/>
      <c r="R315" s="7"/>
      <c r="S315" s="7"/>
      <c r="T315" s="7"/>
      <c r="U315" s="7"/>
      <c r="V315" s="7"/>
      <c r="W315" s="7"/>
      <c r="X315" s="7"/>
      <c r="Y315" s="7"/>
      <c r="Z315" s="7"/>
    </row>
    <row r="316" ht="15.0" customHeight="1">
      <c r="A316" s="20" t="s">
        <v>272</v>
      </c>
      <c r="B316" s="20" t="s">
        <v>421</v>
      </c>
      <c r="C316" s="20">
        <v>310.0</v>
      </c>
      <c r="D316" s="50">
        <v>175.0</v>
      </c>
      <c r="E316" s="57">
        <v>0.6405099444</v>
      </c>
      <c r="F316" s="50">
        <v>112.0</v>
      </c>
      <c r="G316" s="50">
        <v>63.0</v>
      </c>
      <c r="H316" s="20" t="s">
        <v>247</v>
      </c>
      <c r="I316" s="7"/>
      <c r="J316" s="20" t="s">
        <v>272</v>
      </c>
      <c r="K316" s="20" t="s">
        <v>421</v>
      </c>
      <c r="L316" s="20">
        <v>310.0</v>
      </c>
      <c r="M316" s="57">
        <v>0.6605933095</v>
      </c>
      <c r="N316" s="57">
        <v>0.7201017812</v>
      </c>
      <c r="O316" s="27">
        <v>-5.950847168</v>
      </c>
      <c r="P316" s="20">
        <v>1.0</v>
      </c>
      <c r="Q316" s="7"/>
      <c r="R316" s="7"/>
      <c r="S316" s="7"/>
      <c r="T316" s="7"/>
      <c r="U316" s="7"/>
      <c r="V316" s="7"/>
      <c r="W316" s="7"/>
      <c r="X316" s="7"/>
      <c r="Y316" s="7"/>
      <c r="Z316" s="7"/>
    </row>
    <row r="317" ht="15.0" customHeight="1">
      <c r="A317" s="20" t="s">
        <v>272</v>
      </c>
      <c r="B317" s="20" t="s">
        <v>421</v>
      </c>
      <c r="C317" s="20">
        <v>320.0</v>
      </c>
      <c r="D317" s="50">
        <v>794.0</v>
      </c>
      <c r="E317" s="57">
        <v>0.5436894171</v>
      </c>
      <c r="F317" s="50">
        <v>432.0</v>
      </c>
      <c r="G317" s="50">
        <v>362.0</v>
      </c>
      <c r="H317" s="20" t="s">
        <v>247</v>
      </c>
      <c r="I317" s="7"/>
      <c r="J317" s="20" t="s">
        <v>272</v>
      </c>
      <c r="K317" s="20" t="s">
        <v>421</v>
      </c>
      <c r="L317" s="20">
        <v>320.0</v>
      </c>
      <c r="M317" s="57">
        <v>0.531068375</v>
      </c>
      <c r="N317" s="57">
        <v>0.5350172216</v>
      </c>
      <c r="O317" s="27">
        <v>-0.3948846555</v>
      </c>
      <c r="P317" s="20">
        <v>1.0</v>
      </c>
      <c r="Q317" s="7"/>
      <c r="R317" s="7"/>
      <c r="S317" s="7"/>
      <c r="T317" s="7"/>
      <c r="U317" s="7"/>
      <c r="V317" s="7"/>
      <c r="W317" s="7"/>
      <c r="X317" s="7"/>
      <c r="Y317" s="7"/>
      <c r="Z317" s="7"/>
    </row>
    <row r="318" ht="15.0" customHeight="1">
      <c r="A318" s="20" t="s">
        <v>272</v>
      </c>
      <c r="B318" s="20" t="s">
        <v>421</v>
      </c>
      <c r="C318" s="20">
        <v>330.0</v>
      </c>
      <c r="D318" s="50">
        <v>1000.0</v>
      </c>
      <c r="E318" s="57">
        <v>0.5313942485</v>
      </c>
      <c r="F318" s="50">
        <v>531.0</v>
      </c>
      <c r="G318" s="50">
        <v>469.0</v>
      </c>
      <c r="H318" s="20" t="s">
        <v>247</v>
      </c>
      <c r="I318" s="7"/>
      <c r="J318" s="20" t="s">
        <v>272</v>
      </c>
      <c r="K318" s="20" t="s">
        <v>421</v>
      </c>
      <c r="L318" s="20">
        <v>330.0</v>
      </c>
      <c r="M318" s="57">
        <v>0.5391877439</v>
      </c>
      <c r="N318" s="57">
        <v>0.5217391304</v>
      </c>
      <c r="O318" s="27">
        <v>1.74486135</v>
      </c>
      <c r="P318" s="20">
        <v>1.0</v>
      </c>
      <c r="Q318" s="7"/>
      <c r="R318" s="7"/>
      <c r="S318" s="7"/>
      <c r="T318" s="7"/>
      <c r="U318" s="7"/>
      <c r="V318" s="7"/>
      <c r="W318" s="7"/>
      <c r="X318" s="7"/>
      <c r="Y318" s="7"/>
      <c r="Z318" s="7"/>
    </row>
    <row r="319" ht="15.0" customHeight="1">
      <c r="A319" s="20" t="s">
        <v>272</v>
      </c>
      <c r="B319" s="20" t="s">
        <v>421</v>
      </c>
      <c r="C319" s="20">
        <v>336.0</v>
      </c>
      <c r="D319" s="50">
        <v>1164.0</v>
      </c>
      <c r="E319" s="57">
        <v>0.5413503345</v>
      </c>
      <c r="F319" s="50">
        <v>630.0</v>
      </c>
      <c r="G319" s="50">
        <v>534.0</v>
      </c>
      <c r="H319" s="20" t="s">
        <v>247</v>
      </c>
      <c r="I319" s="7"/>
      <c r="J319" s="20" t="s">
        <v>272</v>
      </c>
      <c r="K319" s="20" t="s">
        <v>421</v>
      </c>
      <c r="L319" s="20">
        <v>336.0</v>
      </c>
      <c r="M319" s="57">
        <v>0.5651722043</v>
      </c>
      <c r="N319" s="57">
        <v>0.5477996965</v>
      </c>
      <c r="O319" s="27">
        <v>1.737250777</v>
      </c>
      <c r="P319" s="20">
        <v>1.0</v>
      </c>
      <c r="Q319" s="7"/>
      <c r="R319" s="7"/>
      <c r="S319" s="7"/>
      <c r="T319" s="7"/>
      <c r="U319" s="7"/>
      <c r="V319" s="7"/>
      <c r="W319" s="7"/>
      <c r="X319" s="7"/>
      <c r="Y319" s="7"/>
      <c r="Z319" s="7"/>
    </row>
    <row r="320" ht="15.0" customHeight="1">
      <c r="A320" s="20" t="s">
        <v>272</v>
      </c>
      <c r="B320" s="20" t="s">
        <v>421</v>
      </c>
      <c r="C320" s="20">
        <v>338.0</v>
      </c>
      <c r="D320" s="50">
        <v>543.0</v>
      </c>
      <c r="E320" s="57">
        <v>0.494371574</v>
      </c>
      <c r="F320" s="50">
        <v>268.0</v>
      </c>
      <c r="G320" s="50">
        <v>275.0</v>
      </c>
      <c r="H320" s="20" t="s">
        <v>245</v>
      </c>
      <c r="I320" s="7"/>
      <c r="J320" s="20" t="s">
        <v>272</v>
      </c>
      <c r="K320" s="20" t="s">
        <v>421</v>
      </c>
      <c r="L320" s="20">
        <v>338.0</v>
      </c>
      <c r="M320" s="57">
        <v>0.466946246</v>
      </c>
      <c r="N320" s="57">
        <v>0.5007385524</v>
      </c>
      <c r="O320" s="27">
        <v>-3.379230645</v>
      </c>
      <c r="P320" s="20">
        <v>0.0</v>
      </c>
      <c r="Q320" s="7"/>
      <c r="R320" s="7"/>
      <c r="S320" s="7"/>
      <c r="T320" s="7"/>
      <c r="U320" s="7"/>
      <c r="V320" s="7"/>
      <c r="W320" s="7"/>
      <c r="X320" s="7"/>
      <c r="Y320" s="7"/>
      <c r="Z320" s="7"/>
    </row>
    <row r="321" ht="15.0" customHeight="1">
      <c r="A321" s="20" t="s">
        <v>272</v>
      </c>
      <c r="B321" s="20" t="s">
        <v>421</v>
      </c>
      <c r="C321" s="20">
        <v>340.0</v>
      </c>
      <c r="D321" s="50">
        <v>830.0</v>
      </c>
      <c r="E321" s="57">
        <v>0.5433972895</v>
      </c>
      <c r="F321" s="50">
        <v>451.0</v>
      </c>
      <c r="G321" s="50">
        <v>379.0</v>
      </c>
      <c r="H321" s="20" t="s">
        <v>247</v>
      </c>
      <c r="I321" s="7"/>
      <c r="J321" s="20" t="s">
        <v>272</v>
      </c>
      <c r="K321" s="20" t="s">
        <v>421</v>
      </c>
      <c r="L321" s="20">
        <v>340.0</v>
      </c>
      <c r="M321" s="57">
        <v>0.5666369321</v>
      </c>
      <c r="N321" s="57">
        <v>0.5457115928</v>
      </c>
      <c r="O321" s="27">
        <v>2.09253393</v>
      </c>
      <c r="P321" s="20">
        <v>1.0</v>
      </c>
      <c r="Q321" s="7"/>
      <c r="R321" s="7"/>
      <c r="S321" s="7"/>
      <c r="T321" s="7"/>
      <c r="U321" s="7"/>
      <c r="V321" s="7"/>
      <c r="W321" s="7"/>
      <c r="X321" s="7"/>
      <c r="Y321" s="7"/>
      <c r="Z321" s="7"/>
    </row>
    <row r="322" ht="15.0" customHeight="1">
      <c r="A322" s="20" t="s">
        <v>272</v>
      </c>
      <c r="B322" s="20" t="s">
        <v>421</v>
      </c>
      <c r="C322" s="20">
        <v>346.0</v>
      </c>
      <c r="D322" s="50">
        <v>896.0</v>
      </c>
      <c r="E322" s="57">
        <v>0.4923529143</v>
      </c>
      <c r="F322" s="50">
        <v>441.0</v>
      </c>
      <c r="G322" s="50">
        <v>455.0</v>
      </c>
      <c r="H322" s="20" t="s">
        <v>245</v>
      </c>
      <c r="I322" s="7"/>
      <c r="J322" s="20" t="s">
        <v>272</v>
      </c>
      <c r="K322" s="20" t="s">
        <v>421</v>
      </c>
      <c r="L322" s="20">
        <v>346.0</v>
      </c>
      <c r="M322" s="57">
        <v>0.5086224689</v>
      </c>
      <c r="N322" s="57">
        <v>0.5170193192</v>
      </c>
      <c r="O322" s="27">
        <v>-0.8396850344</v>
      </c>
      <c r="P322" s="20">
        <v>1.0</v>
      </c>
      <c r="Q322" s="7"/>
      <c r="R322" s="7"/>
      <c r="S322" s="7"/>
      <c r="T322" s="7"/>
      <c r="U322" s="7"/>
      <c r="V322" s="7"/>
      <c r="W322" s="7"/>
      <c r="X322" s="7"/>
      <c r="Y322" s="7"/>
      <c r="Z322" s="7"/>
    </row>
    <row r="323" ht="15.0" customHeight="1">
      <c r="A323" s="20" t="s">
        <v>272</v>
      </c>
      <c r="B323" s="20" t="s">
        <v>421</v>
      </c>
      <c r="C323" s="20">
        <v>348.0</v>
      </c>
      <c r="D323" s="50">
        <v>571.0</v>
      </c>
      <c r="E323" s="57">
        <v>0.5430577699</v>
      </c>
      <c r="F323" s="50">
        <v>310.0</v>
      </c>
      <c r="G323" s="50">
        <v>261.0</v>
      </c>
      <c r="H323" s="20" t="s">
        <v>247</v>
      </c>
      <c r="I323" s="7"/>
      <c r="J323" s="20" t="s">
        <v>272</v>
      </c>
      <c r="K323" s="20" t="s">
        <v>421</v>
      </c>
      <c r="L323" s="20">
        <v>348.0</v>
      </c>
      <c r="M323" s="57">
        <v>0.5605555314</v>
      </c>
      <c r="N323" s="57">
        <v>0.532385466</v>
      </c>
      <c r="O323" s="27">
        <v>2.81700654</v>
      </c>
      <c r="P323" s="20">
        <v>1.0</v>
      </c>
      <c r="Q323" s="7"/>
      <c r="R323" s="7"/>
      <c r="S323" s="7"/>
      <c r="T323" s="7"/>
      <c r="U323" s="7"/>
      <c r="V323" s="7"/>
      <c r="W323" s="7"/>
      <c r="X323" s="7"/>
      <c r="Y323" s="7"/>
      <c r="Z323" s="7"/>
    </row>
    <row r="324" ht="15.0" customHeight="1">
      <c r="A324" s="20" t="s">
        <v>272</v>
      </c>
      <c r="B324" s="20" t="s">
        <v>421</v>
      </c>
      <c r="C324" s="20">
        <v>349.0</v>
      </c>
      <c r="D324" s="50">
        <v>710.0</v>
      </c>
      <c r="E324" s="57">
        <v>0.5741744219</v>
      </c>
      <c r="F324" s="50">
        <v>408.0</v>
      </c>
      <c r="G324" s="50">
        <v>302.0</v>
      </c>
      <c r="H324" s="20" t="s">
        <v>247</v>
      </c>
      <c r="I324" s="7"/>
      <c r="J324" s="20" t="s">
        <v>272</v>
      </c>
      <c r="K324" s="20" t="s">
        <v>421</v>
      </c>
      <c r="L324" s="20">
        <v>349.0</v>
      </c>
      <c r="M324" s="57">
        <v>0.5963946819</v>
      </c>
      <c r="N324" s="57">
        <v>0.5712707182</v>
      </c>
      <c r="O324" s="27">
        <v>2.512396363</v>
      </c>
      <c r="P324" s="20">
        <v>1.0</v>
      </c>
      <c r="Q324" s="7"/>
      <c r="R324" s="7"/>
      <c r="S324" s="7"/>
      <c r="T324" s="7"/>
      <c r="U324" s="7"/>
      <c r="V324" s="7"/>
      <c r="W324" s="7"/>
      <c r="X324" s="7"/>
      <c r="Y324" s="7"/>
      <c r="Z324" s="7"/>
    </row>
    <row r="325" ht="15.0" customHeight="1">
      <c r="A325" s="20" t="s">
        <v>272</v>
      </c>
      <c r="B325" s="20" t="s">
        <v>421</v>
      </c>
      <c r="C325" s="20">
        <v>350.0</v>
      </c>
      <c r="D325" s="50">
        <v>436.0</v>
      </c>
      <c r="E325" s="57">
        <v>0.6028942009</v>
      </c>
      <c r="F325" s="50">
        <v>263.0</v>
      </c>
      <c r="G325" s="50">
        <v>173.0</v>
      </c>
      <c r="H325" s="20" t="s">
        <v>247</v>
      </c>
      <c r="I325" s="7"/>
      <c r="J325" s="20" t="s">
        <v>272</v>
      </c>
      <c r="K325" s="20" t="s">
        <v>421</v>
      </c>
      <c r="L325" s="20">
        <v>350.0</v>
      </c>
      <c r="M325" s="57">
        <v>0.5991979985</v>
      </c>
      <c r="N325" s="57">
        <v>0.6025641026</v>
      </c>
      <c r="O325" s="27">
        <v>-0.3366104061</v>
      </c>
      <c r="P325" s="20">
        <v>1.0</v>
      </c>
      <c r="Q325" s="7"/>
      <c r="R325" s="7"/>
      <c r="S325" s="7"/>
      <c r="T325" s="7"/>
      <c r="U325" s="7"/>
      <c r="V325" s="7"/>
      <c r="W325" s="7"/>
      <c r="X325" s="7"/>
      <c r="Y325" s="7"/>
      <c r="Z325" s="7"/>
    </row>
    <row r="326" ht="15.0" customHeight="1">
      <c r="A326" s="20" t="s">
        <v>272</v>
      </c>
      <c r="B326" s="20" t="s">
        <v>421</v>
      </c>
      <c r="C326" s="20">
        <v>360.0</v>
      </c>
      <c r="D326" s="50">
        <v>631.0</v>
      </c>
      <c r="E326" s="57">
        <v>0.5133600878</v>
      </c>
      <c r="F326" s="50">
        <v>324.0</v>
      </c>
      <c r="G326" s="50">
        <v>307.0</v>
      </c>
      <c r="H326" s="20" t="s">
        <v>247</v>
      </c>
      <c r="I326" s="7"/>
      <c r="J326" s="20" t="s">
        <v>272</v>
      </c>
      <c r="K326" s="20" t="s">
        <v>421</v>
      </c>
      <c r="L326" s="20">
        <v>360.0</v>
      </c>
      <c r="M326" s="57">
        <v>0.4881830214</v>
      </c>
      <c r="N326" s="57">
        <v>0.5191740413</v>
      </c>
      <c r="O326" s="27">
        <v>-3.099101993</v>
      </c>
      <c r="P326" s="20">
        <v>0.0</v>
      </c>
      <c r="Q326" s="7"/>
      <c r="R326" s="7"/>
      <c r="S326" s="7"/>
      <c r="T326" s="7"/>
      <c r="U326" s="7"/>
      <c r="V326" s="7"/>
      <c r="W326" s="7"/>
      <c r="X326" s="7"/>
      <c r="Y326" s="7"/>
      <c r="Z326" s="7"/>
    </row>
    <row r="327" ht="15.0" customHeight="1">
      <c r="A327" s="20" t="s">
        <v>272</v>
      </c>
      <c r="B327" s="20" t="s">
        <v>421</v>
      </c>
      <c r="C327" s="20">
        <v>363.0</v>
      </c>
      <c r="D327" s="50">
        <v>732.0</v>
      </c>
      <c r="E327" s="57">
        <v>0.5191784609</v>
      </c>
      <c r="F327" s="50">
        <v>380.0</v>
      </c>
      <c r="G327" s="50">
        <v>352.0</v>
      </c>
      <c r="H327" s="20" t="s">
        <v>247</v>
      </c>
      <c r="I327" s="7"/>
      <c r="J327" s="20" t="s">
        <v>272</v>
      </c>
      <c r="K327" s="20" t="s">
        <v>421</v>
      </c>
      <c r="L327" s="20">
        <v>363.0</v>
      </c>
      <c r="M327" s="57">
        <v>0.535567608</v>
      </c>
      <c r="N327" s="57">
        <v>0.5263157895</v>
      </c>
      <c r="O327" s="27">
        <v>0.9251818479</v>
      </c>
      <c r="P327" s="20">
        <v>1.0</v>
      </c>
      <c r="Q327" s="7"/>
      <c r="R327" s="7"/>
      <c r="S327" s="7"/>
      <c r="T327" s="7"/>
      <c r="U327" s="7"/>
      <c r="V327" s="7"/>
      <c r="W327" s="7"/>
      <c r="X327" s="7"/>
      <c r="Y327" s="7"/>
      <c r="Z327" s="7"/>
    </row>
    <row r="328" ht="15.0" customHeight="1">
      <c r="A328" s="20" t="s">
        <v>272</v>
      </c>
      <c r="B328" s="20" t="s">
        <v>421</v>
      </c>
      <c r="C328" s="20">
        <v>366.0</v>
      </c>
      <c r="D328" s="50">
        <v>847.0</v>
      </c>
      <c r="E328" s="57">
        <v>0.5510133237</v>
      </c>
      <c r="F328" s="50">
        <v>467.0</v>
      </c>
      <c r="G328" s="50">
        <v>380.0</v>
      </c>
      <c r="H328" s="20" t="s">
        <v>247</v>
      </c>
      <c r="I328" s="7"/>
      <c r="J328" s="20" t="s">
        <v>272</v>
      </c>
      <c r="K328" s="20" t="s">
        <v>421</v>
      </c>
      <c r="L328" s="20">
        <v>366.0</v>
      </c>
      <c r="M328" s="57">
        <v>0.5457292451</v>
      </c>
      <c r="N328" s="57">
        <v>0.5661605206</v>
      </c>
      <c r="O328" s="27">
        <v>-2.043127548</v>
      </c>
      <c r="P328" s="20">
        <v>1.0</v>
      </c>
      <c r="Q328" s="7"/>
      <c r="R328" s="7"/>
      <c r="S328" s="7"/>
      <c r="T328" s="7"/>
      <c r="U328" s="7"/>
      <c r="V328" s="7"/>
      <c r="W328" s="7"/>
      <c r="X328" s="7"/>
      <c r="Y328" s="7"/>
      <c r="Z328" s="7"/>
    </row>
    <row r="329" ht="15.0" customHeight="1">
      <c r="A329" s="20" t="s">
        <v>272</v>
      </c>
      <c r="B329" s="20" t="s">
        <v>421</v>
      </c>
      <c r="C329" s="20">
        <v>368.0</v>
      </c>
      <c r="D329" s="50">
        <v>785.0</v>
      </c>
      <c r="E329" s="57">
        <v>0.5149126851</v>
      </c>
      <c r="F329" s="50">
        <v>404.0</v>
      </c>
      <c r="G329" s="50">
        <v>381.0</v>
      </c>
      <c r="H329" s="20" t="s">
        <v>247</v>
      </c>
      <c r="I329" s="7"/>
      <c r="J329" s="20" t="s">
        <v>272</v>
      </c>
      <c r="K329" s="20" t="s">
        <v>421</v>
      </c>
      <c r="L329" s="20">
        <v>368.0</v>
      </c>
      <c r="M329" s="57">
        <v>0.520923063</v>
      </c>
      <c r="N329" s="57">
        <v>0.5075669383</v>
      </c>
      <c r="O329" s="27">
        <v>1.335612471</v>
      </c>
      <c r="P329" s="20">
        <v>1.0</v>
      </c>
      <c r="Q329" s="7"/>
      <c r="R329" s="7"/>
      <c r="S329" s="7"/>
      <c r="T329" s="7"/>
      <c r="U329" s="7"/>
      <c r="V329" s="7"/>
      <c r="W329" s="7"/>
      <c r="X329" s="7"/>
      <c r="Y329" s="7"/>
      <c r="Z329" s="7"/>
    </row>
    <row r="330" ht="15.0" customHeight="1">
      <c r="A330" s="20" t="s">
        <v>272</v>
      </c>
      <c r="B330" s="20" t="s">
        <v>421</v>
      </c>
      <c r="C330" s="20">
        <v>370.0</v>
      </c>
      <c r="D330" s="50">
        <v>1702.0</v>
      </c>
      <c r="E330" s="57">
        <v>0.5746540483</v>
      </c>
      <c r="F330" s="50">
        <v>978.0</v>
      </c>
      <c r="G330" s="50">
        <v>724.0</v>
      </c>
      <c r="H330" s="20" t="s">
        <v>247</v>
      </c>
      <c r="I330" s="7"/>
      <c r="J330" s="20" t="s">
        <v>272</v>
      </c>
      <c r="K330" s="20" t="s">
        <v>421</v>
      </c>
      <c r="L330" s="20">
        <v>370.0</v>
      </c>
      <c r="M330" s="57">
        <v>0.5828809126</v>
      </c>
      <c r="N330" s="57">
        <v>0.5657492355</v>
      </c>
      <c r="O330" s="27">
        <v>1.713167712</v>
      </c>
      <c r="P330" s="20">
        <v>1.0</v>
      </c>
      <c r="Q330" s="7"/>
      <c r="R330" s="7"/>
      <c r="S330" s="7"/>
      <c r="T330" s="7"/>
      <c r="U330" s="7"/>
      <c r="V330" s="7"/>
      <c r="W330" s="7"/>
      <c r="X330" s="7"/>
      <c r="Y330" s="7"/>
      <c r="Z330" s="7"/>
    </row>
    <row r="331" ht="15.0" customHeight="1">
      <c r="A331" s="20" t="s">
        <v>272</v>
      </c>
      <c r="B331" s="20" t="s">
        <v>421</v>
      </c>
      <c r="C331" s="20">
        <v>375.0</v>
      </c>
      <c r="D331" s="50">
        <v>890.0</v>
      </c>
      <c r="E331" s="57">
        <v>0.5296918398</v>
      </c>
      <c r="F331" s="50">
        <v>471.0</v>
      </c>
      <c r="G331" s="50">
        <v>419.0</v>
      </c>
      <c r="H331" s="20" t="s">
        <v>247</v>
      </c>
      <c r="I331" s="7"/>
      <c r="J331" s="20" t="s">
        <v>272</v>
      </c>
      <c r="K331" s="20" t="s">
        <v>421</v>
      </c>
      <c r="L331" s="20">
        <v>375.0</v>
      </c>
      <c r="M331" s="57">
        <v>0.520977295</v>
      </c>
      <c r="N331" s="57">
        <v>0.5100095329</v>
      </c>
      <c r="O331" s="27">
        <v>1.096776213</v>
      </c>
      <c r="P331" s="20">
        <v>1.0</v>
      </c>
      <c r="Q331" s="7"/>
      <c r="R331" s="7"/>
      <c r="S331" s="7"/>
      <c r="T331" s="7"/>
      <c r="U331" s="7"/>
      <c r="V331" s="7"/>
      <c r="W331" s="7"/>
      <c r="X331" s="7"/>
      <c r="Y331" s="7"/>
      <c r="Z331" s="7"/>
    </row>
    <row r="332" ht="15.0" customHeight="1">
      <c r="A332" s="20" t="s">
        <v>272</v>
      </c>
      <c r="B332" s="20" t="s">
        <v>421</v>
      </c>
      <c r="C332" s="20">
        <v>377.0</v>
      </c>
      <c r="D332" s="50">
        <v>866.0</v>
      </c>
      <c r="E332" s="57">
        <v>0.5114231765</v>
      </c>
      <c r="F332" s="50">
        <v>443.0</v>
      </c>
      <c r="G332" s="50">
        <v>423.0</v>
      </c>
      <c r="H332" s="20" t="s">
        <v>247</v>
      </c>
      <c r="I332" s="7"/>
      <c r="J332" s="20" t="s">
        <v>272</v>
      </c>
      <c r="K332" s="20" t="s">
        <v>421</v>
      </c>
      <c r="L332" s="20">
        <v>377.0</v>
      </c>
      <c r="M332" s="57">
        <v>0.5101177728</v>
      </c>
      <c r="N332" s="57">
        <v>0.5160289555</v>
      </c>
      <c r="O332" s="27">
        <v>-0.5911182721</v>
      </c>
      <c r="P332" s="20">
        <v>1.0</v>
      </c>
      <c r="Q332" s="7"/>
      <c r="R332" s="7"/>
      <c r="S332" s="7"/>
      <c r="T332" s="7"/>
      <c r="U332" s="7"/>
      <c r="V332" s="7"/>
      <c r="W332" s="7"/>
      <c r="X332" s="7"/>
      <c r="Y332" s="7"/>
      <c r="Z332" s="7"/>
    </row>
    <row r="333" ht="15.0" customHeight="1">
      <c r="A333" s="20" t="s">
        <v>272</v>
      </c>
      <c r="B333" s="20" t="s">
        <v>421</v>
      </c>
      <c r="C333" s="20">
        <v>378.0</v>
      </c>
      <c r="D333" s="50">
        <v>840.0</v>
      </c>
      <c r="E333" s="57">
        <v>0.5229464964</v>
      </c>
      <c r="F333" s="50">
        <v>439.0</v>
      </c>
      <c r="G333" s="50">
        <v>401.0</v>
      </c>
      <c r="H333" s="20" t="s">
        <v>247</v>
      </c>
      <c r="I333" s="7"/>
      <c r="J333" s="20" t="s">
        <v>272</v>
      </c>
      <c r="K333" s="20" t="s">
        <v>421</v>
      </c>
      <c r="L333" s="20">
        <v>378.0</v>
      </c>
      <c r="M333" s="57">
        <v>0.5386627598</v>
      </c>
      <c r="N333" s="57">
        <v>0.5180226571</v>
      </c>
      <c r="O333" s="27">
        <v>2.064010273</v>
      </c>
      <c r="P333" s="20">
        <v>1.0</v>
      </c>
      <c r="Q333" s="7"/>
      <c r="R333" s="7"/>
      <c r="S333" s="7"/>
      <c r="T333" s="7"/>
      <c r="U333" s="7"/>
      <c r="V333" s="7"/>
      <c r="W333" s="7"/>
      <c r="X333" s="7"/>
      <c r="Y333" s="7"/>
      <c r="Z333" s="7"/>
    </row>
    <row r="334" ht="15.0" customHeight="1">
      <c r="A334" s="20" t="s">
        <v>272</v>
      </c>
      <c r="B334" s="20" t="s">
        <v>466</v>
      </c>
      <c r="C334" s="20">
        <v>380.0</v>
      </c>
      <c r="D334" s="50">
        <v>2225.0</v>
      </c>
      <c r="E334" s="57">
        <v>0.3975533113</v>
      </c>
      <c r="F334" s="50">
        <v>885.0</v>
      </c>
      <c r="G334" s="50">
        <v>1340.0</v>
      </c>
      <c r="H334" s="20" t="s">
        <v>245</v>
      </c>
      <c r="I334" s="7"/>
      <c r="J334" s="20" t="s">
        <v>272</v>
      </c>
      <c r="K334" s="20" t="s">
        <v>466</v>
      </c>
      <c r="L334" s="20">
        <v>380.0</v>
      </c>
      <c r="M334" s="57">
        <v>0.3903441831</v>
      </c>
      <c r="N334" s="57">
        <v>0.3927227102</v>
      </c>
      <c r="O334" s="27">
        <v>-0.2378527063</v>
      </c>
      <c r="P334" s="20">
        <v>1.0</v>
      </c>
      <c r="Q334" s="7"/>
      <c r="R334" s="7"/>
      <c r="S334" s="7"/>
      <c r="T334" s="7"/>
      <c r="U334" s="7"/>
      <c r="V334" s="7"/>
      <c r="W334" s="7"/>
      <c r="X334" s="7"/>
      <c r="Y334" s="7"/>
      <c r="Z334" s="7"/>
    </row>
    <row r="335" ht="15.0" customHeight="1">
      <c r="A335" s="20" t="s">
        <v>272</v>
      </c>
      <c r="B335" s="20" t="s">
        <v>466</v>
      </c>
      <c r="C335" s="20">
        <v>390.0</v>
      </c>
      <c r="D335" s="50">
        <v>1964.0</v>
      </c>
      <c r="E335" s="57">
        <v>0.4053832759</v>
      </c>
      <c r="F335" s="50">
        <v>796.0</v>
      </c>
      <c r="G335" s="50">
        <v>1168.0</v>
      </c>
      <c r="H335" s="20" t="s">
        <v>245</v>
      </c>
      <c r="I335" s="7"/>
      <c r="J335" s="20" t="s">
        <v>272</v>
      </c>
      <c r="K335" s="20" t="s">
        <v>466</v>
      </c>
      <c r="L335" s="20">
        <v>390.0</v>
      </c>
      <c r="M335" s="57">
        <v>0.4145027917</v>
      </c>
      <c r="N335" s="57">
        <v>0.4089775561</v>
      </c>
      <c r="O335" s="27">
        <v>0.5525235561</v>
      </c>
      <c r="P335" s="20">
        <v>1.0</v>
      </c>
      <c r="Q335" s="7"/>
      <c r="R335" s="7"/>
      <c r="S335" s="7"/>
      <c r="T335" s="7"/>
      <c r="U335" s="7"/>
      <c r="V335" s="7"/>
      <c r="W335" s="7"/>
      <c r="X335" s="7"/>
      <c r="Y335" s="7"/>
      <c r="Z335" s="7"/>
    </row>
    <row r="336" ht="15.0" customHeight="1">
      <c r="A336" s="20" t="s">
        <v>272</v>
      </c>
      <c r="B336" s="20" t="s">
        <v>466</v>
      </c>
      <c r="C336" s="20">
        <v>400.0</v>
      </c>
      <c r="D336" s="50">
        <v>1096.0</v>
      </c>
      <c r="E336" s="57">
        <v>0.3387647611</v>
      </c>
      <c r="F336" s="50">
        <v>371.0</v>
      </c>
      <c r="G336" s="50">
        <v>725.0</v>
      </c>
      <c r="H336" s="20" t="s">
        <v>245</v>
      </c>
      <c r="I336" s="7"/>
      <c r="J336" s="20" t="s">
        <v>272</v>
      </c>
      <c r="K336" s="20" t="s">
        <v>466</v>
      </c>
      <c r="L336" s="20">
        <v>400.0</v>
      </c>
      <c r="M336" s="57">
        <v>0.3412171313</v>
      </c>
      <c r="N336" s="57">
        <v>0.3327922078</v>
      </c>
      <c r="O336" s="27">
        <v>0.8424923504</v>
      </c>
      <c r="P336" s="20">
        <v>1.0</v>
      </c>
      <c r="Q336" s="7"/>
      <c r="R336" s="7"/>
      <c r="S336" s="7"/>
      <c r="T336" s="7"/>
      <c r="U336" s="7"/>
      <c r="V336" s="7"/>
      <c r="W336" s="7"/>
      <c r="X336" s="7"/>
      <c r="Y336" s="7"/>
      <c r="Z336" s="7"/>
    </row>
    <row r="337" ht="15.0" customHeight="1">
      <c r="A337" s="20" t="s">
        <v>272</v>
      </c>
      <c r="B337" s="20" t="s">
        <v>467</v>
      </c>
      <c r="C337" s="20">
        <v>410.0</v>
      </c>
      <c r="D337" s="50">
        <v>106.0</v>
      </c>
      <c r="E337" s="57">
        <v>0.2781630829</v>
      </c>
      <c r="F337" s="50">
        <v>29.0</v>
      </c>
      <c r="G337" s="50">
        <v>77.0</v>
      </c>
      <c r="H337" s="20" t="s">
        <v>245</v>
      </c>
      <c r="I337" s="7"/>
      <c r="J337" s="20" t="s">
        <v>272</v>
      </c>
      <c r="K337" s="20" t="s">
        <v>467</v>
      </c>
      <c r="L337" s="20">
        <v>410.0</v>
      </c>
      <c r="M337" s="57">
        <v>0.2877593435</v>
      </c>
      <c r="N337" s="57">
        <v>0.325203252</v>
      </c>
      <c r="O337" s="27">
        <v>-3.74439085</v>
      </c>
      <c r="P337" s="20">
        <v>1.0</v>
      </c>
      <c r="Q337" s="7"/>
      <c r="R337" s="7"/>
      <c r="S337" s="7"/>
      <c r="T337" s="7"/>
      <c r="U337" s="7"/>
      <c r="V337" s="7"/>
      <c r="W337" s="7"/>
      <c r="X337" s="7"/>
      <c r="Y337" s="7"/>
      <c r="Z337" s="7"/>
    </row>
    <row r="338" ht="15.0" customHeight="1">
      <c r="A338" s="20" t="s">
        <v>272</v>
      </c>
      <c r="B338" s="20" t="s">
        <v>468</v>
      </c>
      <c r="C338" s="20">
        <v>420.0</v>
      </c>
      <c r="D338" s="50">
        <v>1665.0</v>
      </c>
      <c r="E338" s="57">
        <v>0.4375007919</v>
      </c>
      <c r="F338" s="50">
        <v>728.0</v>
      </c>
      <c r="G338" s="50">
        <v>937.0</v>
      </c>
      <c r="H338" s="20" t="s">
        <v>245</v>
      </c>
      <c r="I338" s="7"/>
      <c r="J338" s="20" t="s">
        <v>272</v>
      </c>
      <c r="K338" s="20" t="s">
        <v>468</v>
      </c>
      <c r="L338" s="20">
        <v>420.0</v>
      </c>
      <c r="M338" s="57">
        <v>0.422456031</v>
      </c>
      <c r="N338" s="57">
        <v>0.4285714286</v>
      </c>
      <c r="O338" s="27">
        <v>-0.6115397616</v>
      </c>
      <c r="P338" s="20">
        <v>1.0</v>
      </c>
      <c r="Q338" s="7"/>
      <c r="R338" s="7"/>
      <c r="S338" s="7"/>
      <c r="T338" s="7"/>
      <c r="U338" s="7"/>
      <c r="V338" s="7"/>
      <c r="W338" s="7"/>
      <c r="X338" s="7"/>
      <c r="Y338" s="7"/>
      <c r="Z338" s="7"/>
    </row>
    <row r="339" ht="15.0" customHeight="1">
      <c r="A339" s="20" t="s">
        <v>272</v>
      </c>
      <c r="B339" s="20" t="s">
        <v>468</v>
      </c>
      <c r="C339" s="20">
        <v>430.0</v>
      </c>
      <c r="D339" s="50">
        <v>1378.0</v>
      </c>
      <c r="E339" s="57">
        <v>0.4448091041</v>
      </c>
      <c r="F339" s="50">
        <v>613.0</v>
      </c>
      <c r="G339" s="50">
        <v>765.0</v>
      </c>
      <c r="H339" s="20" t="s">
        <v>245</v>
      </c>
      <c r="I339" s="7"/>
      <c r="J339" s="20" t="s">
        <v>272</v>
      </c>
      <c r="K339" s="20" t="s">
        <v>468</v>
      </c>
      <c r="L339" s="20">
        <v>430.0</v>
      </c>
      <c r="M339" s="57">
        <v>0.4610977659</v>
      </c>
      <c r="N339" s="57">
        <v>0.4337202199</v>
      </c>
      <c r="O339" s="27">
        <v>2.737754598</v>
      </c>
      <c r="P339" s="20">
        <v>1.0</v>
      </c>
      <c r="Q339" s="7"/>
      <c r="R339" s="7"/>
      <c r="S339" s="7"/>
      <c r="T339" s="7"/>
      <c r="U339" s="7"/>
      <c r="V339" s="7"/>
      <c r="W339" s="7"/>
      <c r="X339" s="7"/>
      <c r="Y339" s="7"/>
      <c r="Z339" s="7"/>
    </row>
    <row r="340" ht="15.0" customHeight="1">
      <c r="A340" s="20" t="s">
        <v>272</v>
      </c>
      <c r="B340" s="20" t="s">
        <v>469</v>
      </c>
      <c r="C340" s="20">
        <v>440.0</v>
      </c>
      <c r="D340" s="50">
        <v>369.0</v>
      </c>
      <c r="E340" s="57">
        <v>0.4125090285</v>
      </c>
      <c r="F340" s="50">
        <v>152.0</v>
      </c>
      <c r="G340" s="50">
        <v>217.0</v>
      </c>
      <c r="H340" s="20" t="s">
        <v>245</v>
      </c>
      <c r="I340" s="7"/>
      <c r="J340" s="20" t="s">
        <v>272</v>
      </c>
      <c r="K340" s="20" t="s">
        <v>469</v>
      </c>
      <c r="L340" s="20">
        <v>440.0</v>
      </c>
      <c r="M340" s="57">
        <v>0.3712687046</v>
      </c>
      <c r="N340" s="57">
        <v>0.4125475285</v>
      </c>
      <c r="O340" s="27">
        <v>-4.127882392</v>
      </c>
      <c r="P340" s="20">
        <v>1.0</v>
      </c>
      <c r="Q340" s="7"/>
      <c r="R340" s="7"/>
      <c r="S340" s="7"/>
      <c r="T340" s="7"/>
      <c r="U340" s="7"/>
      <c r="V340" s="7"/>
      <c r="W340" s="7"/>
      <c r="X340" s="7"/>
      <c r="Y340" s="7"/>
      <c r="Z340" s="7"/>
    </row>
    <row r="341" ht="15.0" customHeight="1">
      <c r="A341" s="20" t="s">
        <v>272</v>
      </c>
      <c r="B341" s="20" t="s">
        <v>470</v>
      </c>
      <c r="C341" s="20">
        <v>450.0</v>
      </c>
      <c r="D341" s="50">
        <v>563.0</v>
      </c>
      <c r="E341" s="57">
        <v>0.702782921</v>
      </c>
      <c r="F341" s="50">
        <v>396.0</v>
      </c>
      <c r="G341" s="50">
        <v>167.0</v>
      </c>
      <c r="H341" s="20" t="s">
        <v>247</v>
      </c>
      <c r="I341" s="7"/>
      <c r="J341" s="20" t="s">
        <v>272</v>
      </c>
      <c r="K341" s="20" t="s">
        <v>470</v>
      </c>
      <c r="L341" s="20">
        <v>450.0</v>
      </c>
      <c r="M341" s="57">
        <v>0.7378150912</v>
      </c>
      <c r="N341" s="57">
        <v>0.7140783745</v>
      </c>
      <c r="O341" s="27">
        <v>2.37367167</v>
      </c>
      <c r="P341" s="20">
        <v>1.0</v>
      </c>
      <c r="Q341" s="7"/>
      <c r="R341" s="7"/>
      <c r="S341" s="7"/>
      <c r="T341" s="7"/>
      <c r="U341" s="7"/>
      <c r="V341" s="7"/>
      <c r="W341" s="7"/>
      <c r="X341" s="7"/>
      <c r="Y341" s="7"/>
      <c r="Z341" s="7"/>
    </row>
    <row r="342" ht="15.0" customHeight="1">
      <c r="A342" s="20" t="s">
        <v>272</v>
      </c>
      <c r="B342" s="20" t="s">
        <v>470</v>
      </c>
      <c r="C342" s="20">
        <v>460.0</v>
      </c>
      <c r="D342" s="50">
        <v>921.0</v>
      </c>
      <c r="E342" s="57">
        <v>0.7455899742</v>
      </c>
      <c r="F342" s="50">
        <v>687.0</v>
      </c>
      <c r="G342" s="50">
        <v>234.0</v>
      </c>
      <c r="H342" s="20" t="s">
        <v>247</v>
      </c>
      <c r="I342" s="7"/>
      <c r="J342" s="20" t="s">
        <v>272</v>
      </c>
      <c r="K342" s="20" t="s">
        <v>470</v>
      </c>
      <c r="L342" s="20">
        <v>460.0</v>
      </c>
      <c r="M342" s="57">
        <v>0.7617593152</v>
      </c>
      <c r="N342" s="57">
        <v>0.7371031746</v>
      </c>
      <c r="O342" s="27">
        <v>2.465614061</v>
      </c>
      <c r="P342" s="20">
        <v>1.0</v>
      </c>
      <c r="Q342" s="7"/>
      <c r="R342" s="7"/>
      <c r="S342" s="7"/>
      <c r="T342" s="7"/>
      <c r="U342" s="7"/>
      <c r="V342" s="7"/>
      <c r="W342" s="7"/>
      <c r="X342" s="7"/>
      <c r="Y342" s="7"/>
      <c r="Z342" s="7"/>
    </row>
    <row r="343" ht="15.0" customHeight="1">
      <c r="A343" s="20" t="s">
        <v>272</v>
      </c>
      <c r="B343" s="20" t="s">
        <v>470</v>
      </c>
      <c r="C343" s="20">
        <v>470.0</v>
      </c>
      <c r="D343" s="50">
        <v>541.0</v>
      </c>
      <c r="E343" s="57">
        <v>0.7764274915</v>
      </c>
      <c r="F343" s="50">
        <v>420.0</v>
      </c>
      <c r="G343" s="50">
        <v>121.0</v>
      </c>
      <c r="H343" s="20" t="s">
        <v>247</v>
      </c>
      <c r="I343" s="7"/>
      <c r="J343" s="20" t="s">
        <v>272</v>
      </c>
      <c r="K343" s="20" t="s">
        <v>470</v>
      </c>
      <c r="L343" s="20">
        <v>470.0</v>
      </c>
      <c r="M343" s="57">
        <v>0.8157853218</v>
      </c>
      <c r="N343" s="57">
        <v>0.7927090779</v>
      </c>
      <c r="O343" s="27">
        <v>2.307624392</v>
      </c>
      <c r="P343" s="20">
        <v>1.0</v>
      </c>
      <c r="Q343" s="7"/>
      <c r="R343" s="7"/>
      <c r="S343" s="7"/>
      <c r="T343" s="7"/>
      <c r="U343" s="7"/>
      <c r="V343" s="7"/>
      <c r="W343" s="7"/>
      <c r="X343" s="7"/>
      <c r="Y343" s="7"/>
      <c r="Z343" s="7"/>
    </row>
    <row r="344" ht="15.0" customHeight="1">
      <c r="A344" s="20" t="s">
        <v>272</v>
      </c>
      <c r="B344" s="20" t="s">
        <v>470</v>
      </c>
      <c r="C344" s="20">
        <v>480.0</v>
      </c>
      <c r="D344" s="50">
        <v>821.0</v>
      </c>
      <c r="E344" s="57">
        <v>0.6793205112</v>
      </c>
      <c r="F344" s="50">
        <v>558.0</v>
      </c>
      <c r="G344" s="50">
        <v>263.0</v>
      </c>
      <c r="H344" s="20" t="s">
        <v>247</v>
      </c>
      <c r="I344" s="7"/>
      <c r="J344" s="20" t="s">
        <v>272</v>
      </c>
      <c r="K344" s="20" t="s">
        <v>470</v>
      </c>
      <c r="L344" s="20">
        <v>480.0</v>
      </c>
      <c r="M344" s="57">
        <v>0.7184474578</v>
      </c>
      <c r="N344" s="57">
        <v>0.687727825</v>
      </c>
      <c r="O344" s="27">
        <v>3.071963276</v>
      </c>
      <c r="P344" s="20">
        <v>1.0</v>
      </c>
      <c r="Q344" s="7"/>
      <c r="R344" s="7"/>
      <c r="S344" s="7"/>
      <c r="T344" s="7"/>
      <c r="U344" s="7"/>
      <c r="V344" s="7"/>
      <c r="W344" s="7"/>
      <c r="X344" s="7"/>
      <c r="Y344" s="7"/>
      <c r="Z344" s="7"/>
    </row>
    <row r="345" ht="15.0" customHeight="1">
      <c r="A345" s="20" t="s">
        <v>272</v>
      </c>
      <c r="B345" s="20" t="s">
        <v>470</v>
      </c>
      <c r="C345" s="20">
        <v>490.0</v>
      </c>
      <c r="D345" s="50">
        <v>576.0</v>
      </c>
      <c r="E345" s="57">
        <v>0.650327832</v>
      </c>
      <c r="F345" s="50">
        <v>375.0</v>
      </c>
      <c r="G345" s="50">
        <v>201.0</v>
      </c>
      <c r="H345" s="20" t="s">
        <v>247</v>
      </c>
      <c r="I345" s="7"/>
      <c r="J345" s="20" t="s">
        <v>272</v>
      </c>
      <c r="K345" s="20" t="s">
        <v>470</v>
      </c>
      <c r="L345" s="20">
        <v>490.0</v>
      </c>
      <c r="M345" s="57">
        <v>0.680610467</v>
      </c>
      <c r="N345" s="57">
        <v>0.6611253197</v>
      </c>
      <c r="O345" s="27">
        <v>1.948514734</v>
      </c>
      <c r="P345" s="20">
        <v>1.0</v>
      </c>
      <c r="Q345" s="7"/>
      <c r="R345" s="7"/>
      <c r="S345" s="7"/>
      <c r="T345" s="7"/>
      <c r="U345" s="7"/>
      <c r="V345" s="7"/>
      <c r="W345" s="7"/>
      <c r="X345" s="7"/>
      <c r="Y345" s="7"/>
      <c r="Z345" s="7"/>
    </row>
    <row r="346" ht="15.0" customHeight="1">
      <c r="A346" s="20" t="s">
        <v>272</v>
      </c>
      <c r="B346" s="20" t="s">
        <v>470</v>
      </c>
      <c r="C346" s="20">
        <v>500.0</v>
      </c>
      <c r="D346" s="50">
        <v>193.0</v>
      </c>
      <c r="E346" s="57">
        <v>0.6891324109</v>
      </c>
      <c r="F346" s="50">
        <v>133.0</v>
      </c>
      <c r="G346" s="50">
        <v>60.0</v>
      </c>
      <c r="H346" s="20" t="s">
        <v>247</v>
      </c>
      <c r="I346" s="7"/>
      <c r="J346" s="20" t="s">
        <v>272</v>
      </c>
      <c r="K346" s="20" t="s">
        <v>470</v>
      </c>
      <c r="L346" s="20">
        <v>500.0</v>
      </c>
      <c r="M346" s="57">
        <v>0.6730989137</v>
      </c>
      <c r="N346" s="57">
        <v>0.7350157729</v>
      </c>
      <c r="O346" s="27">
        <v>-6.191685921</v>
      </c>
      <c r="P346" s="20">
        <v>1.0</v>
      </c>
      <c r="Q346" s="7"/>
      <c r="R346" s="7"/>
      <c r="S346" s="7"/>
      <c r="T346" s="7"/>
      <c r="U346" s="7"/>
      <c r="V346" s="7"/>
      <c r="W346" s="7"/>
      <c r="X346" s="7"/>
      <c r="Y346" s="7"/>
      <c r="Z346" s="7"/>
    </row>
    <row r="347" ht="15.0" customHeight="1">
      <c r="A347" s="20" t="s">
        <v>272</v>
      </c>
      <c r="B347" s="20" t="s">
        <v>470</v>
      </c>
      <c r="C347" s="20">
        <v>510.0</v>
      </c>
      <c r="D347" s="50">
        <v>351.0</v>
      </c>
      <c r="E347" s="57">
        <v>0.7370662894</v>
      </c>
      <c r="F347" s="50">
        <v>259.0</v>
      </c>
      <c r="G347" s="50">
        <v>92.0</v>
      </c>
      <c r="H347" s="20" t="s">
        <v>247</v>
      </c>
      <c r="I347" s="7"/>
      <c r="J347" s="20" t="s">
        <v>272</v>
      </c>
      <c r="K347" s="20" t="s">
        <v>470</v>
      </c>
      <c r="L347" s="20">
        <v>510.0</v>
      </c>
      <c r="M347" s="57">
        <v>0.7114556226</v>
      </c>
      <c r="N347" s="57">
        <v>0.7562862669</v>
      </c>
      <c r="O347" s="27">
        <v>-4.483064436</v>
      </c>
      <c r="P347" s="20">
        <v>1.0</v>
      </c>
      <c r="Q347" s="7"/>
      <c r="R347" s="7"/>
      <c r="S347" s="7"/>
      <c r="T347" s="7"/>
      <c r="U347" s="7"/>
      <c r="V347" s="7"/>
      <c r="W347" s="7"/>
      <c r="X347" s="7"/>
      <c r="Y347" s="7"/>
      <c r="Z347" s="7"/>
    </row>
    <row r="348" ht="15.0" customHeight="1">
      <c r="A348" s="20" t="s">
        <v>272</v>
      </c>
      <c r="B348" s="20" t="s">
        <v>470</v>
      </c>
      <c r="C348" s="20">
        <v>520.0</v>
      </c>
      <c r="D348" s="50">
        <v>347.0</v>
      </c>
      <c r="E348" s="57">
        <v>0.6445930519</v>
      </c>
      <c r="F348" s="50">
        <v>224.0</v>
      </c>
      <c r="G348" s="50">
        <v>123.0</v>
      </c>
      <c r="H348" s="20" t="s">
        <v>247</v>
      </c>
      <c r="I348" s="7"/>
      <c r="J348" s="20" t="s">
        <v>272</v>
      </c>
      <c r="K348" s="20" t="s">
        <v>470</v>
      </c>
      <c r="L348" s="20">
        <v>520.0</v>
      </c>
      <c r="M348" s="57">
        <v>0.7099357881</v>
      </c>
      <c r="N348" s="57">
        <v>0.6743362832</v>
      </c>
      <c r="O348" s="27">
        <v>3.559950496</v>
      </c>
      <c r="P348" s="20">
        <v>1.0</v>
      </c>
      <c r="Q348" s="7"/>
      <c r="R348" s="7"/>
      <c r="S348" s="7"/>
      <c r="T348" s="7"/>
      <c r="U348" s="7"/>
      <c r="V348" s="7"/>
      <c r="W348" s="7"/>
      <c r="X348" s="7"/>
      <c r="Y348" s="7"/>
      <c r="Z348" s="7"/>
    </row>
    <row r="349" ht="15.0" customHeight="1">
      <c r="A349" s="20" t="s">
        <v>272</v>
      </c>
      <c r="B349" s="20" t="s">
        <v>470</v>
      </c>
      <c r="C349" s="20">
        <v>530.0</v>
      </c>
      <c r="D349" s="50">
        <v>328.0</v>
      </c>
      <c r="E349" s="57">
        <v>0.6230784506</v>
      </c>
      <c r="F349" s="50">
        <v>204.0</v>
      </c>
      <c r="G349" s="50">
        <v>124.0</v>
      </c>
      <c r="H349" s="20" t="s">
        <v>247</v>
      </c>
      <c r="I349" s="7"/>
      <c r="J349" s="20" t="s">
        <v>272</v>
      </c>
      <c r="K349" s="20" t="s">
        <v>470</v>
      </c>
      <c r="L349" s="20">
        <v>530.0</v>
      </c>
      <c r="M349" s="57">
        <v>0.6409214092</v>
      </c>
      <c r="N349" s="57">
        <v>0.6398467433</v>
      </c>
      <c r="O349" s="27">
        <v>0.1074665919</v>
      </c>
      <c r="P349" s="20">
        <v>1.0</v>
      </c>
      <c r="Q349" s="7"/>
      <c r="R349" s="7"/>
      <c r="S349" s="7"/>
      <c r="T349" s="7"/>
      <c r="U349" s="7"/>
      <c r="V349" s="7"/>
      <c r="W349" s="7"/>
      <c r="X349" s="7"/>
      <c r="Y349" s="7"/>
      <c r="Z349" s="7"/>
    </row>
    <row r="350" ht="15.0" customHeight="1">
      <c r="A350" s="20" t="s">
        <v>272</v>
      </c>
      <c r="B350" s="20" t="s">
        <v>470</v>
      </c>
      <c r="C350" s="20">
        <v>540.0</v>
      </c>
      <c r="D350" s="50">
        <v>410.0</v>
      </c>
      <c r="E350" s="57">
        <v>0.6217383653</v>
      </c>
      <c r="F350" s="50">
        <v>255.0</v>
      </c>
      <c r="G350" s="50">
        <v>155.0</v>
      </c>
      <c r="H350" s="20" t="s">
        <v>247</v>
      </c>
      <c r="I350" s="7"/>
      <c r="J350" s="20" t="s">
        <v>272</v>
      </c>
      <c r="K350" s="20" t="s">
        <v>470</v>
      </c>
      <c r="L350" s="20">
        <v>540.0</v>
      </c>
      <c r="M350" s="57">
        <v>0.6761046353</v>
      </c>
      <c r="N350" s="57">
        <v>0.6104815864</v>
      </c>
      <c r="O350" s="27">
        <v>6.562304893</v>
      </c>
      <c r="P350" s="20">
        <v>1.0</v>
      </c>
      <c r="Q350" s="7"/>
      <c r="R350" s="7"/>
      <c r="S350" s="7"/>
      <c r="T350" s="7"/>
      <c r="U350" s="7"/>
      <c r="V350" s="7"/>
      <c r="W350" s="7"/>
      <c r="X350" s="7"/>
      <c r="Y350" s="7"/>
      <c r="Z350" s="7"/>
    </row>
    <row r="351" ht="15.0" customHeight="1">
      <c r="A351" s="20" t="s">
        <v>272</v>
      </c>
      <c r="B351" s="20" t="s">
        <v>470</v>
      </c>
      <c r="C351" s="20">
        <v>550.0</v>
      </c>
      <c r="D351" s="50">
        <v>896.0</v>
      </c>
      <c r="E351" s="57">
        <v>0.644488653</v>
      </c>
      <c r="F351" s="50">
        <v>577.0</v>
      </c>
      <c r="G351" s="50">
        <v>319.0</v>
      </c>
      <c r="H351" s="20" t="s">
        <v>247</v>
      </c>
      <c r="I351" s="7"/>
      <c r="J351" s="20" t="s">
        <v>272</v>
      </c>
      <c r="K351" s="20" t="s">
        <v>470</v>
      </c>
      <c r="L351" s="20">
        <v>550.0</v>
      </c>
      <c r="M351" s="57">
        <v>0.6754387937</v>
      </c>
      <c r="N351" s="57">
        <v>0.6720707443</v>
      </c>
      <c r="O351" s="27">
        <v>0.336804937</v>
      </c>
      <c r="P351" s="20">
        <v>1.0</v>
      </c>
      <c r="Q351" s="7"/>
      <c r="R351" s="7"/>
      <c r="S351" s="7"/>
      <c r="T351" s="7"/>
      <c r="U351" s="7"/>
      <c r="V351" s="7"/>
      <c r="W351" s="7"/>
      <c r="X351" s="7"/>
      <c r="Y351" s="7"/>
      <c r="Z351" s="7"/>
    </row>
    <row r="352" ht="15.0" customHeight="1">
      <c r="A352" s="20" t="s">
        <v>272</v>
      </c>
      <c r="B352" s="20" t="s">
        <v>470</v>
      </c>
      <c r="C352" s="20">
        <v>560.0</v>
      </c>
      <c r="D352" s="50">
        <v>282.0</v>
      </c>
      <c r="E352" s="57">
        <v>0.6520700717</v>
      </c>
      <c r="F352" s="50">
        <v>184.0</v>
      </c>
      <c r="G352" s="50">
        <v>98.0</v>
      </c>
      <c r="H352" s="20" t="s">
        <v>247</v>
      </c>
      <c r="I352" s="7"/>
      <c r="J352" s="20" t="s">
        <v>272</v>
      </c>
      <c r="K352" s="20" t="s">
        <v>470</v>
      </c>
      <c r="L352" s="20">
        <v>560.0</v>
      </c>
      <c r="M352" s="57">
        <v>0.6581459863</v>
      </c>
      <c r="N352" s="57">
        <v>0.6691729323</v>
      </c>
      <c r="O352" s="27">
        <v>-1.102694601</v>
      </c>
      <c r="P352" s="20">
        <v>1.0</v>
      </c>
      <c r="Q352" s="7"/>
      <c r="R352" s="7"/>
      <c r="S352" s="7"/>
      <c r="T352" s="7"/>
      <c r="U352" s="7"/>
      <c r="V352" s="7"/>
      <c r="W352" s="7"/>
      <c r="X352" s="7"/>
      <c r="Y352" s="7"/>
      <c r="Z352" s="7"/>
    </row>
    <row r="353" ht="15.0" customHeight="1">
      <c r="A353" s="20" t="s">
        <v>272</v>
      </c>
      <c r="B353" s="20" t="s">
        <v>470</v>
      </c>
      <c r="C353" s="20">
        <v>570.0</v>
      </c>
      <c r="D353" s="50">
        <v>536.0</v>
      </c>
      <c r="E353" s="57">
        <v>0.6408209671</v>
      </c>
      <c r="F353" s="50">
        <v>343.0</v>
      </c>
      <c r="G353" s="50">
        <v>193.0</v>
      </c>
      <c r="H353" s="20" t="s">
        <v>247</v>
      </c>
      <c r="I353" s="7"/>
      <c r="J353" s="20" t="s">
        <v>272</v>
      </c>
      <c r="K353" s="20" t="s">
        <v>470</v>
      </c>
      <c r="L353" s="20">
        <v>570.0</v>
      </c>
      <c r="M353" s="57">
        <v>0.6762841091</v>
      </c>
      <c r="N353" s="57">
        <v>0.6514522822</v>
      </c>
      <c r="O353" s="27">
        <v>2.483182694</v>
      </c>
      <c r="P353" s="20">
        <v>1.0</v>
      </c>
      <c r="Q353" s="7"/>
      <c r="R353" s="7"/>
      <c r="S353" s="7"/>
      <c r="T353" s="7"/>
      <c r="U353" s="7"/>
      <c r="V353" s="7"/>
      <c r="W353" s="7"/>
      <c r="X353" s="7"/>
      <c r="Y353" s="7"/>
      <c r="Z353" s="7"/>
    </row>
    <row r="354" ht="15.0" customHeight="1">
      <c r="A354" s="20" t="s">
        <v>272</v>
      </c>
      <c r="B354" s="20" t="s">
        <v>470</v>
      </c>
      <c r="C354" s="20">
        <v>580.0</v>
      </c>
      <c r="D354" s="50">
        <v>447.0</v>
      </c>
      <c r="E354" s="57">
        <v>0.6642848396</v>
      </c>
      <c r="F354" s="50">
        <v>297.0</v>
      </c>
      <c r="G354" s="50">
        <v>150.0</v>
      </c>
      <c r="H354" s="20" t="s">
        <v>247</v>
      </c>
      <c r="I354" s="7"/>
      <c r="J354" s="20" t="s">
        <v>272</v>
      </c>
      <c r="K354" s="20" t="s">
        <v>470</v>
      </c>
      <c r="L354" s="20">
        <v>580.0</v>
      </c>
      <c r="M354" s="57">
        <v>0.687799876</v>
      </c>
      <c r="N354" s="57">
        <v>0.6831091181</v>
      </c>
      <c r="O354" s="27">
        <v>0.4690757947</v>
      </c>
      <c r="P354" s="20">
        <v>1.0</v>
      </c>
      <c r="Q354" s="7"/>
      <c r="R354" s="7"/>
      <c r="S354" s="7"/>
      <c r="T354" s="7"/>
      <c r="U354" s="7"/>
      <c r="V354" s="7"/>
      <c r="W354" s="7"/>
      <c r="X354" s="7"/>
      <c r="Y354" s="7"/>
      <c r="Z354" s="7"/>
    </row>
    <row r="355" ht="15.0" customHeight="1">
      <c r="A355" s="20" t="s">
        <v>272</v>
      </c>
      <c r="B355" s="20" t="s">
        <v>470</v>
      </c>
      <c r="C355" s="20">
        <v>590.0</v>
      </c>
      <c r="D355" s="50">
        <v>332.0</v>
      </c>
      <c r="E355" s="57">
        <v>0.678182825</v>
      </c>
      <c r="F355" s="50">
        <v>225.0</v>
      </c>
      <c r="G355" s="50">
        <v>107.0</v>
      </c>
      <c r="H355" s="20" t="s">
        <v>247</v>
      </c>
      <c r="I355" s="7"/>
      <c r="J355" s="20" t="s">
        <v>272</v>
      </c>
      <c r="K355" s="20" t="s">
        <v>470</v>
      </c>
      <c r="L355" s="20">
        <v>590.0</v>
      </c>
      <c r="M355" s="57">
        <v>0.6891811468</v>
      </c>
      <c r="N355" s="57">
        <v>0.6960556845</v>
      </c>
      <c r="O355" s="27">
        <v>-0.6874537608</v>
      </c>
      <c r="P355" s="20">
        <v>1.0</v>
      </c>
      <c r="Q355" s="7"/>
      <c r="R355" s="7"/>
      <c r="S355" s="7"/>
      <c r="T355" s="7"/>
      <c r="U355" s="7"/>
      <c r="V355" s="7"/>
      <c r="W355" s="7"/>
      <c r="X355" s="7"/>
      <c r="Y355" s="7"/>
      <c r="Z355" s="7"/>
    </row>
    <row r="356" ht="15.0" customHeight="1">
      <c r="A356" s="20" t="s">
        <v>272</v>
      </c>
      <c r="B356" s="20" t="s">
        <v>471</v>
      </c>
      <c r="C356" s="20">
        <v>594.0</v>
      </c>
      <c r="D356" s="50">
        <v>2546.0</v>
      </c>
      <c r="E356" s="57">
        <v>0.4804434731</v>
      </c>
      <c r="F356" s="50">
        <v>1223.0</v>
      </c>
      <c r="G356" s="50">
        <v>1323.0</v>
      </c>
      <c r="H356" s="20" t="s">
        <v>245</v>
      </c>
      <c r="I356" s="7"/>
      <c r="J356" s="20" t="s">
        <v>272</v>
      </c>
      <c r="K356" s="20" t="s">
        <v>471</v>
      </c>
      <c r="L356" s="20">
        <v>594.0</v>
      </c>
      <c r="M356" s="57">
        <v>0.4933303736</v>
      </c>
      <c r="N356" s="57">
        <v>0.4845140619</v>
      </c>
      <c r="O356" s="27">
        <v>0.881631169</v>
      </c>
      <c r="P356" s="20">
        <v>1.0</v>
      </c>
      <c r="Q356" s="7"/>
      <c r="R356" s="7"/>
      <c r="S356" s="7"/>
      <c r="T356" s="7"/>
      <c r="U356" s="7"/>
      <c r="V356" s="7"/>
      <c r="W356" s="7"/>
      <c r="X356" s="7"/>
      <c r="Y356" s="7"/>
      <c r="Z356" s="7"/>
    </row>
    <row r="357" ht="15.0" customHeight="1">
      <c r="A357" s="20" t="s">
        <v>272</v>
      </c>
      <c r="B357" s="20" t="s">
        <v>471</v>
      </c>
      <c r="C357" s="20">
        <v>601.0</v>
      </c>
      <c r="D357" s="50">
        <v>2873.0</v>
      </c>
      <c r="E357" s="57">
        <v>0.5295771174</v>
      </c>
      <c r="F357" s="50">
        <v>1521.0</v>
      </c>
      <c r="G357" s="50">
        <v>1352.0</v>
      </c>
      <c r="H357" s="20" t="s">
        <v>247</v>
      </c>
      <c r="I357" s="7"/>
      <c r="J357" s="20" t="s">
        <v>272</v>
      </c>
      <c r="K357" s="20" t="s">
        <v>471</v>
      </c>
      <c r="L357" s="20">
        <v>601.0</v>
      </c>
      <c r="M357" s="57">
        <v>0.517313292</v>
      </c>
      <c r="N357" s="57">
        <v>0.5360461391</v>
      </c>
      <c r="O357" s="27">
        <v>-1.873284705</v>
      </c>
      <c r="P357" s="20">
        <v>1.0</v>
      </c>
      <c r="Q357" s="7"/>
      <c r="R357" s="7"/>
      <c r="S357" s="7"/>
      <c r="T357" s="7"/>
      <c r="U357" s="7"/>
      <c r="V357" s="7"/>
      <c r="W357" s="7"/>
      <c r="X357" s="7"/>
      <c r="Y357" s="7"/>
      <c r="Z357" s="7"/>
    </row>
    <row r="358" ht="15.0" customHeight="1">
      <c r="A358" s="20" t="s">
        <v>272</v>
      </c>
      <c r="B358" s="20" t="s">
        <v>471</v>
      </c>
      <c r="C358" s="20">
        <v>608.0</v>
      </c>
      <c r="D358" s="50">
        <v>1692.0</v>
      </c>
      <c r="E358" s="57">
        <v>0.4878892313</v>
      </c>
      <c r="F358" s="50">
        <v>826.0</v>
      </c>
      <c r="G358" s="50">
        <v>866.0</v>
      </c>
      <c r="H358" s="20" t="s">
        <v>245</v>
      </c>
      <c r="I358" s="7"/>
      <c r="J358" s="20" t="s">
        <v>272</v>
      </c>
      <c r="K358" s="20" t="s">
        <v>471</v>
      </c>
      <c r="L358" s="20">
        <v>608.0</v>
      </c>
      <c r="M358" s="57">
        <v>0.5072871529</v>
      </c>
      <c r="N358" s="57">
        <v>0.5104712042</v>
      </c>
      <c r="O358" s="27">
        <v>-0.318405125</v>
      </c>
      <c r="P358" s="20">
        <v>1.0</v>
      </c>
      <c r="Q358" s="7"/>
      <c r="R358" s="7"/>
      <c r="S358" s="7"/>
      <c r="T358" s="7"/>
      <c r="U358" s="7"/>
      <c r="V358" s="7"/>
      <c r="W358" s="7"/>
      <c r="X358" s="7"/>
      <c r="Y358" s="7"/>
      <c r="Z358" s="7"/>
    </row>
    <row r="359" ht="15.0" customHeight="1">
      <c r="A359" s="20" t="s">
        <v>272</v>
      </c>
      <c r="B359" s="20" t="s">
        <v>471</v>
      </c>
      <c r="C359" s="20">
        <v>615.0</v>
      </c>
      <c r="D359" s="50">
        <v>2187.0</v>
      </c>
      <c r="E359" s="57">
        <v>0.5234999381</v>
      </c>
      <c r="F359" s="50">
        <v>1145.0</v>
      </c>
      <c r="G359" s="50">
        <v>1042.0</v>
      </c>
      <c r="H359" s="20" t="s">
        <v>247</v>
      </c>
      <c r="I359" s="7"/>
      <c r="J359" s="20" t="s">
        <v>272</v>
      </c>
      <c r="K359" s="20" t="s">
        <v>471</v>
      </c>
      <c r="L359" s="20">
        <v>615.0</v>
      </c>
      <c r="M359" s="57">
        <v>0.5124187797</v>
      </c>
      <c r="N359" s="57">
        <v>0.5300589391</v>
      </c>
      <c r="O359" s="27">
        <v>-1.764015938</v>
      </c>
      <c r="P359" s="20">
        <v>1.0</v>
      </c>
      <c r="Q359" s="7"/>
      <c r="R359" s="7"/>
      <c r="S359" s="7"/>
      <c r="T359" s="7"/>
      <c r="U359" s="7"/>
      <c r="V359" s="7"/>
      <c r="W359" s="7"/>
      <c r="X359" s="7"/>
      <c r="Y359" s="7"/>
      <c r="Z359" s="7"/>
    </row>
    <row r="360" ht="15.0" customHeight="1">
      <c r="A360" s="20" t="s">
        <v>272</v>
      </c>
      <c r="B360" s="20" t="s">
        <v>472</v>
      </c>
      <c r="C360" s="20">
        <v>620.0</v>
      </c>
      <c r="D360" s="50">
        <v>870.0</v>
      </c>
      <c r="E360" s="57">
        <v>0.5609562852</v>
      </c>
      <c r="F360" s="50">
        <v>488.0</v>
      </c>
      <c r="G360" s="50">
        <v>382.0</v>
      </c>
      <c r="H360" s="20" t="s">
        <v>247</v>
      </c>
      <c r="I360" s="7"/>
      <c r="J360" s="20" t="s">
        <v>272</v>
      </c>
      <c r="K360" s="20" t="s">
        <v>472</v>
      </c>
      <c r="L360" s="20">
        <v>620.0</v>
      </c>
      <c r="M360" s="57">
        <v>0.5568147344</v>
      </c>
      <c r="N360" s="57">
        <v>0.5959933222</v>
      </c>
      <c r="O360" s="27">
        <v>-3.917858782</v>
      </c>
      <c r="P360" s="20">
        <v>1.0</v>
      </c>
      <c r="Q360" s="7"/>
      <c r="R360" s="7"/>
      <c r="S360" s="7"/>
      <c r="T360" s="7"/>
      <c r="U360" s="7"/>
      <c r="V360" s="7"/>
      <c r="W360" s="7"/>
      <c r="X360" s="7"/>
      <c r="Y360" s="7"/>
      <c r="Z360" s="7"/>
    </row>
    <row r="361" ht="15.0" customHeight="1">
      <c r="A361" s="20" t="s">
        <v>272</v>
      </c>
      <c r="B361" s="20" t="s">
        <v>473</v>
      </c>
      <c r="C361" s="20">
        <v>630.0</v>
      </c>
      <c r="D361" s="50">
        <v>171.0</v>
      </c>
      <c r="E361" s="57">
        <v>0.4601210382</v>
      </c>
      <c r="F361" s="50">
        <v>79.0</v>
      </c>
      <c r="G361" s="50">
        <v>92.0</v>
      </c>
      <c r="H361" s="20" t="s">
        <v>245</v>
      </c>
      <c r="I361" s="7"/>
      <c r="J361" s="20" t="s">
        <v>272</v>
      </c>
      <c r="K361" s="20" t="s">
        <v>473</v>
      </c>
      <c r="L361" s="20">
        <v>630.0</v>
      </c>
      <c r="M361" s="57">
        <v>0.4159144855</v>
      </c>
      <c r="N361" s="57">
        <v>0.5291262136</v>
      </c>
      <c r="O361" s="27">
        <v>-11.32117281</v>
      </c>
      <c r="P361" s="20">
        <v>0.0</v>
      </c>
      <c r="Q361" s="7"/>
      <c r="R361" s="7"/>
      <c r="S361" s="7"/>
      <c r="T361" s="7"/>
      <c r="U361" s="7"/>
      <c r="V361" s="7"/>
      <c r="W361" s="7"/>
      <c r="X361" s="7"/>
      <c r="Y361" s="7"/>
      <c r="Z361" s="7"/>
    </row>
    <row r="362" ht="15.0" customHeight="1">
      <c r="A362" s="20" t="s">
        <v>272</v>
      </c>
      <c r="B362" s="20" t="s">
        <v>427</v>
      </c>
      <c r="C362" s="20">
        <v>640.0</v>
      </c>
      <c r="D362" s="50">
        <v>1435.0</v>
      </c>
      <c r="E362" s="57">
        <v>0.5921112853</v>
      </c>
      <c r="F362" s="50">
        <v>850.0</v>
      </c>
      <c r="G362" s="50">
        <v>585.0</v>
      </c>
      <c r="H362" s="20" t="s">
        <v>247</v>
      </c>
      <c r="I362" s="7"/>
      <c r="J362" s="20" t="s">
        <v>272</v>
      </c>
      <c r="K362" s="20" t="s">
        <v>427</v>
      </c>
      <c r="L362" s="20">
        <v>640.0</v>
      </c>
      <c r="M362" s="57">
        <v>0.5932831032</v>
      </c>
      <c r="N362" s="57">
        <v>0.5798421372</v>
      </c>
      <c r="O362" s="27">
        <v>1.344096593</v>
      </c>
      <c r="P362" s="20">
        <v>1.0</v>
      </c>
      <c r="Q362" s="7"/>
      <c r="R362" s="7"/>
      <c r="S362" s="7"/>
      <c r="T362" s="7"/>
      <c r="U362" s="7"/>
      <c r="V362" s="7"/>
      <c r="W362" s="7"/>
      <c r="X362" s="7"/>
      <c r="Y362" s="7"/>
      <c r="Z362" s="7"/>
    </row>
    <row r="363" ht="15.0" customHeight="1">
      <c r="A363" s="20" t="s">
        <v>272</v>
      </c>
      <c r="B363" s="20" t="s">
        <v>427</v>
      </c>
      <c r="C363" s="20">
        <v>650.0</v>
      </c>
      <c r="D363" s="50">
        <v>1499.0</v>
      </c>
      <c r="E363" s="57">
        <v>0.5434900498</v>
      </c>
      <c r="F363" s="50">
        <v>815.0</v>
      </c>
      <c r="G363" s="50">
        <v>684.0</v>
      </c>
      <c r="H363" s="20" t="s">
        <v>247</v>
      </c>
      <c r="I363" s="7"/>
      <c r="J363" s="20" t="s">
        <v>272</v>
      </c>
      <c r="K363" s="20" t="s">
        <v>427</v>
      </c>
      <c r="L363" s="20">
        <v>650.0</v>
      </c>
      <c r="M363" s="57">
        <v>0.5295819182</v>
      </c>
      <c r="N363" s="57">
        <v>0.5508474576</v>
      </c>
      <c r="O363" s="27">
        <v>-2.126553938</v>
      </c>
      <c r="P363" s="20">
        <v>1.0</v>
      </c>
      <c r="Q363" s="7"/>
      <c r="R363" s="7"/>
      <c r="S363" s="7"/>
      <c r="T363" s="7"/>
      <c r="U363" s="7"/>
      <c r="V363" s="7"/>
      <c r="W363" s="7"/>
      <c r="X363" s="7"/>
      <c r="Y363" s="7"/>
      <c r="Z363" s="7"/>
    </row>
    <row r="364" ht="15.0" customHeight="1">
      <c r="A364" s="20" t="s">
        <v>272</v>
      </c>
      <c r="B364" s="20" t="s">
        <v>427</v>
      </c>
      <c r="C364" s="20">
        <v>660.0</v>
      </c>
      <c r="D364" s="50">
        <v>822.0</v>
      </c>
      <c r="E364" s="57">
        <v>0.5350710651</v>
      </c>
      <c r="F364" s="50">
        <v>440.0</v>
      </c>
      <c r="G364" s="50">
        <v>382.0</v>
      </c>
      <c r="H364" s="20" t="s">
        <v>247</v>
      </c>
      <c r="I364" s="7"/>
      <c r="J364" s="20" t="s">
        <v>272</v>
      </c>
      <c r="K364" s="20" t="s">
        <v>427</v>
      </c>
      <c r="L364" s="20">
        <v>660.0</v>
      </c>
      <c r="M364" s="57">
        <v>0.5454195636</v>
      </c>
      <c r="N364" s="57">
        <v>0.5210280374</v>
      </c>
      <c r="O364" s="27">
        <v>2.439152622</v>
      </c>
      <c r="P364" s="20">
        <v>1.0</v>
      </c>
      <c r="Q364" s="7"/>
      <c r="R364" s="7"/>
      <c r="S364" s="7"/>
      <c r="T364" s="7"/>
      <c r="U364" s="7"/>
      <c r="V364" s="7"/>
      <c r="W364" s="7"/>
      <c r="X364" s="7"/>
      <c r="Y364" s="7"/>
      <c r="Z364" s="7"/>
    </row>
    <row r="365" ht="15.0" customHeight="1">
      <c r="A365" s="20" t="s">
        <v>272</v>
      </c>
      <c r="B365" s="20" t="s">
        <v>427</v>
      </c>
      <c r="C365" s="20">
        <v>670.0</v>
      </c>
      <c r="D365" s="50">
        <v>1275.0</v>
      </c>
      <c r="E365" s="57">
        <v>0.5267087356</v>
      </c>
      <c r="F365" s="50">
        <v>672.0</v>
      </c>
      <c r="G365" s="50">
        <v>603.0</v>
      </c>
      <c r="H365" s="20" t="s">
        <v>247</v>
      </c>
      <c r="I365" s="7"/>
      <c r="J365" s="20" t="s">
        <v>272</v>
      </c>
      <c r="K365" s="20" t="s">
        <v>427</v>
      </c>
      <c r="L365" s="20">
        <v>670.0</v>
      </c>
      <c r="M365" s="57">
        <v>0.5261920339</v>
      </c>
      <c r="N365" s="57">
        <v>0.5232067511</v>
      </c>
      <c r="O365" s="27">
        <v>0.2985282828</v>
      </c>
      <c r="P365" s="20">
        <v>1.0</v>
      </c>
      <c r="Q365" s="7"/>
      <c r="R365" s="7"/>
      <c r="S365" s="7"/>
      <c r="T365" s="7"/>
      <c r="U365" s="7"/>
      <c r="V365" s="7"/>
      <c r="W365" s="7"/>
      <c r="X365" s="7"/>
      <c r="Y365" s="7"/>
      <c r="Z365" s="7"/>
    </row>
    <row r="366" ht="15.0" customHeight="1">
      <c r="A366" s="20" t="s">
        <v>272</v>
      </c>
      <c r="B366" s="20" t="s">
        <v>427</v>
      </c>
      <c r="C366" s="20">
        <v>673.0</v>
      </c>
      <c r="D366" s="50">
        <v>1345.0</v>
      </c>
      <c r="E366" s="57">
        <v>0.5499645858</v>
      </c>
      <c r="F366" s="50">
        <v>740.0</v>
      </c>
      <c r="G366" s="50">
        <v>605.0</v>
      </c>
      <c r="H366" s="20" t="s">
        <v>247</v>
      </c>
      <c r="I366" s="7"/>
      <c r="J366" s="20" t="s">
        <v>272</v>
      </c>
      <c r="K366" s="20" t="s">
        <v>427</v>
      </c>
      <c r="L366" s="20">
        <v>673.0</v>
      </c>
      <c r="M366" s="57">
        <v>0.5684342341</v>
      </c>
      <c r="N366" s="57">
        <v>0.5457746479</v>
      </c>
      <c r="O366" s="27">
        <v>2.26595862</v>
      </c>
      <c r="P366" s="20">
        <v>1.0</v>
      </c>
      <c r="Q366" s="7"/>
      <c r="R366" s="7"/>
      <c r="S366" s="7"/>
      <c r="T366" s="7"/>
      <c r="U366" s="7"/>
      <c r="V366" s="7"/>
      <c r="W366" s="7"/>
      <c r="X366" s="7"/>
      <c r="Y366" s="7"/>
      <c r="Z366" s="7"/>
    </row>
    <row r="367" ht="15.0" customHeight="1">
      <c r="A367" s="20" t="s">
        <v>272</v>
      </c>
      <c r="B367" s="20" t="s">
        <v>427</v>
      </c>
      <c r="C367" s="20">
        <v>677.0</v>
      </c>
      <c r="D367" s="50">
        <v>845.0</v>
      </c>
      <c r="E367" s="57">
        <v>0.5483733444</v>
      </c>
      <c r="F367" s="50">
        <v>463.0</v>
      </c>
      <c r="G367" s="50">
        <v>382.0</v>
      </c>
      <c r="H367" s="20" t="s">
        <v>247</v>
      </c>
      <c r="I367" s="7"/>
      <c r="J367" s="20" t="s">
        <v>272</v>
      </c>
      <c r="K367" s="20" t="s">
        <v>427</v>
      </c>
      <c r="L367" s="20">
        <v>677.0</v>
      </c>
      <c r="M367" s="57">
        <v>0.564630215</v>
      </c>
      <c r="N367" s="57">
        <v>0.5300829876</v>
      </c>
      <c r="O367" s="27">
        <v>3.454722745</v>
      </c>
      <c r="P367" s="20">
        <v>1.0</v>
      </c>
      <c r="Q367" s="7"/>
      <c r="R367" s="7"/>
      <c r="S367" s="7"/>
      <c r="T367" s="7"/>
      <c r="U367" s="7"/>
      <c r="V367" s="7"/>
      <c r="W367" s="7"/>
      <c r="X367" s="7"/>
      <c r="Y367" s="7"/>
      <c r="Z367" s="7"/>
    </row>
    <row r="368" ht="15.0" customHeight="1">
      <c r="A368" s="20" t="s">
        <v>272</v>
      </c>
      <c r="B368" s="20" t="s">
        <v>474</v>
      </c>
      <c r="C368" s="20">
        <v>680.0</v>
      </c>
      <c r="D368" s="50">
        <v>1012.0</v>
      </c>
      <c r="E368" s="57">
        <v>0.4540340569</v>
      </c>
      <c r="F368" s="50">
        <v>459.0</v>
      </c>
      <c r="G368" s="50">
        <v>553.0</v>
      </c>
      <c r="H368" s="20" t="s">
        <v>245</v>
      </c>
      <c r="I368" s="7"/>
      <c r="J368" s="20" t="s">
        <v>272</v>
      </c>
      <c r="K368" s="20" t="s">
        <v>474</v>
      </c>
      <c r="L368" s="20">
        <v>680.0</v>
      </c>
      <c r="M368" s="57">
        <v>0.4467122219</v>
      </c>
      <c r="N368" s="57">
        <v>0.487654321</v>
      </c>
      <c r="O368" s="27">
        <v>-4.094209909</v>
      </c>
      <c r="P368" s="20">
        <v>1.0</v>
      </c>
      <c r="Q368" s="7"/>
      <c r="R368" s="7"/>
      <c r="S368" s="7"/>
      <c r="T368" s="7"/>
      <c r="U368" s="7"/>
      <c r="V368" s="7"/>
      <c r="W368" s="7"/>
      <c r="X368" s="7"/>
      <c r="Y368" s="7"/>
      <c r="Z368" s="7"/>
    </row>
    <row r="369" ht="15.0" customHeight="1">
      <c r="A369" s="20" t="s">
        <v>272</v>
      </c>
      <c r="B369" s="20" t="s">
        <v>474</v>
      </c>
      <c r="C369" s="20">
        <v>690.0</v>
      </c>
      <c r="D369" s="50">
        <v>789.0</v>
      </c>
      <c r="E369" s="57">
        <v>0.485443902</v>
      </c>
      <c r="F369" s="50">
        <v>383.0</v>
      </c>
      <c r="G369" s="50">
        <v>406.0</v>
      </c>
      <c r="H369" s="20" t="s">
        <v>245</v>
      </c>
      <c r="I369" s="7"/>
      <c r="J369" s="20" t="s">
        <v>272</v>
      </c>
      <c r="K369" s="20" t="s">
        <v>474</v>
      </c>
      <c r="L369" s="20">
        <v>690.0</v>
      </c>
      <c r="M369" s="57">
        <v>0.4994372615</v>
      </c>
      <c r="N369" s="57">
        <v>0.5042643923</v>
      </c>
      <c r="O369" s="27">
        <v>-0.482713078</v>
      </c>
      <c r="P369" s="20">
        <v>0.0</v>
      </c>
      <c r="Q369" s="7"/>
      <c r="R369" s="7"/>
      <c r="S369" s="7"/>
      <c r="T369" s="7"/>
      <c r="U369" s="7"/>
      <c r="V369" s="7"/>
      <c r="W369" s="7"/>
      <c r="X369" s="7"/>
      <c r="Y369" s="7"/>
      <c r="Z369" s="7"/>
    </row>
    <row r="370" ht="15.0" customHeight="1">
      <c r="A370" s="20" t="s">
        <v>272</v>
      </c>
      <c r="B370" s="20" t="s">
        <v>474</v>
      </c>
      <c r="C370" s="20">
        <v>700.0</v>
      </c>
      <c r="D370" s="50">
        <v>1133.0</v>
      </c>
      <c r="E370" s="57">
        <v>0.5262953333</v>
      </c>
      <c r="F370" s="50">
        <v>596.0</v>
      </c>
      <c r="G370" s="50">
        <v>537.0</v>
      </c>
      <c r="H370" s="20" t="s">
        <v>247</v>
      </c>
      <c r="I370" s="7"/>
      <c r="J370" s="20" t="s">
        <v>272</v>
      </c>
      <c r="K370" s="20" t="s">
        <v>474</v>
      </c>
      <c r="L370" s="20">
        <v>700.0</v>
      </c>
      <c r="M370" s="57">
        <v>0.5566792919</v>
      </c>
      <c r="N370" s="57">
        <v>0.5227781927</v>
      </c>
      <c r="O370" s="27">
        <v>3.390109923</v>
      </c>
      <c r="P370" s="20">
        <v>1.0</v>
      </c>
      <c r="Q370" s="7"/>
      <c r="R370" s="7"/>
      <c r="S370" s="7"/>
      <c r="T370" s="7"/>
      <c r="U370" s="7"/>
      <c r="V370" s="7"/>
      <c r="W370" s="7"/>
      <c r="X370" s="7"/>
      <c r="Y370" s="7"/>
      <c r="Z370" s="7"/>
    </row>
    <row r="371" ht="15.0" customHeight="1">
      <c r="A371" s="20" t="s">
        <v>272</v>
      </c>
      <c r="B371" s="20" t="s">
        <v>406</v>
      </c>
      <c r="C371" s="20">
        <v>710.0</v>
      </c>
      <c r="D371" s="50">
        <v>1510.0</v>
      </c>
      <c r="E371" s="57">
        <v>0.3301296523</v>
      </c>
      <c r="F371" s="50">
        <v>498.0</v>
      </c>
      <c r="G371" s="50">
        <v>1012.0</v>
      </c>
      <c r="H371" s="20" t="s">
        <v>245</v>
      </c>
      <c r="I371" s="7"/>
      <c r="J371" s="20" t="s">
        <v>272</v>
      </c>
      <c r="K371" s="20" t="s">
        <v>406</v>
      </c>
      <c r="L371" s="20">
        <v>710.0</v>
      </c>
      <c r="M371" s="57">
        <v>0.3440746134</v>
      </c>
      <c r="N371" s="57">
        <v>0.3339449541</v>
      </c>
      <c r="O371" s="27">
        <v>1.012965926</v>
      </c>
      <c r="P371" s="20">
        <v>1.0</v>
      </c>
      <c r="Q371" s="7"/>
      <c r="R371" s="7"/>
      <c r="S371" s="7"/>
      <c r="T371" s="7"/>
      <c r="U371" s="7"/>
      <c r="V371" s="7"/>
      <c r="W371" s="7"/>
      <c r="X371" s="7"/>
      <c r="Y371" s="7"/>
      <c r="Z371" s="7"/>
    </row>
    <row r="372" ht="15.0" customHeight="1">
      <c r="A372" s="20" t="s">
        <v>272</v>
      </c>
      <c r="B372" s="20" t="s">
        <v>406</v>
      </c>
      <c r="C372" s="20">
        <v>720.0</v>
      </c>
      <c r="D372" s="50">
        <v>1718.0</v>
      </c>
      <c r="E372" s="57">
        <v>0.3287147554</v>
      </c>
      <c r="F372" s="50">
        <v>565.0</v>
      </c>
      <c r="G372" s="50">
        <v>1153.0</v>
      </c>
      <c r="H372" s="20" t="s">
        <v>245</v>
      </c>
      <c r="I372" s="7"/>
      <c r="J372" s="20" t="s">
        <v>272</v>
      </c>
      <c r="K372" s="20" t="s">
        <v>406</v>
      </c>
      <c r="L372" s="20">
        <v>720.0</v>
      </c>
      <c r="M372" s="57">
        <v>0.3505091591</v>
      </c>
      <c r="N372" s="57">
        <v>0.335089568</v>
      </c>
      <c r="O372" s="27">
        <v>1.541959115</v>
      </c>
      <c r="P372" s="20">
        <v>1.0</v>
      </c>
      <c r="Q372" s="7"/>
      <c r="R372" s="7"/>
      <c r="S372" s="7"/>
      <c r="T372" s="7"/>
      <c r="U372" s="7"/>
      <c r="V372" s="7"/>
      <c r="W372" s="7"/>
      <c r="X372" s="7"/>
      <c r="Y372" s="7"/>
      <c r="Z372" s="7"/>
    </row>
    <row r="373" ht="15.0" customHeight="1">
      <c r="A373" s="20" t="s">
        <v>272</v>
      </c>
      <c r="B373" s="20" t="s">
        <v>406</v>
      </c>
      <c r="C373" s="20">
        <v>730.0</v>
      </c>
      <c r="D373" s="50">
        <v>546.0</v>
      </c>
      <c r="E373" s="57">
        <v>0.2887154695</v>
      </c>
      <c r="F373" s="50">
        <v>158.0</v>
      </c>
      <c r="G373" s="50">
        <v>388.0</v>
      </c>
      <c r="H373" s="20" t="s">
        <v>245</v>
      </c>
      <c r="I373" s="7"/>
      <c r="J373" s="20" t="s">
        <v>272</v>
      </c>
      <c r="K373" s="20" t="s">
        <v>406</v>
      </c>
      <c r="L373" s="20">
        <v>730.0</v>
      </c>
      <c r="M373" s="57">
        <v>0.2725965609</v>
      </c>
      <c r="N373" s="57">
        <v>0.3115438108</v>
      </c>
      <c r="O373" s="27">
        <v>-3.894724998</v>
      </c>
      <c r="P373" s="20">
        <v>1.0</v>
      </c>
      <c r="Q373" s="7"/>
      <c r="R373" s="7"/>
      <c r="S373" s="7"/>
      <c r="T373" s="7"/>
      <c r="U373" s="7"/>
      <c r="V373" s="7"/>
      <c r="W373" s="7"/>
      <c r="X373" s="7"/>
      <c r="Y373" s="7"/>
      <c r="Z373" s="7"/>
    </row>
    <row r="374" ht="15.0" customHeight="1">
      <c r="A374" s="20" t="s">
        <v>272</v>
      </c>
      <c r="B374" s="20" t="s">
        <v>406</v>
      </c>
      <c r="C374" s="20">
        <v>740.0</v>
      </c>
      <c r="D374" s="50">
        <v>1351.0</v>
      </c>
      <c r="E374" s="57">
        <v>0.3254299027</v>
      </c>
      <c r="F374" s="50">
        <v>440.0</v>
      </c>
      <c r="G374" s="50">
        <v>911.0</v>
      </c>
      <c r="H374" s="20" t="s">
        <v>245</v>
      </c>
      <c r="I374" s="7"/>
      <c r="J374" s="20" t="s">
        <v>272</v>
      </c>
      <c r="K374" s="20" t="s">
        <v>406</v>
      </c>
      <c r="L374" s="20">
        <v>740.0</v>
      </c>
      <c r="M374" s="57">
        <v>0.3331493976</v>
      </c>
      <c r="N374" s="57">
        <v>0.3352033661</v>
      </c>
      <c r="O374" s="27">
        <v>-0.2053968439</v>
      </c>
      <c r="P374" s="20">
        <v>1.0</v>
      </c>
      <c r="Q374" s="7"/>
      <c r="R374" s="7"/>
      <c r="S374" s="7"/>
      <c r="T374" s="7"/>
      <c r="U374" s="7"/>
      <c r="V374" s="7"/>
      <c r="W374" s="7"/>
      <c r="X374" s="7"/>
      <c r="Y374" s="7"/>
      <c r="Z374" s="7"/>
    </row>
    <row r="375" ht="15.0" customHeight="1">
      <c r="A375" s="20" t="s">
        <v>272</v>
      </c>
      <c r="B375" s="20" t="s">
        <v>406</v>
      </c>
      <c r="C375" s="20">
        <v>750.0</v>
      </c>
      <c r="D375" s="50">
        <v>836.0</v>
      </c>
      <c r="E375" s="57">
        <v>0.3707820546</v>
      </c>
      <c r="F375" s="50">
        <v>310.0</v>
      </c>
      <c r="G375" s="50">
        <v>526.0</v>
      </c>
      <c r="H375" s="20" t="s">
        <v>245</v>
      </c>
      <c r="I375" s="7"/>
      <c r="J375" s="20" t="s">
        <v>272</v>
      </c>
      <c r="K375" s="20" t="s">
        <v>406</v>
      </c>
      <c r="L375" s="20">
        <v>750.0</v>
      </c>
      <c r="M375" s="57">
        <v>0.363889872</v>
      </c>
      <c r="N375" s="57">
        <v>0.3582089552</v>
      </c>
      <c r="O375" s="27">
        <v>0.568091675</v>
      </c>
      <c r="P375" s="20">
        <v>1.0</v>
      </c>
      <c r="Q375" s="7"/>
      <c r="R375" s="7"/>
      <c r="S375" s="7"/>
      <c r="T375" s="7"/>
      <c r="U375" s="7"/>
      <c r="V375" s="7"/>
      <c r="W375" s="7"/>
      <c r="X375" s="7"/>
      <c r="Y375" s="7"/>
      <c r="Z375" s="7"/>
    </row>
    <row r="376" ht="15.0" customHeight="1">
      <c r="A376" s="20" t="s">
        <v>272</v>
      </c>
      <c r="B376" s="20" t="s">
        <v>475</v>
      </c>
      <c r="C376" s="20">
        <v>760.0</v>
      </c>
      <c r="D376" s="50">
        <v>984.0</v>
      </c>
      <c r="E376" s="57">
        <v>0.3572750012</v>
      </c>
      <c r="F376" s="50">
        <v>352.0</v>
      </c>
      <c r="G376" s="50">
        <v>632.0</v>
      </c>
      <c r="H376" s="20" t="s">
        <v>245</v>
      </c>
      <c r="I376" s="7"/>
      <c r="J376" s="20" t="s">
        <v>272</v>
      </c>
      <c r="K376" s="20" t="s">
        <v>475</v>
      </c>
      <c r="L376" s="20">
        <v>760.0</v>
      </c>
      <c r="M376" s="57">
        <v>0.3487082588</v>
      </c>
      <c r="N376" s="57">
        <v>0.3755334282</v>
      </c>
      <c r="O376" s="27">
        <v>-2.682516934</v>
      </c>
      <c r="P376" s="20">
        <v>1.0</v>
      </c>
      <c r="Q376" s="7"/>
      <c r="R376" s="7"/>
      <c r="S376" s="7"/>
      <c r="T376" s="7"/>
      <c r="U376" s="7"/>
      <c r="V376" s="7"/>
      <c r="W376" s="7"/>
      <c r="X376" s="7"/>
      <c r="Y376" s="7"/>
      <c r="Z376" s="7"/>
    </row>
    <row r="377" ht="15.0" customHeight="1">
      <c r="A377" s="20" t="s">
        <v>272</v>
      </c>
      <c r="B377" s="20" t="s">
        <v>475</v>
      </c>
      <c r="C377" s="20">
        <v>770.0</v>
      </c>
      <c r="D377" s="50">
        <v>1022.0</v>
      </c>
      <c r="E377" s="57">
        <v>0.2984276909</v>
      </c>
      <c r="F377" s="50">
        <v>305.0</v>
      </c>
      <c r="G377" s="50">
        <v>717.0</v>
      </c>
      <c r="H377" s="20" t="s">
        <v>245</v>
      </c>
      <c r="I377" s="7"/>
      <c r="J377" s="20" t="s">
        <v>272</v>
      </c>
      <c r="K377" s="20" t="s">
        <v>475</v>
      </c>
      <c r="L377" s="20">
        <v>770.0</v>
      </c>
      <c r="M377" s="57">
        <v>0.314352415</v>
      </c>
      <c r="N377" s="57">
        <v>0.3177816901</v>
      </c>
      <c r="O377" s="27">
        <v>-0.3429275121</v>
      </c>
      <c r="P377" s="20">
        <v>1.0</v>
      </c>
      <c r="Q377" s="7"/>
      <c r="R377" s="7"/>
      <c r="S377" s="7"/>
      <c r="T377" s="7"/>
      <c r="U377" s="7"/>
      <c r="V377" s="7"/>
      <c r="W377" s="7"/>
      <c r="X377" s="7"/>
      <c r="Y377" s="7"/>
      <c r="Z377" s="7"/>
    </row>
    <row r="378" ht="15.0" customHeight="1">
      <c r="A378" s="20" t="s">
        <v>272</v>
      </c>
      <c r="B378" s="20" t="s">
        <v>476</v>
      </c>
      <c r="C378" s="20">
        <v>780.0</v>
      </c>
      <c r="D378" s="50">
        <v>3094.0</v>
      </c>
      <c r="E378" s="57">
        <v>0.4609055126</v>
      </c>
      <c r="F378" s="50">
        <v>1426.0</v>
      </c>
      <c r="G378" s="50">
        <v>1668.0</v>
      </c>
      <c r="H378" s="20" t="s">
        <v>245</v>
      </c>
      <c r="I378" s="7"/>
      <c r="J378" s="20" t="s">
        <v>272</v>
      </c>
      <c r="K378" s="20" t="s">
        <v>476</v>
      </c>
      <c r="L378" s="20">
        <v>780.0</v>
      </c>
      <c r="M378" s="57">
        <v>0.4397554978</v>
      </c>
      <c r="N378" s="57">
        <v>0.462600321</v>
      </c>
      <c r="O378" s="27">
        <v>-2.284482321</v>
      </c>
      <c r="P378" s="20">
        <v>1.0</v>
      </c>
      <c r="Q378" s="7"/>
      <c r="R378" s="7"/>
      <c r="S378" s="7"/>
      <c r="T378" s="7"/>
      <c r="U378" s="7"/>
      <c r="V378" s="7"/>
      <c r="W378" s="7"/>
      <c r="X378" s="7"/>
      <c r="Y378" s="7"/>
      <c r="Z378" s="7"/>
    </row>
    <row r="379" ht="15.0" customHeight="1">
      <c r="A379" s="20" t="s">
        <v>272</v>
      </c>
      <c r="B379" s="20" t="s">
        <v>476</v>
      </c>
      <c r="C379" s="20">
        <v>790.0</v>
      </c>
      <c r="D379" s="50">
        <v>1334.0</v>
      </c>
      <c r="E379" s="57">
        <v>0.4217324906</v>
      </c>
      <c r="F379" s="50">
        <v>563.0</v>
      </c>
      <c r="G379" s="50">
        <v>771.0</v>
      </c>
      <c r="H379" s="20" t="s">
        <v>245</v>
      </c>
      <c r="I379" s="7"/>
      <c r="J379" s="20" t="s">
        <v>272</v>
      </c>
      <c r="K379" s="20" t="s">
        <v>476</v>
      </c>
      <c r="L379" s="20">
        <v>790.0</v>
      </c>
      <c r="M379" s="57">
        <v>0.4176759903</v>
      </c>
      <c r="N379" s="57">
        <v>0.4234800839</v>
      </c>
      <c r="O379" s="27">
        <v>-0.580409357</v>
      </c>
      <c r="P379" s="20">
        <v>1.0</v>
      </c>
      <c r="Q379" s="7"/>
      <c r="R379" s="7"/>
      <c r="S379" s="7"/>
      <c r="T379" s="7"/>
      <c r="U379" s="7"/>
      <c r="V379" s="7"/>
      <c r="W379" s="7"/>
      <c r="X379" s="7"/>
      <c r="Y379" s="7"/>
      <c r="Z379" s="7"/>
    </row>
    <row r="380" ht="15.0" customHeight="1">
      <c r="A380" s="20" t="s">
        <v>272</v>
      </c>
      <c r="B380" s="20" t="s">
        <v>477</v>
      </c>
      <c r="C380" s="20">
        <v>800.0</v>
      </c>
      <c r="D380" s="50">
        <v>1024.0</v>
      </c>
      <c r="E380" s="57">
        <v>0.5431301039</v>
      </c>
      <c r="F380" s="50">
        <v>556.0</v>
      </c>
      <c r="G380" s="50">
        <v>468.0</v>
      </c>
      <c r="H380" s="20" t="s">
        <v>247</v>
      </c>
      <c r="I380" s="7"/>
      <c r="J380" s="20" t="s">
        <v>272</v>
      </c>
      <c r="K380" s="20" t="s">
        <v>477</v>
      </c>
      <c r="L380" s="20">
        <v>800.0</v>
      </c>
      <c r="M380" s="57">
        <v>0.5463115784</v>
      </c>
      <c r="N380" s="57">
        <v>0.5260791367</v>
      </c>
      <c r="O380" s="27">
        <v>2.023244176</v>
      </c>
      <c r="P380" s="20">
        <v>1.0</v>
      </c>
      <c r="Q380" s="7"/>
      <c r="R380" s="7"/>
      <c r="S380" s="7"/>
      <c r="T380" s="7"/>
      <c r="U380" s="7"/>
      <c r="V380" s="7"/>
      <c r="W380" s="7"/>
      <c r="X380" s="7"/>
      <c r="Y380" s="7"/>
      <c r="Z380" s="7"/>
    </row>
    <row r="381" ht="15.0" customHeight="1">
      <c r="A381" s="20" t="s">
        <v>272</v>
      </c>
      <c r="B381" s="20" t="s">
        <v>477</v>
      </c>
      <c r="C381" s="20">
        <v>810.0</v>
      </c>
      <c r="D381" s="50">
        <v>1350.0</v>
      </c>
      <c r="E381" s="57">
        <v>0.4185384114</v>
      </c>
      <c r="F381" s="50">
        <v>565.0</v>
      </c>
      <c r="G381" s="50">
        <v>785.0</v>
      </c>
      <c r="H381" s="20" t="s">
        <v>245</v>
      </c>
      <c r="I381" s="7"/>
      <c r="J381" s="20" t="s">
        <v>272</v>
      </c>
      <c r="K381" s="20" t="s">
        <v>477</v>
      </c>
      <c r="L381" s="20">
        <v>810.0</v>
      </c>
      <c r="M381" s="57">
        <v>0.4365868465</v>
      </c>
      <c r="N381" s="57">
        <v>0.4190163934</v>
      </c>
      <c r="O381" s="27">
        <v>1.757045305</v>
      </c>
      <c r="P381" s="20">
        <v>1.0</v>
      </c>
      <c r="Q381" s="7"/>
      <c r="R381" s="7"/>
      <c r="S381" s="7"/>
      <c r="T381" s="7"/>
      <c r="U381" s="7"/>
      <c r="V381" s="7"/>
      <c r="W381" s="7"/>
      <c r="X381" s="7"/>
      <c r="Y381" s="7"/>
      <c r="Z381" s="7"/>
    </row>
    <row r="382" ht="15.0" customHeight="1">
      <c r="A382" s="20" t="s">
        <v>272</v>
      </c>
      <c r="B382" s="20" t="s">
        <v>477</v>
      </c>
      <c r="C382" s="20">
        <v>820.0</v>
      </c>
      <c r="D382" s="50">
        <v>474.0</v>
      </c>
      <c r="E382" s="57">
        <v>0.4243724661</v>
      </c>
      <c r="F382" s="50">
        <v>201.0</v>
      </c>
      <c r="G382" s="50">
        <v>273.0</v>
      </c>
      <c r="H382" s="20" t="s">
        <v>245</v>
      </c>
      <c r="I382" s="7"/>
      <c r="J382" s="20" t="s">
        <v>272</v>
      </c>
      <c r="K382" s="20" t="s">
        <v>477</v>
      </c>
      <c r="L382" s="20">
        <v>820.0</v>
      </c>
      <c r="M382" s="57">
        <v>0.4430284029</v>
      </c>
      <c r="N382" s="57">
        <v>0.4269662921</v>
      </c>
      <c r="O382" s="27">
        <v>1.606211076</v>
      </c>
      <c r="P382" s="20">
        <v>1.0</v>
      </c>
      <c r="Q382" s="7"/>
      <c r="R382" s="7"/>
      <c r="S382" s="7"/>
      <c r="T382" s="7"/>
      <c r="U382" s="7"/>
      <c r="V382" s="7"/>
      <c r="W382" s="7"/>
      <c r="X382" s="7"/>
      <c r="Y382" s="7"/>
      <c r="Z382" s="7"/>
    </row>
    <row r="383" ht="15.0" customHeight="1">
      <c r="A383" s="20" t="s">
        <v>272</v>
      </c>
      <c r="B383" s="20" t="s">
        <v>477</v>
      </c>
      <c r="C383" s="20">
        <v>830.0</v>
      </c>
      <c r="D383" s="50">
        <v>803.0</v>
      </c>
      <c r="E383" s="57">
        <v>0.516650345</v>
      </c>
      <c r="F383" s="50">
        <v>415.0</v>
      </c>
      <c r="G383" s="50">
        <v>388.0</v>
      </c>
      <c r="H383" s="20" t="s">
        <v>247</v>
      </c>
      <c r="I383" s="7"/>
      <c r="J383" s="20" t="s">
        <v>272</v>
      </c>
      <c r="K383" s="20" t="s">
        <v>477</v>
      </c>
      <c r="L383" s="20">
        <v>830.0</v>
      </c>
      <c r="M383" s="57">
        <v>0.5120741734</v>
      </c>
      <c r="N383" s="57">
        <v>0.5199161426</v>
      </c>
      <c r="O383" s="27">
        <v>-0.7841969177</v>
      </c>
      <c r="P383" s="20">
        <v>1.0</v>
      </c>
      <c r="Q383" s="7"/>
      <c r="R383" s="7"/>
      <c r="S383" s="7"/>
      <c r="T383" s="7"/>
      <c r="U383" s="7"/>
      <c r="V383" s="7"/>
      <c r="W383" s="7"/>
      <c r="X383" s="7"/>
      <c r="Y383" s="7"/>
      <c r="Z383" s="7"/>
    </row>
    <row r="384" ht="15.0" customHeight="1">
      <c r="A384" s="20" t="s">
        <v>272</v>
      </c>
      <c r="B384" s="20" t="s">
        <v>477</v>
      </c>
      <c r="C384" s="20">
        <v>833.0</v>
      </c>
      <c r="D384" s="50">
        <v>663.0</v>
      </c>
      <c r="E384" s="57">
        <v>0.518440817</v>
      </c>
      <c r="F384" s="50">
        <v>344.0</v>
      </c>
      <c r="G384" s="50">
        <v>319.0</v>
      </c>
      <c r="H384" s="20" t="s">
        <v>247</v>
      </c>
      <c r="I384" s="7"/>
      <c r="J384" s="20" t="s">
        <v>272</v>
      </c>
      <c r="K384" s="20" t="s">
        <v>477</v>
      </c>
      <c r="L384" s="20">
        <v>833.0</v>
      </c>
      <c r="M384" s="57">
        <v>0.5352336934</v>
      </c>
      <c r="N384" s="57">
        <v>0.515195369</v>
      </c>
      <c r="O384" s="27">
        <v>2.003832434</v>
      </c>
      <c r="P384" s="20">
        <v>1.0</v>
      </c>
      <c r="Q384" s="7"/>
      <c r="R384" s="7"/>
      <c r="S384" s="7"/>
      <c r="T384" s="7"/>
      <c r="U384" s="7"/>
      <c r="V384" s="7"/>
      <c r="W384" s="7"/>
      <c r="X384" s="7"/>
      <c r="Y384" s="7"/>
      <c r="Z384" s="7"/>
    </row>
    <row r="385" ht="15.0" customHeight="1">
      <c r="A385" s="20" t="s">
        <v>272</v>
      </c>
      <c r="B385" s="20" t="s">
        <v>477</v>
      </c>
      <c r="C385" s="20">
        <v>837.0</v>
      </c>
      <c r="D385" s="50">
        <v>1002.0</v>
      </c>
      <c r="E385" s="57">
        <v>0.5520526513</v>
      </c>
      <c r="F385" s="50">
        <v>553.0</v>
      </c>
      <c r="G385" s="50">
        <v>449.0</v>
      </c>
      <c r="H385" s="20" t="s">
        <v>247</v>
      </c>
      <c r="I385" s="7"/>
      <c r="J385" s="20" t="s">
        <v>272</v>
      </c>
      <c r="K385" s="20" t="s">
        <v>477</v>
      </c>
      <c r="L385" s="20">
        <v>837.0</v>
      </c>
      <c r="M385" s="57">
        <v>0.5473155799</v>
      </c>
      <c r="N385" s="57">
        <v>0.5541082164</v>
      </c>
      <c r="O385" s="27">
        <v>-0.6792636502</v>
      </c>
      <c r="P385" s="20">
        <v>1.0</v>
      </c>
      <c r="Q385" s="7"/>
      <c r="R385" s="7"/>
      <c r="S385" s="7"/>
      <c r="T385" s="7"/>
      <c r="U385" s="7"/>
      <c r="V385" s="7"/>
      <c r="W385" s="7"/>
      <c r="X385" s="7"/>
      <c r="Y385" s="7"/>
      <c r="Z385" s="7"/>
    </row>
    <row r="386" ht="15.0" customHeight="1">
      <c r="A386" s="20" t="s">
        <v>272</v>
      </c>
      <c r="B386" s="20" t="s">
        <v>477</v>
      </c>
      <c r="C386" s="20">
        <v>840.0</v>
      </c>
      <c r="D386" s="50">
        <v>407.0</v>
      </c>
      <c r="E386" s="57">
        <v>0.3997882099</v>
      </c>
      <c r="F386" s="50">
        <v>163.0</v>
      </c>
      <c r="G386" s="50">
        <v>244.0</v>
      </c>
      <c r="H386" s="20" t="s">
        <v>245</v>
      </c>
      <c r="I386" s="7"/>
      <c r="J386" s="20" t="s">
        <v>272</v>
      </c>
      <c r="K386" s="20" t="s">
        <v>477</v>
      </c>
      <c r="L386" s="20">
        <v>840.0</v>
      </c>
      <c r="M386" s="57">
        <v>0.4084775933</v>
      </c>
      <c r="N386" s="57">
        <v>0.4087759815</v>
      </c>
      <c r="O386" s="27">
        <v>-0.02983882438</v>
      </c>
      <c r="P386" s="20">
        <v>1.0</v>
      </c>
      <c r="Q386" s="7"/>
      <c r="R386" s="7"/>
      <c r="S386" s="7"/>
      <c r="T386" s="7"/>
      <c r="U386" s="7"/>
      <c r="V386" s="7"/>
      <c r="W386" s="7"/>
      <c r="X386" s="7"/>
      <c r="Y386" s="7"/>
      <c r="Z386" s="7"/>
    </row>
    <row r="387" ht="15.0" customHeight="1">
      <c r="A387" s="20" t="s">
        <v>272</v>
      </c>
      <c r="B387" s="20" t="s">
        <v>477</v>
      </c>
      <c r="C387" s="20">
        <v>850.0</v>
      </c>
      <c r="D387" s="50">
        <v>967.0</v>
      </c>
      <c r="E387" s="57">
        <v>0.4114468474</v>
      </c>
      <c r="F387" s="50">
        <v>398.0</v>
      </c>
      <c r="G387" s="50">
        <v>569.0</v>
      </c>
      <c r="H387" s="20" t="s">
        <v>245</v>
      </c>
      <c r="I387" s="7"/>
      <c r="J387" s="20" t="s">
        <v>272</v>
      </c>
      <c r="K387" s="20" t="s">
        <v>477</v>
      </c>
      <c r="L387" s="20">
        <v>850.0</v>
      </c>
      <c r="M387" s="57">
        <v>0.4134856934</v>
      </c>
      <c r="N387" s="57">
        <v>0.4167487685</v>
      </c>
      <c r="O387" s="27">
        <v>-0.3263075025</v>
      </c>
      <c r="P387" s="20">
        <v>1.0</v>
      </c>
      <c r="Q387" s="7"/>
      <c r="R387" s="7"/>
      <c r="S387" s="7"/>
      <c r="T387" s="7"/>
      <c r="U387" s="7"/>
      <c r="V387" s="7"/>
      <c r="W387" s="7"/>
      <c r="X387" s="7"/>
      <c r="Y387" s="7"/>
      <c r="Z387" s="7"/>
    </row>
    <row r="388" ht="15.0" customHeight="1">
      <c r="A388" s="20" t="s">
        <v>272</v>
      </c>
      <c r="B388" s="20" t="s">
        <v>478</v>
      </c>
      <c r="C388" s="20">
        <v>860.0</v>
      </c>
      <c r="D388" s="50">
        <v>1090.0</v>
      </c>
      <c r="E388" s="57">
        <v>0.3356716648</v>
      </c>
      <c r="F388" s="50">
        <v>366.0</v>
      </c>
      <c r="G388" s="50">
        <v>724.0</v>
      </c>
      <c r="H388" s="20" t="s">
        <v>245</v>
      </c>
      <c r="I388" s="7"/>
      <c r="J388" s="20" t="s">
        <v>272</v>
      </c>
      <c r="K388" s="20" t="s">
        <v>478</v>
      </c>
      <c r="L388" s="20">
        <v>860.0</v>
      </c>
      <c r="M388" s="57">
        <v>0.3308351168</v>
      </c>
      <c r="N388" s="57">
        <v>0.3486786019</v>
      </c>
      <c r="O388" s="27">
        <v>-1.784348511</v>
      </c>
      <c r="P388" s="20">
        <v>1.0</v>
      </c>
      <c r="Q388" s="7"/>
      <c r="R388" s="7"/>
      <c r="S388" s="7"/>
      <c r="T388" s="7"/>
      <c r="U388" s="7"/>
      <c r="V388" s="7"/>
      <c r="W388" s="7"/>
      <c r="X388" s="7"/>
      <c r="Y388" s="7"/>
      <c r="Z388" s="7"/>
    </row>
    <row r="389" ht="15.0" customHeight="1">
      <c r="A389" s="20" t="s">
        <v>272</v>
      </c>
      <c r="B389" s="20" t="s">
        <v>478</v>
      </c>
      <c r="C389" s="20">
        <v>870.0</v>
      </c>
      <c r="D389" s="50">
        <v>2184.0</v>
      </c>
      <c r="E389" s="57">
        <v>0.3246676066</v>
      </c>
      <c r="F389" s="50">
        <v>709.0</v>
      </c>
      <c r="G389" s="50">
        <v>1475.0</v>
      </c>
      <c r="H389" s="20" t="s">
        <v>245</v>
      </c>
      <c r="I389" s="7"/>
      <c r="J389" s="20" t="s">
        <v>272</v>
      </c>
      <c r="K389" s="20" t="s">
        <v>478</v>
      </c>
      <c r="L389" s="20">
        <v>870.0</v>
      </c>
      <c r="M389" s="57">
        <v>0.334533276</v>
      </c>
      <c r="N389" s="57">
        <v>0.3379513014</v>
      </c>
      <c r="O389" s="27">
        <v>-0.3418025463</v>
      </c>
      <c r="P389" s="20">
        <v>1.0</v>
      </c>
      <c r="Q389" s="7"/>
      <c r="R389" s="7"/>
      <c r="S389" s="7"/>
      <c r="T389" s="7"/>
      <c r="U389" s="7"/>
      <c r="V389" s="7"/>
      <c r="W389" s="7"/>
      <c r="X389" s="7"/>
      <c r="Y389" s="7"/>
      <c r="Z389" s="7"/>
    </row>
    <row r="390" ht="15.0" customHeight="1">
      <c r="A390" s="20" t="s">
        <v>272</v>
      </c>
      <c r="B390" s="20" t="s">
        <v>478</v>
      </c>
      <c r="C390" s="20">
        <v>880.0</v>
      </c>
      <c r="D390" s="50">
        <v>1581.0</v>
      </c>
      <c r="E390" s="57">
        <v>0.3193790235</v>
      </c>
      <c r="F390" s="50">
        <v>505.0</v>
      </c>
      <c r="G390" s="50">
        <v>1076.0</v>
      </c>
      <c r="H390" s="20" t="s">
        <v>245</v>
      </c>
      <c r="I390" s="7"/>
      <c r="J390" s="20" t="s">
        <v>272</v>
      </c>
      <c r="K390" s="20" t="s">
        <v>478</v>
      </c>
      <c r="L390" s="20">
        <v>880.0</v>
      </c>
      <c r="M390" s="57">
        <v>0.3287111205</v>
      </c>
      <c r="N390" s="57">
        <v>0.3169177289</v>
      </c>
      <c r="O390" s="27">
        <v>1.179339164</v>
      </c>
      <c r="P390" s="20">
        <v>1.0</v>
      </c>
      <c r="Q390" s="7"/>
      <c r="R390" s="7"/>
      <c r="S390" s="7"/>
      <c r="T390" s="7"/>
      <c r="U390" s="7"/>
      <c r="V390" s="7"/>
      <c r="W390" s="7"/>
      <c r="X390" s="7"/>
      <c r="Y390" s="7"/>
      <c r="Z390" s="7"/>
    </row>
    <row r="391" ht="15.0" customHeight="1">
      <c r="A391" s="20" t="s">
        <v>272</v>
      </c>
      <c r="B391" s="20" t="s">
        <v>478</v>
      </c>
      <c r="C391" s="20">
        <v>890.0</v>
      </c>
      <c r="D391" s="50">
        <v>733.0</v>
      </c>
      <c r="E391" s="57">
        <v>0.3316821535</v>
      </c>
      <c r="F391" s="50">
        <v>243.0</v>
      </c>
      <c r="G391" s="50">
        <v>490.0</v>
      </c>
      <c r="H391" s="20" t="s">
        <v>245</v>
      </c>
      <c r="I391" s="7"/>
      <c r="J391" s="20" t="s">
        <v>272</v>
      </c>
      <c r="K391" s="20" t="s">
        <v>478</v>
      </c>
      <c r="L391" s="20">
        <v>890.0</v>
      </c>
      <c r="M391" s="57">
        <v>0.3751383381</v>
      </c>
      <c r="N391" s="57">
        <v>0.3132992327</v>
      </c>
      <c r="O391" s="27">
        <v>6.183910534</v>
      </c>
      <c r="P391" s="20">
        <v>1.0</v>
      </c>
      <c r="Q391" s="7"/>
      <c r="R391" s="7"/>
      <c r="S391" s="7"/>
      <c r="T391" s="7"/>
      <c r="U391" s="7"/>
      <c r="V391" s="7"/>
      <c r="W391" s="7"/>
      <c r="X391" s="7"/>
      <c r="Y391" s="7"/>
      <c r="Z391" s="7"/>
    </row>
    <row r="392" ht="15.0" customHeight="1">
      <c r="A392" s="20" t="s">
        <v>272</v>
      </c>
      <c r="B392" s="20" t="s">
        <v>479</v>
      </c>
      <c r="C392" s="20">
        <v>900.0</v>
      </c>
      <c r="D392" s="50">
        <v>1060.0</v>
      </c>
      <c r="E392" s="57">
        <v>0.4986039547</v>
      </c>
      <c r="F392" s="50">
        <v>529.0</v>
      </c>
      <c r="G392" s="50">
        <v>531.0</v>
      </c>
      <c r="H392" s="20" t="s">
        <v>245</v>
      </c>
      <c r="I392" s="7"/>
      <c r="J392" s="20" t="s">
        <v>272</v>
      </c>
      <c r="K392" s="20" t="s">
        <v>479</v>
      </c>
      <c r="L392" s="20">
        <v>900.0</v>
      </c>
      <c r="M392" s="57">
        <v>0.496034575</v>
      </c>
      <c r="N392" s="57">
        <v>0.4983416252</v>
      </c>
      <c r="O392" s="27">
        <v>-0.2307050226</v>
      </c>
      <c r="P392" s="20">
        <v>1.0</v>
      </c>
      <c r="Q392" s="7"/>
      <c r="R392" s="7"/>
      <c r="S392" s="7"/>
      <c r="T392" s="7"/>
      <c r="U392" s="7"/>
      <c r="V392" s="7"/>
      <c r="W392" s="7"/>
      <c r="X392" s="7"/>
      <c r="Y392" s="7"/>
      <c r="Z392" s="7"/>
    </row>
    <row r="393" ht="15.0" customHeight="1">
      <c r="A393" s="20" t="s">
        <v>272</v>
      </c>
      <c r="B393" s="20" t="s">
        <v>479</v>
      </c>
      <c r="C393" s="20">
        <v>910.0</v>
      </c>
      <c r="D393" s="50">
        <v>893.0</v>
      </c>
      <c r="E393" s="57">
        <v>0.4871093888</v>
      </c>
      <c r="F393" s="50">
        <v>435.0</v>
      </c>
      <c r="G393" s="50">
        <v>458.0</v>
      </c>
      <c r="H393" s="20" t="s">
        <v>245</v>
      </c>
      <c r="I393" s="7"/>
      <c r="J393" s="20" t="s">
        <v>272</v>
      </c>
      <c r="K393" s="20" t="s">
        <v>479</v>
      </c>
      <c r="L393" s="20">
        <v>910.0</v>
      </c>
      <c r="M393" s="57">
        <v>0.5246145936</v>
      </c>
      <c r="N393" s="57">
        <v>0.4910798122</v>
      </c>
      <c r="O393" s="27">
        <v>3.353478141</v>
      </c>
      <c r="P393" s="20">
        <v>0.0</v>
      </c>
      <c r="Q393" s="7"/>
      <c r="R393" s="7"/>
      <c r="S393" s="7"/>
      <c r="T393" s="7"/>
      <c r="U393" s="7"/>
      <c r="V393" s="7"/>
      <c r="W393" s="7"/>
      <c r="X393" s="7"/>
      <c r="Y393" s="7"/>
      <c r="Z393" s="7"/>
    </row>
    <row r="394" ht="15.0" customHeight="1">
      <c r="A394" s="20" t="s">
        <v>272</v>
      </c>
      <c r="B394" s="20" t="s">
        <v>479</v>
      </c>
      <c r="C394" s="20">
        <v>920.0</v>
      </c>
      <c r="D394" s="50">
        <v>841.0</v>
      </c>
      <c r="E394" s="57">
        <v>0.4574895464</v>
      </c>
      <c r="F394" s="50">
        <v>385.0</v>
      </c>
      <c r="G394" s="50">
        <v>456.0</v>
      </c>
      <c r="H394" s="20" t="s">
        <v>245</v>
      </c>
      <c r="I394" s="7"/>
      <c r="J394" s="20" t="s">
        <v>272</v>
      </c>
      <c r="K394" s="20" t="s">
        <v>479</v>
      </c>
      <c r="L394" s="20">
        <v>920.0</v>
      </c>
      <c r="M394" s="57">
        <v>0.4612386294</v>
      </c>
      <c r="N394" s="57">
        <v>0.4772497472</v>
      </c>
      <c r="O394" s="27">
        <v>-1.601111781</v>
      </c>
      <c r="P394" s="20">
        <v>1.0</v>
      </c>
      <c r="Q394" s="7"/>
      <c r="R394" s="7"/>
      <c r="S394" s="7"/>
      <c r="T394" s="7"/>
      <c r="U394" s="7"/>
      <c r="V394" s="7"/>
      <c r="W394" s="7"/>
      <c r="X394" s="7"/>
      <c r="Y394" s="7"/>
      <c r="Z394" s="7"/>
    </row>
    <row r="395" ht="15.0" customHeight="1">
      <c r="A395" s="20" t="s">
        <v>272</v>
      </c>
      <c r="B395" s="20" t="s">
        <v>480</v>
      </c>
      <c r="C395" s="20">
        <v>930.0</v>
      </c>
      <c r="D395" s="50">
        <v>432.0</v>
      </c>
      <c r="E395" s="57">
        <v>0.4278273314</v>
      </c>
      <c r="F395" s="50">
        <v>185.0</v>
      </c>
      <c r="G395" s="50">
        <v>247.0</v>
      </c>
      <c r="H395" s="20" t="s">
        <v>245</v>
      </c>
      <c r="I395" s="7"/>
      <c r="J395" s="20" t="s">
        <v>272</v>
      </c>
      <c r="K395" s="20" t="s">
        <v>480</v>
      </c>
      <c r="L395" s="20">
        <v>930.0</v>
      </c>
      <c r="M395" s="57">
        <v>0.4245641003</v>
      </c>
      <c r="N395" s="57">
        <v>0.4457831325</v>
      </c>
      <c r="O395" s="27">
        <v>-2.121903225</v>
      </c>
      <c r="P395" s="20">
        <v>1.0</v>
      </c>
      <c r="Q395" s="7"/>
      <c r="R395" s="7"/>
      <c r="S395" s="7"/>
      <c r="T395" s="7"/>
      <c r="U395" s="7"/>
      <c r="V395" s="7"/>
      <c r="W395" s="7"/>
      <c r="X395" s="7"/>
      <c r="Y395" s="7"/>
      <c r="Z395" s="7"/>
    </row>
    <row r="396" ht="15.0" customHeight="1">
      <c r="A396" s="20" t="s">
        <v>272</v>
      </c>
      <c r="B396" s="20" t="s">
        <v>480</v>
      </c>
      <c r="C396" s="20">
        <v>940.0</v>
      </c>
      <c r="D396" s="50">
        <v>1067.0</v>
      </c>
      <c r="E396" s="57">
        <v>0.5097698934</v>
      </c>
      <c r="F396" s="50">
        <v>544.0</v>
      </c>
      <c r="G396" s="50">
        <v>523.0</v>
      </c>
      <c r="H396" s="20" t="s">
        <v>247</v>
      </c>
      <c r="I396" s="7"/>
      <c r="J396" s="20" t="s">
        <v>272</v>
      </c>
      <c r="K396" s="20" t="s">
        <v>480</v>
      </c>
      <c r="L396" s="20">
        <v>940.0</v>
      </c>
      <c r="M396" s="57">
        <v>0.5150267067</v>
      </c>
      <c r="N396" s="57">
        <v>0.5048465267</v>
      </c>
      <c r="O396" s="27">
        <v>1.018018007</v>
      </c>
      <c r="P396" s="20">
        <v>1.0</v>
      </c>
      <c r="Q396" s="7"/>
      <c r="R396" s="7"/>
      <c r="S396" s="7"/>
      <c r="T396" s="7"/>
      <c r="U396" s="7"/>
      <c r="V396" s="7"/>
      <c r="W396" s="7"/>
      <c r="X396" s="7"/>
      <c r="Y396" s="7"/>
      <c r="Z396" s="7"/>
    </row>
    <row r="397" ht="15.0" customHeight="1">
      <c r="A397" s="20" t="s">
        <v>272</v>
      </c>
      <c r="B397" s="20" t="s">
        <v>481</v>
      </c>
      <c r="C397" s="20">
        <v>950.0</v>
      </c>
      <c r="D397" s="50">
        <v>1086.0</v>
      </c>
      <c r="E397" s="57">
        <v>0.4676724599</v>
      </c>
      <c r="F397" s="50">
        <v>508.0</v>
      </c>
      <c r="G397" s="50">
        <v>578.0</v>
      </c>
      <c r="H397" s="20" t="s">
        <v>245</v>
      </c>
      <c r="I397" s="7"/>
      <c r="J397" s="20" t="s">
        <v>272</v>
      </c>
      <c r="K397" s="20" t="s">
        <v>481</v>
      </c>
      <c r="L397" s="20">
        <v>950.0</v>
      </c>
      <c r="M397" s="57">
        <v>0.4818211243</v>
      </c>
      <c r="N397" s="57">
        <v>0.4662212324</v>
      </c>
      <c r="O397" s="27">
        <v>1.559989192</v>
      </c>
      <c r="P397" s="20">
        <v>1.0</v>
      </c>
      <c r="Q397" s="7"/>
      <c r="R397" s="7"/>
      <c r="S397" s="7"/>
      <c r="T397" s="7"/>
      <c r="U397" s="7"/>
      <c r="V397" s="7"/>
      <c r="W397" s="7"/>
      <c r="X397" s="7"/>
      <c r="Y397" s="7"/>
      <c r="Z397" s="7"/>
    </row>
    <row r="398" ht="15.0" customHeight="1">
      <c r="A398" s="20" t="s">
        <v>272</v>
      </c>
      <c r="B398" s="20" t="s">
        <v>481</v>
      </c>
      <c r="C398" s="20">
        <v>960.0</v>
      </c>
      <c r="D398" s="50">
        <v>978.0</v>
      </c>
      <c r="E398" s="57">
        <v>0.475555551</v>
      </c>
      <c r="F398" s="50">
        <v>465.0</v>
      </c>
      <c r="G398" s="50">
        <v>513.0</v>
      </c>
      <c r="H398" s="20" t="s">
        <v>245</v>
      </c>
      <c r="I398" s="7"/>
      <c r="J398" s="20" t="s">
        <v>272</v>
      </c>
      <c r="K398" s="20" t="s">
        <v>481</v>
      </c>
      <c r="L398" s="20">
        <v>960.0</v>
      </c>
      <c r="M398" s="57">
        <v>0.4789287106</v>
      </c>
      <c r="N398" s="57">
        <v>0.4835526316</v>
      </c>
      <c r="O398" s="27">
        <v>-0.4623921</v>
      </c>
      <c r="P398" s="20">
        <v>1.0</v>
      </c>
      <c r="Q398" s="7"/>
      <c r="R398" s="7"/>
      <c r="S398" s="7"/>
      <c r="T398" s="7"/>
      <c r="U398" s="7"/>
      <c r="V398" s="7"/>
      <c r="W398" s="7"/>
      <c r="X398" s="7"/>
      <c r="Y398" s="7"/>
      <c r="Z398" s="7"/>
    </row>
    <row r="399" ht="15.0" customHeight="1">
      <c r="A399" s="20" t="s">
        <v>272</v>
      </c>
      <c r="B399" s="20" t="s">
        <v>481</v>
      </c>
      <c r="C399" s="20">
        <v>970.0</v>
      </c>
      <c r="D399" s="50">
        <v>2074.0</v>
      </c>
      <c r="E399" s="57">
        <v>0.4513698882</v>
      </c>
      <c r="F399" s="50">
        <v>936.0</v>
      </c>
      <c r="G399" s="50">
        <v>1138.0</v>
      </c>
      <c r="H399" s="20" t="s">
        <v>245</v>
      </c>
      <c r="I399" s="7"/>
      <c r="J399" s="20" t="s">
        <v>272</v>
      </c>
      <c r="K399" s="20" t="s">
        <v>481</v>
      </c>
      <c r="L399" s="20">
        <v>970.0</v>
      </c>
      <c r="M399" s="57">
        <v>0.4735836057</v>
      </c>
      <c r="N399" s="57">
        <v>0.4530744337</v>
      </c>
      <c r="O399" s="27">
        <v>2.0509172</v>
      </c>
      <c r="P399" s="20">
        <v>1.0</v>
      </c>
      <c r="Q399" s="7"/>
      <c r="R399" s="7"/>
      <c r="S399" s="7"/>
      <c r="T399" s="7"/>
      <c r="U399" s="7"/>
      <c r="V399" s="7"/>
      <c r="W399" s="7"/>
      <c r="X399" s="7"/>
      <c r="Y399" s="7"/>
      <c r="Z399" s="7"/>
    </row>
    <row r="400" ht="15.0" customHeight="1">
      <c r="A400" s="20" t="s">
        <v>272</v>
      </c>
      <c r="B400" s="20" t="s">
        <v>481</v>
      </c>
      <c r="C400" s="20">
        <v>980.0</v>
      </c>
      <c r="D400" s="50">
        <v>432.0</v>
      </c>
      <c r="E400" s="57">
        <v>0.422459893</v>
      </c>
      <c r="F400" s="50">
        <v>183.0</v>
      </c>
      <c r="G400" s="50">
        <v>249.0</v>
      </c>
      <c r="H400" s="20" t="s">
        <v>245</v>
      </c>
      <c r="I400" s="7"/>
      <c r="J400" s="20" t="s">
        <v>272</v>
      </c>
      <c r="K400" s="20" t="s">
        <v>481</v>
      </c>
      <c r="L400" s="20">
        <v>980.0</v>
      </c>
      <c r="M400" s="57">
        <v>0.48441247</v>
      </c>
      <c r="N400" s="57">
        <v>0.422459893</v>
      </c>
      <c r="O400" s="27">
        <v>6.195257698</v>
      </c>
      <c r="P400" s="20">
        <v>1.0</v>
      </c>
      <c r="Q400" s="7"/>
      <c r="R400" s="7"/>
      <c r="S400" s="7"/>
      <c r="T400" s="7"/>
      <c r="U400" s="7"/>
      <c r="V400" s="7"/>
      <c r="W400" s="7"/>
      <c r="X400" s="7"/>
      <c r="Y400" s="7"/>
      <c r="Z400" s="7"/>
    </row>
    <row r="401" ht="15.0" customHeight="1">
      <c r="A401" s="20" t="s">
        <v>272</v>
      </c>
      <c r="B401" s="20" t="s">
        <v>482</v>
      </c>
      <c r="C401" s="20">
        <v>990.0</v>
      </c>
      <c r="D401" s="50">
        <v>2007.0</v>
      </c>
      <c r="E401" s="57">
        <v>0.53656301</v>
      </c>
      <c r="F401" s="50">
        <v>1077.0</v>
      </c>
      <c r="G401" s="50">
        <v>930.0</v>
      </c>
      <c r="H401" s="20" t="s">
        <v>247</v>
      </c>
      <c r="I401" s="7"/>
      <c r="J401" s="20" t="s">
        <v>272</v>
      </c>
      <c r="K401" s="20" t="s">
        <v>482</v>
      </c>
      <c r="L401" s="20">
        <v>990.0</v>
      </c>
      <c r="M401" s="57">
        <v>0.5572957003</v>
      </c>
      <c r="N401" s="57">
        <v>0.546093427</v>
      </c>
      <c r="O401" s="27">
        <v>1.120227329</v>
      </c>
      <c r="P401" s="20">
        <v>1.0</v>
      </c>
      <c r="Q401" s="7"/>
      <c r="R401" s="7"/>
      <c r="S401" s="7"/>
      <c r="T401" s="7"/>
      <c r="U401" s="7"/>
      <c r="V401" s="7"/>
      <c r="W401" s="7"/>
      <c r="X401" s="7"/>
      <c r="Y401" s="7"/>
      <c r="Z401" s="7"/>
    </row>
    <row r="402" ht="15.0" customHeight="1">
      <c r="A402" s="20" t="s">
        <v>272</v>
      </c>
      <c r="B402" s="20" t="s">
        <v>482</v>
      </c>
      <c r="C402" s="20">
        <v>1000.0</v>
      </c>
      <c r="D402" s="50">
        <v>1071.0</v>
      </c>
      <c r="E402" s="57">
        <v>0.4532583778</v>
      </c>
      <c r="F402" s="50">
        <v>485.0</v>
      </c>
      <c r="G402" s="50">
        <v>586.0</v>
      </c>
      <c r="H402" s="20" t="s">
        <v>245</v>
      </c>
      <c r="I402" s="7"/>
      <c r="J402" s="20" t="s">
        <v>272</v>
      </c>
      <c r="K402" s="20" t="s">
        <v>482</v>
      </c>
      <c r="L402" s="20">
        <v>1000.0</v>
      </c>
      <c r="M402" s="57">
        <v>0.4689003831</v>
      </c>
      <c r="N402" s="57">
        <v>0.4683840749</v>
      </c>
      <c r="O402" s="27">
        <v>0.05163081765</v>
      </c>
      <c r="P402" s="20">
        <v>1.0</v>
      </c>
      <c r="Q402" s="7"/>
      <c r="R402" s="7"/>
      <c r="S402" s="7"/>
      <c r="T402" s="7"/>
      <c r="U402" s="7"/>
      <c r="V402" s="7"/>
      <c r="W402" s="7"/>
      <c r="X402" s="7"/>
      <c r="Y402" s="7"/>
      <c r="Z402" s="7"/>
    </row>
    <row r="403" ht="15.0" customHeight="1">
      <c r="A403" s="20" t="s">
        <v>272</v>
      </c>
      <c r="B403" s="20" t="s">
        <v>482</v>
      </c>
      <c r="C403" s="20">
        <v>1010.0</v>
      </c>
      <c r="D403" s="50">
        <v>1316.0</v>
      </c>
      <c r="E403" s="57">
        <v>0.5171458181</v>
      </c>
      <c r="F403" s="50">
        <v>681.0</v>
      </c>
      <c r="G403" s="50">
        <v>635.0</v>
      </c>
      <c r="H403" s="20" t="s">
        <v>247</v>
      </c>
      <c r="I403" s="7"/>
      <c r="J403" s="20" t="s">
        <v>272</v>
      </c>
      <c r="K403" s="20" t="s">
        <v>482</v>
      </c>
      <c r="L403" s="20">
        <v>1010.0</v>
      </c>
      <c r="M403" s="57">
        <v>0.531525165</v>
      </c>
      <c r="N403" s="57">
        <v>0.5089561458</v>
      </c>
      <c r="O403" s="27">
        <v>2.256901923</v>
      </c>
      <c r="P403" s="20">
        <v>1.0</v>
      </c>
      <c r="Q403" s="7"/>
      <c r="R403" s="7"/>
      <c r="S403" s="7"/>
      <c r="T403" s="7"/>
      <c r="U403" s="7"/>
      <c r="V403" s="7"/>
      <c r="W403" s="7"/>
      <c r="X403" s="7"/>
      <c r="Y403" s="7"/>
      <c r="Z403" s="7"/>
    </row>
    <row r="404" ht="15.0" customHeight="1">
      <c r="A404" s="20" t="s">
        <v>272</v>
      </c>
      <c r="B404" s="20" t="s">
        <v>482</v>
      </c>
      <c r="C404" s="20">
        <v>1020.0</v>
      </c>
      <c r="D404" s="50">
        <v>2138.0</v>
      </c>
      <c r="E404" s="57">
        <v>0.4612764637</v>
      </c>
      <c r="F404" s="50">
        <v>986.0</v>
      </c>
      <c r="G404" s="50">
        <v>1152.0</v>
      </c>
      <c r="H404" s="20" t="s">
        <v>245</v>
      </c>
      <c r="I404" s="7"/>
      <c r="J404" s="20" t="s">
        <v>272</v>
      </c>
      <c r="K404" s="20" t="s">
        <v>482</v>
      </c>
      <c r="L404" s="20">
        <v>1020.0</v>
      </c>
      <c r="M404" s="57">
        <v>0.4627082376</v>
      </c>
      <c r="N404" s="57">
        <v>0.4721013059</v>
      </c>
      <c r="O404" s="27">
        <v>-0.9393068274</v>
      </c>
      <c r="P404" s="20">
        <v>1.0</v>
      </c>
      <c r="Q404" s="7"/>
      <c r="R404" s="7"/>
      <c r="S404" s="7"/>
      <c r="T404" s="7"/>
      <c r="U404" s="7"/>
      <c r="V404" s="7"/>
      <c r="W404" s="7"/>
      <c r="X404" s="7"/>
      <c r="Y404" s="7"/>
      <c r="Z404" s="7"/>
    </row>
    <row r="405" ht="15.0" customHeight="1">
      <c r="A405" s="20" t="s">
        <v>272</v>
      </c>
      <c r="B405" s="20" t="s">
        <v>482</v>
      </c>
      <c r="C405" s="20">
        <v>1030.0</v>
      </c>
      <c r="D405" s="50">
        <v>3029.0</v>
      </c>
      <c r="E405" s="57">
        <v>0.5371843775</v>
      </c>
      <c r="F405" s="50">
        <v>1627.0</v>
      </c>
      <c r="G405" s="50">
        <v>1402.0</v>
      </c>
      <c r="H405" s="20" t="s">
        <v>247</v>
      </c>
      <c r="I405" s="7"/>
      <c r="J405" s="20" t="s">
        <v>272</v>
      </c>
      <c r="K405" s="20" t="s">
        <v>482</v>
      </c>
      <c r="L405" s="20">
        <v>1030.0</v>
      </c>
      <c r="M405" s="57">
        <v>0.5281325536</v>
      </c>
      <c r="N405" s="57">
        <v>0.5492716367</v>
      </c>
      <c r="O405" s="27">
        <v>-2.11390831</v>
      </c>
      <c r="P405" s="20">
        <v>1.0</v>
      </c>
      <c r="Q405" s="7"/>
      <c r="R405" s="7"/>
      <c r="S405" s="7"/>
      <c r="T405" s="7"/>
      <c r="U405" s="7"/>
      <c r="V405" s="7"/>
      <c r="W405" s="7"/>
      <c r="X405" s="7"/>
      <c r="Y405" s="7"/>
      <c r="Z405" s="7"/>
    </row>
    <row r="406" ht="15.0" customHeight="1">
      <c r="A406" s="20" t="s">
        <v>272</v>
      </c>
      <c r="B406" s="20" t="s">
        <v>482</v>
      </c>
      <c r="C406" s="20">
        <v>1040.0</v>
      </c>
      <c r="D406" s="50">
        <v>1457.0</v>
      </c>
      <c r="E406" s="57">
        <v>0.4930328825</v>
      </c>
      <c r="F406" s="50">
        <v>718.0</v>
      </c>
      <c r="G406" s="50">
        <v>739.0</v>
      </c>
      <c r="H406" s="20" t="s">
        <v>245</v>
      </c>
      <c r="I406" s="7"/>
      <c r="J406" s="20" t="s">
        <v>272</v>
      </c>
      <c r="K406" s="20" t="s">
        <v>482</v>
      </c>
      <c r="L406" s="20">
        <v>1040.0</v>
      </c>
      <c r="M406" s="57">
        <v>0.4925767743</v>
      </c>
      <c r="N406" s="57">
        <v>0.4889896373</v>
      </c>
      <c r="O406" s="27">
        <v>0.3587137014</v>
      </c>
      <c r="P406" s="20">
        <v>1.0</v>
      </c>
      <c r="Q406" s="7"/>
      <c r="R406" s="7"/>
      <c r="S406" s="7"/>
      <c r="T406" s="7"/>
      <c r="U406" s="7"/>
      <c r="V406" s="7"/>
      <c r="W406" s="7"/>
      <c r="X406" s="7"/>
      <c r="Y406" s="7"/>
      <c r="Z406" s="7"/>
    </row>
    <row r="407" ht="15.0" customHeight="1">
      <c r="A407" s="20" t="s">
        <v>272</v>
      </c>
      <c r="B407" s="20" t="s">
        <v>482</v>
      </c>
      <c r="C407" s="20">
        <v>1050.0</v>
      </c>
      <c r="D407" s="50">
        <v>709.0</v>
      </c>
      <c r="E407" s="57">
        <v>0.4141079628</v>
      </c>
      <c r="F407" s="50">
        <v>294.0</v>
      </c>
      <c r="G407" s="50">
        <v>415.0</v>
      </c>
      <c r="H407" s="20" t="s">
        <v>245</v>
      </c>
      <c r="I407" s="7"/>
      <c r="J407" s="20" t="s">
        <v>272</v>
      </c>
      <c r="K407" s="20" t="s">
        <v>482</v>
      </c>
      <c r="L407" s="20">
        <v>1050.0</v>
      </c>
      <c r="M407" s="57">
        <v>0.4322344886</v>
      </c>
      <c r="N407" s="57">
        <v>0.4371184371</v>
      </c>
      <c r="O407" s="27">
        <v>-0.4883948531</v>
      </c>
      <c r="P407" s="20">
        <v>1.0</v>
      </c>
      <c r="Q407" s="7"/>
      <c r="R407" s="7"/>
      <c r="S407" s="7"/>
      <c r="T407" s="7"/>
      <c r="U407" s="7"/>
      <c r="V407" s="7"/>
      <c r="W407" s="7"/>
      <c r="X407" s="7"/>
      <c r="Y407" s="7"/>
      <c r="Z407" s="7"/>
    </row>
    <row r="408" ht="15.0" customHeight="1">
      <c r="A408" s="20" t="s">
        <v>272</v>
      </c>
      <c r="B408" s="20" t="s">
        <v>483</v>
      </c>
      <c r="C408" s="20">
        <v>1060.0</v>
      </c>
      <c r="D408" s="50">
        <v>228.0</v>
      </c>
      <c r="E408" s="57">
        <v>0.3401082855</v>
      </c>
      <c r="F408" s="50">
        <v>78.0</v>
      </c>
      <c r="G408" s="50">
        <v>150.0</v>
      </c>
      <c r="H408" s="20" t="s">
        <v>245</v>
      </c>
      <c r="I408" s="7"/>
      <c r="J408" s="20" t="s">
        <v>272</v>
      </c>
      <c r="K408" s="20" t="s">
        <v>483</v>
      </c>
      <c r="L408" s="20">
        <v>1060.0</v>
      </c>
      <c r="M408" s="57">
        <v>0.361478728</v>
      </c>
      <c r="N408" s="57">
        <v>0.3601286174</v>
      </c>
      <c r="O408" s="27">
        <v>0.135011061</v>
      </c>
      <c r="P408" s="20">
        <v>1.0</v>
      </c>
      <c r="Q408" s="7"/>
      <c r="R408" s="7"/>
      <c r="S408" s="7"/>
      <c r="T408" s="7"/>
      <c r="U408" s="7"/>
      <c r="V408" s="7"/>
      <c r="W408" s="7"/>
      <c r="X408" s="7"/>
      <c r="Y408" s="7"/>
      <c r="Z408" s="7"/>
    </row>
    <row r="409" ht="15.0" customHeight="1">
      <c r="A409" s="20" t="s">
        <v>272</v>
      </c>
      <c r="B409" s="20" t="s">
        <v>483</v>
      </c>
      <c r="C409" s="20">
        <v>1070.0</v>
      </c>
      <c r="D409" s="50">
        <v>617.0</v>
      </c>
      <c r="E409" s="57">
        <v>0.3578349374</v>
      </c>
      <c r="F409" s="50">
        <v>221.0</v>
      </c>
      <c r="G409" s="50">
        <v>396.0</v>
      </c>
      <c r="H409" s="20" t="s">
        <v>245</v>
      </c>
      <c r="I409" s="7"/>
      <c r="J409" s="20" t="s">
        <v>272</v>
      </c>
      <c r="K409" s="20" t="s">
        <v>483</v>
      </c>
      <c r="L409" s="20">
        <v>1070.0</v>
      </c>
      <c r="M409" s="57">
        <v>0.357610098</v>
      </c>
      <c r="N409" s="57">
        <v>0.350473613</v>
      </c>
      <c r="O409" s="27">
        <v>0.7136485008</v>
      </c>
      <c r="P409" s="20">
        <v>1.0</v>
      </c>
      <c r="Q409" s="7"/>
      <c r="R409" s="7"/>
      <c r="S409" s="7"/>
      <c r="T409" s="7"/>
      <c r="U409" s="7"/>
      <c r="V409" s="7"/>
      <c r="W409" s="7"/>
      <c r="X409" s="7"/>
      <c r="Y409" s="7"/>
      <c r="Z409" s="7"/>
    </row>
    <row r="410" ht="15.0" customHeight="1">
      <c r="A410" s="20" t="s">
        <v>272</v>
      </c>
      <c r="B410" s="20" t="s">
        <v>483</v>
      </c>
      <c r="C410" s="20">
        <v>1080.0</v>
      </c>
      <c r="D410" s="50">
        <v>356.0</v>
      </c>
      <c r="E410" s="57">
        <v>0.378694268</v>
      </c>
      <c r="F410" s="50">
        <v>135.0</v>
      </c>
      <c r="G410" s="50">
        <v>221.0</v>
      </c>
      <c r="H410" s="20" t="s">
        <v>245</v>
      </c>
      <c r="I410" s="7"/>
      <c r="J410" s="20" t="s">
        <v>272</v>
      </c>
      <c r="K410" s="20" t="s">
        <v>483</v>
      </c>
      <c r="L410" s="20">
        <v>1080.0</v>
      </c>
      <c r="M410" s="57">
        <v>0.3959768492</v>
      </c>
      <c r="N410" s="57">
        <v>0.403960396</v>
      </c>
      <c r="O410" s="27">
        <v>-0.7983546887</v>
      </c>
      <c r="P410" s="20">
        <v>1.0</v>
      </c>
      <c r="Q410" s="7"/>
      <c r="R410" s="7"/>
      <c r="S410" s="7"/>
      <c r="T410" s="7"/>
      <c r="U410" s="7"/>
      <c r="V410" s="7"/>
      <c r="W410" s="7"/>
      <c r="X410" s="7"/>
      <c r="Y410" s="7"/>
      <c r="Z410" s="7"/>
    </row>
    <row r="411" ht="15.0" customHeight="1">
      <c r="A411" s="20" t="s">
        <v>272</v>
      </c>
      <c r="B411" s="20" t="s">
        <v>483</v>
      </c>
      <c r="C411" s="20">
        <v>1090.0</v>
      </c>
      <c r="D411" s="50">
        <v>208.0</v>
      </c>
      <c r="E411" s="57">
        <v>0.3778215422</v>
      </c>
      <c r="F411" s="50">
        <v>79.0</v>
      </c>
      <c r="G411" s="50">
        <v>129.0</v>
      </c>
      <c r="H411" s="20" t="s">
        <v>245</v>
      </c>
      <c r="I411" s="7"/>
      <c r="J411" s="20" t="s">
        <v>272</v>
      </c>
      <c r="K411" s="20" t="s">
        <v>483</v>
      </c>
      <c r="L411" s="20">
        <v>1090.0</v>
      </c>
      <c r="M411" s="57">
        <v>0.4355045222</v>
      </c>
      <c r="N411" s="57">
        <v>0.3902439024</v>
      </c>
      <c r="O411" s="27">
        <v>4.526061974</v>
      </c>
      <c r="P411" s="20">
        <v>1.0</v>
      </c>
      <c r="Q411" s="7"/>
      <c r="R411" s="7"/>
      <c r="S411" s="7"/>
      <c r="T411" s="7"/>
      <c r="U411" s="7"/>
      <c r="V411" s="7"/>
      <c r="W411" s="7"/>
      <c r="X411" s="7"/>
      <c r="Y411" s="7"/>
      <c r="Z411" s="7"/>
    </row>
    <row r="412" ht="15.0" customHeight="1">
      <c r="A412" s="20" t="s">
        <v>272</v>
      </c>
      <c r="B412" s="20" t="s">
        <v>484</v>
      </c>
      <c r="C412" s="20">
        <v>1100.0</v>
      </c>
      <c r="D412" s="50">
        <v>1055.0</v>
      </c>
      <c r="E412" s="57">
        <v>0.3164488238</v>
      </c>
      <c r="F412" s="50">
        <v>334.0</v>
      </c>
      <c r="G412" s="50">
        <v>721.0</v>
      </c>
      <c r="H412" s="20" t="s">
        <v>245</v>
      </c>
      <c r="I412" s="7"/>
      <c r="J412" s="20" t="s">
        <v>272</v>
      </c>
      <c r="K412" s="20" t="s">
        <v>484</v>
      </c>
      <c r="L412" s="20">
        <v>1100.0</v>
      </c>
      <c r="M412" s="57">
        <v>0.3035118062</v>
      </c>
      <c r="N412" s="57">
        <v>0.3494486853</v>
      </c>
      <c r="O412" s="27">
        <v>-4.593687916</v>
      </c>
      <c r="P412" s="20">
        <v>1.0</v>
      </c>
      <c r="Q412" s="7"/>
      <c r="R412" s="7"/>
      <c r="S412" s="7"/>
      <c r="T412" s="7"/>
      <c r="U412" s="7"/>
      <c r="V412" s="7"/>
      <c r="W412" s="7"/>
      <c r="X412" s="7"/>
      <c r="Y412" s="7"/>
      <c r="Z412" s="7"/>
    </row>
    <row r="413" ht="15.0" customHeight="1">
      <c r="A413" s="20" t="s">
        <v>272</v>
      </c>
      <c r="B413" s="20" t="s">
        <v>484</v>
      </c>
      <c r="C413" s="20">
        <v>1110.0</v>
      </c>
      <c r="D413" s="50">
        <v>847.0</v>
      </c>
      <c r="E413" s="57">
        <v>0.3305008362</v>
      </c>
      <c r="F413" s="50">
        <v>280.0</v>
      </c>
      <c r="G413" s="50">
        <v>567.0</v>
      </c>
      <c r="H413" s="20" t="s">
        <v>245</v>
      </c>
      <c r="I413" s="7"/>
      <c r="J413" s="20" t="s">
        <v>272</v>
      </c>
      <c r="K413" s="20" t="s">
        <v>484</v>
      </c>
      <c r="L413" s="20">
        <v>1110.0</v>
      </c>
      <c r="M413" s="57">
        <v>0.3252477108</v>
      </c>
      <c r="N413" s="57">
        <v>0.3631790744</v>
      </c>
      <c r="O413" s="27">
        <v>-3.79313636</v>
      </c>
      <c r="P413" s="20">
        <v>1.0</v>
      </c>
      <c r="Q413" s="7"/>
      <c r="R413" s="7"/>
      <c r="S413" s="7"/>
      <c r="T413" s="7"/>
      <c r="U413" s="7"/>
      <c r="V413" s="7"/>
      <c r="W413" s="7"/>
      <c r="X413" s="7"/>
      <c r="Y413" s="7"/>
      <c r="Z413" s="7"/>
    </row>
    <row r="414" ht="15.0" customHeight="1">
      <c r="A414" s="20" t="s">
        <v>272</v>
      </c>
      <c r="B414" s="20" t="s">
        <v>484</v>
      </c>
      <c r="C414" s="20">
        <v>1120.0</v>
      </c>
      <c r="D414" s="50">
        <v>868.0</v>
      </c>
      <c r="E414" s="57">
        <v>0.3397906936</v>
      </c>
      <c r="F414" s="50">
        <v>295.0</v>
      </c>
      <c r="G414" s="50">
        <v>573.0</v>
      </c>
      <c r="H414" s="20" t="s">
        <v>245</v>
      </c>
      <c r="I414" s="7"/>
      <c r="J414" s="20" t="s">
        <v>272</v>
      </c>
      <c r="K414" s="20" t="s">
        <v>484</v>
      </c>
      <c r="L414" s="20">
        <v>1120.0</v>
      </c>
      <c r="M414" s="57">
        <v>0.3432746844</v>
      </c>
      <c r="N414" s="57">
        <v>0.3408820024</v>
      </c>
      <c r="O414" s="27">
        <v>0.2392682014</v>
      </c>
      <c r="P414" s="20">
        <v>1.0</v>
      </c>
      <c r="Q414" s="7"/>
      <c r="R414" s="7"/>
      <c r="S414" s="7"/>
      <c r="T414" s="7"/>
      <c r="U414" s="7"/>
      <c r="V414" s="7"/>
      <c r="W414" s="7"/>
      <c r="X414" s="7"/>
      <c r="Y414" s="7"/>
      <c r="Z414" s="7"/>
    </row>
    <row r="415" ht="15.0" customHeight="1">
      <c r="A415" s="20" t="s">
        <v>272</v>
      </c>
      <c r="B415" s="20" t="s">
        <v>484</v>
      </c>
      <c r="C415" s="20">
        <v>1130.0</v>
      </c>
      <c r="D415" s="50">
        <v>831.0</v>
      </c>
      <c r="E415" s="57">
        <v>0.3067662955</v>
      </c>
      <c r="F415" s="50">
        <v>255.0</v>
      </c>
      <c r="G415" s="50">
        <v>576.0</v>
      </c>
      <c r="H415" s="20" t="s">
        <v>245</v>
      </c>
      <c r="I415" s="7"/>
      <c r="J415" s="20" t="s">
        <v>272</v>
      </c>
      <c r="K415" s="20" t="s">
        <v>484</v>
      </c>
      <c r="L415" s="20">
        <v>1130.0</v>
      </c>
      <c r="M415" s="57">
        <v>0.3080574644</v>
      </c>
      <c r="N415" s="57">
        <v>0.3318681319</v>
      </c>
      <c r="O415" s="27">
        <v>-2.381066747</v>
      </c>
      <c r="P415" s="20">
        <v>1.0</v>
      </c>
      <c r="Q415" s="7"/>
      <c r="R415" s="7"/>
      <c r="S415" s="7"/>
      <c r="T415" s="7"/>
      <c r="U415" s="7"/>
      <c r="V415" s="7"/>
      <c r="W415" s="7"/>
      <c r="X415" s="7"/>
      <c r="Y415" s="7"/>
      <c r="Z415" s="7"/>
    </row>
    <row r="416" ht="15.0" customHeight="1">
      <c r="A416" s="20" t="s">
        <v>272</v>
      </c>
      <c r="B416" s="20" t="s">
        <v>485</v>
      </c>
      <c r="C416" s="20">
        <v>1140.0</v>
      </c>
      <c r="D416" s="50">
        <v>222.0</v>
      </c>
      <c r="E416" s="57">
        <v>0.3359911405</v>
      </c>
      <c r="F416" s="50">
        <v>75.0</v>
      </c>
      <c r="G416" s="50">
        <v>147.0</v>
      </c>
      <c r="H416" s="20" t="s">
        <v>245</v>
      </c>
      <c r="I416" s="7"/>
      <c r="J416" s="20" t="s">
        <v>272</v>
      </c>
      <c r="K416" s="20" t="s">
        <v>485</v>
      </c>
      <c r="L416" s="20">
        <v>1140.0</v>
      </c>
      <c r="M416" s="57">
        <v>0.3057763019</v>
      </c>
      <c r="N416" s="57">
        <v>0.3552123552</v>
      </c>
      <c r="O416" s="27">
        <v>-4.943605331</v>
      </c>
      <c r="P416" s="20">
        <v>1.0</v>
      </c>
      <c r="Q416" s="7"/>
      <c r="R416" s="7"/>
      <c r="S416" s="7"/>
      <c r="T416" s="7"/>
      <c r="U416" s="7"/>
      <c r="V416" s="7"/>
      <c r="W416" s="7"/>
      <c r="X416" s="7"/>
      <c r="Y416" s="7"/>
      <c r="Z416" s="7"/>
    </row>
    <row r="417" ht="15.0" customHeight="1">
      <c r="A417" s="20" t="s">
        <v>272</v>
      </c>
      <c r="B417" s="20" t="s">
        <v>486</v>
      </c>
      <c r="C417" s="20">
        <v>1150.0</v>
      </c>
      <c r="D417" s="50">
        <v>774.0</v>
      </c>
      <c r="E417" s="57">
        <v>0.3463413139</v>
      </c>
      <c r="F417" s="50">
        <v>268.0</v>
      </c>
      <c r="G417" s="50">
        <v>506.0</v>
      </c>
      <c r="H417" s="20" t="s">
        <v>245</v>
      </c>
      <c r="I417" s="7"/>
      <c r="J417" s="20" t="s">
        <v>272</v>
      </c>
      <c r="K417" s="20" t="s">
        <v>486</v>
      </c>
      <c r="L417" s="20">
        <v>1150.0</v>
      </c>
      <c r="M417" s="57">
        <v>0.3509196917</v>
      </c>
      <c r="N417" s="57">
        <v>0.365720524</v>
      </c>
      <c r="O417" s="27">
        <v>-1.480083232</v>
      </c>
      <c r="P417" s="20">
        <v>1.0</v>
      </c>
      <c r="Q417" s="7"/>
      <c r="R417" s="7"/>
      <c r="S417" s="7"/>
      <c r="T417" s="7"/>
      <c r="U417" s="7"/>
      <c r="V417" s="7"/>
      <c r="W417" s="7"/>
      <c r="X417" s="7"/>
      <c r="Y417" s="7"/>
      <c r="Z417" s="7"/>
    </row>
    <row r="418" ht="15.0" customHeight="1">
      <c r="A418" s="20" t="s">
        <v>272</v>
      </c>
      <c r="B418" s="20" t="s">
        <v>487</v>
      </c>
      <c r="C418" s="20">
        <v>1160.0</v>
      </c>
      <c r="D418" s="50">
        <v>460.0</v>
      </c>
      <c r="E418" s="57">
        <v>0.385227974</v>
      </c>
      <c r="F418" s="50">
        <v>177.0</v>
      </c>
      <c r="G418" s="50">
        <v>283.0</v>
      </c>
      <c r="H418" s="20" t="s">
        <v>245</v>
      </c>
      <c r="I418" s="7"/>
      <c r="J418" s="20" t="s">
        <v>272</v>
      </c>
      <c r="K418" s="20" t="s">
        <v>487</v>
      </c>
      <c r="L418" s="20">
        <v>1160.0</v>
      </c>
      <c r="M418" s="57">
        <v>0.3856601597</v>
      </c>
      <c r="N418" s="57">
        <v>0.4046242775</v>
      </c>
      <c r="O418" s="27">
        <v>-1.896411779</v>
      </c>
      <c r="P418" s="20">
        <v>1.0</v>
      </c>
      <c r="Q418" s="7"/>
      <c r="R418" s="7"/>
      <c r="S418" s="7"/>
      <c r="T418" s="7"/>
      <c r="U418" s="7"/>
      <c r="V418" s="7"/>
      <c r="W418" s="7"/>
      <c r="X418" s="7"/>
      <c r="Y418" s="7"/>
      <c r="Z418" s="7"/>
    </row>
    <row r="419" ht="15.0" customHeight="1">
      <c r="A419" s="20" t="s">
        <v>272</v>
      </c>
      <c r="B419" s="20" t="s">
        <v>488</v>
      </c>
      <c r="C419" s="20">
        <v>1170.0</v>
      </c>
      <c r="D419" s="50">
        <v>677.0</v>
      </c>
      <c r="E419" s="57">
        <v>0.4203655807</v>
      </c>
      <c r="F419" s="50">
        <v>285.0</v>
      </c>
      <c r="G419" s="50">
        <v>392.0</v>
      </c>
      <c r="H419" s="20" t="s">
        <v>245</v>
      </c>
      <c r="I419" s="7"/>
      <c r="J419" s="20" t="s">
        <v>272</v>
      </c>
      <c r="K419" s="20" t="s">
        <v>488</v>
      </c>
      <c r="L419" s="20">
        <v>1170.0</v>
      </c>
      <c r="M419" s="57">
        <v>0.4248202924</v>
      </c>
      <c r="N419" s="57">
        <v>0.4195183777</v>
      </c>
      <c r="O419" s="27">
        <v>0.5301914741</v>
      </c>
      <c r="P419" s="20">
        <v>1.0</v>
      </c>
      <c r="Q419" s="7"/>
      <c r="R419" s="7"/>
      <c r="S419" s="7"/>
      <c r="T419" s="7"/>
      <c r="U419" s="7"/>
      <c r="V419" s="7"/>
      <c r="W419" s="7"/>
      <c r="X419" s="7"/>
      <c r="Y419" s="7"/>
      <c r="Z419" s="7"/>
    </row>
    <row r="420" ht="15.0" customHeight="1">
      <c r="A420" s="20" t="s">
        <v>272</v>
      </c>
      <c r="B420" s="20" t="s">
        <v>489</v>
      </c>
      <c r="C420" s="20">
        <v>1180.0</v>
      </c>
      <c r="D420" s="50">
        <v>953.0</v>
      </c>
      <c r="E420" s="57">
        <v>0.2750955974</v>
      </c>
      <c r="F420" s="50">
        <v>262.0</v>
      </c>
      <c r="G420" s="50">
        <v>691.0</v>
      </c>
      <c r="H420" s="20" t="s">
        <v>245</v>
      </c>
      <c r="I420" s="7"/>
      <c r="J420" s="20" t="s">
        <v>272</v>
      </c>
      <c r="K420" s="20" t="s">
        <v>489</v>
      </c>
      <c r="L420" s="20">
        <v>1180.0</v>
      </c>
      <c r="M420" s="57">
        <v>0.26485987</v>
      </c>
      <c r="N420" s="57">
        <v>0.2915479582</v>
      </c>
      <c r="O420" s="27">
        <v>-2.668808822</v>
      </c>
      <c r="P420" s="20">
        <v>1.0</v>
      </c>
      <c r="Q420" s="7"/>
      <c r="R420" s="7"/>
      <c r="S420" s="7"/>
      <c r="T420" s="7"/>
      <c r="U420" s="7"/>
      <c r="V420" s="7"/>
      <c r="W420" s="7"/>
      <c r="X420" s="7"/>
      <c r="Y420" s="7"/>
      <c r="Z420" s="7"/>
    </row>
    <row r="421" ht="15.0" customHeight="1">
      <c r="A421" s="20" t="s">
        <v>272</v>
      </c>
      <c r="B421" s="20" t="s">
        <v>489</v>
      </c>
      <c r="C421" s="20">
        <v>1190.0</v>
      </c>
      <c r="D421" s="50">
        <v>666.0</v>
      </c>
      <c r="E421" s="57">
        <v>0.2984206756</v>
      </c>
      <c r="F421" s="50">
        <v>199.0</v>
      </c>
      <c r="G421" s="50">
        <v>467.0</v>
      </c>
      <c r="H421" s="20" t="s">
        <v>245</v>
      </c>
      <c r="I421" s="7"/>
      <c r="J421" s="20" t="s">
        <v>272</v>
      </c>
      <c r="K421" s="20" t="s">
        <v>489</v>
      </c>
      <c r="L421" s="20">
        <v>1190.0</v>
      </c>
      <c r="M421" s="57">
        <v>0.2957169534</v>
      </c>
      <c r="N421" s="57">
        <v>0.3226703755</v>
      </c>
      <c r="O421" s="27">
        <v>-2.695342207</v>
      </c>
      <c r="P421" s="20">
        <v>1.0</v>
      </c>
      <c r="Q421" s="7"/>
      <c r="R421" s="7"/>
      <c r="S421" s="7"/>
      <c r="T421" s="7"/>
      <c r="U421" s="7"/>
      <c r="V421" s="7"/>
      <c r="W421" s="7"/>
      <c r="X421" s="7"/>
      <c r="Y421" s="7"/>
      <c r="Z421" s="7"/>
    </row>
    <row r="422" ht="15.0" customHeight="1">
      <c r="A422" s="20" t="s">
        <v>272</v>
      </c>
      <c r="B422" s="20" t="s">
        <v>489</v>
      </c>
      <c r="C422" s="20">
        <v>1200.0</v>
      </c>
      <c r="D422" s="50">
        <v>615.0</v>
      </c>
      <c r="E422" s="57">
        <v>0.2488715902</v>
      </c>
      <c r="F422" s="50">
        <v>153.0</v>
      </c>
      <c r="G422" s="50">
        <v>462.0</v>
      </c>
      <c r="H422" s="20" t="s">
        <v>245</v>
      </c>
      <c r="I422" s="7"/>
      <c r="J422" s="20" t="s">
        <v>272</v>
      </c>
      <c r="K422" s="20" t="s">
        <v>489</v>
      </c>
      <c r="L422" s="20">
        <v>1200.0</v>
      </c>
      <c r="M422" s="57">
        <v>0.2629726483</v>
      </c>
      <c r="N422" s="57">
        <v>0.2705167173</v>
      </c>
      <c r="O422" s="27">
        <v>-0.7544069019</v>
      </c>
      <c r="P422" s="20">
        <v>1.0</v>
      </c>
      <c r="Q422" s="7"/>
      <c r="R422" s="7"/>
      <c r="S422" s="7"/>
      <c r="T422" s="7"/>
      <c r="U422" s="7"/>
      <c r="V422" s="7"/>
      <c r="W422" s="7"/>
      <c r="X422" s="7"/>
      <c r="Y422" s="7"/>
      <c r="Z422" s="7"/>
    </row>
    <row r="423" ht="15.0" customHeight="1">
      <c r="A423" s="20" t="s">
        <v>272</v>
      </c>
      <c r="B423" s="20" t="s">
        <v>489</v>
      </c>
      <c r="C423" s="20">
        <v>1210.0</v>
      </c>
      <c r="D423" s="50">
        <v>535.0</v>
      </c>
      <c r="E423" s="57">
        <v>0.2898568562</v>
      </c>
      <c r="F423" s="50">
        <v>155.0</v>
      </c>
      <c r="G423" s="50">
        <v>380.0</v>
      </c>
      <c r="H423" s="20" t="s">
        <v>245</v>
      </c>
      <c r="I423" s="7"/>
      <c r="J423" s="20" t="s">
        <v>272</v>
      </c>
      <c r="K423" s="20" t="s">
        <v>489</v>
      </c>
      <c r="L423" s="20">
        <v>1210.0</v>
      </c>
      <c r="M423" s="57">
        <v>0.3295480415</v>
      </c>
      <c r="N423" s="57">
        <v>0.2950819672</v>
      </c>
      <c r="O423" s="27">
        <v>3.446607432</v>
      </c>
      <c r="P423" s="20">
        <v>1.0</v>
      </c>
      <c r="Q423" s="7"/>
      <c r="R423" s="7"/>
      <c r="S423" s="7"/>
      <c r="T423" s="7"/>
      <c r="U423" s="7"/>
      <c r="V423" s="7"/>
      <c r="W423" s="7"/>
      <c r="X423" s="7"/>
      <c r="Y423" s="7"/>
      <c r="Z423" s="7"/>
    </row>
    <row r="424" ht="15.0" customHeight="1">
      <c r="A424" s="20" t="s">
        <v>272</v>
      </c>
      <c r="B424" s="20" t="s">
        <v>489</v>
      </c>
      <c r="C424" s="20">
        <v>1220.0</v>
      </c>
      <c r="D424" s="50">
        <v>805.0</v>
      </c>
      <c r="E424" s="57">
        <v>0.3660582658</v>
      </c>
      <c r="F424" s="50">
        <v>295.0</v>
      </c>
      <c r="G424" s="50">
        <v>510.0</v>
      </c>
      <c r="H424" s="20" t="s">
        <v>245</v>
      </c>
      <c r="I424" s="7"/>
      <c r="J424" s="20" t="s">
        <v>272</v>
      </c>
      <c r="K424" s="20" t="s">
        <v>489</v>
      </c>
      <c r="L424" s="20">
        <v>1220.0</v>
      </c>
      <c r="M424" s="57">
        <v>0.3693293796</v>
      </c>
      <c r="N424" s="57">
        <v>0.3758169935</v>
      </c>
      <c r="O424" s="27">
        <v>-0.6487613828</v>
      </c>
      <c r="P424" s="20">
        <v>1.0</v>
      </c>
      <c r="Q424" s="7"/>
      <c r="R424" s="7"/>
      <c r="S424" s="7"/>
      <c r="T424" s="7"/>
      <c r="U424" s="7"/>
      <c r="V424" s="7"/>
      <c r="W424" s="7"/>
      <c r="X424" s="7"/>
      <c r="Y424" s="7"/>
      <c r="Z424" s="7"/>
    </row>
    <row r="425" ht="15.0" customHeight="1">
      <c r="A425" s="20" t="s">
        <v>272</v>
      </c>
      <c r="B425" s="20" t="s">
        <v>490</v>
      </c>
      <c r="C425" s="20">
        <v>1230.0</v>
      </c>
      <c r="D425" s="50">
        <v>2255.0</v>
      </c>
      <c r="E425" s="57">
        <v>0.4806327285</v>
      </c>
      <c r="F425" s="50">
        <v>1084.0</v>
      </c>
      <c r="G425" s="50">
        <v>1171.0</v>
      </c>
      <c r="H425" s="20" t="s">
        <v>245</v>
      </c>
      <c r="I425" s="7"/>
      <c r="J425" s="20" t="s">
        <v>272</v>
      </c>
      <c r="K425" s="20" t="s">
        <v>490</v>
      </c>
      <c r="L425" s="20">
        <v>1230.0</v>
      </c>
      <c r="M425" s="57">
        <v>0.4952100945</v>
      </c>
      <c r="N425" s="57">
        <v>0.4773227653</v>
      </c>
      <c r="O425" s="27">
        <v>1.788732916</v>
      </c>
      <c r="P425" s="20">
        <v>1.0</v>
      </c>
      <c r="Q425" s="7"/>
      <c r="R425" s="7"/>
      <c r="S425" s="7"/>
      <c r="T425" s="7"/>
      <c r="U425" s="7"/>
      <c r="V425" s="7"/>
      <c r="W425" s="7"/>
      <c r="X425" s="7"/>
      <c r="Y425" s="7"/>
      <c r="Z425" s="7"/>
    </row>
    <row r="426" ht="15.0" customHeight="1">
      <c r="A426" s="20" t="s">
        <v>272</v>
      </c>
      <c r="B426" s="20" t="s">
        <v>490</v>
      </c>
      <c r="C426" s="20">
        <v>1240.0</v>
      </c>
      <c r="D426" s="50">
        <v>1548.0</v>
      </c>
      <c r="E426" s="57">
        <v>0.4715239673</v>
      </c>
      <c r="F426" s="50">
        <v>730.0</v>
      </c>
      <c r="G426" s="50">
        <v>818.0</v>
      </c>
      <c r="H426" s="20" t="s">
        <v>245</v>
      </c>
      <c r="I426" s="7"/>
      <c r="J426" s="20" t="s">
        <v>272</v>
      </c>
      <c r="K426" s="20" t="s">
        <v>490</v>
      </c>
      <c r="L426" s="20">
        <v>1240.0</v>
      </c>
      <c r="M426" s="57">
        <v>0.4727116403</v>
      </c>
      <c r="N426" s="57">
        <v>0.4782608696</v>
      </c>
      <c r="O426" s="27">
        <v>-0.5549229283</v>
      </c>
      <c r="P426" s="20">
        <v>1.0</v>
      </c>
      <c r="Q426" s="7"/>
      <c r="R426" s="7"/>
      <c r="S426" s="7"/>
      <c r="T426" s="7"/>
      <c r="U426" s="7"/>
      <c r="V426" s="7"/>
      <c r="W426" s="7"/>
      <c r="X426" s="7"/>
      <c r="Y426" s="7"/>
      <c r="Z426" s="7"/>
    </row>
    <row r="427" ht="15.0" customHeight="1">
      <c r="A427" s="20" t="s">
        <v>272</v>
      </c>
      <c r="B427" s="20" t="s">
        <v>491</v>
      </c>
      <c r="C427" s="20">
        <v>1250.0</v>
      </c>
      <c r="D427" s="50">
        <v>854.0</v>
      </c>
      <c r="E427" s="57">
        <v>0.3875347064</v>
      </c>
      <c r="F427" s="50">
        <v>331.0</v>
      </c>
      <c r="G427" s="50">
        <v>523.0</v>
      </c>
      <c r="H427" s="20" t="s">
        <v>245</v>
      </c>
      <c r="I427" s="7"/>
      <c r="J427" s="20" t="s">
        <v>272</v>
      </c>
      <c r="K427" s="20" t="s">
        <v>491</v>
      </c>
      <c r="L427" s="20">
        <v>1250.0</v>
      </c>
      <c r="M427" s="57">
        <v>0.4094982109</v>
      </c>
      <c r="N427" s="57">
        <v>0.3873370577</v>
      </c>
      <c r="O427" s="27">
        <v>2.216115321</v>
      </c>
      <c r="P427" s="20">
        <v>1.0</v>
      </c>
      <c r="Q427" s="7"/>
      <c r="R427" s="7"/>
      <c r="S427" s="7"/>
      <c r="T427" s="7"/>
      <c r="U427" s="7"/>
      <c r="V427" s="7"/>
      <c r="W427" s="7"/>
      <c r="X427" s="7"/>
      <c r="Y427" s="7"/>
      <c r="Z427" s="7"/>
    </row>
    <row r="428" ht="15.0" customHeight="1">
      <c r="A428" s="20" t="s">
        <v>272</v>
      </c>
      <c r="B428" s="20" t="s">
        <v>441</v>
      </c>
      <c r="C428" s="20">
        <v>1260.0</v>
      </c>
      <c r="D428" s="50">
        <v>2178.0</v>
      </c>
      <c r="E428" s="57">
        <v>0.3098846029</v>
      </c>
      <c r="F428" s="50">
        <v>675.0</v>
      </c>
      <c r="G428" s="50">
        <v>1503.0</v>
      </c>
      <c r="H428" s="20" t="s">
        <v>245</v>
      </c>
      <c r="I428" s="7"/>
      <c r="J428" s="20" t="s">
        <v>272</v>
      </c>
      <c r="K428" s="20" t="s">
        <v>441</v>
      </c>
      <c r="L428" s="20">
        <v>1260.0</v>
      </c>
      <c r="M428" s="57">
        <v>0.3215317984</v>
      </c>
      <c r="N428" s="57">
        <v>0.328476017</v>
      </c>
      <c r="O428" s="27">
        <v>-0.6944218591</v>
      </c>
      <c r="P428" s="20">
        <v>1.0</v>
      </c>
      <c r="Q428" s="7"/>
      <c r="R428" s="7"/>
      <c r="S428" s="7"/>
      <c r="T428" s="7"/>
      <c r="U428" s="7"/>
      <c r="V428" s="7"/>
      <c r="W428" s="7"/>
      <c r="X428" s="7"/>
      <c r="Y428" s="7"/>
      <c r="Z428" s="7"/>
    </row>
    <row r="429" ht="15.0" customHeight="1">
      <c r="A429" s="20" t="s">
        <v>272</v>
      </c>
      <c r="B429" s="20" t="s">
        <v>441</v>
      </c>
      <c r="C429" s="20">
        <v>1270.0</v>
      </c>
      <c r="D429" s="50">
        <v>706.0</v>
      </c>
      <c r="E429" s="57">
        <v>0.3235315442</v>
      </c>
      <c r="F429" s="50">
        <v>228.0</v>
      </c>
      <c r="G429" s="50">
        <v>478.0</v>
      </c>
      <c r="H429" s="20" t="s">
        <v>245</v>
      </c>
      <c r="I429" s="7"/>
      <c r="J429" s="20" t="s">
        <v>272</v>
      </c>
      <c r="K429" s="20" t="s">
        <v>441</v>
      </c>
      <c r="L429" s="20">
        <v>1270.0</v>
      </c>
      <c r="M429" s="57">
        <v>0.3454855582</v>
      </c>
      <c r="N429" s="57">
        <v>0.3373819163</v>
      </c>
      <c r="O429" s="27">
        <v>0.8103641902</v>
      </c>
      <c r="P429" s="20">
        <v>1.0</v>
      </c>
      <c r="Q429" s="7"/>
      <c r="R429" s="7"/>
      <c r="S429" s="7"/>
      <c r="T429" s="7"/>
      <c r="U429" s="7"/>
      <c r="V429" s="7"/>
      <c r="W429" s="7"/>
      <c r="X429" s="7"/>
      <c r="Y429" s="7"/>
      <c r="Z429" s="7"/>
    </row>
    <row r="430" ht="15.0" customHeight="1">
      <c r="A430" s="20" t="s">
        <v>272</v>
      </c>
      <c r="B430" s="20" t="s">
        <v>492</v>
      </c>
      <c r="C430" s="20">
        <v>1280.0</v>
      </c>
      <c r="D430" s="50">
        <v>473.0</v>
      </c>
      <c r="E430" s="57">
        <v>0.4481978435</v>
      </c>
      <c r="F430" s="50">
        <v>212.0</v>
      </c>
      <c r="G430" s="50">
        <v>261.0</v>
      </c>
      <c r="H430" s="20" t="s">
        <v>245</v>
      </c>
      <c r="I430" s="7"/>
      <c r="J430" s="20" t="s">
        <v>272</v>
      </c>
      <c r="K430" s="20" t="s">
        <v>492</v>
      </c>
      <c r="L430" s="20">
        <v>1280.0</v>
      </c>
      <c r="M430" s="57">
        <v>0.4284420857</v>
      </c>
      <c r="N430" s="57">
        <v>0.475465313</v>
      </c>
      <c r="O430" s="27">
        <v>-4.702322734</v>
      </c>
      <c r="P430" s="20">
        <v>1.0</v>
      </c>
      <c r="Q430" s="7"/>
      <c r="R430" s="7"/>
      <c r="S430" s="7"/>
      <c r="T430" s="7"/>
      <c r="U430" s="7"/>
      <c r="V430" s="7"/>
      <c r="W430" s="7"/>
      <c r="X430" s="7"/>
      <c r="Y430" s="7"/>
      <c r="Z430" s="7"/>
    </row>
    <row r="431" ht="15.0" customHeight="1">
      <c r="A431" s="20" t="s">
        <v>272</v>
      </c>
      <c r="B431" s="20" t="s">
        <v>493</v>
      </c>
      <c r="C431" s="20">
        <v>1290.0</v>
      </c>
      <c r="D431" s="50">
        <v>1156.0</v>
      </c>
      <c r="E431" s="57">
        <v>0.4054217647</v>
      </c>
      <c r="F431" s="50">
        <v>469.0</v>
      </c>
      <c r="G431" s="50">
        <v>687.0</v>
      </c>
      <c r="H431" s="20" t="s">
        <v>245</v>
      </c>
      <c r="I431" s="7"/>
      <c r="J431" s="20" t="s">
        <v>272</v>
      </c>
      <c r="K431" s="20" t="s">
        <v>493</v>
      </c>
      <c r="L431" s="20">
        <v>1290.0</v>
      </c>
      <c r="M431" s="57">
        <v>0.4077393843</v>
      </c>
      <c r="N431" s="57">
        <v>0.4189079055</v>
      </c>
      <c r="O431" s="27">
        <v>-1.116852121</v>
      </c>
      <c r="P431" s="20">
        <v>1.0</v>
      </c>
      <c r="Q431" s="7"/>
      <c r="R431" s="7"/>
      <c r="S431" s="7"/>
      <c r="T431" s="7"/>
      <c r="U431" s="7"/>
      <c r="V431" s="7"/>
      <c r="W431" s="7"/>
      <c r="X431" s="7"/>
      <c r="Y431" s="7"/>
      <c r="Z431" s="7"/>
    </row>
    <row r="432" ht="15.0" customHeight="1">
      <c r="A432" s="20" t="s">
        <v>272</v>
      </c>
      <c r="B432" s="20" t="s">
        <v>493</v>
      </c>
      <c r="C432" s="20">
        <v>1300.0</v>
      </c>
      <c r="D432" s="50">
        <v>990.0</v>
      </c>
      <c r="E432" s="57">
        <v>0.384583058</v>
      </c>
      <c r="F432" s="50">
        <v>381.0</v>
      </c>
      <c r="G432" s="50">
        <v>609.0</v>
      </c>
      <c r="H432" s="20" t="s">
        <v>245</v>
      </c>
      <c r="I432" s="7"/>
      <c r="J432" s="20" t="s">
        <v>272</v>
      </c>
      <c r="K432" s="20" t="s">
        <v>493</v>
      </c>
      <c r="L432" s="20">
        <v>1300.0</v>
      </c>
      <c r="M432" s="57">
        <v>0.3785169937</v>
      </c>
      <c r="N432" s="57">
        <v>0.3931544866</v>
      </c>
      <c r="O432" s="27">
        <v>-1.463749285</v>
      </c>
      <c r="P432" s="20">
        <v>1.0</v>
      </c>
      <c r="Q432" s="7"/>
      <c r="R432" s="7"/>
      <c r="S432" s="7"/>
      <c r="T432" s="7"/>
      <c r="U432" s="7"/>
      <c r="V432" s="7"/>
      <c r="W432" s="7"/>
      <c r="X432" s="7"/>
      <c r="Y432" s="7"/>
      <c r="Z432" s="7"/>
    </row>
    <row r="433" ht="15.0" customHeight="1">
      <c r="A433" s="20" t="s">
        <v>272</v>
      </c>
      <c r="B433" s="20" t="s">
        <v>493</v>
      </c>
      <c r="C433" s="20">
        <v>1310.0</v>
      </c>
      <c r="D433" s="50">
        <v>1020.0</v>
      </c>
      <c r="E433" s="57">
        <v>0.5073256587</v>
      </c>
      <c r="F433" s="50">
        <v>517.0</v>
      </c>
      <c r="G433" s="50">
        <v>503.0</v>
      </c>
      <c r="H433" s="20" t="s">
        <v>247</v>
      </c>
      <c r="I433" s="7"/>
      <c r="J433" s="20" t="s">
        <v>272</v>
      </c>
      <c r="K433" s="20" t="s">
        <v>493</v>
      </c>
      <c r="L433" s="20">
        <v>1310.0</v>
      </c>
      <c r="M433" s="57">
        <v>0.4945795757</v>
      </c>
      <c r="N433" s="57">
        <v>0.5024154589</v>
      </c>
      <c r="O433" s="27">
        <v>-0.7835883236</v>
      </c>
      <c r="P433" s="20">
        <v>0.0</v>
      </c>
      <c r="Q433" s="7"/>
      <c r="R433" s="7"/>
      <c r="S433" s="7"/>
      <c r="T433" s="7"/>
      <c r="U433" s="7"/>
      <c r="V433" s="7"/>
      <c r="W433" s="7"/>
      <c r="X433" s="7"/>
      <c r="Y433" s="7"/>
      <c r="Z433" s="7"/>
    </row>
    <row r="434" ht="15.0" customHeight="1">
      <c r="A434" s="20" t="s">
        <v>272</v>
      </c>
      <c r="B434" s="20" t="s">
        <v>493</v>
      </c>
      <c r="C434" s="20">
        <v>1320.0</v>
      </c>
      <c r="D434" s="50">
        <v>636.0</v>
      </c>
      <c r="E434" s="57">
        <v>0.3822124055</v>
      </c>
      <c r="F434" s="50">
        <v>243.0</v>
      </c>
      <c r="G434" s="50">
        <v>393.0</v>
      </c>
      <c r="H434" s="20" t="s">
        <v>245</v>
      </c>
      <c r="I434" s="7"/>
      <c r="J434" s="20" t="s">
        <v>272</v>
      </c>
      <c r="K434" s="20" t="s">
        <v>493</v>
      </c>
      <c r="L434" s="20">
        <v>1320.0</v>
      </c>
      <c r="M434" s="57">
        <v>0.3941565996</v>
      </c>
      <c r="N434" s="57">
        <v>0.4068767908</v>
      </c>
      <c r="O434" s="27">
        <v>-1.272019123</v>
      </c>
      <c r="P434" s="20">
        <v>1.0</v>
      </c>
      <c r="Q434" s="7"/>
      <c r="R434" s="7"/>
      <c r="S434" s="7"/>
      <c r="T434" s="7"/>
      <c r="U434" s="7"/>
      <c r="V434" s="7"/>
      <c r="W434" s="7"/>
      <c r="X434" s="7"/>
      <c r="Y434" s="7"/>
      <c r="Z434" s="7"/>
    </row>
    <row r="435" ht="15.0" customHeight="1">
      <c r="A435" s="20" t="s">
        <v>272</v>
      </c>
      <c r="B435" s="20" t="s">
        <v>494</v>
      </c>
      <c r="C435" s="20">
        <v>1330.0</v>
      </c>
      <c r="D435" s="50">
        <v>837.0</v>
      </c>
      <c r="E435" s="57">
        <v>0.5800727219</v>
      </c>
      <c r="F435" s="50">
        <v>486.0</v>
      </c>
      <c r="G435" s="50">
        <v>351.0</v>
      </c>
      <c r="H435" s="20" t="s">
        <v>247</v>
      </c>
      <c r="I435" s="7"/>
      <c r="J435" s="20" t="s">
        <v>272</v>
      </c>
      <c r="K435" s="20" t="s">
        <v>494</v>
      </c>
      <c r="L435" s="20">
        <v>1330.0</v>
      </c>
      <c r="M435" s="57">
        <v>0.599442063</v>
      </c>
      <c r="N435" s="57">
        <v>0.5837837838</v>
      </c>
      <c r="O435" s="27">
        <v>1.565827926</v>
      </c>
      <c r="P435" s="20">
        <v>1.0</v>
      </c>
      <c r="Q435" s="7"/>
      <c r="R435" s="7"/>
      <c r="S435" s="7"/>
      <c r="T435" s="7"/>
      <c r="U435" s="7"/>
      <c r="V435" s="7"/>
      <c r="W435" s="7"/>
      <c r="X435" s="7"/>
      <c r="Y435" s="7"/>
      <c r="Z435" s="7"/>
    </row>
    <row r="436" ht="15.0" customHeight="1">
      <c r="A436" s="20" t="s">
        <v>272</v>
      </c>
      <c r="B436" s="20" t="s">
        <v>494</v>
      </c>
      <c r="C436" s="20">
        <v>1340.0</v>
      </c>
      <c r="D436" s="50">
        <v>670.0</v>
      </c>
      <c r="E436" s="57">
        <v>0.5204892316</v>
      </c>
      <c r="F436" s="50">
        <v>349.0</v>
      </c>
      <c r="G436" s="50">
        <v>321.0</v>
      </c>
      <c r="H436" s="20" t="s">
        <v>247</v>
      </c>
      <c r="I436" s="7"/>
      <c r="J436" s="20" t="s">
        <v>272</v>
      </c>
      <c r="K436" s="20" t="s">
        <v>494</v>
      </c>
      <c r="L436" s="20">
        <v>1340.0</v>
      </c>
      <c r="M436" s="57">
        <v>0.5419274568</v>
      </c>
      <c r="N436" s="57">
        <v>0.5498320269</v>
      </c>
      <c r="O436" s="27">
        <v>-0.7904570086</v>
      </c>
      <c r="P436" s="20">
        <v>1.0</v>
      </c>
      <c r="Q436" s="7"/>
      <c r="R436" s="7"/>
      <c r="S436" s="7"/>
      <c r="T436" s="7"/>
      <c r="U436" s="7"/>
      <c r="V436" s="7"/>
      <c r="W436" s="7"/>
      <c r="X436" s="7"/>
      <c r="Y436" s="7"/>
      <c r="Z436" s="7"/>
    </row>
    <row r="437" ht="15.0" customHeight="1">
      <c r="A437" s="20" t="s">
        <v>272</v>
      </c>
      <c r="B437" s="20" t="s">
        <v>494</v>
      </c>
      <c r="C437" s="20">
        <v>1350.0</v>
      </c>
      <c r="D437" s="50">
        <v>1022.0</v>
      </c>
      <c r="E437" s="57">
        <v>0.5238242749</v>
      </c>
      <c r="F437" s="50">
        <v>535.0</v>
      </c>
      <c r="G437" s="50">
        <v>487.0</v>
      </c>
      <c r="H437" s="20" t="s">
        <v>247</v>
      </c>
      <c r="I437" s="7"/>
      <c r="J437" s="20" t="s">
        <v>272</v>
      </c>
      <c r="K437" s="20" t="s">
        <v>494</v>
      </c>
      <c r="L437" s="20">
        <v>1350.0</v>
      </c>
      <c r="M437" s="57">
        <v>0.5384545669</v>
      </c>
      <c r="N437" s="57">
        <v>0.5293296089</v>
      </c>
      <c r="O437" s="27">
        <v>0.9124957946</v>
      </c>
      <c r="P437" s="20">
        <v>1.0</v>
      </c>
      <c r="Q437" s="7"/>
      <c r="R437" s="7"/>
      <c r="S437" s="7"/>
      <c r="T437" s="7"/>
      <c r="U437" s="7"/>
      <c r="V437" s="7"/>
      <c r="W437" s="7"/>
      <c r="X437" s="7"/>
      <c r="Y437" s="7"/>
      <c r="Z437" s="7"/>
    </row>
    <row r="438" ht="15.0" customHeight="1">
      <c r="A438" s="20" t="s">
        <v>272</v>
      </c>
      <c r="B438" s="20" t="s">
        <v>495</v>
      </c>
      <c r="C438" s="20">
        <v>1360.0</v>
      </c>
      <c r="D438" s="50">
        <v>1391.0</v>
      </c>
      <c r="E438" s="57">
        <v>0.4245409655</v>
      </c>
      <c r="F438" s="50">
        <v>591.0</v>
      </c>
      <c r="G438" s="50">
        <v>800.0</v>
      </c>
      <c r="H438" s="20" t="s">
        <v>245</v>
      </c>
      <c r="I438" s="7"/>
      <c r="J438" s="20" t="s">
        <v>272</v>
      </c>
      <c r="K438" s="20" t="s">
        <v>495</v>
      </c>
      <c r="L438" s="20">
        <v>1360.0</v>
      </c>
      <c r="M438" s="57">
        <v>0.4298345327</v>
      </c>
      <c r="N438" s="57">
        <v>0.4255033557</v>
      </c>
      <c r="O438" s="27">
        <v>0.4331176996</v>
      </c>
      <c r="P438" s="20">
        <v>1.0</v>
      </c>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6">
    <mergeCell ref="A17:B17"/>
    <mergeCell ref="A18:B18"/>
    <mergeCell ref="A22:B22"/>
    <mergeCell ref="A23:B23"/>
    <mergeCell ref="A24:B24"/>
    <mergeCell ref="A25:B25"/>
    <mergeCell ref="A26:B26"/>
    <mergeCell ref="C26:H26"/>
    <mergeCell ref="A6:K6"/>
    <mergeCell ref="A7:K7"/>
    <mergeCell ref="A8:K8"/>
    <mergeCell ref="A14:B14"/>
    <mergeCell ref="E14:K19"/>
    <mergeCell ref="A15:B15"/>
    <mergeCell ref="A16:B16"/>
    <mergeCell ref="A19:B19"/>
  </mergeCells>
  <hyperlinks>
    <hyperlink r:id="rId1" location="'Results'!A1" ref="A3"/>
    <hyperlink r:id="rId2" location="'How%20to%20Read'!A1" ref="F22"/>
  </hyperlinks>
  <printOptions/>
  <pageMargins bottom="1.0" footer="0.0" header="0.0" left="0.75" right="0.75" top="1.0"/>
  <pageSetup fitToHeight="0" paperSize="9" orientation="landscape"/>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3" width="16.0"/>
    <col customWidth="1" min="4" max="16" width="13.0"/>
    <col customWidth="1" min="17" max="26" width="8.71"/>
  </cols>
  <sheetData>
    <row r="1" ht="17.25" customHeight="1">
      <c r="A1" s="1" t="s">
        <v>496</v>
      </c>
      <c r="B1" s="7"/>
      <c r="C1" s="7"/>
      <c r="D1" s="7"/>
      <c r="E1" s="7"/>
      <c r="F1" s="7"/>
      <c r="G1" s="7"/>
      <c r="H1" s="7"/>
      <c r="I1" s="7"/>
      <c r="J1" s="7"/>
      <c r="K1" s="7"/>
      <c r="L1" s="7"/>
      <c r="M1" s="7"/>
      <c r="N1" s="7"/>
      <c r="O1" s="7"/>
      <c r="P1" s="7"/>
      <c r="Q1" s="7"/>
      <c r="R1" s="7"/>
      <c r="S1" s="7"/>
      <c r="T1" s="7"/>
      <c r="U1" s="7"/>
      <c r="V1" s="7"/>
      <c r="W1" s="7"/>
      <c r="X1" s="7"/>
      <c r="Y1" s="7"/>
      <c r="Z1" s="7"/>
    </row>
    <row r="2" ht="15.0" customHeight="1">
      <c r="A2" s="2" t="s">
        <v>386</v>
      </c>
      <c r="B2" s="7"/>
      <c r="C2" s="7"/>
      <c r="D2" s="7"/>
      <c r="E2" s="7"/>
      <c r="F2" s="7"/>
      <c r="G2" s="7"/>
      <c r="H2" s="7"/>
      <c r="I2" s="7"/>
      <c r="J2" s="7"/>
      <c r="K2" s="7"/>
      <c r="L2" s="7"/>
      <c r="M2" s="7"/>
      <c r="N2" s="7"/>
      <c r="O2" s="7"/>
      <c r="P2" s="7"/>
      <c r="Q2" s="7"/>
      <c r="R2" s="7"/>
      <c r="S2" s="7"/>
      <c r="T2" s="7"/>
      <c r="U2" s="7"/>
      <c r="V2" s="7"/>
      <c r="W2" s="7"/>
      <c r="X2" s="7"/>
      <c r="Y2" s="7"/>
      <c r="Z2" s="7"/>
    </row>
    <row r="3" ht="15.0" customHeight="1">
      <c r="A3" s="25" t="s">
        <v>205</v>
      </c>
      <c r="B3" s="7"/>
      <c r="C3" s="7"/>
      <c r="D3" s="7"/>
      <c r="E3" s="7"/>
      <c r="F3" s="7"/>
      <c r="G3" s="7"/>
      <c r="H3" s="7"/>
      <c r="I3" s="7"/>
      <c r="J3" s="7"/>
      <c r="K3" s="7"/>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ht="15.0" customHeight="1">
      <c r="A5" s="8" t="s">
        <v>206</v>
      </c>
      <c r="B5" s="7"/>
      <c r="C5" s="7"/>
      <c r="D5" s="7"/>
      <c r="E5" s="7"/>
      <c r="F5" s="7"/>
      <c r="G5" s="7"/>
      <c r="H5" s="7"/>
      <c r="I5" s="7"/>
      <c r="J5" s="7"/>
      <c r="K5" s="7"/>
      <c r="L5" s="7"/>
      <c r="M5" s="7"/>
      <c r="N5" s="7"/>
      <c r="O5" s="7"/>
      <c r="P5" s="7"/>
      <c r="Q5" s="7"/>
      <c r="R5" s="7"/>
      <c r="S5" s="7"/>
      <c r="T5" s="7"/>
      <c r="U5" s="7"/>
      <c r="V5" s="7"/>
      <c r="W5" s="7"/>
      <c r="X5" s="7"/>
      <c r="Y5" s="7"/>
      <c r="Z5" s="7"/>
    </row>
    <row r="6" ht="18.0" customHeight="1">
      <c r="A6" s="3" t="s">
        <v>497</v>
      </c>
      <c r="L6" s="7"/>
      <c r="M6" s="7"/>
      <c r="N6" s="7"/>
      <c r="O6" s="7"/>
      <c r="P6" s="7"/>
      <c r="Q6" s="7"/>
      <c r="R6" s="7"/>
      <c r="S6" s="7"/>
      <c r="T6" s="7"/>
      <c r="U6" s="7"/>
      <c r="V6" s="7"/>
      <c r="W6" s="7"/>
      <c r="X6" s="7"/>
      <c r="Y6" s="7"/>
      <c r="Z6" s="7"/>
    </row>
    <row r="7" ht="18.0" customHeight="1">
      <c r="A7" s="3" t="s">
        <v>498</v>
      </c>
      <c r="L7" s="7"/>
      <c r="M7" s="7"/>
      <c r="N7" s="7"/>
      <c r="O7" s="7"/>
      <c r="P7" s="7"/>
      <c r="Q7" s="7"/>
      <c r="R7" s="7"/>
      <c r="S7" s="7"/>
      <c r="T7" s="7"/>
      <c r="U7" s="7"/>
      <c r="V7" s="7"/>
      <c r="W7" s="7"/>
      <c r="X7" s="7"/>
      <c r="Y7" s="7"/>
      <c r="Z7" s="7"/>
    </row>
    <row r="8" ht="18.0" customHeight="1">
      <c r="A8" s="3" t="s">
        <v>499</v>
      </c>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ht="15.0" customHeight="1">
      <c r="A13" s="8" t="s">
        <v>212</v>
      </c>
      <c r="B13" s="7"/>
      <c r="C13" s="7"/>
      <c r="D13" s="7"/>
      <c r="E13" s="8" t="s">
        <v>213</v>
      </c>
      <c r="F13" s="7"/>
      <c r="G13" s="7"/>
      <c r="H13" s="7"/>
      <c r="I13" s="7"/>
      <c r="J13" s="7"/>
      <c r="K13" s="7"/>
      <c r="L13" s="7"/>
      <c r="M13" s="7"/>
      <c r="N13" s="7"/>
      <c r="O13" s="7"/>
      <c r="P13" s="7"/>
      <c r="Q13" s="7"/>
      <c r="R13" s="7"/>
      <c r="S13" s="7"/>
      <c r="T13" s="7"/>
      <c r="U13" s="7"/>
      <c r="V13" s="7"/>
      <c r="W13" s="7"/>
      <c r="X13" s="7"/>
      <c r="Y13" s="7"/>
      <c r="Z13" s="7"/>
    </row>
    <row r="14" ht="15.0" customHeight="1">
      <c r="A14" s="3" t="s">
        <v>214</v>
      </c>
      <c r="C14" s="42">
        <v>0.47277</v>
      </c>
      <c r="D14" s="7"/>
      <c r="E14" s="43" t="s">
        <v>500</v>
      </c>
      <c r="F14" s="44"/>
      <c r="G14" s="44"/>
      <c r="H14" s="44"/>
      <c r="I14" s="44"/>
      <c r="J14" s="44"/>
      <c r="K14" s="45"/>
      <c r="L14" s="7"/>
      <c r="M14" s="7"/>
      <c r="N14" s="7"/>
      <c r="O14" s="7"/>
      <c r="P14" s="7"/>
      <c r="Q14" s="7"/>
      <c r="R14" s="7"/>
      <c r="S14" s="7"/>
      <c r="T14" s="7"/>
      <c r="U14" s="7"/>
      <c r="V14" s="7"/>
      <c r="W14" s="7"/>
      <c r="X14" s="7"/>
      <c r="Y14" s="7"/>
      <c r="Z14" s="7"/>
    </row>
    <row r="15" ht="15.0" customHeight="1">
      <c r="A15" s="3" t="s">
        <v>216</v>
      </c>
      <c r="C15" s="42">
        <f>1-C14</f>
        <v>0.52723</v>
      </c>
      <c r="D15" s="7"/>
      <c r="E15" s="46"/>
      <c r="K15" s="47"/>
      <c r="L15" s="7"/>
      <c r="M15" s="7"/>
      <c r="N15" s="7"/>
      <c r="O15" s="7"/>
      <c r="P15" s="7"/>
      <c r="Q15" s="7"/>
      <c r="R15" s="7"/>
      <c r="S15" s="7"/>
      <c r="T15" s="7"/>
      <c r="U15" s="7"/>
      <c r="V15" s="7"/>
      <c r="W15" s="7"/>
      <c r="X15" s="7"/>
      <c r="Y15" s="7"/>
      <c r="Z15" s="7"/>
    </row>
    <row r="16" ht="15.0" customHeight="1">
      <c r="A16" s="3" t="s">
        <v>217</v>
      </c>
      <c r="C16" s="48">
        <f>(C14-C15)*100</f>
        <v>-5.446</v>
      </c>
      <c r="D16" s="7"/>
      <c r="E16" s="46"/>
      <c r="K16" s="47"/>
      <c r="L16" s="7"/>
      <c r="M16" s="7"/>
      <c r="N16" s="7"/>
      <c r="O16" s="7"/>
      <c r="P16" s="7"/>
      <c r="Q16" s="7"/>
      <c r="R16" s="7"/>
      <c r="S16" s="7"/>
      <c r="T16" s="7"/>
      <c r="U16" s="7"/>
      <c r="V16" s="7"/>
      <c r="W16" s="7"/>
      <c r="X16" s="7"/>
      <c r="Y16" s="7"/>
      <c r="Z16" s="7"/>
    </row>
    <row r="17" ht="15.0" customHeight="1">
      <c r="A17" s="3" t="s">
        <v>120</v>
      </c>
      <c r="C17" s="49" t="str">
        <f>IF(C14&gt;0.5,"Brooks","Mackenzie")</f>
        <v>Mackenzie</v>
      </c>
      <c r="D17" s="7"/>
      <c r="E17" s="46"/>
      <c r="K17" s="47"/>
      <c r="L17" s="7"/>
      <c r="M17" s="7"/>
      <c r="N17" s="7"/>
      <c r="O17" s="7"/>
      <c r="P17" s="7"/>
      <c r="Q17" s="7"/>
      <c r="R17" s="7"/>
      <c r="S17" s="7"/>
      <c r="T17" s="7"/>
      <c r="U17" s="7"/>
      <c r="V17" s="7"/>
      <c r="W17" s="7"/>
      <c r="X17" s="7"/>
      <c r="Y17" s="7"/>
      <c r="Z17" s="7"/>
    </row>
    <row r="18" ht="15.0" customHeight="1">
      <c r="A18" s="20" t="s">
        <v>218</v>
      </c>
      <c r="C18" s="50"/>
      <c r="D18" s="7"/>
      <c r="E18" s="46"/>
      <c r="K18" s="47"/>
      <c r="L18" s="7"/>
      <c r="M18" s="7"/>
      <c r="N18" s="7"/>
      <c r="O18" s="7"/>
      <c r="P18" s="7"/>
      <c r="Q18" s="7"/>
      <c r="R18" s="7"/>
      <c r="S18" s="7"/>
      <c r="T18" s="7"/>
      <c r="U18" s="7"/>
      <c r="V18" s="7"/>
      <c r="W18" s="7"/>
      <c r="X18" s="7"/>
      <c r="Y18" s="7"/>
      <c r="Z18" s="7"/>
    </row>
    <row r="19" ht="15.0" customHeight="1">
      <c r="A19" s="20" t="s">
        <v>219</v>
      </c>
      <c r="C19" s="50"/>
      <c r="D19" s="7"/>
      <c r="E19" s="51"/>
      <c r="F19" s="52"/>
      <c r="G19" s="52"/>
      <c r="H19" s="52"/>
      <c r="I19" s="52"/>
      <c r="J19" s="52"/>
      <c r="K19" s="53"/>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0" customHeight="1">
      <c r="A21" s="8" t="s">
        <v>220</v>
      </c>
      <c r="B21" s="7"/>
      <c r="C21" s="7"/>
      <c r="D21" s="7"/>
      <c r="E21" s="8" t="s">
        <v>80</v>
      </c>
      <c r="F21" s="7"/>
      <c r="G21" s="7"/>
      <c r="H21" s="7"/>
      <c r="I21" s="7"/>
      <c r="J21" s="7"/>
      <c r="K21" s="7"/>
      <c r="L21" s="7"/>
      <c r="M21" s="7"/>
      <c r="N21" s="7"/>
      <c r="O21" s="7"/>
      <c r="P21" s="7"/>
      <c r="Q21" s="7"/>
      <c r="R21" s="7"/>
      <c r="S21" s="7"/>
      <c r="T21" s="7"/>
      <c r="U21" s="7"/>
      <c r="V21" s="7"/>
      <c r="W21" s="7"/>
      <c r="X21" s="7"/>
      <c r="Y21" s="7"/>
      <c r="Z21" s="7"/>
    </row>
    <row r="22" ht="27.75" customHeight="1">
      <c r="A22" s="3" t="s">
        <v>221</v>
      </c>
      <c r="C22" s="54">
        <v>2.09</v>
      </c>
      <c r="D22" s="7"/>
      <c r="E22" s="36" t="s">
        <v>82</v>
      </c>
      <c r="F22" s="55" t="s">
        <v>222</v>
      </c>
      <c r="G22" s="7"/>
      <c r="H22" s="7"/>
      <c r="I22" s="7"/>
      <c r="J22" s="7"/>
      <c r="K22" s="7"/>
      <c r="L22" s="7"/>
      <c r="M22" s="7"/>
      <c r="N22" s="7"/>
      <c r="O22" s="7"/>
      <c r="P22" s="7"/>
      <c r="Q22" s="7"/>
      <c r="R22" s="7"/>
      <c r="S22" s="7"/>
      <c r="T22" s="7"/>
      <c r="U22" s="7"/>
      <c r="V22" s="7"/>
      <c r="W22" s="7"/>
      <c r="X22" s="7"/>
      <c r="Y22" s="7"/>
      <c r="Z22" s="7"/>
    </row>
    <row r="23" ht="27.75" customHeight="1">
      <c r="A23" s="3" t="s">
        <v>223</v>
      </c>
      <c r="C23" s="23" t="s">
        <v>501</v>
      </c>
      <c r="D23" s="7"/>
      <c r="E23" s="7"/>
      <c r="F23" s="7"/>
      <c r="G23" s="7"/>
      <c r="H23" s="7"/>
      <c r="I23" s="7"/>
      <c r="J23" s="7"/>
      <c r="K23" s="7"/>
      <c r="L23" s="7"/>
      <c r="M23" s="7"/>
      <c r="N23" s="7"/>
      <c r="O23" s="7"/>
      <c r="P23" s="7"/>
      <c r="Q23" s="7"/>
      <c r="R23" s="7"/>
      <c r="S23" s="7"/>
      <c r="T23" s="7"/>
      <c r="U23" s="7"/>
      <c r="V23" s="7"/>
      <c r="W23" s="7"/>
      <c r="X23" s="7"/>
      <c r="Y23" s="7"/>
      <c r="Z23" s="7"/>
    </row>
    <row r="24" ht="27.75" customHeight="1">
      <c r="A24" s="3" t="s">
        <v>225</v>
      </c>
      <c r="C24" s="56">
        <v>0.209965714957983</v>
      </c>
      <c r="D24" s="7"/>
      <c r="E24" s="7"/>
      <c r="F24" s="7"/>
      <c r="G24" s="7"/>
      <c r="H24" s="7"/>
      <c r="I24" s="7"/>
      <c r="J24" s="7"/>
      <c r="K24" s="7"/>
      <c r="L24" s="7"/>
      <c r="M24" s="7"/>
      <c r="N24" s="7"/>
      <c r="O24" s="7"/>
      <c r="P24" s="7"/>
      <c r="Q24" s="7"/>
      <c r="R24" s="7"/>
      <c r="S24" s="7"/>
      <c r="T24" s="7"/>
      <c r="U24" s="7"/>
      <c r="V24" s="7"/>
      <c r="W24" s="7"/>
      <c r="X24" s="7"/>
      <c r="Y24" s="7"/>
      <c r="Z24" s="7"/>
    </row>
    <row r="25" ht="27.75" customHeight="1">
      <c r="A25" s="3" t="s">
        <v>226</v>
      </c>
      <c r="C25" s="20" t="s">
        <v>227</v>
      </c>
      <c r="D25" s="7"/>
      <c r="E25" s="7"/>
      <c r="F25" s="7"/>
      <c r="G25" s="7"/>
      <c r="H25" s="7"/>
      <c r="I25" s="7"/>
      <c r="J25" s="7"/>
      <c r="K25" s="7"/>
      <c r="L25" s="7"/>
      <c r="M25" s="7"/>
      <c r="N25" s="7"/>
      <c r="O25" s="7"/>
      <c r="P25" s="7"/>
      <c r="Q25" s="7"/>
      <c r="R25" s="7"/>
      <c r="S25" s="7"/>
      <c r="T25" s="7"/>
      <c r="U25" s="7"/>
      <c r="V25" s="7"/>
      <c r="W25" s="7"/>
      <c r="X25" s="7"/>
      <c r="Y25" s="7"/>
      <c r="Z25" s="7"/>
    </row>
    <row r="26" ht="27.75" customHeight="1">
      <c r="A26" s="3" t="s">
        <v>125</v>
      </c>
      <c r="C26" s="3" t="s">
        <v>41</v>
      </c>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0" customHeight="1">
      <c r="A29" s="8" t="s">
        <v>228</v>
      </c>
      <c r="B29" s="7"/>
      <c r="C29" s="7"/>
      <c r="D29" s="7"/>
      <c r="E29" s="7"/>
      <c r="F29" s="7"/>
      <c r="G29" s="7"/>
      <c r="H29" s="7"/>
      <c r="I29" s="7"/>
      <c r="J29" s="8" t="s">
        <v>229</v>
      </c>
      <c r="K29" s="7"/>
      <c r="L29" s="7"/>
      <c r="M29" s="7"/>
      <c r="N29" s="7"/>
      <c r="O29" s="7"/>
      <c r="P29" s="7"/>
      <c r="Q29" s="7"/>
      <c r="R29" s="7"/>
      <c r="S29" s="7"/>
      <c r="T29" s="7"/>
      <c r="U29" s="7"/>
      <c r="V29" s="7"/>
      <c r="W29" s="7"/>
      <c r="X29" s="7"/>
      <c r="Y29" s="7"/>
      <c r="Z29" s="7"/>
    </row>
    <row r="30" ht="39.75" customHeight="1">
      <c r="A30" s="24" t="s">
        <v>231</v>
      </c>
      <c r="B30" s="24" t="s">
        <v>230</v>
      </c>
      <c r="C30" s="24" t="s">
        <v>392</v>
      </c>
      <c r="D30" s="24" t="s">
        <v>339</v>
      </c>
      <c r="E30" s="24" t="s">
        <v>340</v>
      </c>
      <c r="F30" s="24" t="s">
        <v>341</v>
      </c>
      <c r="G30" s="24" t="s">
        <v>342</v>
      </c>
      <c r="H30" s="24" t="s">
        <v>237</v>
      </c>
      <c r="I30" s="7"/>
      <c r="J30" s="24" t="s">
        <v>231</v>
      </c>
      <c r="K30" s="24" t="s">
        <v>230</v>
      </c>
      <c r="L30" s="24" t="s">
        <v>392</v>
      </c>
      <c r="M30" s="24" t="s">
        <v>502</v>
      </c>
      <c r="N30" s="24" t="s">
        <v>239</v>
      </c>
      <c r="O30" s="24" t="s">
        <v>503</v>
      </c>
      <c r="P30" s="24" t="s">
        <v>504</v>
      </c>
      <c r="Q30" s="7"/>
      <c r="R30" s="7"/>
      <c r="S30" s="7"/>
      <c r="T30" s="7"/>
      <c r="U30" s="7"/>
      <c r="V30" s="7"/>
      <c r="W30" s="7"/>
      <c r="X30" s="7"/>
      <c r="Y30" s="7"/>
      <c r="Z30" s="7"/>
    </row>
    <row r="31" ht="15.0" customHeight="1">
      <c r="A31" s="20" t="s">
        <v>306</v>
      </c>
      <c r="B31" s="20" t="s">
        <v>396</v>
      </c>
      <c r="C31" s="20">
        <v>10.0</v>
      </c>
      <c r="D31" s="50">
        <v>391.0</v>
      </c>
      <c r="E31" s="57">
        <v>0.3610233083</v>
      </c>
      <c r="F31" s="50">
        <v>141.0</v>
      </c>
      <c r="G31" s="50">
        <v>250.0</v>
      </c>
      <c r="H31" s="20" t="s">
        <v>245</v>
      </c>
      <c r="I31" s="7"/>
      <c r="J31" s="20" t="s">
        <v>306</v>
      </c>
      <c r="K31" s="20" t="s">
        <v>396</v>
      </c>
      <c r="L31" s="20">
        <v>10.0</v>
      </c>
      <c r="M31" s="57">
        <v>0.3075119433</v>
      </c>
      <c r="N31" s="57">
        <v>0.3884120172</v>
      </c>
      <c r="O31" s="27">
        <v>-8.090007389</v>
      </c>
      <c r="P31" s="20">
        <v>1.0</v>
      </c>
      <c r="Q31" s="7"/>
      <c r="R31" s="7"/>
      <c r="S31" s="7"/>
      <c r="T31" s="7"/>
      <c r="U31" s="7"/>
      <c r="V31" s="7"/>
      <c r="W31" s="7"/>
      <c r="X31" s="7"/>
      <c r="Y31" s="7"/>
      <c r="Z31" s="7"/>
    </row>
    <row r="32" ht="15.0" customHeight="1">
      <c r="A32" s="20" t="s">
        <v>306</v>
      </c>
      <c r="B32" s="20" t="s">
        <v>397</v>
      </c>
      <c r="C32" s="20">
        <v>40.0</v>
      </c>
      <c r="D32" s="50">
        <v>341.0</v>
      </c>
      <c r="E32" s="57">
        <v>0.2489255468</v>
      </c>
      <c r="F32" s="50">
        <v>85.0</v>
      </c>
      <c r="G32" s="50">
        <v>256.0</v>
      </c>
      <c r="H32" s="20" t="s">
        <v>245</v>
      </c>
      <c r="I32" s="7"/>
      <c r="J32" s="20" t="s">
        <v>306</v>
      </c>
      <c r="K32" s="20" t="s">
        <v>397</v>
      </c>
      <c r="L32" s="20">
        <v>40.0</v>
      </c>
      <c r="M32" s="57">
        <v>0.219065976</v>
      </c>
      <c r="N32" s="57">
        <v>0.2822966507</v>
      </c>
      <c r="O32" s="27">
        <v>-6.323067471</v>
      </c>
      <c r="P32" s="20">
        <v>1.0</v>
      </c>
      <c r="Q32" s="7"/>
      <c r="R32" s="7"/>
      <c r="S32" s="7"/>
      <c r="T32" s="7"/>
      <c r="U32" s="7"/>
      <c r="V32" s="7"/>
      <c r="W32" s="7"/>
      <c r="X32" s="7"/>
      <c r="Y32" s="7"/>
      <c r="Z32" s="7"/>
    </row>
    <row r="33" ht="15.0" customHeight="1">
      <c r="A33" s="20" t="s">
        <v>306</v>
      </c>
      <c r="B33" s="20" t="s">
        <v>398</v>
      </c>
      <c r="C33" s="20">
        <v>50.0</v>
      </c>
      <c r="D33" s="50">
        <v>411.0</v>
      </c>
      <c r="E33" s="57">
        <v>0.2689687874</v>
      </c>
      <c r="F33" s="50">
        <v>111.0</v>
      </c>
      <c r="G33" s="50">
        <v>300.0</v>
      </c>
      <c r="H33" s="20" t="s">
        <v>245</v>
      </c>
      <c r="I33" s="7"/>
      <c r="J33" s="20" t="s">
        <v>306</v>
      </c>
      <c r="K33" s="20" t="s">
        <v>398</v>
      </c>
      <c r="L33" s="20">
        <v>50.0</v>
      </c>
      <c r="M33" s="57">
        <v>0.297311794</v>
      </c>
      <c r="N33" s="57">
        <v>0.3171806167</v>
      </c>
      <c r="O33" s="27">
        <v>-1.986882274</v>
      </c>
      <c r="P33" s="20">
        <v>1.0</v>
      </c>
      <c r="Q33" s="7"/>
      <c r="R33" s="7"/>
      <c r="S33" s="7"/>
      <c r="T33" s="7"/>
      <c r="U33" s="7"/>
      <c r="V33" s="7"/>
      <c r="W33" s="7"/>
      <c r="X33" s="7"/>
      <c r="Y33" s="7"/>
      <c r="Z33" s="7"/>
    </row>
    <row r="34" ht="15.0" customHeight="1">
      <c r="A34" s="20" t="s">
        <v>306</v>
      </c>
      <c r="B34" s="20" t="s">
        <v>399</v>
      </c>
      <c r="C34" s="20">
        <v>60.0</v>
      </c>
      <c r="D34" s="50">
        <v>786.0</v>
      </c>
      <c r="E34" s="57">
        <v>0.1958553806</v>
      </c>
      <c r="F34" s="50">
        <v>154.0</v>
      </c>
      <c r="G34" s="50">
        <v>632.0</v>
      </c>
      <c r="H34" s="20" t="s">
        <v>245</v>
      </c>
      <c r="I34" s="7"/>
      <c r="J34" s="20" t="s">
        <v>306</v>
      </c>
      <c r="K34" s="20" t="s">
        <v>399</v>
      </c>
      <c r="L34" s="20">
        <v>60.0</v>
      </c>
      <c r="M34" s="57">
        <v>0.2348937389</v>
      </c>
      <c r="N34" s="57">
        <v>0.240850059</v>
      </c>
      <c r="O34" s="27">
        <v>-0.5956320159</v>
      </c>
      <c r="P34" s="20">
        <v>1.0</v>
      </c>
      <c r="Q34" s="7"/>
      <c r="R34" s="7"/>
      <c r="S34" s="7"/>
      <c r="T34" s="7"/>
      <c r="U34" s="7"/>
      <c r="V34" s="7"/>
      <c r="W34" s="7"/>
      <c r="X34" s="7"/>
      <c r="Y34" s="7"/>
      <c r="Z34" s="7"/>
    </row>
    <row r="35" ht="15.0" customHeight="1">
      <c r="A35" s="20" t="s">
        <v>306</v>
      </c>
      <c r="B35" s="20" t="s">
        <v>399</v>
      </c>
      <c r="C35" s="20">
        <v>65.0</v>
      </c>
      <c r="D35" s="50">
        <v>697.0</v>
      </c>
      <c r="E35" s="57">
        <v>0.2400378715</v>
      </c>
      <c r="F35" s="50">
        <v>167.0</v>
      </c>
      <c r="G35" s="50">
        <v>530.0</v>
      </c>
      <c r="H35" s="20" t="s">
        <v>245</v>
      </c>
      <c r="I35" s="7"/>
      <c r="J35" s="20" t="s">
        <v>306</v>
      </c>
      <c r="K35" s="20" t="s">
        <v>399</v>
      </c>
      <c r="L35" s="20">
        <v>65.0</v>
      </c>
      <c r="M35" s="57">
        <v>0.2484407165</v>
      </c>
      <c r="N35" s="57">
        <v>0.2772511848</v>
      </c>
      <c r="O35" s="27">
        <v>-2.881046832</v>
      </c>
      <c r="P35" s="20">
        <v>1.0</v>
      </c>
      <c r="Q35" s="7"/>
      <c r="R35" s="7"/>
      <c r="S35" s="7"/>
      <c r="T35" s="7"/>
      <c r="U35" s="7"/>
      <c r="V35" s="7"/>
      <c r="W35" s="7"/>
      <c r="X35" s="7"/>
      <c r="Y35" s="7"/>
      <c r="Z35" s="7"/>
    </row>
    <row r="36" ht="15.0" customHeight="1">
      <c r="A36" s="20" t="s">
        <v>306</v>
      </c>
      <c r="B36" s="20" t="s">
        <v>400</v>
      </c>
      <c r="C36" s="20">
        <v>70.0</v>
      </c>
      <c r="D36" s="50">
        <v>111.0</v>
      </c>
      <c r="E36" s="57">
        <v>0.2794364938</v>
      </c>
      <c r="F36" s="50">
        <v>31.0</v>
      </c>
      <c r="G36" s="50">
        <v>80.0</v>
      </c>
      <c r="H36" s="20" t="s">
        <v>245</v>
      </c>
      <c r="I36" s="7"/>
      <c r="J36" s="20" t="s">
        <v>306</v>
      </c>
      <c r="K36" s="20" t="s">
        <v>400</v>
      </c>
      <c r="L36" s="20">
        <v>70.0</v>
      </c>
      <c r="M36" s="57">
        <v>0.3113958323</v>
      </c>
      <c r="N36" s="57">
        <v>0.3275862069</v>
      </c>
      <c r="O36" s="27">
        <v>-1.619037463</v>
      </c>
      <c r="P36" s="20">
        <v>1.0</v>
      </c>
      <c r="Q36" s="7"/>
      <c r="R36" s="7"/>
      <c r="S36" s="7"/>
      <c r="T36" s="7"/>
      <c r="U36" s="7"/>
      <c r="V36" s="7"/>
      <c r="W36" s="7"/>
      <c r="X36" s="7"/>
      <c r="Y36" s="7"/>
      <c r="Z36" s="7"/>
    </row>
    <row r="37" ht="15.0" customHeight="1">
      <c r="A37" s="20" t="s">
        <v>306</v>
      </c>
      <c r="B37" s="20" t="s">
        <v>401</v>
      </c>
      <c r="C37" s="20">
        <v>80.0</v>
      </c>
      <c r="D37" s="50">
        <v>522.0</v>
      </c>
      <c r="E37" s="57">
        <v>0.2271736221</v>
      </c>
      <c r="F37" s="50">
        <v>119.0</v>
      </c>
      <c r="G37" s="50">
        <v>403.0</v>
      </c>
      <c r="H37" s="20" t="s">
        <v>245</v>
      </c>
      <c r="I37" s="7"/>
      <c r="J37" s="20" t="s">
        <v>306</v>
      </c>
      <c r="K37" s="20" t="s">
        <v>401</v>
      </c>
      <c r="L37" s="20">
        <v>80.0</v>
      </c>
      <c r="M37" s="57">
        <v>0.2514716534</v>
      </c>
      <c r="N37" s="57">
        <v>0.2666666667</v>
      </c>
      <c r="O37" s="27">
        <v>-1.519501322</v>
      </c>
      <c r="P37" s="20">
        <v>1.0</v>
      </c>
      <c r="Q37" s="7"/>
      <c r="R37" s="7"/>
      <c r="S37" s="7"/>
      <c r="T37" s="7"/>
      <c r="U37" s="7"/>
      <c r="V37" s="7"/>
      <c r="W37" s="7"/>
      <c r="X37" s="7"/>
      <c r="Y37" s="7"/>
      <c r="Z37" s="7"/>
    </row>
    <row r="38" ht="15.0" customHeight="1">
      <c r="A38" s="20" t="s">
        <v>306</v>
      </c>
      <c r="B38" s="20" t="s">
        <v>401</v>
      </c>
      <c r="C38" s="20">
        <v>90.0</v>
      </c>
      <c r="D38" s="50">
        <v>960.0</v>
      </c>
      <c r="E38" s="57">
        <v>0.2539689438</v>
      </c>
      <c r="F38" s="50">
        <v>244.0</v>
      </c>
      <c r="G38" s="50">
        <v>716.0</v>
      </c>
      <c r="H38" s="20" t="s">
        <v>245</v>
      </c>
      <c r="I38" s="7"/>
      <c r="J38" s="20" t="s">
        <v>306</v>
      </c>
      <c r="K38" s="20" t="s">
        <v>401</v>
      </c>
      <c r="L38" s="20">
        <v>90.0</v>
      </c>
      <c r="M38" s="57">
        <v>0.254892346</v>
      </c>
      <c r="N38" s="57">
        <v>0.2877094972</v>
      </c>
      <c r="O38" s="27">
        <v>-3.281715122</v>
      </c>
      <c r="P38" s="20">
        <v>1.0</v>
      </c>
      <c r="Q38" s="7"/>
      <c r="R38" s="7"/>
      <c r="S38" s="7"/>
      <c r="T38" s="7"/>
      <c r="U38" s="7"/>
      <c r="V38" s="7"/>
      <c r="W38" s="7"/>
      <c r="X38" s="7"/>
      <c r="Y38" s="7"/>
      <c r="Z38" s="7"/>
    </row>
    <row r="39" ht="15.0" customHeight="1">
      <c r="A39" s="20" t="s">
        <v>306</v>
      </c>
      <c r="B39" s="20" t="s">
        <v>401</v>
      </c>
      <c r="C39" s="20">
        <v>100.0</v>
      </c>
      <c r="D39" s="50">
        <v>776.0</v>
      </c>
      <c r="E39" s="57">
        <v>0.2569168222</v>
      </c>
      <c r="F39" s="50">
        <v>199.0</v>
      </c>
      <c r="G39" s="50">
        <v>577.0</v>
      </c>
      <c r="H39" s="20" t="s">
        <v>245</v>
      </c>
      <c r="I39" s="7"/>
      <c r="J39" s="20" t="s">
        <v>306</v>
      </c>
      <c r="K39" s="20" t="s">
        <v>401</v>
      </c>
      <c r="L39" s="20">
        <v>100.0</v>
      </c>
      <c r="M39" s="57">
        <v>0.2414824608</v>
      </c>
      <c r="N39" s="57">
        <v>0.2716763006</v>
      </c>
      <c r="O39" s="27">
        <v>-3.019383977</v>
      </c>
      <c r="P39" s="20">
        <v>1.0</v>
      </c>
      <c r="Q39" s="7"/>
      <c r="R39" s="7"/>
      <c r="S39" s="7"/>
      <c r="T39" s="7"/>
      <c r="U39" s="7"/>
      <c r="V39" s="7"/>
      <c r="W39" s="7"/>
      <c r="X39" s="7"/>
      <c r="Y39" s="7"/>
      <c r="Z39" s="7"/>
    </row>
    <row r="40" ht="15.0" customHeight="1">
      <c r="A40" s="20" t="s">
        <v>306</v>
      </c>
      <c r="B40" s="20" t="s">
        <v>402</v>
      </c>
      <c r="C40" s="20">
        <v>110.0</v>
      </c>
      <c r="D40" s="50">
        <v>480.0</v>
      </c>
      <c r="E40" s="57">
        <v>0.3805765736</v>
      </c>
      <c r="F40" s="50">
        <v>183.0</v>
      </c>
      <c r="G40" s="50">
        <v>297.0</v>
      </c>
      <c r="H40" s="20" t="s">
        <v>245</v>
      </c>
      <c r="I40" s="7"/>
      <c r="J40" s="20" t="s">
        <v>306</v>
      </c>
      <c r="K40" s="20" t="s">
        <v>402</v>
      </c>
      <c r="L40" s="20">
        <v>110.0</v>
      </c>
      <c r="M40" s="57">
        <v>0.3844795479</v>
      </c>
      <c r="N40" s="57">
        <v>0.4398496241</v>
      </c>
      <c r="O40" s="27">
        <v>-5.537007617</v>
      </c>
      <c r="P40" s="20">
        <v>1.0</v>
      </c>
      <c r="Q40" s="7"/>
      <c r="R40" s="7"/>
      <c r="S40" s="7"/>
      <c r="T40" s="7"/>
      <c r="U40" s="7"/>
      <c r="V40" s="7"/>
      <c r="W40" s="7"/>
      <c r="X40" s="7"/>
      <c r="Y40" s="7"/>
      <c r="Z40" s="7"/>
    </row>
    <row r="41" ht="15.0" customHeight="1">
      <c r="A41" s="20" t="s">
        <v>306</v>
      </c>
      <c r="B41" s="20" t="s">
        <v>402</v>
      </c>
      <c r="C41" s="20">
        <v>120.0</v>
      </c>
      <c r="D41" s="50">
        <v>338.0</v>
      </c>
      <c r="E41" s="57">
        <v>0.405703147</v>
      </c>
      <c r="F41" s="50">
        <v>137.0</v>
      </c>
      <c r="G41" s="50">
        <v>201.0</v>
      </c>
      <c r="H41" s="20" t="s">
        <v>245</v>
      </c>
      <c r="I41" s="7"/>
      <c r="J41" s="20" t="s">
        <v>306</v>
      </c>
      <c r="K41" s="20" t="s">
        <v>402</v>
      </c>
      <c r="L41" s="20">
        <v>120.0</v>
      </c>
      <c r="M41" s="57">
        <v>0.4389320879</v>
      </c>
      <c r="N41" s="57">
        <v>0.4194373402</v>
      </c>
      <c r="O41" s="27">
        <v>1.949474779</v>
      </c>
      <c r="P41" s="20">
        <v>1.0</v>
      </c>
      <c r="Q41" s="7"/>
      <c r="R41" s="7"/>
      <c r="S41" s="7"/>
      <c r="T41" s="7"/>
      <c r="U41" s="7"/>
      <c r="V41" s="7"/>
      <c r="W41" s="7"/>
      <c r="X41" s="7"/>
      <c r="Y41" s="7"/>
      <c r="Z41" s="7"/>
    </row>
    <row r="42" ht="15.0" customHeight="1">
      <c r="A42" s="20" t="s">
        <v>306</v>
      </c>
      <c r="B42" s="20" t="s">
        <v>402</v>
      </c>
      <c r="C42" s="20">
        <v>130.0</v>
      </c>
      <c r="D42" s="50">
        <v>690.0</v>
      </c>
      <c r="E42" s="57">
        <v>0.3404870767</v>
      </c>
      <c r="F42" s="50">
        <v>235.0</v>
      </c>
      <c r="G42" s="50">
        <v>455.0</v>
      </c>
      <c r="H42" s="20" t="s">
        <v>245</v>
      </c>
      <c r="I42" s="7"/>
      <c r="J42" s="20" t="s">
        <v>306</v>
      </c>
      <c r="K42" s="20" t="s">
        <v>402</v>
      </c>
      <c r="L42" s="20">
        <v>130.0</v>
      </c>
      <c r="M42" s="57">
        <v>0.3415848807</v>
      </c>
      <c r="N42" s="57">
        <v>0.382781457</v>
      </c>
      <c r="O42" s="27">
        <v>-4.119657628</v>
      </c>
      <c r="P42" s="20">
        <v>1.0</v>
      </c>
      <c r="Q42" s="7"/>
      <c r="R42" s="7"/>
      <c r="S42" s="7"/>
      <c r="T42" s="7"/>
      <c r="U42" s="7"/>
      <c r="V42" s="7"/>
      <c r="W42" s="7"/>
      <c r="X42" s="7"/>
      <c r="Y42" s="7"/>
      <c r="Z42" s="7"/>
    </row>
    <row r="43" ht="15.0" customHeight="1">
      <c r="A43" s="20" t="s">
        <v>306</v>
      </c>
      <c r="B43" s="20" t="s">
        <v>402</v>
      </c>
      <c r="C43" s="20">
        <v>140.0</v>
      </c>
      <c r="D43" s="50">
        <v>271.0</v>
      </c>
      <c r="E43" s="57">
        <v>0.4700283749</v>
      </c>
      <c r="F43" s="50">
        <v>127.0</v>
      </c>
      <c r="G43" s="50">
        <v>144.0</v>
      </c>
      <c r="H43" s="20" t="s">
        <v>245</v>
      </c>
      <c r="I43" s="7"/>
      <c r="J43" s="20" t="s">
        <v>306</v>
      </c>
      <c r="K43" s="20" t="s">
        <v>402</v>
      </c>
      <c r="L43" s="20">
        <v>140.0</v>
      </c>
      <c r="M43" s="57">
        <v>0.5360840982</v>
      </c>
      <c r="N43" s="57">
        <v>0.5072992701</v>
      </c>
      <c r="O43" s="27">
        <v>2.878482814</v>
      </c>
      <c r="P43" s="20">
        <v>1.0</v>
      </c>
      <c r="Q43" s="7"/>
      <c r="R43" s="7"/>
      <c r="S43" s="7"/>
      <c r="T43" s="7"/>
      <c r="U43" s="7"/>
      <c r="V43" s="7"/>
      <c r="W43" s="7"/>
      <c r="X43" s="7"/>
      <c r="Y43" s="7"/>
      <c r="Z43" s="7"/>
    </row>
    <row r="44" ht="15.0" customHeight="1">
      <c r="A44" s="20" t="s">
        <v>306</v>
      </c>
      <c r="B44" s="20" t="s">
        <v>402</v>
      </c>
      <c r="C44" s="20">
        <v>150.0</v>
      </c>
      <c r="D44" s="50">
        <v>632.0</v>
      </c>
      <c r="E44" s="57">
        <v>0.4202801762</v>
      </c>
      <c r="F44" s="50">
        <v>266.0</v>
      </c>
      <c r="G44" s="50">
        <v>366.0</v>
      </c>
      <c r="H44" s="20" t="s">
        <v>245</v>
      </c>
      <c r="I44" s="7"/>
      <c r="J44" s="20" t="s">
        <v>306</v>
      </c>
      <c r="K44" s="20" t="s">
        <v>402</v>
      </c>
      <c r="L44" s="20">
        <v>150.0</v>
      </c>
      <c r="M44" s="57">
        <v>0.4698280091</v>
      </c>
      <c r="N44" s="57">
        <v>0.439178515</v>
      </c>
      <c r="O44" s="27">
        <v>3.064949408</v>
      </c>
      <c r="P44" s="20">
        <v>1.0</v>
      </c>
      <c r="Q44" s="7"/>
      <c r="R44" s="7"/>
      <c r="S44" s="7"/>
      <c r="T44" s="7"/>
      <c r="U44" s="7"/>
      <c r="V44" s="7"/>
      <c r="W44" s="7"/>
      <c r="X44" s="7"/>
      <c r="Y44" s="7"/>
      <c r="Z44" s="7"/>
    </row>
    <row r="45" ht="15.0" customHeight="1">
      <c r="A45" s="20" t="s">
        <v>306</v>
      </c>
      <c r="B45" s="20" t="s">
        <v>403</v>
      </c>
      <c r="C45" s="20">
        <v>160.0</v>
      </c>
      <c r="D45" s="50">
        <v>287.0</v>
      </c>
      <c r="E45" s="57">
        <v>0.3545282123</v>
      </c>
      <c r="F45" s="50">
        <v>102.0</v>
      </c>
      <c r="G45" s="50">
        <v>185.0</v>
      </c>
      <c r="H45" s="20" t="s">
        <v>245</v>
      </c>
      <c r="I45" s="7"/>
      <c r="J45" s="20" t="s">
        <v>306</v>
      </c>
      <c r="K45" s="20" t="s">
        <v>403</v>
      </c>
      <c r="L45" s="20">
        <v>160.0</v>
      </c>
      <c r="M45" s="57">
        <v>0.3217272979</v>
      </c>
      <c r="N45" s="57">
        <v>0.3723076923</v>
      </c>
      <c r="O45" s="27">
        <v>-5.058039439</v>
      </c>
      <c r="P45" s="20">
        <v>1.0</v>
      </c>
      <c r="Q45" s="7"/>
      <c r="R45" s="7"/>
      <c r="S45" s="7"/>
      <c r="T45" s="7"/>
      <c r="U45" s="7"/>
      <c r="V45" s="7"/>
      <c r="W45" s="7"/>
      <c r="X45" s="7"/>
      <c r="Y45" s="7"/>
      <c r="Z45" s="7"/>
    </row>
    <row r="46" ht="15.0" customHeight="1">
      <c r="A46" s="20" t="s">
        <v>306</v>
      </c>
      <c r="B46" s="20" t="s">
        <v>403</v>
      </c>
      <c r="C46" s="20">
        <v>170.0</v>
      </c>
      <c r="D46" s="50">
        <v>625.0</v>
      </c>
      <c r="E46" s="57">
        <v>0.3039104186</v>
      </c>
      <c r="F46" s="50">
        <v>190.0</v>
      </c>
      <c r="G46" s="50">
        <v>435.0</v>
      </c>
      <c r="H46" s="20" t="s">
        <v>245</v>
      </c>
      <c r="I46" s="7"/>
      <c r="J46" s="20" t="s">
        <v>306</v>
      </c>
      <c r="K46" s="20" t="s">
        <v>403</v>
      </c>
      <c r="L46" s="20">
        <v>170.0</v>
      </c>
      <c r="M46" s="57">
        <v>0.2998114748</v>
      </c>
      <c r="N46" s="57">
        <v>0.3181189488</v>
      </c>
      <c r="O46" s="27">
        <v>-1.830747398</v>
      </c>
      <c r="P46" s="20">
        <v>1.0</v>
      </c>
      <c r="Q46" s="7"/>
      <c r="R46" s="7"/>
      <c r="S46" s="7"/>
      <c r="T46" s="7"/>
      <c r="U46" s="7"/>
      <c r="V46" s="7"/>
      <c r="W46" s="7"/>
      <c r="X46" s="7"/>
      <c r="Y46" s="7"/>
      <c r="Z46" s="7"/>
    </row>
    <row r="47" ht="15.0" customHeight="1">
      <c r="A47" s="20" t="s">
        <v>306</v>
      </c>
      <c r="B47" s="20" t="s">
        <v>404</v>
      </c>
      <c r="C47" s="20">
        <v>180.0</v>
      </c>
      <c r="D47" s="50">
        <v>546.0</v>
      </c>
      <c r="E47" s="57">
        <v>0.3368595182</v>
      </c>
      <c r="F47" s="50">
        <v>184.0</v>
      </c>
      <c r="G47" s="50">
        <v>362.0</v>
      </c>
      <c r="H47" s="20" t="s">
        <v>245</v>
      </c>
      <c r="I47" s="7"/>
      <c r="J47" s="20" t="s">
        <v>306</v>
      </c>
      <c r="K47" s="20" t="s">
        <v>404</v>
      </c>
      <c r="L47" s="20">
        <v>180.0</v>
      </c>
      <c r="M47" s="57">
        <v>0.341646893</v>
      </c>
      <c r="N47" s="57">
        <v>0.3881987578</v>
      </c>
      <c r="O47" s="27">
        <v>-4.655186478</v>
      </c>
      <c r="P47" s="20">
        <v>1.0</v>
      </c>
      <c r="Q47" s="7"/>
      <c r="R47" s="7"/>
      <c r="S47" s="7"/>
      <c r="T47" s="7"/>
      <c r="U47" s="7"/>
      <c r="V47" s="7"/>
      <c r="W47" s="7"/>
      <c r="X47" s="7"/>
      <c r="Y47" s="7"/>
      <c r="Z47" s="7"/>
    </row>
    <row r="48" ht="15.0" customHeight="1">
      <c r="A48" s="20" t="s">
        <v>306</v>
      </c>
      <c r="B48" s="20" t="s">
        <v>404</v>
      </c>
      <c r="C48" s="20">
        <v>190.0</v>
      </c>
      <c r="D48" s="50">
        <v>295.0</v>
      </c>
      <c r="E48" s="57">
        <v>0.3516022115</v>
      </c>
      <c r="F48" s="50">
        <v>104.0</v>
      </c>
      <c r="G48" s="50">
        <v>191.0</v>
      </c>
      <c r="H48" s="20" t="s">
        <v>245</v>
      </c>
      <c r="I48" s="7"/>
      <c r="J48" s="20" t="s">
        <v>306</v>
      </c>
      <c r="K48" s="20" t="s">
        <v>404</v>
      </c>
      <c r="L48" s="20">
        <v>190.0</v>
      </c>
      <c r="M48" s="57">
        <v>0.3880790717</v>
      </c>
      <c r="N48" s="57">
        <v>0.391198044</v>
      </c>
      <c r="O48" s="27">
        <v>-0.3118972304</v>
      </c>
      <c r="P48" s="20">
        <v>1.0</v>
      </c>
      <c r="Q48" s="7"/>
      <c r="R48" s="7"/>
      <c r="S48" s="7"/>
      <c r="T48" s="7"/>
      <c r="U48" s="7"/>
      <c r="V48" s="7"/>
      <c r="W48" s="7"/>
      <c r="X48" s="7"/>
      <c r="Y48" s="7"/>
      <c r="Z48" s="7"/>
    </row>
    <row r="49" ht="15.0" customHeight="1">
      <c r="A49" s="20" t="s">
        <v>306</v>
      </c>
      <c r="B49" s="20" t="s">
        <v>404</v>
      </c>
      <c r="C49" s="20">
        <v>200.0</v>
      </c>
      <c r="D49" s="50">
        <v>237.0</v>
      </c>
      <c r="E49" s="57">
        <v>0.3609697288</v>
      </c>
      <c r="F49" s="50">
        <v>86.0</v>
      </c>
      <c r="G49" s="50">
        <v>151.0</v>
      </c>
      <c r="H49" s="20" t="s">
        <v>245</v>
      </c>
      <c r="I49" s="7"/>
      <c r="J49" s="20" t="s">
        <v>306</v>
      </c>
      <c r="K49" s="20" t="s">
        <v>404</v>
      </c>
      <c r="L49" s="20">
        <v>200.0</v>
      </c>
      <c r="M49" s="57">
        <v>0.4248221946</v>
      </c>
      <c r="N49" s="57">
        <v>0.4104477612</v>
      </c>
      <c r="O49" s="27">
        <v>1.437443343</v>
      </c>
      <c r="P49" s="20">
        <v>1.0</v>
      </c>
      <c r="Q49" s="7"/>
      <c r="R49" s="7"/>
      <c r="S49" s="7"/>
      <c r="T49" s="7"/>
      <c r="U49" s="7"/>
      <c r="V49" s="7"/>
      <c r="W49" s="7"/>
      <c r="X49" s="7"/>
      <c r="Y49" s="7"/>
      <c r="Z49" s="7"/>
    </row>
    <row r="50" ht="15.0" customHeight="1">
      <c r="A50" s="20" t="s">
        <v>306</v>
      </c>
      <c r="B50" s="20" t="s">
        <v>405</v>
      </c>
      <c r="C50" s="20">
        <v>210.0</v>
      </c>
      <c r="D50" s="50">
        <v>142.0</v>
      </c>
      <c r="E50" s="57">
        <v>0.2340441035</v>
      </c>
      <c r="F50" s="50">
        <v>33.0</v>
      </c>
      <c r="G50" s="50">
        <v>109.0</v>
      </c>
      <c r="H50" s="20" t="s">
        <v>245</v>
      </c>
      <c r="I50" s="7"/>
      <c r="J50" s="20" t="s">
        <v>306</v>
      </c>
      <c r="K50" s="20" t="s">
        <v>405</v>
      </c>
      <c r="L50" s="20">
        <v>210.0</v>
      </c>
      <c r="M50" s="57">
        <v>0.2958685118</v>
      </c>
      <c r="N50" s="57">
        <v>0.2620689655</v>
      </c>
      <c r="O50" s="27">
        <v>3.379954633</v>
      </c>
      <c r="P50" s="20">
        <v>1.0</v>
      </c>
      <c r="Q50" s="7"/>
      <c r="R50" s="7"/>
      <c r="S50" s="7"/>
      <c r="T50" s="7"/>
      <c r="U50" s="7"/>
      <c r="V50" s="7"/>
      <c r="W50" s="7"/>
      <c r="X50" s="7"/>
      <c r="Y50" s="7"/>
      <c r="Z50" s="7"/>
    </row>
    <row r="51" ht="15.0" customHeight="1">
      <c r="A51" s="20" t="s">
        <v>306</v>
      </c>
      <c r="B51" s="20" t="s">
        <v>406</v>
      </c>
      <c r="C51" s="20">
        <v>220.0</v>
      </c>
      <c r="D51" s="50">
        <v>278.0</v>
      </c>
      <c r="E51" s="57">
        <v>0.2121870885</v>
      </c>
      <c r="F51" s="50">
        <v>59.0</v>
      </c>
      <c r="G51" s="50">
        <v>219.0</v>
      </c>
      <c r="H51" s="20" t="s">
        <v>245</v>
      </c>
      <c r="I51" s="7"/>
      <c r="J51" s="20" t="s">
        <v>306</v>
      </c>
      <c r="K51" s="20" t="s">
        <v>406</v>
      </c>
      <c r="L51" s="20">
        <v>220.0</v>
      </c>
      <c r="M51" s="57">
        <v>0.2116093048</v>
      </c>
      <c r="N51" s="57">
        <v>0.2116788321</v>
      </c>
      <c r="O51" s="27">
        <v>-0.00695273477</v>
      </c>
      <c r="P51" s="20">
        <v>1.0</v>
      </c>
      <c r="Q51" s="7"/>
      <c r="R51" s="7"/>
      <c r="S51" s="7"/>
      <c r="T51" s="7"/>
      <c r="U51" s="7"/>
      <c r="V51" s="7"/>
      <c r="W51" s="7"/>
      <c r="X51" s="7"/>
      <c r="Y51" s="7"/>
      <c r="Z51" s="7"/>
    </row>
    <row r="52" ht="15.0" customHeight="1">
      <c r="A52" s="20" t="s">
        <v>306</v>
      </c>
      <c r="B52" s="20" t="s">
        <v>407</v>
      </c>
      <c r="C52" s="20">
        <v>230.0</v>
      </c>
      <c r="D52" s="50">
        <v>634.0</v>
      </c>
      <c r="E52" s="57">
        <v>0.3592864522</v>
      </c>
      <c r="F52" s="50">
        <v>228.0</v>
      </c>
      <c r="G52" s="50">
        <v>406.0</v>
      </c>
      <c r="H52" s="20" t="s">
        <v>245</v>
      </c>
      <c r="I52" s="7"/>
      <c r="J52" s="20" t="s">
        <v>306</v>
      </c>
      <c r="K52" s="20" t="s">
        <v>407</v>
      </c>
      <c r="L52" s="20">
        <v>230.0</v>
      </c>
      <c r="M52" s="57">
        <v>0.3661776947</v>
      </c>
      <c r="N52" s="57">
        <v>0.3956574186</v>
      </c>
      <c r="O52" s="27">
        <v>-2.947972386</v>
      </c>
      <c r="P52" s="20">
        <v>1.0</v>
      </c>
      <c r="Q52" s="7"/>
      <c r="R52" s="7"/>
      <c r="S52" s="7"/>
      <c r="T52" s="7"/>
      <c r="U52" s="7"/>
      <c r="V52" s="7"/>
      <c r="W52" s="7"/>
      <c r="X52" s="7"/>
      <c r="Y52" s="7"/>
      <c r="Z52" s="7"/>
    </row>
    <row r="53" ht="15.0" customHeight="1">
      <c r="A53" s="20" t="s">
        <v>306</v>
      </c>
      <c r="B53" s="20" t="s">
        <v>407</v>
      </c>
      <c r="C53" s="20">
        <v>240.0</v>
      </c>
      <c r="D53" s="50">
        <v>597.0</v>
      </c>
      <c r="E53" s="57">
        <v>0.3639384213</v>
      </c>
      <c r="F53" s="50">
        <v>217.0</v>
      </c>
      <c r="G53" s="50">
        <v>380.0</v>
      </c>
      <c r="H53" s="20" t="s">
        <v>245</v>
      </c>
      <c r="I53" s="7"/>
      <c r="J53" s="20" t="s">
        <v>306</v>
      </c>
      <c r="K53" s="20" t="s">
        <v>407</v>
      </c>
      <c r="L53" s="20">
        <v>240.0</v>
      </c>
      <c r="M53" s="57">
        <v>0.4345836129</v>
      </c>
      <c r="N53" s="57">
        <v>0.3932885906</v>
      </c>
      <c r="O53" s="27">
        <v>4.129502228</v>
      </c>
      <c r="P53" s="20">
        <v>1.0</v>
      </c>
      <c r="Q53" s="7"/>
      <c r="R53" s="7"/>
      <c r="S53" s="7"/>
      <c r="T53" s="7"/>
      <c r="U53" s="7"/>
      <c r="V53" s="7"/>
      <c r="W53" s="7"/>
      <c r="X53" s="7"/>
      <c r="Y53" s="7"/>
      <c r="Z53" s="7"/>
    </row>
    <row r="54" ht="15.0" customHeight="1">
      <c r="A54" s="20" t="s">
        <v>306</v>
      </c>
      <c r="B54" s="20" t="s">
        <v>407</v>
      </c>
      <c r="C54" s="20">
        <v>250.0</v>
      </c>
      <c r="D54" s="50">
        <v>669.0</v>
      </c>
      <c r="E54" s="57">
        <v>0.3120598087</v>
      </c>
      <c r="F54" s="50">
        <v>209.0</v>
      </c>
      <c r="G54" s="50">
        <v>460.0</v>
      </c>
      <c r="H54" s="20" t="s">
        <v>245</v>
      </c>
      <c r="I54" s="7"/>
      <c r="J54" s="20" t="s">
        <v>306</v>
      </c>
      <c r="K54" s="20" t="s">
        <v>407</v>
      </c>
      <c r="L54" s="20">
        <v>250.0</v>
      </c>
      <c r="M54" s="57">
        <v>0.3532984568</v>
      </c>
      <c r="N54" s="57">
        <v>0.3773364486</v>
      </c>
      <c r="O54" s="27">
        <v>-2.403799179</v>
      </c>
      <c r="P54" s="20">
        <v>1.0</v>
      </c>
      <c r="Q54" s="7"/>
      <c r="R54" s="7"/>
      <c r="S54" s="7"/>
      <c r="T54" s="7"/>
      <c r="U54" s="7"/>
      <c r="V54" s="7"/>
      <c r="W54" s="7"/>
      <c r="X54" s="7"/>
      <c r="Y54" s="7"/>
      <c r="Z54" s="7"/>
    </row>
    <row r="55" ht="15.0" customHeight="1">
      <c r="A55" s="20" t="s">
        <v>306</v>
      </c>
      <c r="B55" s="20" t="s">
        <v>408</v>
      </c>
      <c r="C55" s="20">
        <v>260.0</v>
      </c>
      <c r="D55" s="50">
        <v>957.0</v>
      </c>
      <c r="E55" s="57">
        <v>0.2302800129</v>
      </c>
      <c r="F55" s="50">
        <v>220.0</v>
      </c>
      <c r="G55" s="50">
        <v>737.0</v>
      </c>
      <c r="H55" s="20" t="s">
        <v>245</v>
      </c>
      <c r="I55" s="7"/>
      <c r="J55" s="20" t="s">
        <v>306</v>
      </c>
      <c r="K55" s="20" t="s">
        <v>408</v>
      </c>
      <c r="L55" s="20">
        <v>260.0</v>
      </c>
      <c r="M55" s="57">
        <v>0.2671335143</v>
      </c>
      <c r="N55" s="57">
        <v>0.2721217888</v>
      </c>
      <c r="O55" s="27">
        <v>-0.498827444</v>
      </c>
      <c r="P55" s="20">
        <v>1.0</v>
      </c>
      <c r="Q55" s="7"/>
      <c r="R55" s="7"/>
      <c r="S55" s="7"/>
      <c r="T55" s="7"/>
      <c r="U55" s="7"/>
      <c r="V55" s="7"/>
      <c r="W55" s="7"/>
      <c r="X55" s="7"/>
      <c r="Y55" s="7"/>
      <c r="Z55" s="7"/>
    </row>
    <row r="56" ht="15.0" customHeight="1">
      <c r="A56" s="20" t="s">
        <v>306</v>
      </c>
      <c r="B56" s="20" t="s">
        <v>408</v>
      </c>
      <c r="C56" s="20">
        <v>265.0</v>
      </c>
      <c r="D56" s="50">
        <v>647.0</v>
      </c>
      <c r="E56" s="57">
        <v>0.2588933058</v>
      </c>
      <c r="F56" s="50">
        <v>168.0</v>
      </c>
      <c r="G56" s="50">
        <v>479.0</v>
      </c>
      <c r="H56" s="20" t="s">
        <v>245</v>
      </c>
      <c r="I56" s="7"/>
      <c r="J56" s="20" t="s">
        <v>306</v>
      </c>
      <c r="K56" s="20" t="s">
        <v>408</v>
      </c>
      <c r="L56" s="20">
        <v>265.0</v>
      </c>
      <c r="M56" s="57">
        <v>0.2932170597</v>
      </c>
      <c r="N56" s="57">
        <v>0.3025099075</v>
      </c>
      <c r="O56" s="27">
        <v>-0.9292847827</v>
      </c>
      <c r="P56" s="20">
        <v>1.0</v>
      </c>
      <c r="Q56" s="7"/>
      <c r="R56" s="7"/>
      <c r="S56" s="7"/>
      <c r="T56" s="7"/>
      <c r="U56" s="7"/>
      <c r="V56" s="7"/>
      <c r="W56" s="7"/>
      <c r="X56" s="7"/>
      <c r="Y56" s="7"/>
      <c r="Z56" s="7"/>
    </row>
    <row r="57" ht="15.0" customHeight="1">
      <c r="A57" s="20" t="s">
        <v>306</v>
      </c>
      <c r="B57" s="20" t="s">
        <v>409</v>
      </c>
      <c r="C57" s="20">
        <v>270.0</v>
      </c>
      <c r="D57" s="50">
        <v>1242.0</v>
      </c>
      <c r="E57" s="57">
        <v>0.2671784662</v>
      </c>
      <c r="F57" s="50">
        <v>332.0</v>
      </c>
      <c r="G57" s="50">
        <v>910.0</v>
      </c>
      <c r="H57" s="20" t="s">
        <v>245</v>
      </c>
      <c r="I57" s="7"/>
      <c r="J57" s="20" t="s">
        <v>306</v>
      </c>
      <c r="K57" s="20" t="s">
        <v>409</v>
      </c>
      <c r="L57" s="20">
        <v>270.0</v>
      </c>
      <c r="M57" s="57">
        <v>0.2817071167</v>
      </c>
      <c r="N57" s="57">
        <v>0.3021784961</v>
      </c>
      <c r="O57" s="27">
        <v>-2.047137947</v>
      </c>
      <c r="P57" s="20">
        <v>1.0</v>
      </c>
      <c r="Q57" s="7"/>
      <c r="R57" s="7"/>
      <c r="S57" s="7"/>
      <c r="T57" s="7"/>
      <c r="U57" s="7"/>
      <c r="V57" s="7"/>
      <c r="W57" s="7"/>
      <c r="X57" s="7"/>
      <c r="Y57" s="7"/>
      <c r="Z57" s="7"/>
    </row>
    <row r="58" ht="15.0" customHeight="1">
      <c r="A58" s="20" t="s">
        <v>306</v>
      </c>
      <c r="B58" s="20" t="s">
        <v>409</v>
      </c>
      <c r="C58" s="20">
        <v>280.0</v>
      </c>
      <c r="D58" s="50">
        <v>458.0</v>
      </c>
      <c r="E58" s="57">
        <v>0.2295531045</v>
      </c>
      <c r="F58" s="50">
        <v>105.0</v>
      </c>
      <c r="G58" s="50">
        <v>353.0</v>
      </c>
      <c r="H58" s="20" t="s">
        <v>245</v>
      </c>
      <c r="I58" s="7"/>
      <c r="J58" s="20" t="s">
        <v>306</v>
      </c>
      <c r="K58" s="20" t="s">
        <v>409</v>
      </c>
      <c r="L58" s="20">
        <v>280.0</v>
      </c>
      <c r="M58" s="57">
        <v>0.219239716</v>
      </c>
      <c r="N58" s="57">
        <v>0.2578849722</v>
      </c>
      <c r="O58" s="27">
        <v>-3.864525619</v>
      </c>
      <c r="P58" s="20">
        <v>1.0</v>
      </c>
      <c r="Q58" s="7"/>
      <c r="R58" s="7"/>
      <c r="S58" s="7"/>
      <c r="T58" s="7"/>
      <c r="U58" s="7"/>
      <c r="V58" s="7"/>
      <c r="W58" s="7"/>
      <c r="X58" s="7"/>
      <c r="Y58" s="7"/>
      <c r="Z58" s="7"/>
    </row>
    <row r="59" ht="15.0" customHeight="1">
      <c r="A59" s="20" t="s">
        <v>306</v>
      </c>
      <c r="B59" s="20" t="s">
        <v>409</v>
      </c>
      <c r="C59" s="20">
        <v>290.0</v>
      </c>
      <c r="D59" s="50">
        <v>376.0</v>
      </c>
      <c r="E59" s="57">
        <v>0.2490750203</v>
      </c>
      <c r="F59" s="50">
        <v>94.0</v>
      </c>
      <c r="G59" s="50">
        <v>282.0</v>
      </c>
      <c r="H59" s="20" t="s">
        <v>245</v>
      </c>
      <c r="I59" s="7"/>
      <c r="J59" s="20" t="s">
        <v>306</v>
      </c>
      <c r="K59" s="20" t="s">
        <v>409</v>
      </c>
      <c r="L59" s="20">
        <v>290.0</v>
      </c>
      <c r="M59" s="57">
        <v>0.2612838172</v>
      </c>
      <c r="N59" s="57">
        <v>0.2927400468</v>
      </c>
      <c r="O59" s="27">
        <v>-3.145622968</v>
      </c>
      <c r="P59" s="20">
        <v>1.0</v>
      </c>
      <c r="Q59" s="7"/>
      <c r="R59" s="7"/>
      <c r="S59" s="7"/>
      <c r="T59" s="7"/>
      <c r="U59" s="7"/>
      <c r="V59" s="7"/>
      <c r="W59" s="7"/>
      <c r="X59" s="7"/>
      <c r="Y59" s="7"/>
      <c r="Z59" s="7"/>
    </row>
    <row r="60" ht="15.0" customHeight="1">
      <c r="A60" s="20" t="s">
        <v>306</v>
      </c>
      <c r="B60" s="20" t="s">
        <v>410</v>
      </c>
      <c r="C60" s="20">
        <v>300.0</v>
      </c>
      <c r="D60" s="50">
        <v>625.0</v>
      </c>
      <c r="E60" s="57">
        <v>0.3361033262</v>
      </c>
      <c r="F60" s="50">
        <v>210.0</v>
      </c>
      <c r="G60" s="50">
        <v>415.0</v>
      </c>
      <c r="H60" s="20" t="s">
        <v>245</v>
      </c>
      <c r="I60" s="7"/>
      <c r="J60" s="20" t="s">
        <v>306</v>
      </c>
      <c r="K60" s="20" t="s">
        <v>410</v>
      </c>
      <c r="L60" s="20">
        <v>300.0</v>
      </c>
      <c r="M60" s="57">
        <v>0.3851745167</v>
      </c>
      <c r="N60" s="57">
        <v>0.3854595336</v>
      </c>
      <c r="O60" s="27">
        <v>-0.02850168589</v>
      </c>
      <c r="P60" s="20">
        <v>1.0</v>
      </c>
      <c r="Q60" s="7"/>
      <c r="R60" s="7"/>
      <c r="S60" s="7"/>
      <c r="T60" s="7"/>
      <c r="U60" s="7"/>
      <c r="V60" s="7"/>
      <c r="W60" s="7"/>
      <c r="X60" s="7"/>
      <c r="Y60" s="7"/>
      <c r="Z60" s="7"/>
    </row>
    <row r="61" ht="15.0" customHeight="1">
      <c r="A61" s="20" t="s">
        <v>306</v>
      </c>
      <c r="B61" s="20" t="s">
        <v>410</v>
      </c>
      <c r="C61" s="20">
        <v>310.0</v>
      </c>
      <c r="D61" s="50">
        <v>717.0</v>
      </c>
      <c r="E61" s="57">
        <v>0.3335405047</v>
      </c>
      <c r="F61" s="50">
        <v>239.0</v>
      </c>
      <c r="G61" s="50">
        <v>478.0</v>
      </c>
      <c r="H61" s="20" t="s">
        <v>245</v>
      </c>
      <c r="I61" s="7"/>
      <c r="J61" s="20" t="s">
        <v>306</v>
      </c>
      <c r="K61" s="20" t="s">
        <v>410</v>
      </c>
      <c r="L61" s="20">
        <v>310.0</v>
      </c>
      <c r="M61" s="57">
        <v>0.3176715105</v>
      </c>
      <c r="N61" s="57">
        <v>0.3869407497</v>
      </c>
      <c r="O61" s="27">
        <v>-6.926923917</v>
      </c>
      <c r="P61" s="20">
        <v>1.0</v>
      </c>
      <c r="Q61" s="7"/>
      <c r="R61" s="7"/>
      <c r="S61" s="7"/>
      <c r="T61" s="7"/>
      <c r="U61" s="7"/>
      <c r="V61" s="7"/>
      <c r="W61" s="7"/>
      <c r="X61" s="7"/>
      <c r="Y61" s="7"/>
      <c r="Z61" s="7"/>
    </row>
    <row r="62" ht="15.0" customHeight="1">
      <c r="A62" s="20" t="s">
        <v>306</v>
      </c>
      <c r="B62" s="20" t="s">
        <v>411</v>
      </c>
      <c r="C62" s="20">
        <v>320.0</v>
      </c>
      <c r="D62" s="50">
        <v>597.0</v>
      </c>
      <c r="E62" s="57">
        <v>0.190330454</v>
      </c>
      <c r="F62" s="50">
        <v>114.0</v>
      </c>
      <c r="G62" s="50">
        <v>483.0</v>
      </c>
      <c r="H62" s="20" t="s">
        <v>245</v>
      </c>
      <c r="I62" s="7"/>
      <c r="J62" s="20" t="s">
        <v>306</v>
      </c>
      <c r="K62" s="20" t="s">
        <v>411</v>
      </c>
      <c r="L62" s="20">
        <v>320.0</v>
      </c>
      <c r="M62" s="57">
        <v>0.1418765196</v>
      </c>
      <c r="N62" s="57">
        <v>0.2097026604</v>
      </c>
      <c r="O62" s="27">
        <v>-6.782614085</v>
      </c>
      <c r="P62" s="20">
        <v>1.0</v>
      </c>
      <c r="Q62" s="7"/>
      <c r="R62" s="7"/>
      <c r="S62" s="7"/>
      <c r="T62" s="7"/>
      <c r="U62" s="7"/>
      <c r="V62" s="7"/>
      <c r="W62" s="7"/>
      <c r="X62" s="7"/>
      <c r="Y62" s="7"/>
      <c r="Z62" s="7"/>
    </row>
    <row r="63" ht="15.0" customHeight="1">
      <c r="A63" s="20" t="s">
        <v>306</v>
      </c>
      <c r="B63" s="20" t="s">
        <v>412</v>
      </c>
      <c r="C63" s="20">
        <v>330.0</v>
      </c>
      <c r="D63" s="50">
        <v>758.0</v>
      </c>
      <c r="E63" s="57">
        <v>0.3073060465</v>
      </c>
      <c r="F63" s="50">
        <v>233.0</v>
      </c>
      <c r="G63" s="50">
        <v>525.0</v>
      </c>
      <c r="H63" s="20" t="s">
        <v>245</v>
      </c>
      <c r="I63" s="7"/>
      <c r="J63" s="20" t="s">
        <v>306</v>
      </c>
      <c r="K63" s="20" t="s">
        <v>412</v>
      </c>
      <c r="L63" s="20">
        <v>330.0</v>
      </c>
      <c r="M63" s="57">
        <v>0.3291242576</v>
      </c>
      <c r="N63" s="57">
        <v>0.3311827957</v>
      </c>
      <c r="O63" s="27">
        <v>-0.2058538129</v>
      </c>
      <c r="P63" s="20">
        <v>1.0</v>
      </c>
      <c r="Q63" s="7"/>
      <c r="R63" s="7"/>
      <c r="S63" s="7"/>
      <c r="T63" s="7"/>
      <c r="U63" s="7"/>
      <c r="V63" s="7"/>
      <c r="W63" s="7"/>
      <c r="X63" s="7"/>
      <c r="Y63" s="7"/>
      <c r="Z63" s="7"/>
    </row>
    <row r="64" ht="15.0" customHeight="1">
      <c r="A64" s="20" t="s">
        <v>306</v>
      </c>
      <c r="B64" s="20" t="s">
        <v>412</v>
      </c>
      <c r="C64" s="20">
        <v>340.0</v>
      </c>
      <c r="D64" s="50">
        <v>1053.0</v>
      </c>
      <c r="E64" s="57">
        <v>0.3495195876</v>
      </c>
      <c r="F64" s="50">
        <v>368.0</v>
      </c>
      <c r="G64" s="50">
        <v>685.0</v>
      </c>
      <c r="H64" s="20" t="s">
        <v>245</v>
      </c>
      <c r="I64" s="7"/>
      <c r="J64" s="20" t="s">
        <v>306</v>
      </c>
      <c r="K64" s="20" t="s">
        <v>412</v>
      </c>
      <c r="L64" s="20">
        <v>340.0</v>
      </c>
      <c r="M64" s="57">
        <v>0.3745371927</v>
      </c>
      <c r="N64" s="57">
        <v>0.3870728083</v>
      </c>
      <c r="O64" s="27">
        <v>-1.253561559</v>
      </c>
      <c r="P64" s="20">
        <v>1.0</v>
      </c>
      <c r="Q64" s="7"/>
      <c r="R64" s="7"/>
      <c r="S64" s="7"/>
      <c r="T64" s="7"/>
      <c r="U64" s="7"/>
      <c r="V64" s="7"/>
      <c r="W64" s="7"/>
      <c r="X64" s="7"/>
      <c r="Y64" s="7"/>
      <c r="Z64" s="7"/>
    </row>
    <row r="65" ht="15.0" customHeight="1">
      <c r="A65" s="20" t="s">
        <v>306</v>
      </c>
      <c r="B65" s="20" t="s">
        <v>412</v>
      </c>
      <c r="C65" s="20">
        <v>350.0</v>
      </c>
      <c r="D65" s="50">
        <v>342.0</v>
      </c>
      <c r="E65" s="57">
        <v>0.3087044694</v>
      </c>
      <c r="F65" s="50">
        <v>106.0</v>
      </c>
      <c r="G65" s="50">
        <v>236.0</v>
      </c>
      <c r="H65" s="20" t="s">
        <v>245</v>
      </c>
      <c r="I65" s="7"/>
      <c r="J65" s="20" t="s">
        <v>306</v>
      </c>
      <c r="K65" s="20" t="s">
        <v>412</v>
      </c>
      <c r="L65" s="20">
        <v>350.0</v>
      </c>
      <c r="M65" s="57">
        <v>0.3101879757</v>
      </c>
      <c r="N65" s="57">
        <v>0.3415730337</v>
      </c>
      <c r="O65" s="27">
        <v>-3.1385058</v>
      </c>
      <c r="P65" s="20">
        <v>1.0</v>
      </c>
      <c r="Q65" s="7"/>
      <c r="R65" s="7"/>
      <c r="S65" s="7"/>
      <c r="T65" s="7"/>
      <c r="U65" s="7"/>
      <c r="V65" s="7"/>
      <c r="W65" s="7"/>
      <c r="X65" s="7"/>
      <c r="Y65" s="7"/>
      <c r="Z65" s="7"/>
    </row>
    <row r="66" ht="15.0" customHeight="1">
      <c r="A66" s="20" t="s">
        <v>306</v>
      </c>
      <c r="B66" s="20" t="s">
        <v>413</v>
      </c>
      <c r="C66" s="20">
        <v>360.0</v>
      </c>
      <c r="D66" s="50">
        <v>209.0</v>
      </c>
      <c r="E66" s="57">
        <v>0.2931423212</v>
      </c>
      <c r="F66" s="50">
        <v>61.0</v>
      </c>
      <c r="G66" s="50">
        <v>148.0</v>
      </c>
      <c r="H66" s="20" t="s">
        <v>245</v>
      </c>
      <c r="I66" s="7"/>
      <c r="J66" s="20" t="s">
        <v>306</v>
      </c>
      <c r="K66" s="20" t="s">
        <v>413</v>
      </c>
      <c r="L66" s="20">
        <v>360.0</v>
      </c>
      <c r="M66" s="57">
        <v>0.2264660974</v>
      </c>
      <c r="N66" s="57">
        <v>0.313559322</v>
      </c>
      <c r="O66" s="27">
        <v>-8.709322465</v>
      </c>
      <c r="P66" s="20">
        <v>1.0</v>
      </c>
      <c r="Q66" s="7"/>
      <c r="R66" s="7"/>
      <c r="S66" s="7"/>
      <c r="T66" s="7"/>
      <c r="U66" s="7"/>
      <c r="V66" s="7"/>
      <c r="W66" s="7"/>
      <c r="X66" s="7"/>
      <c r="Y66" s="7"/>
      <c r="Z66" s="7"/>
    </row>
    <row r="67" ht="15.0" customHeight="1">
      <c r="A67" s="20" t="s">
        <v>306</v>
      </c>
      <c r="B67" s="20" t="s">
        <v>414</v>
      </c>
      <c r="C67" s="20">
        <v>370.0</v>
      </c>
      <c r="D67" s="50">
        <v>1050.0</v>
      </c>
      <c r="E67" s="57">
        <v>0.3460410704</v>
      </c>
      <c r="F67" s="50">
        <v>363.0</v>
      </c>
      <c r="G67" s="50">
        <v>687.0</v>
      </c>
      <c r="H67" s="20" t="s">
        <v>245</v>
      </c>
      <c r="I67" s="7"/>
      <c r="J67" s="20" t="s">
        <v>306</v>
      </c>
      <c r="K67" s="20" t="s">
        <v>414</v>
      </c>
      <c r="L67" s="20">
        <v>370.0</v>
      </c>
      <c r="M67" s="57">
        <v>0.3255651498</v>
      </c>
      <c r="N67" s="57">
        <v>0.363800905</v>
      </c>
      <c r="O67" s="27">
        <v>-3.823575519</v>
      </c>
      <c r="P67" s="20">
        <v>1.0</v>
      </c>
      <c r="Q67" s="7"/>
      <c r="R67" s="7"/>
      <c r="S67" s="7"/>
      <c r="T67" s="7"/>
      <c r="U67" s="7"/>
      <c r="V67" s="7"/>
      <c r="W67" s="7"/>
      <c r="X67" s="7"/>
      <c r="Y67" s="7"/>
      <c r="Z67" s="7"/>
    </row>
    <row r="68" ht="15.0" customHeight="1">
      <c r="A68" s="20" t="s">
        <v>306</v>
      </c>
      <c r="B68" s="20" t="s">
        <v>414</v>
      </c>
      <c r="C68" s="20">
        <v>373.0</v>
      </c>
      <c r="D68" s="50">
        <v>1267.0</v>
      </c>
      <c r="E68" s="57">
        <v>0.2790237029</v>
      </c>
      <c r="F68" s="50">
        <v>354.0</v>
      </c>
      <c r="G68" s="50">
        <v>913.0</v>
      </c>
      <c r="H68" s="20" t="s">
        <v>245</v>
      </c>
      <c r="I68" s="7"/>
      <c r="J68" s="20" t="s">
        <v>306</v>
      </c>
      <c r="K68" s="20" t="s">
        <v>414</v>
      </c>
      <c r="L68" s="20">
        <v>373.0</v>
      </c>
      <c r="M68" s="57">
        <v>0.2673549739</v>
      </c>
      <c r="N68" s="57">
        <v>0.3166051661</v>
      </c>
      <c r="O68" s="27">
        <v>-4.925019219</v>
      </c>
      <c r="P68" s="20">
        <v>1.0</v>
      </c>
      <c r="Q68" s="7"/>
      <c r="R68" s="7"/>
      <c r="S68" s="7"/>
      <c r="T68" s="7"/>
      <c r="U68" s="7"/>
      <c r="V68" s="7"/>
      <c r="W68" s="7"/>
      <c r="X68" s="7"/>
      <c r="Y68" s="7"/>
      <c r="Z68" s="7"/>
    </row>
    <row r="69" ht="15.0" customHeight="1">
      <c r="A69" s="20" t="s">
        <v>306</v>
      </c>
      <c r="B69" s="20" t="s">
        <v>414</v>
      </c>
      <c r="C69" s="20">
        <v>375.0</v>
      </c>
      <c r="D69" s="50">
        <v>977.0</v>
      </c>
      <c r="E69" s="57">
        <v>0.3525091959</v>
      </c>
      <c r="F69" s="50">
        <v>344.0</v>
      </c>
      <c r="G69" s="50">
        <v>633.0</v>
      </c>
      <c r="H69" s="20" t="s">
        <v>245</v>
      </c>
      <c r="I69" s="7"/>
      <c r="J69" s="20" t="s">
        <v>306</v>
      </c>
      <c r="K69" s="20" t="s">
        <v>414</v>
      </c>
      <c r="L69" s="20">
        <v>375.0</v>
      </c>
      <c r="M69" s="57">
        <v>0.3633996912</v>
      </c>
      <c r="N69" s="57">
        <v>0.3802575107</v>
      </c>
      <c r="O69" s="27">
        <v>-1.685781952</v>
      </c>
      <c r="P69" s="20">
        <v>1.0</v>
      </c>
      <c r="Q69" s="7"/>
      <c r="R69" s="7"/>
      <c r="S69" s="7"/>
      <c r="T69" s="7"/>
      <c r="U69" s="7"/>
      <c r="V69" s="7"/>
      <c r="W69" s="7"/>
      <c r="X69" s="7"/>
      <c r="Y69" s="7"/>
      <c r="Z69" s="7"/>
    </row>
    <row r="70" ht="15.0" customHeight="1">
      <c r="A70" s="20" t="s">
        <v>306</v>
      </c>
      <c r="B70" s="20" t="s">
        <v>414</v>
      </c>
      <c r="C70" s="20">
        <v>377.0</v>
      </c>
      <c r="D70" s="50">
        <v>729.0</v>
      </c>
      <c r="E70" s="57">
        <v>0.3391595822</v>
      </c>
      <c r="F70" s="50">
        <v>247.0</v>
      </c>
      <c r="G70" s="50">
        <v>482.0</v>
      </c>
      <c r="H70" s="20" t="s">
        <v>245</v>
      </c>
      <c r="I70" s="7"/>
      <c r="J70" s="20" t="s">
        <v>306</v>
      </c>
      <c r="K70" s="20" t="s">
        <v>414</v>
      </c>
      <c r="L70" s="20">
        <v>377.0</v>
      </c>
      <c r="M70" s="57">
        <v>0.3672464199</v>
      </c>
      <c r="N70" s="57">
        <v>0.3597633136</v>
      </c>
      <c r="O70" s="27">
        <v>0.7483106251</v>
      </c>
      <c r="P70" s="20">
        <v>1.0</v>
      </c>
      <c r="Q70" s="7"/>
      <c r="R70" s="7"/>
      <c r="S70" s="7"/>
      <c r="T70" s="7"/>
      <c r="U70" s="7"/>
      <c r="V70" s="7"/>
      <c r="W70" s="7"/>
      <c r="X70" s="7"/>
      <c r="Y70" s="7"/>
      <c r="Z70" s="7"/>
    </row>
    <row r="71" ht="15.0" customHeight="1">
      <c r="A71" s="20" t="s">
        <v>306</v>
      </c>
      <c r="B71" s="20" t="s">
        <v>414</v>
      </c>
      <c r="C71" s="20">
        <v>379.0</v>
      </c>
      <c r="D71" s="50">
        <v>1092.0</v>
      </c>
      <c r="E71" s="57">
        <v>0.3348975628</v>
      </c>
      <c r="F71" s="50">
        <v>366.0</v>
      </c>
      <c r="G71" s="50">
        <v>726.0</v>
      </c>
      <c r="H71" s="20" t="s">
        <v>245</v>
      </c>
      <c r="I71" s="7"/>
      <c r="J71" s="20" t="s">
        <v>306</v>
      </c>
      <c r="K71" s="20" t="s">
        <v>414</v>
      </c>
      <c r="L71" s="20">
        <v>379.0</v>
      </c>
      <c r="M71" s="57">
        <v>0.3683483215</v>
      </c>
      <c r="N71" s="57">
        <v>0.3666927287</v>
      </c>
      <c r="O71" s="27">
        <v>0.1655592838</v>
      </c>
      <c r="P71" s="20">
        <v>1.0</v>
      </c>
      <c r="Q71" s="7"/>
      <c r="R71" s="7"/>
      <c r="S71" s="7"/>
      <c r="T71" s="7"/>
      <c r="U71" s="7"/>
      <c r="V71" s="7"/>
      <c r="W71" s="7"/>
      <c r="X71" s="7"/>
      <c r="Y71" s="7"/>
      <c r="Z71" s="7"/>
    </row>
    <row r="72" ht="15.0" customHeight="1">
      <c r="A72" s="20" t="s">
        <v>306</v>
      </c>
      <c r="B72" s="20" t="s">
        <v>415</v>
      </c>
      <c r="C72" s="20">
        <v>380.0</v>
      </c>
      <c r="D72" s="50">
        <v>295.0</v>
      </c>
      <c r="E72" s="57">
        <v>0.3888585659</v>
      </c>
      <c r="F72" s="50">
        <v>115.0</v>
      </c>
      <c r="G72" s="50">
        <v>180.0</v>
      </c>
      <c r="H72" s="20" t="s">
        <v>245</v>
      </c>
      <c r="I72" s="7"/>
      <c r="J72" s="20" t="s">
        <v>306</v>
      </c>
      <c r="K72" s="20" t="s">
        <v>415</v>
      </c>
      <c r="L72" s="20">
        <v>380.0</v>
      </c>
      <c r="M72" s="57">
        <v>0.4104839997</v>
      </c>
      <c r="N72" s="57">
        <v>0.4521963824</v>
      </c>
      <c r="O72" s="27">
        <v>-4.171238273</v>
      </c>
      <c r="P72" s="20">
        <v>1.0</v>
      </c>
      <c r="Q72" s="7"/>
      <c r="R72" s="7"/>
      <c r="S72" s="7"/>
      <c r="T72" s="7"/>
      <c r="U72" s="7"/>
      <c r="V72" s="7"/>
      <c r="W72" s="7"/>
      <c r="X72" s="7"/>
      <c r="Y72" s="7"/>
      <c r="Z72" s="7"/>
    </row>
    <row r="73" ht="15.0" customHeight="1">
      <c r="A73" s="20" t="s">
        <v>306</v>
      </c>
      <c r="B73" s="20" t="s">
        <v>415</v>
      </c>
      <c r="C73" s="20">
        <v>390.0</v>
      </c>
      <c r="D73" s="50">
        <v>323.0</v>
      </c>
      <c r="E73" s="57">
        <v>0.4228307149</v>
      </c>
      <c r="F73" s="50">
        <v>137.0</v>
      </c>
      <c r="G73" s="50">
        <v>186.0</v>
      </c>
      <c r="H73" s="20" t="s">
        <v>245</v>
      </c>
      <c r="I73" s="7"/>
      <c r="J73" s="20" t="s">
        <v>306</v>
      </c>
      <c r="K73" s="20" t="s">
        <v>415</v>
      </c>
      <c r="L73" s="20">
        <v>390.0</v>
      </c>
      <c r="M73" s="57">
        <v>0.4700801434</v>
      </c>
      <c r="N73" s="57">
        <v>0.4710327456</v>
      </c>
      <c r="O73" s="27">
        <v>-0.09526021991</v>
      </c>
      <c r="P73" s="20">
        <v>1.0</v>
      </c>
      <c r="Q73" s="7"/>
      <c r="R73" s="7"/>
      <c r="S73" s="7"/>
      <c r="T73" s="7"/>
      <c r="U73" s="7"/>
      <c r="V73" s="7"/>
      <c r="W73" s="7"/>
      <c r="X73" s="7"/>
      <c r="Y73" s="7"/>
      <c r="Z73" s="7"/>
    </row>
    <row r="74" ht="15.0" customHeight="1">
      <c r="A74" s="20" t="s">
        <v>306</v>
      </c>
      <c r="B74" s="20" t="s">
        <v>415</v>
      </c>
      <c r="C74" s="20">
        <v>400.0</v>
      </c>
      <c r="D74" s="50">
        <v>446.0</v>
      </c>
      <c r="E74" s="57">
        <v>0.3364856227</v>
      </c>
      <c r="F74" s="50">
        <v>150.0</v>
      </c>
      <c r="G74" s="50">
        <v>296.0</v>
      </c>
      <c r="H74" s="20" t="s">
        <v>245</v>
      </c>
      <c r="I74" s="7"/>
      <c r="J74" s="20" t="s">
        <v>306</v>
      </c>
      <c r="K74" s="20" t="s">
        <v>415</v>
      </c>
      <c r="L74" s="20">
        <v>400.0</v>
      </c>
      <c r="M74" s="57">
        <v>0.3412508922</v>
      </c>
      <c r="N74" s="57">
        <v>0.3955375254</v>
      </c>
      <c r="O74" s="27">
        <v>-5.428663311</v>
      </c>
      <c r="P74" s="20">
        <v>1.0</v>
      </c>
      <c r="Q74" s="7"/>
      <c r="R74" s="7"/>
      <c r="S74" s="7"/>
      <c r="T74" s="7"/>
      <c r="U74" s="7"/>
      <c r="V74" s="7"/>
      <c r="W74" s="7"/>
      <c r="X74" s="7"/>
      <c r="Y74" s="7"/>
      <c r="Z74" s="7"/>
    </row>
    <row r="75" ht="15.0" customHeight="1">
      <c r="A75" s="20" t="s">
        <v>306</v>
      </c>
      <c r="B75" s="20" t="s">
        <v>415</v>
      </c>
      <c r="C75" s="20">
        <v>410.0</v>
      </c>
      <c r="D75" s="50">
        <v>270.0</v>
      </c>
      <c r="E75" s="57">
        <v>0.3315537198</v>
      </c>
      <c r="F75" s="50">
        <v>90.0</v>
      </c>
      <c r="G75" s="50">
        <v>180.0</v>
      </c>
      <c r="H75" s="20" t="s">
        <v>245</v>
      </c>
      <c r="I75" s="7"/>
      <c r="J75" s="20" t="s">
        <v>306</v>
      </c>
      <c r="K75" s="20" t="s">
        <v>415</v>
      </c>
      <c r="L75" s="20">
        <v>410.0</v>
      </c>
      <c r="M75" s="57">
        <v>0.3706103859</v>
      </c>
      <c r="N75" s="57">
        <v>0.347972973</v>
      </c>
      <c r="O75" s="27">
        <v>2.263741288</v>
      </c>
      <c r="P75" s="20">
        <v>1.0</v>
      </c>
      <c r="Q75" s="7"/>
      <c r="R75" s="7"/>
      <c r="S75" s="7"/>
      <c r="T75" s="7"/>
      <c r="U75" s="7"/>
      <c r="V75" s="7"/>
      <c r="W75" s="7"/>
      <c r="X75" s="7"/>
      <c r="Y75" s="7"/>
      <c r="Z75" s="7"/>
    </row>
    <row r="76" ht="15.0" customHeight="1">
      <c r="A76" s="20" t="s">
        <v>306</v>
      </c>
      <c r="B76" s="20" t="s">
        <v>416</v>
      </c>
      <c r="C76" s="20">
        <v>420.0</v>
      </c>
      <c r="D76" s="50">
        <v>842.0</v>
      </c>
      <c r="E76" s="57">
        <v>0.2995917086</v>
      </c>
      <c r="F76" s="50">
        <v>252.0</v>
      </c>
      <c r="G76" s="50">
        <v>590.0</v>
      </c>
      <c r="H76" s="20" t="s">
        <v>245</v>
      </c>
      <c r="I76" s="7"/>
      <c r="J76" s="20" t="s">
        <v>306</v>
      </c>
      <c r="K76" s="20" t="s">
        <v>416</v>
      </c>
      <c r="L76" s="20">
        <v>420.0</v>
      </c>
      <c r="M76" s="57">
        <v>0.2635020219</v>
      </c>
      <c r="N76" s="57">
        <v>0.3194154489</v>
      </c>
      <c r="O76" s="27">
        <v>-5.591342699</v>
      </c>
      <c r="P76" s="20">
        <v>1.0</v>
      </c>
      <c r="Q76" s="7"/>
      <c r="R76" s="7"/>
      <c r="S76" s="7"/>
      <c r="T76" s="7"/>
      <c r="U76" s="7"/>
      <c r="V76" s="7"/>
      <c r="W76" s="7"/>
      <c r="X76" s="7"/>
      <c r="Y76" s="7"/>
      <c r="Z76" s="7"/>
    </row>
    <row r="77" ht="15.0" customHeight="1">
      <c r="A77" s="20" t="s">
        <v>306</v>
      </c>
      <c r="B77" s="20" t="s">
        <v>416</v>
      </c>
      <c r="C77" s="20">
        <v>430.0</v>
      </c>
      <c r="D77" s="50">
        <v>882.0</v>
      </c>
      <c r="E77" s="57">
        <v>0.2104848006</v>
      </c>
      <c r="F77" s="50">
        <v>186.0</v>
      </c>
      <c r="G77" s="50">
        <v>696.0</v>
      </c>
      <c r="H77" s="20" t="s">
        <v>245</v>
      </c>
      <c r="I77" s="7"/>
      <c r="J77" s="20" t="s">
        <v>306</v>
      </c>
      <c r="K77" s="20" t="s">
        <v>416</v>
      </c>
      <c r="L77" s="20">
        <v>430.0</v>
      </c>
      <c r="M77" s="57">
        <v>0.2218505909</v>
      </c>
      <c r="N77" s="57">
        <v>0.262345679</v>
      </c>
      <c r="O77" s="27">
        <v>-4.049508813</v>
      </c>
      <c r="P77" s="20">
        <v>1.0</v>
      </c>
      <c r="Q77" s="7"/>
      <c r="R77" s="7"/>
      <c r="S77" s="7"/>
      <c r="T77" s="7"/>
      <c r="U77" s="7"/>
      <c r="V77" s="7"/>
      <c r="W77" s="7"/>
      <c r="X77" s="7"/>
      <c r="Y77" s="7"/>
      <c r="Z77" s="7"/>
    </row>
    <row r="78" ht="15.0" customHeight="1">
      <c r="A78" s="20" t="s">
        <v>306</v>
      </c>
      <c r="B78" s="20" t="s">
        <v>416</v>
      </c>
      <c r="C78" s="20">
        <v>435.0</v>
      </c>
      <c r="D78" s="50">
        <v>789.0</v>
      </c>
      <c r="E78" s="57">
        <v>0.259133994</v>
      </c>
      <c r="F78" s="50">
        <v>204.0</v>
      </c>
      <c r="G78" s="50">
        <v>585.0</v>
      </c>
      <c r="H78" s="20" t="s">
        <v>245</v>
      </c>
      <c r="I78" s="7"/>
      <c r="J78" s="20" t="s">
        <v>306</v>
      </c>
      <c r="K78" s="20" t="s">
        <v>416</v>
      </c>
      <c r="L78" s="20">
        <v>435.0</v>
      </c>
      <c r="M78" s="57">
        <v>0.2665896542</v>
      </c>
      <c r="N78" s="57">
        <v>0.2914147521</v>
      </c>
      <c r="O78" s="27">
        <v>-2.482509794</v>
      </c>
      <c r="P78" s="20">
        <v>1.0</v>
      </c>
      <c r="Q78" s="7"/>
      <c r="R78" s="7"/>
      <c r="S78" s="7"/>
      <c r="T78" s="7"/>
      <c r="U78" s="7"/>
      <c r="V78" s="7"/>
      <c r="W78" s="7"/>
      <c r="X78" s="7"/>
      <c r="Y78" s="7"/>
      <c r="Z78" s="7"/>
    </row>
    <row r="79" ht="15.0" customHeight="1">
      <c r="A79" s="20" t="s">
        <v>306</v>
      </c>
      <c r="B79" s="20" t="s">
        <v>417</v>
      </c>
      <c r="C79" s="20">
        <v>440.0</v>
      </c>
      <c r="D79" s="50">
        <v>644.0</v>
      </c>
      <c r="E79" s="57">
        <v>0.2874837376</v>
      </c>
      <c r="F79" s="50">
        <v>185.0</v>
      </c>
      <c r="G79" s="50">
        <v>459.0</v>
      </c>
      <c r="H79" s="20" t="s">
        <v>245</v>
      </c>
      <c r="I79" s="7"/>
      <c r="J79" s="20" t="s">
        <v>306</v>
      </c>
      <c r="K79" s="20" t="s">
        <v>417</v>
      </c>
      <c r="L79" s="20">
        <v>440.0</v>
      </c>
      <c r="M79" s="57">
        <v>0.2421580706</v>
      </c>
      <c r="N79" s="57">
        <v>0.3067173638</v>
      </c>
      <c r="O79" s="27">
        <v>-6.455929315</v>
      </c>
      <c r="P79" s="20">
        <v>1.0</v>
      </c>
      <c r="Q79" s="7"/>
      <c r="R79" s="7"/>
      <c r="S79" s="7"/>
      <c r="T79" s="7"/>
      <c r="U79" s="7"/>
      <c r="V79" s="7"/>
      <c r="W79" s="7"/>
      <c r="X79" s="7"/>
      <c r="Y79" s="7"/>
      <c r="Z79" s="7"/>
    </row>
    <row r="80" ht="15.0" customHeight="1">
      <c r="A80" s="20" t="s">
        <v>306</v>
      </c>
      <c r="B80" s="20" t="s">
        <v>417</v>
      </c>
      <c r="C80" s="20">
        <v>450.0</v>
      </c>
      <c r="D80" s="50">
        <v>311.0</v>
      </c>
      <c r="E80" s="57">
        <v>0.2376783753</v>
      </c>
      <c r="F80" s="50">
        <v>74.0</v>
      </c>
      <c r="G80" s="50">
        <v>237.0</v>
      </c>
      <c r="H80" s="20" t="s">
        <v>245</v>
      </c>
      <c r="I80" s="7"/>
      <c r="J80" s="20" t="s">
        <v>306</v>
      </c>
      <c r="K80" s="20" t="s">
        <v>417</v>
      </c>
      <c r="L80" s="20">
        <v>450.0</v>
      </c>
      <c r="M80" s="57">
        <v>0.2264980754</v>
      </c>
      <c r="N80" s="57">
        <v>0.2652068127</v>
      </c>
      <c r="O80" s="27">
        <v>-3.870873721</v>
      </c>
      <c r="P80" s="20">
        <v>1.0</v>
      </c>
      <c r="Q80" s="7"/>
      <c r="R80" s="7"/>
      <c r="S80" s="7"/>
      <c r="T80" s="7"/>
      <c r="U80" s="7"/>
      <c r="V80" s="7"/>
      <c r="W80" s="7"/>
      <c r="X80" s="7"/>
      <c r="Y80" s="7"/>
      <c r="Z80" s="7"/>
    </row>
    <row r="81" ht="15.0" customHeight="1">
      <c r="A81" s="20" t="s">
        <v>306</v>
      </c>
      <c r="B81" s="20" t="s">
        <v>418</v>
      </c>
      <c r="C81" s="20">
        <v>460.0</v>
      </c>
      <c r="D81" s="50">
        <v>102.0</v>
      </c>
      <c r="E81" s="57">
        <v>0.2848130391</v>
      </c>
      <c r="F81" s="50">
        <v>29.0</v>
      </c>
      <c r="G81" s="50">
        <v>73.0</v>
      </c>
      <c r="H81" s="20" t="s">
        <v>245</v>
      </c>
      <c r="I81" s="7"/>
      <c r="J81" s="20" t="s">
        <v>306</v>
      </c>
      <c r="K81" s="20" t="s">
        <v>418</v>
      </c>
      <c r="L81" s="20">
        <v>460.0</v>
      </c>
      <c r="M81" s="57">
        <v>0.4038524093</v>
      </c>
      <c r="N81" s="57">
        <v>0.3558282209</v>
      </c>
      <c r="O81" s="27">
        <v>4.802418841</v>
      </c>
      <c r="P81" s="20">
        <v>1.0</v>
      </c>
      <c r="Q81" s="7"/>
      <c r="R81" s="7"/>
      <c r="S81" s="7"/>
      <c r="T81" s="7"/>
      <c r="U81" s="7"/>
      <c r="V81" s="7"/>
      <c r="W81" s="7"/>
      <c r="X81" s="7"/>
      <c r="Y81" s="7"/>
      <c r="Z81" s="7"/>
    </row>
    <row r="82" ht="15.0" customHeight="1">
      <c r="A82" s="20" t="s">
        <v>243</v>
      </c>
      <c r="B82" s="20" t="s">
        <v>419</v>
      </c>
      <c r="C82" s="20">
        <v>10.0</v>
      </c>
      <c r="D82" s="50">
        <v>1166.0</v>
      </c>
      <c r="E82" s="57">
        <v>0.3987014306</v>
      </c>
      <c r="F82" s="50">
        <v>465.0</v>
      </c>
      <c r="G82" s="50">
        <v>701.0</v>
      </c>
      <c r="H82" s="20" t="s">
        <v>245</v>
      </c>
      <c r="I82" s="7"/>
      <c r="J82" s="20" t="s">
        <v>243</v>
      </c>
      <c r="K82" s="20" t="s">
        <v>419</v>
      </c>
      <c r="L82" s="20">
        <v>10.0</v>
      </c>
      <c r="M82" s="57">
        <v>0.4531637629</v>
      </c>
      <c r="N82" s="57">
        <v>0.4396488661</v>
      </c>
      <c r="O82" s="27">
        <v>1.35148968</v>
      </c>
      <c r="P82" s="20">
        <v>1.0</v>
      </c>
      <c r="Q82" s="7"/>
      <c r="R82" s="7"/>
      <c r="S82" s="7"/>
      <c r="T82" s="7"/>
      <c r="U82" s="7"/>
      <c r="V82" s="7"/>
      <c r="W82" s="7"/>
      <c r="X82" s="7"/>
      <c r="Y82" s="7"/>
      <c r="Z82" s="7"/>
    </row>
    <row r="83" ht="15.0" customHeight="1">
      <c r="A83" s="20" t="s">
        <v>243</v>
      </c>
      <c r="B83" s="20" t="s">
        <v>420</v>
      </c>
      <c r="C83" s="20">
        <v>20.0</v>
      </c>
      <c r="D83" s="50">
        <v>216.0</v>
      </c>
      <c r="E83" s="57">
        <v>0.6311988854</v>
      </c>
      <c r="F83" s="50">
        <v>136.0</v>
      </c>
      <c r="G83" s="50">
        <v>80.0</v>
      </c>
      <c r="H83" s="20" t="s">
        <v>247</v>
      </c>
      <c r="I83" s="7"/>
      <c r="J83" s="20" t="s">
        <v>243</v>
      </c>
      <c r="K83" s="20" t="s">
        <v>420</v>
      </c>
      <c r="L83" s="20">
        <v>20.0</v>
      </c>
      <c r="M83" s="57">
        <v>0.7198228119</v>
      </c>
      <c r="N83" s="57">
        <v>0.7182890855</v>
      </c>
      <c r="O83" s="27">
        <v>0.1533726403</v>
      </c>
      <c r="P83" s="20">
        <v>1.0</v>
      </c>
      <c r="Q83" s="7"/>
      <c r="R83" s="7"/>
      <c r="S83" s="7"/>
      <c r="T83" s="7"/>
      <c r="U83" s="7"/>
      <c r="V83" s="7"/>
      <c r="W83" s="7"/>
      <c r="X83" s="7"/>
      <c r="Y83" s="7"/>
      <c r="Z83" s="7"/>
    </row>
    <row r="84" ht="15.0" customHeight="1">
      <c r="A84" s="20" t="s">
        <v>243</v>
      </c>
      <c r="B84" s="20" t="s">
        <v>420</v>
      </c>
      <c r="C84" s="20">
        <v>30.0</v>
      </c>
      <c r="D84" s="50">
        <v>317.0</v>
      </c>
      <c r="E84" s="57">
        <v>0.6246055417</v>
      </c>
      <c r="F84" s="50">
        <v>198.0</v>
      </c>
      <c r="G84" s="50">
        <v>119.0</v>
      </c>
      <c r="H84" s="20" t="s">
        <v>247</v>
      </c>
      <c r="I84" s="7"/>
      <c r="J84" s="20" t="s">
        <v>243</v>
      </c>
      <c r="K84" s="20" t="s">
        <v>420</v>
      </c>
      <c r="L84" s="20">
        <v>30.0</v>
      </c>
      <c r="M84" s="57">
        <v>0.7173473021</v>
      </c>
      <c r="N84" s="57">
        <v>0.6978297162</v>
      </c>
      <c r="O84" s="27">
        <v>1.951758594</v>
      </c>
      <c r="P84" s="20">
        <v>1.0</v>
      </c>
      <c r="Q84" s="7"/>
      <c r="R84" s="7"/>
      <c r="S84" s="7"/>
      <c r="T84" s="7"/>
      <c r="U84" s="7"/>
      <c r="V84" s="7"/>
      <c r="W84" s="7"/>
      <c r="X84" s="7"/>
      <c r="Y84" s="7"/>
      <c r="Z84" s="7"/>
    </row>
    <row r="85" ht="15.0" customHeight="1">
      <c r="A85" s="20" t="s">
        <v>243</v>
      </c>
      <c r="B85" s="20" t="s">
        <v>420</v>
      </c>
      <c r="C85" s="20">
        <v>40.0</v>
      </c>
      <c r="D85" s="50">
        <v>492.0</v>
      </c>
      <c r="E85" s="57">
        <v>0.649179662</v>
      </c>
      <c r="F85" s="50">
        <v>319.0</v>
      </c>
      <c r="G85" s="50">
        <v>173.0</v>
      </c>
      <c r="H85" s="20" t="s">
        <v>247</v>
      </c>
      <c r="I85" s="7"/>
      <c r="J85" s="20" t="s">
        <v>243</v>
      </c>
      <c r="K85" s="20" t="s">
        <v>420</v>
      </c>
      <c r="L85" s="20">
        <v>40.0</v>
      </c>
      <c r="M85" s="57">
        <v>0.7812293246</v>
      </c>
      <c r="N85" s="57">
        <v>0.7194473964</v>
      </c>
      <c r="O85" s="27">
        <v>6.178192817</v>
      </c>
      <c r="P85" s="20">
        <v>1.0</v>
      </c>
      <c r="Q85" s="7"/>
      <c r="R85" s="7"/>
      <c r="S85" s="7"/>
      <c r="T85" s="7"/>
      <c r="U85" s="7"/>
      <c r="V85" s="7"/>
      <c r="W85" s="7"/>
      <c r="X85" s="7"/>
      <c r="Y85" s="7"/>
      <c r="Z85" s="7"/>
    </row>
    <row r="86" ht="15.0" customHeight="1">
      <c r="A86" s="20" t="s">
        <v>243</v>
      </c>
      <c r="B86" s="20" t="s">
        <v>420</v>
      </c>
      <c r="C86" s="20">
        <v>50.0</v>
      </c>
      <c r="D86" s="50">
        <v>195.0</v>
      </c>
      <c r="E86" s="57">
        <v>0.6124171192</v>
      </c>
      <c r="F86" s="50">
        <v>119.0</v>
      </c>
      <c r="G86" s="50">
        <v>76.0</v>
      </c>
      <c r="H86" s="20" t="s">
        <v>247</v>
      </c>
      <c r="I86" s="7"/>
      <c r="J86" s="20" t="s">
        <v>243</v>
      </c>
      <c r="K86" s="20" t="s">
        <v>420</v>
      </c>
      <c r="L86" s="20">
        <v>50.0</v>
      </c>
      <c r="M86" s="57">
        <v>0.7069918718</v>
      </c>
      <c r="N86" s="57">
        <v>0.6722090261</v>
      </c>
      <c r="O86" s="27">
        <v>3.478284565</v>
      </c>
      <c r="P86" s="20">
        <v>1.0</v>
      </c>
      <c r="Q86" s="7"/>
      <c r="R86" s="7"/>
      <c r="S86" s="7"/>
      <c r="T86" s="7"/>
      <c r="U86" s="7"/>
      <c r="V86" s="7"/>
      <c r="W86" s="7"/>
      <c r="X86" s="7"/>
      <c r="Y86" s="7"/>
      <c r="Z86" s="7"/>
    </row>
    <row r="87" ht="15.0" customHeight="1">
      <c r="A87" s="20" t="s">
        <v>243</v>
      </c>
      <c r="B87" s="20" t="s">
        <v>420</v>
      </c>
      <c r="C87" s="20">
        <v>60.0</v>
      </c>
      <c r="D87" s="50">
        <v>231.0</v>
      </c>
      <c r="E87" s="57">
        <v>0.7009699503</v>
      </c>
      <c r="F87" s="50">
        <v>162.0</v>
      </c>
      <c r="G87" s="50">
        <v>69.0</v>
      </c>
      <c r="H87" s="20" t="s">
        <v>247</v>
      </c>
      <c r="I87" s="7"/>
      <c r="J87" s="20" t="s">
        <v>243</v>
      </c>
      <c r="K87" s="20" t="s">
        <v>420</v>
      </c>
      <c r="L87" s="20">
        <v>60.0</v>
      </c>
      <c r="M87" s="57">
        <v>0.7648042088</v>
      </c>
      <c r="N87" s="57">
        <v>0.7462437396</v>
      </c>
      <c r="O87" s="27">
        <v>1.856046919</v>
      </c>
      <c r="P87" s="20">
        <v>1.0</v>
      </c>
      <c r="Q87" s="7"/>
      <c r="R87" s="7"/>
      <c r="S87" s="7"/>
      <c r="T87" s="7"/>
      <c r="U87" s="7"/>
      <c r="V87" s="7"/>
      <c r="W87" s="7"/>
      <c r="X87" s="7"/>
      <c r="Y87" s="7"/>
      <c r="Z87" s="7"/>
    </row>
    <row r="88" ht="15.0" customHeight="1">
      <c r="A88" s="20" t="s">
        <v>243</v>
      </c>
      <c r="B88" s="20" t="s">
        <v>420</v>
      </c>
      <c r="C88" s="20">
        <v>70.0</v>
      </c>
      <c r="D88" s="50">
        <v>44.0</v>
      </c>
      <c r="E88" s="57">
        <v>0.5350807734</v>
      </c>
      <c r="F88" s="50">
        <v>24.0</v>
      </c>
      <c r="G88" s="50">
        <v>20.0</v>
      </c>
      <c r="H88" s="20" t="s">
        <v>247</v>
      </c>
      <c r="I88" s="7"/>
      <c r="J88" s="20" t="s">
        <v>243</v>
      </c>
      <c r="K88" s="20" t="s">
        <v>420</v>
      </c>
      <c r="L88" s="20">
        <v>70.0</v>
      </c>
      <c r="M88" s="57">
        <v>0.7167256606</v>
      </c>
      <c r="N88" s="57">
        <v>0.6151202749</v>
      </c>
      <c r="O88" s="27">
        <v>10.16053857</v>
      </c>
      <c r="P88" s="20">
        <v>1.0</v>
      </c>
      <c r="Q88" s="7"/>
      <c r="R88" s="7"/>
      <c r="S88" s="7"/>
      <c r="T88" s="7"/>
      <c r="U88" s="7"/>
      <c r="V88" s="7"/>
      <c r="W88" s="7"/>
      <c r="X88" s="7"/>
      <c r="Y88" s="7"/>
      <c r="Z88" s="7"/>
    </row>
    <row r="89" ht="15.0" customHeight="1">
      <c r="A89" s="20" t="s">
        <v>243</v>
      </c>
      <c r="B89" s="20" t="s">
        <v>420</v>
      </c>
      <c r="C89" s="20">
        <v>80.0</v>
      </c>
      <c r="D89" s="50">
        <v>269.0</v>
      </c>
      <c r="E89" s="57">
        <v>0.5532363432</v>
      </c>
      <c r="F89" s="50">
        <v>149.0</v>
      </c>
      <c r="G89" s="50">
        <v>120.0</v>
      </c>
      <c r="H89" s="20" t="s">
        <v>247</v>
      </c>
      <c r="I89" s="7"/>
      <c r="J89" s="20" t="s">
        <v>243</v>
      </c>
      <c r="K89" s="20" t="s">
        <v>420</v>
      </c>
      <c r="L89" s="20">
        <v>80.0</v>
      </c>
      <c r="M89" s="57">
        <v>0.6790493645</v>
      </c>
      <c r="N89" s="57">
        <v>0.6134020619</v>
      </c>
      <c r="O89" s="27">
        <v>6.564730262</v>
      </c>
      <c r="P89" s="20">
        <v>1.0</v>
      </c>
      <c r="Q89" s="7"/>
      <c r="R89" s="7"/>
      <c r="S89" s="7"/>
      <c r="T89" s="7"/>
      <c r="U89" s="7"/>
      <c r="V89" s="7"/>
      <c r="W89" s="7"/>
      <c r="X89" s="7"/>
      <c r="Y89" s="7"/>
      <c r="Z89" s="7"/>
    </row>
    <row r="90" ht="15.0" customHeight="1">
      <c r="A90" s="20" t="s">
        <v>243</v>
      </c>
      <c r="B90" s="20" t="s">
        <v>420</v>
      </c>
      <c r="C90" s="20">
        <v>90.0</v>
      </c>
      <c r="D90" s="50">
        <v>331.0</v>
      </c>
      <c r="E90" s="57">
        <v>0.6738253637</v>
      </c>
      <c r="F90" s="50">
        <v>223.0</v>
      </c>
      <c r="G90" s="50">
        <v>108.0</v>
      </c>
      <c r="H90" s="20" t="s">
        <v>247</v>
      </c>
      <c r="I90" s="7"/>
      <c r="J90" s="20" t="s">
        <v>243</v>
      </c>
      <c r="K90" s="20" t="s">
        <v>420</v>
      </c>
      <c r="L90" s="20">
        <v>90.0</v>
      </c>
      <c r="M90" s="57">
        <v>0.7152423821</v>
      </c>
      <c r="N90" s="57">
        <v>0.729312763</v>
      </c>
      <c r="O90" s="27">
        <v>-1.407038084</v>
      </c>
      <c r="P90" s="20">
        <v>1.0</v>
      </c>
      <c r="Q90" s="7"/>
      <c r="R90" s="7"/>
      <c r="S90" s="7"/>
      <c r="T90" s="7"/>
      <c r="U90" s="7"/>
      <c r="V90" s="7"/>
      <c r="W90" s="7"/>
      <c r="X90" s="7"/>
      <c r="Y90" s="7"/>
      <c r="Z90" s="7"/>
    </row>
    <row r="91" ht="15.0" customHeight="1">
      <c r="A91" s="20" t="s">
        <v>243</v>
      </c>
      <c r="B91" s="20" t="s">
        <v>420</v>
      </c>
      <c r="C91" s="20">
        <v>110.0</v>
      </c>
      <c r="D91" s="50">
        <v>93.0</v>
      </c>
      <c r="E91" s="57">
        <v>0.6535073154</v>
      </c>
      <c r="F91" s="50">
        <v>61.0</v>
      </c>
      <c r="G91" s="50">
        <v>32.0</v>
      </c>
      <c r="H91" s="20" t="s">
        <v>247</v>
      </c>
      <c r="I91" s="7"/>
      <c r="J91" s="20" t="s">
        <v>243</v>
      </c>
      <c r="K91" s="20" t="s">
        <v>420</v>
      </c>
      <c r="L91" s="20">
        <v>110.0</v>
      </c>
      <c r="M91" s="57">
        <v>0.7693457362</v>
      </c>
      <c r="N91" s="57">
        <v>0.7171052632</v>
      </c>
      <c r="O91" s="27">
        <v>5.224047305</v>
      </c>
      <c r="P91" s="20">
        <v>1.0</v>
      </c>
      <c r="Q91" s="7"/>
      <c r="R91" s="7"/>
      <c r="S91" s="7"/>
      <c r="T91" s="7"/>
      <c r="U91" s="7"/>
      <c r="V91" s="7"/>
      <c r="W91" s="7"/>
      <c r="X91" s="7"/>
      <c r="Y91" s="7"/>
      <c r="Z91" s="7"/>
    </row>
    <row r="92" ht="15.0" customHeight="1">
      <c r="A92" s="20" t="s">
        <v>243</v>
      </c>
      <c r="B92" s="20" t="s">
        <v>420</v>
      </c>
      <c r="C92" s="20">
        <v>120.0</v>
      </c>
      <c r="D92" s="50">
        <v>90.0</v>
      </c>
      <c r="E92" s="57">
        <v>0.6385058006</v>
      </c>
      <c r="F92" s="50">
        <v>57.0</v>
      </c>
      <c r="G92" s="50">
        <v>33.0</v>
      </c>
      <c r="H92" s="20" t="s">
        <v>247</v>
      </c>
      <c r="I92" s="7"/>
      <c r="J92" s="20" t="s">
        <v>243</v>
      </c>
      <c r="K92" s="20" t="s">
        <v>420</v>
      </c>
      <c r="L92" s="20">
        <v>120.0</v>
      </c>
      <c r="M92" s="57">
        <v>0.8100211271</v>
      </c>
      <c r="N92" s="57">
        <v>0.7061994609</v>
      </c>
      <c r="O92" s="27">
        <v>10.38216662</v>
      </c>
      <c r="P92" s="20">
        <v>1.0</v>
      </c>
      <c r="Q92" s="7"/>
      <c r="R92" s="7"/>
      <c r="S92" s="7"/>
      <c r="T92" s="7"/>
      <c r="U92" s="7"/>
      <c r="V92" s="7"/>
      <c r="W92" s="7"/>
      <c r="X92" s="7"/>
      <c r="Y92" s="7"/>
      <c r="Z92" s="7"/>
    </row>
    <row r="93" ht="15.0" customHeight="1">
      <c r="A93" s="20" t="s">
        <v>243</v>
      </c>
      <c r="B93" s="20" t="s">
        <v>420</v>
      </c>
      <c r="C93" s="20">
        <v>130.0</v>
      </c>
      <c r="D93" s="50">
        <v>218.0</v>
      </c>
      <c r="E93" s="57">
        <v>0.6736377234</v>
      </c>
      <c r="F93" s="50">
        <v>147.0</v>
      </c>
      <c r="G93" s="50">
        <v>71.0</v>
      </c>
      <c r="H93" s="20" t="s">
        <v>247</v>
      </c>
      <c r="I93" s="7"/>
      <c r="J93" s="20" t="s">
        <v>243</v>
      </c>
      <c r="K93" s="20" t="s">
        <v>420</v>
      </c>
      <c r="L93" s="20">
        <v>130.0</v>
      </c>
      <c r="M93" s="57">
        <v>0.7438511286</v>
      </c>
      <c r="N93" s="57">
        <v>0.7373913043</v>
      </c>
      <c r="O93" s="27">
        <v>0.6459824213</v>
      </c>
      <c r="P93" s="20">
        <v>1.0</v>
      </c>
      <c r="Q93" s="7"/>
      <c r="R93" s="7"/>
      <c r="S93" s="7"/>
      <c r="T93" s="7"/>
      <c r="U93" s="7"/>
      <c r="V93" s="7"/>
      <c r="W93" s="7"/>
      <c r="X93" s="7"/>
      <c r="Y93" s="7"/>
      <c r="Z93" s="7"/>
    </row>
    <row r="94" ht="15.0" customHeight="1">
      <c r="A94" s="20" t="s">
        <v>243</v>
      </c>
      <c r="B94" s="20" t="s">
        <v>420</v>
      </c>
      <c r="C94" s="20">
        <v>140.0</v>
      </c>
      <c r="D94" s="50">
        <v>441.0</v>
      </c>
      <c r="E94" s="57">
        <v>0.6247691054</v>
      </c>
      <c r="F94" s="50">
        <v>276.0</v>
      </c>
      <c r="G94" s="50">
        <v>165.0</v>
      </c>
      <c r="H94" s="20" t="s">
        <v>247</v>
      </c>
      <c r="I94" s="7"/>
      <c r="J94" s="20" t="s">
        <v>243</v>
      </c>
      <c r="K94" s="20" t="s">
        <v>420</v>
      </c>
      <c r="L94" s="20">
        <v>140.0</v>
      </c>
      <c r="M94" s="57">
        <v>0.6345080794</v>
      </c>
      <c r="N94" s="57">
        <v>0.6710213777</v>
      </c>
      <c r="O94" s="27">
        <v>-3.651329829</v>
      </c>
      <c r="P94" s="20">
        <v>1.0</v>
      </c>
      <c r="Q94" s="7"/>
      <c r="R94" s="7"/>
      <c r="S94" s="7"/>
      <c r="T94" s="7"/>
      <c r="U94" s="7"/>
      <c r="V94" s="7"/>
      <c r="W94" s="7"/>
      <c r="X94" s="7"/>
      <c r="Y94" s="7"/>
      <c r="Z94" s="7"/>
    </row>
    <row r="95" ht="15.0" customHeight="1">
      <c r="A95" s="20" t="s">
        <v>243</v>
      </c>
      <c r="B95" s="20" t="s">
        <v>420</v>
      </c>
      <c r="C95" s="20">
        <v>150.0</v>
      </c>
      <c r="D95" s="50">
        <v>171.0</v>
      </c>
      <c r="E95" s="57">
        <v>0.6311225604</v>
      </c>
      <c r="F95" s="50">
        <v>108.0</v>
      </c>
      <c r="G95" s="50">
        <v>63.0</v>
      </c>
      <c r="H95" s="20" t="s">
        <v>247</v>
      </c>
      <c r="I95" s="7"/>
      <c r="J95" s="20" t="s">
        <v>243</v>
      </c>
      <c r="K95" s="20" t="s">
        <v>420</v>
      </c>
      <c r="L95" s="20">
        <v>150.0</v>
      </c>
      <c r="M95" s="57">
        <v>0.6870081303</v>
      </c>
      <c r="N95" s="57">
        <v>0.6824146982</v>
      </c>
      <c r="O95" s="27">
        <v>0.4593432185</v>
      </c>
      <c r="P95" s="20">
        <v>1.0</v>
      </c>
      <c r="Q95" s="7"/>
      <c r="R95" s="7"/>
      <c r="S95" s="7"/>
      <c r="T95" s="7"/>
      <c r="U95" s="7"/>
      <c r="V95" s="7"/>
      <c r="W95" s="7"/>
      <c r="X95" s="7"/>
      <c r="Y95" s="7"/>
      <c r="Z95" s="7"/>
    </row>
    <row r="96" ht="15.0" customHeight="1">
      <c r="A96" s="20" t="s">
        <v>243</v>
      </c>
      <c r="B96" s="20" t="s">
        <v>420</v>
      </c>
      <c r="C96" s="20">
        <v>160.0</v>
      </c>
      <c r="D96" s="50">
        <v>135.0</v>
      </c>
      <c r="E96" s="57">
        <v>0.5947564833</v>
      </c>
      <c r="F96" s="50">
        <v>80.0</v>
      </c>
      <c r="G96" s="50">
        <v>55.0</v>
      </c>
      <c r="H96" s="20" t="s">
        <v>247</v>
      </c>
      <c r="I96" s="7"/>
      <c r="J96" s="20" t="s">
        <v>243</v>
      </c>
      <c r="K96" s="20" t="s">
        <v>420</v>
      </c>
      <c r="L96" s="20">
        <v>160.0</v>
      </c>
      <c r="M96" s="57">
        <v>0.6952603436</v>
      </c>
      <c r="N96" s="57">
        <v>0.6759061834</v>
      </c>
      <c r="O96" s="27">
        <v>1.93541602</v>
      </c>
      <c r="P96" s="20">
        <v>1.0</v>
      </c>
      <c r="Q96" s="7"/>
      <c r="R96" s="7"/>
      <c r="S96" s="7"/>
      <c r="T96" s="7"/>
      <c r="U96" s="7"/>
      <c r="V96" s="7"/>
      <c r="W96" s="7"/>
      <c r="X96" s="7"/>
      <c r="Y96" s="7"/>
      <c r="Z96" s="7"/>
    </row>
    <row r="97" ht="15.0" customHeight="1">
      <c r="A97" s="20" t="s">
        <v>243</v>
      </c>
      <c r="B97" s="20" t="s">
        <v>420</v>
      </c>
      <c r="C97" s="20">
        <v>170.0</v>
      </c>
      <c r="D97" s="50">
        <v>331.0</v>
      </c>
      <c r="E97" s="57">
        <v>0.6026839077</v>
      </c>
      <c r="F97" s="50">
        <v>199.0</v>
      </c>
      <c r="G97" s="50">
        <v>132.0</v>
      </c>
      <c r="H97" s="20" t="s">
        <v>247</v>
      </c>
      <c r="I97" s="7"/>
      <c r="J97" s="20" t="s">
        <v>243</v>
      </c>
      <c r="K97" s="20" t="s">
        <v>420</v>
      </c>
      <c r="L97" s="20">
        <v>170.0</v>
      </c>
      <c r="M97" s="57">
        <v>0.6406339607</v>
      </c>
      <c r="N97" s="57">
        <v>0.6162790698</v>
      </c>
      <c r="O97" s="27">
        <v>2.435489094</v>
      </c>
      <c r="P97" s="20">
        <v>1.0</v>
      </c>
      <c r="Q97" s="7"/>
      <c r="R97" s="7"/>
      <c r="S97" s="7"/>
      <c r="T97" s="7"/>
      <c r="U97" s="7"/>
      <c r="V97" s="7"/>
      <c r="W97" s="7"/>
      <c r="X97" s="7"/>
      <c r="Y97" s="7"/>
      <c r="Z97" s="7"/>
    </row>
    <row r="98" ht="15.0" customHeight="1">
      <c r="A98" s="20" t="s">
        <v>243</v>
      </c>
      <c r="B98" s="20" t="s">
        <v>420</v>
      </c>
      <c r="C98" s="20">
        <v>180.0</v>
      </c>
      <c r="D98" s="50">
        <v>247.0</v>
      </c>
      <c r="E98" s="57">
        <v>0.6087995392</v>
      </c>
      <c r="F98" s="50">
        <v>150.0</v>
      </c>
      <c r="G98" s="50">
        <v>97.0</v>
      </c>
      <c r="H98" s="20" t="s">
        <v>247</v>
      </c>
      <c r="I98" s="7"/>
      <c r="J98" s="20" t="s">
        <v>243</v>
      </c>
      <c r="K98" s="20" t="s">
        <v>420</v>
      </c>
      <c r="L98" s="20">
        <v>180.0</v>
      </c>
      <c r="M98" s="57">
        <v>0.7398923855</v>
      </c>
      <c r="N98" s="57">
        <v>0.6856725146</v>
      </c>
      <c r="O98" s="27">
        <v>5.421987091</v>
      </c>
      <c r="P98" s="20">
        <v>1.0</v>
      </c>
      <c r="Q98" s="7"/>
      <c r="R98" s="7"/>
      <c r="S98" s="7"/>
      <c r="T98" s="7"/>
      <c r="U98" s="7"/>
      <c r="V98" s="7"/>
      <c r="W98" s="7"/>
      <c r="X98" s="7"/>
      <c r="Y98" s="7"/>
      <c r="Z98" s="7"/>
    </row>
    <row r="99" ht="15.0" customHeight="1">
      <c r="A99" s="20" t="s">
        <v>243</v>
      </c>
      <c r="B99" s="20" t="s">
        <v>420</v>
      </c>
      <c r="C99" s="20">
        <v>190.0</v>
      </c>
      <c r="D99" s="50">
        <v>279.0</v>
      </c>
      <c r="E99" s="57">
        <v>0.6472467957</v>
      </c>
      <c r="F99" s="50">
        <v>181.0</v>
      </c>
      <c r="G99" s="50">
        <v>98.0</v>
      </c>
      <c r="H99" s="20" t="s">
        <v>247</v>
      </c>
      <c r="I99" s="7"/>
      <c r="J99" s="20" t="s">
        <v>243</v>
      </c>
      <c r="K99" s="20" t="s">
        <v>420</v>
      </c>
      <c r="L99" s="20">
        <v>190.0</v>
      </c>
      <c r="M99" s="57">
        <v>0.7335289915</v>
      </c>
      <c r="N99" s="57">
        <v>0.7163934426</v>
      </c>
      <c r="O99" s="27">
        <v>1.713554883</v>
      </c>
      <c r="P99" s="20">
        <v>1.0</v>
      </c>
      <c r="Q99" s="7"/>
      <c r="R99" s="7"/>
      <c r="S99" s="7"/>
      <c r="T99" s="7"/>
      <c r="U99" s="7"/>
      <c r="V99" s="7"/>
      <c r="W99" s="7"/>
      <c r="X99" s="7"/>
      <c r="Y99" s="7"/>
      <c r="Z99" s="7"/>
    </row>
    <row r="100" ht="15.0" customHeight="1">
      <c r="A100" s="20" t="s">
        <v>243</v>
      </c>
      <c r="B100" s="20" t="s">
        <v>420</v>
      </c>
      <c r="C100" s="20">
        <v>200.0</v>
      </c>
      <c r="D100" s="50">
        <v>99.0</v>
      </c>
      <c r="E100" s="57">
        <v>0.5980659251</v>
      </c>
      <c r="F100" s="50">
        <v>59.0</v>
      </c>
      <c r="G100" s="50">
        <v>40.0</v>
      </c>
      <c r="H100" s="20" t="s">
        <v>247</v>
      </c>
      <c r="I100" s="7"/>
      <c r="J100" s="20" t="s">
        <v>243</v>
      </c>
      <c r="K100" s="20" t="s">
        <v>420</v>
      </c>
      <c r="L100" s="20">
        <v>200.0</v>
      </c>
      <c r="M100" s="57">
        <v>0.6876794313</v>
      </c>
      <c r="N100" s="57">
        <v>0.6546906188</v>
      </c>
      <c r="O100" s="27">
        <v>3.298881252</v>
      </c>
      <c r="P100" s="20">
        <v>1.0</v>
      </c>
      <c r="Q100" s="7"/>
      <c r="R100" s="7"/>
      <c r="S100" s="7"/>
      <c r="T100" s="7"/>
      <c r="U100" s="7"/>
      <c r="V100" s="7"/>
      <c r="W100" s="7"/>
      <c r="X100" s="7"/>
      <c r="Y100" s="7"/>
      <c r="Z100" s="7"/>
    </row>
    <row r="101" ht="15.0" customHeight="1">
      <c r="A101" s="20" t="s">
        <v>243</v>
      </c>
      <c r="B101" s="20" t="s">
        <v>420</v>
      </c>
      <c r="C101" s="20">
        <v>210.0</v>
      </c>
      <c r="D101" s="50">
        <v>163.0</v>
      </c>
      <c r="E101" s="57">
        <v>0.6407500998</v>
      </c>
      <c r="F101" s="50">
        <v>104.0</v>
      </c>
      <c r="G101" s="50">
        <v>59.0</v>
      </c>
      <c r="H101" s="20" t="s">
        <v>247</v>
      </c>
      <c r="I101" s="7"/>
      <c r="J101" s="20" t="s">
        <v>243</v>
      </c>
      <c r="K101" s="20" t="s">
        <v>420</v>
      </c>
      <c r="L101" s="20">
        <v>210.0</v>
      </c>
      <c r="M101" s="57">
        <v>0.7573586254</v>
      </c>
      <c r="N101" s="57">
        <v>0.7024291498</v>
      </c>
      <c r="O101" s="27">
        <v>5.492947556</v>
      </c>
      <c r="P101" s="20">
        <v>1.0</v>
      </c>
      <c r="Q101" s="7"/>
      <c r="R101" s="7"/>
      <c r="S101" s="7"/>
      <c r="T101" s="7"/>
      <c r="U101" s="7"/>
      <c r="V101" s="7"/>
      <c r="W101" s="7"/>
      <c r="X101" s="7"/>
      <c r="Y101" s="7"/>
      <c r="Z101" s="7"/>
    </row>
    <row r="102" ht="15.0" customHeight="1">
      <c r="A102" s="20" t="s">
        <v>243</v>
      </c>
      <c r="B102" s="20" t="s">
        <v>420</v>
      </c>
      <c r="C102" s="20">
        <v>220.0</v>
      </c>
      <c r="D102" s="50">
        <v>173.0</v>
      </c>
      <c r="E102" s="57">
        <v>0.6391130074</v>
      </c>
      <c r="F102" s="50">
        <v>111.0</v>
      </c>
      <c r="G102" s="50">
        <v>62.0</v>
      </c>
      <c r="H102" s="20" t="s">
        <v>247</v>
      </c>
      <c r="I102" s="7"/>
      <c r="J102" s="20" t="s">
        <v>243</v>
      </c>
      <c r="K102" s="20" t="s">
        <v>420</v>
      </c>
      <c r="L102" s="20">
        <v>220.0</v>
      </c>
      <c r="M102" s="57">
        <v>0.7429587628</v>
      </c>
      <c r="N102" s="57">
        <v>0.6781857451</v>
      </c>
      <c r="O102" s="27">
        <v>6.477301768</v>
      </c>
      <c r="P102" s="20">
        <v>1.0</v>
      </c>
      <c r="Q102" s="7"/>
      <c r="R102" s="7"/>
      <c r="S102" s="7"/>
      <c r="T102" s="7"/>
      <c r="U102" s="7"/>
      <c r="V102" s="7"/>
      <c r="W102" s="7"/>
      <c r="X102" s="7"/>
      <c r="Y102" s="7"/>
      <c r="Z102" s="7"/>
    </row>
    <row r="103" ht="15.0" customHeight="1">
      <c r="A103" s="20" t="s">
        <v>243</v>
      </c>
      <c r="B103" s="20" t="s">
        <v>420</v>
      </c>
      <c r="C103" s="20">
        <v>230.0</v>
      </c>
      <c r="D103" s="50">
        <v>109.0</v>
      </c>
      <c r="E103" s="57">
        <v>0.6773959814</v>
      </c>
      <c r="F103" s="50">
        <v>74.0</v>
      </c>
      <c r="G103" s="50">
        <v>35.0</v>
      </c>
      <c r="H103" s="20" t="s">
        <v>247</v>
      </c>
      <c r="I103" s="7"/>
      <c r="J103" s="20" t="s">
        <v>243</v>
      </c>
      <c r="K103" s="20" t="s">
        <v>420</v>
      </c>
      <c r="L103" s="20">
        <v>230.0</v>
      </c>
      <c r="M103" s="57">
        <v>0.7453780905</v>
      </c>
      <c r="N103" s="57">
        <v>0.7265469062</v>
      </c>
      <c r="O103" s="27">
        <v>1.883118428</v>
      </c>
      <c r="P103" s="20">
        <v>1.0</v>
      </c>
      <c r="Q103" s="7"/>
      <c r="R103" s="7"/>
      <c r="S103" s="7"/>
      <c r="T103" s="7"/>
      <c r="U103" s="7"/>
      <c r="V103" s="7"/>
      <c r="W103" s="7"/>
      <c r="X103" s="7"/>
      <c r="Y103" s="7"/>
      <c r="Z103" s="7"/>
    </row>
    <row r="104" ht="15.0" customHeight="1">
      <c r="A104" s="20" t="s">
        <v>243</v>
      </c>
      <c r="B104" s="20" t="s">
        <v>420</v>
      </c>
      <c r="C104" s="20">
        <v>240.0</v>
      </c>
      <c r="D104" s="50">
        <v>258.0</v>
      </c>
      <c r="E104" s="57">
        <v>0.6534996076</v>
      </c>
      <c r="F104" s="50">
        <v>169.0</v>
      </c>
      <c r="G104" s="50">
        <v>89.0</v>
      </c>
      <c r="H104" s="20" t="s">
        <v>247</v>
      </c>
      <c r="I104" s="7"/>
      <c r="J104" s="20" t="s">
        <v>243</v>
      </c>
      <c r="K104" s="20" t="s">
        <v>420</v>
      </c>
      <c r="L104" s="20">
        <v>240.0</v>
      </c>
      <c r="M104" s="57">
        <v>0.6749007143</v>
      </c>
      <c r="N104" s="57">
        <v>0.7</v>
      </c>
      <c r="O104" s="27">
        <v>-2.509928571</v>
      </c>
      <c r="P104" s="20">
        <v>1.0</v>
      </c>
      <c r="Q104" s="7"/>
      <c r="R104" s="7"/>
      <c r="S104" s="7"/>
      <c r="T104" s="7"/>
      <c r="U104" s="7"/>
      <c r="V104" s="7"/>
      <c r="W104" s="7"/>
      <c r="X104" s="7"/>
      <c r="Y104" s="7"/>
      <c r="Z104" s="7"/>
    </row>
    <row r="105" ht="15.0" customHeight="1">
      <c r="A105" s="20" t="s">
        <v>243</v>
      </c>
      <c r="B105" s="20" t="s">
        <v>420</v>
      </c>
      <c r="C105" s="20">
        <v>250.0</v>
      </c>
      <c r="D105" s="50">
        <v>606.0</v>
      </c>
      <c r="E105" s="57">
        <v>0.7615760481</v>
      </c>
      <c r="F105" s="50">
        <v>462.0</v>
      </c>
      <c r="G105" s="50">
        <v>144.0</v>
      </c>
      <c r="H105" s="20" t="s">
        <v>247</v>
      </c>
      <c r="I105" s="7"/>
      <c r="J105" s="20" t="s">
        <v>243</v>
      </c>
      <c r="K105" s="20" t="s">
        <v>420</v>
      </c>
      <c r="L105" s="20">
        <v>250.0</v>
      </c>
      <c r="M105" s="57">
        <v>0.7700371346</v>
      </c>
      <c r="N105" s="57">
        <v>0.7839272176</v>
      </c>
      <c r="O105" s="27">
        <v>-1.3890083</v>
      </c>
      <c r="P105" s="20">
        <v>1.0</v>
      </c>
      <c r="Q105" s="7"/>
      <c r="R105" s="7"/>
      <c r="S105" s="7"/>
      <c r="T105" s="7"/>
      <c r="U105" s="7"/>
      <c r="V105" s="7"/>
      <c r="W105" s="7"/>
      <c r="X105" s="7"/>
      <c r="Y105" s="7"/>
      <c r="Z105" s="7"/>
    </row>
    <row r="106" ht="15.0" customHeight="1">
      <c r="A106" s="20" t="s">
        <v>243</v>
      </c>
      <c r="B106" s="20" t="s">
        <v>420</v>
      </c>
      <c r="C106" s="20">
        <v>260.0</v>
      </c>
      <c r="D106" s="50">
        <v>369.0</v>
      </c>
      <c r="E106" s="57">
        <v>0.6410682558</v>
      </c>
      <c r="F106" s="50">
        <v>237.0</v>
      </c>
      <c r="G106" s="50">
        <v>132.0</v>
      </c>
      <c r="H106" s="20" t="s">
        <v>247</v>
      </c>
      <c r="I106" s="7"/>
      <c r="J106" s="20" t="s">
        <v>243</v>
      </c>
      <c r="K106" s="20" t="s">
        <v>420</v>
      </c>
      <c r="L106" s="20">
        <v>260.0</v>
      </c>
      <c r="M106" s="57">
        <v>0.6749295685</v>
      </c>
      <c r="N106" s="57">
        <v>0.6649029982</v>
      </c>
      <c r="O106" s="27">
        <v>1.002657028</v>
      </c>
      <c r="P106" s="20">
        <v>1.0</v>
      </c>
      <c r="Q106" s="7"/>
      <c r="R106" s="7"/>
      <c r="S106" s="7"/>
      <c r="T106" s="7"/>
      <c r="U106" s="7"/>
      <c r="V106" s="7"/>
      <c r="W106" s="7"/>
      <c r="X106" s="7"/>
      <c r="Y106" s="7"/>
      <c r="Z106" s="7"/>
    </row>
    <row r="107" ht="15.0" customHeight="1">
      <c r="A107" s="20" t="s">
        <v>243</v>
      </c>
      <c r="B107" s="20" t="s">
        <v>420</v>
      </c>
      <c r="C107" s="20">
        <v>270.0</v>
      </c>
      <c r="D107" s="50">
        <v>643.0</v>
      </c>
      <c r="E107" s="57">
        <v>0.5843361112</v>
      </c>
      <c r="F107" s="50">
        <v>376.0</v>
      </c>
      <c r="G107" s="50">
        <v>267.0</v>
      </c>
      <c r="H107" s="20" t="s">
        <v>247</v>
      </c>
      <c r="I107" s="7"/>
      <c r="J107" s="20" t="s">
        <v>243</v>
      </c>
      <c r="K107" s="20" t="s">
        <v>420</v>
      </c>
      <c r="L107" s="20">
        <v>270.0</v>
      </c>
      <c r="M107" s="57">
        <v>0.5955025391</v>
      </c>
      <c r="N107" s="57">
        <v>0.6074582924</v>
      </c>
      <c r="O107" s="27">
        <v>-1.195575335</v>
      </c>
      <c r="P107" s="20">
        <v>1.0</v>
      </c>
      <c r="Q107" s="7"/>
      <c r="R107" s="7"/>
      <c r="S107" s="7"/>
      <c r="T107" s="7"/>
      <c r="U107" s="7"/>
      <c r="V107" s="7"/>
      <c r="W107" s="7"/>
      <c r="X107" s="7"/>
      <c r="Y107" s="7"/>
      <c r="Z107" s="7"/>
    </row>
    <row r="108" ht="15.0" customHeight="1">
      <c r="A108" s="20" t="s">
        <v>243</v>
      </c>
      <c r="B108" s="20" t="s">
        <v>420</v>
      </c>
      <c r="C108" s="20">
        <v>280.0</v>
      </c>
      <c r="D108" s="50">
        <v>543.0</v>
      </c>
      <c r="E108" s="57">
        <v>0.6163766625</v>
      </c>
      <c r="F108" s="50">
        <v>335.0</v>
      </c>
      <c r="G108" s="50">
        <v>208.0</v>
      </c>
      <c r="H108" s="20" t="s">
        <v>247</v>
      </c>
      <c r="I108" s="7"/>
      <c r="J108" s="20" t="s">
        <v>243</v>
      </c>
      <c r="K108" s="20" t="s">
        <v>420</v>
      </c>
      <c r="L108" s="20">
        <v>280.0</v>
      </c>
      <c r="M108" s="57">
        <v>0.6086628017</v>
      </c>
      <c r="N108" s="57">
        <v>0.6284074605</v>
      </c>
      <c r="O108" s="27">
        <v>-1.974465882</v>
      </c>
      <c r="P108" s="20">
        <v>1.0</v>
      </c>
      <c r="Q108" s="7"/>
      <c r="R108" s="7"/>
      <c r="S108" s="7"/>
      <c r="T108" s="7"/>
      <c r="U108" s="7"/>
      <c r="V108" s="7"/>
      <c r="W108" s="7"/>
      <c r="X108" s="7"/>
      <c r="Y108" s="7"/>
      <c r="Z108" s="7"/>
    </row>
    <row r="109" ht="15.0" customHeight="1">
      <c r="A109" s="20" t="s">
        <v>243</v>
      </c>
      <c r="B109" s="20" t="s">
        <v>420</v>
      </c>
      <c r="C109" s="20">
        <v>290.0</v>
      </c>
      <c r="D109" s="50">
        <v>297.0</v>
      </c>
      <c r="E109" s="57">
        <v>0.649038421</v>
      </c>
      <c r="F109" s="50">
        <v>193.0</v>
      </c>
      <c r="G109" s="50">
        <v>104.0</v>
      </c>
      <c r="H109" s="20" t="s">
        <v>247</v>
      </c>
      <c r="I109" s="7"/>
      <c r="J109" s="20" t="s">
        <v>243</v>
      </c>
      <c r="K109" s="20" t="s">
        <v>420</v>
      </c>
      <c r="L109" s="20">
        <v>290.0</v>
      </c>
      <c r="M109" s="57">
        <v>0.7175375003</v>
      </c>
      <c r="N109" s="57">
        <v>0.6869983949</v>
      </c>
      <c r="O109" s="27">
        <v>3.053910548</v>
      </c>
      <c r="P109" s="20">
        <v>1.0</v>
      </c>
      <c r="Q109" s="7"/>
      <c r="R109" s="7"/>
      <c r="S109" s="7"/>
      <c r="T109" s="7"/>
      <c r="U109" s="7"/>
      <c r="V109" s="7"/>
      <c r="W109" s="7"/>
      <c r="X109" s="7"/>
      <c r="Y109" s="7"/>
      <c r="Z109" s="7"/>
    </row>
    <row r="110" ht="15.0" customHeight="1">
      <c r="A110" s="20" t="s">
        <v>243</v>
      </c>
      <c r="B110" s="20" t="s">
        <v>420</v>
      </c>
      <c r="C110" s="20">
        <v>300.0</v>
      </c>
      <c r="D110" s="50">
        <v>375.0</v>
      </c>
      <c r="E110" s="57">
        <v>0.5854411981</v>
      </c>
      <c r="F110" s="50">
        <v>220.0</v>
      </c>
      <c r="G110" s="50">
        <v>155.0</v>
      </c>
      <c r="H110" s="20" t="s">
        <v>247</v>
      </c>
      <c r="I110" s="7"/>
      <c r="J110" s="20" t="s">
        <v>243</v>
      </c>
      <c r="K110" s="20" t="s">
        <v>420</v>
      </c>
      <c r="L110" s="20">
        <v>300.0</v>
      </c>
      <c r="M110" s="57">
        <v>0.6305017799</v>
      </c>
      <c r="N110" s="57">
        <v>0.6361581921</v>
      </c>
      <c r="O110" s="27">
        <v>-0.5656412211</v>
      </c>
      <c r="P110" s="20">
        <v>1.0</v>
      </c>
      <c r="Q110" s="7"/>
      <c r="R110" s="7"/>
      <c r="S110" s="7"/>
      <c r="T110" s="7"/>
      <c r="U110" s="7"/>
      <c r="V110" s="7"/>
      <c r="W110" s="7"/>
      <c r="X110" s="7"/>
      <c r="Y110" s="7"/>
      <c r="Z110" s="7"/>
    </row>
    <row r="111" ht="15.0" customHeight="1">
      <c r="A111" s="20" t="s">
        <v>243</v>
      </c>
      <c r="B111" s="20" t="s">
        <v>420</v>
      </c>
      <c r="C111" s="20">
        <v>310.0</v>
      </c>
      <c r="D111" s="50">
        <v>491.0</v>
      </c>
      <c r="E111" s="57">
        <v>0.6241384857</v>
      </c>
      <c r="F111" s="50">
        <v>306.0</v>
      </c>
      <c r="G111" s="50">
        <v>185.0</v>
      </c>
      <c r="H111" s="20" t="s">
        <v>247</v>
      </c>
      <c r="I111" s="7"/>
      <c r="J111" s="20" t="s">
        <v>243</v>
      </c>
      <c r="K111" s="20" t="s">
        <v>420</v>
      </c>
      <c r="L111" s="20">
        <v>310.0</v>
      </c>
      <c r="M111" s="57">
        <v>0.6091656175</v>
      </c>
      <c r="N111" s="57">
        <v>0.633557047</v>
      </c>
      <c r="O111" s="27">
        <v>-2.43914295</v>
      </c>
      <c r="P111" s="20">
        <v>1.0</v>
      </c>
      <c r="Q111" s="7"/>
      <c r="R111" s="7"/>
      <c r="S111" s="7"/>
      <c r="T111" s="7"/>
      <c r="U111" s="7"/>
      <c r="V111" s="7"/>
      <c r="W111" s="7"/>
      <c r="X111" s="7"/>
      <c r="Y111" s="7"/>
      <c r="Z111" s="7"/>
    </row>
    <row r="112" ht="15.0" customHeight="1">
      <c r="A112" s="20" t="s">
        <v>243</v>
      </c>
      <c r="B112" s="20" t="s">
        <v>420</v>
      </c>
      <c r="C112" s="20">
        <v>320.0</v>
      </c>
      <c r="D112" s="50">
        <v>632.0</v>
      </c>
      <c r="E112" s="57">
        <v>0.5375513896</v>
      </c>
      <c r="F112" s="50">
        <v>340.0</v>
      </c>
      <c r="G112" s="50">
        <v>292.0</v>
      </c>
      <c r="H112" s="20" t="s">
        <v>247</v>
      </c>
      <c r="I112" s="7"/>
      <c r="J112" s="20" t="s">
        <v>243</v>
      </c>
      <c r="K112" s="20" t="s">
        <v>420</v>
      </c>
      <c r="L112" s="20">
        <v>320.0</v>
      </c>
      <c r="M112" s="57">
        <v>0.5668984938</v>
      </c>
      <c r="N112" s="57">
        <v>0.5627476882</v>
      </c>
      <c r="O112" s="27">
        <v>0.4150805535</v>
      </c>
      <c r="P112" s="20">
        <v>1.0</v>
      </c>
      <c r="Q112" s="7"/>
      <c r="R112" s="7"/>
      <c r="S112" s="7"/>
      <c r="T112" s="7"/>
      <c r="U112" s="7"/>
      <c r="V112" s="7"/>
      <c r="W112" s="7"/>
      <c r="X112" s="7"/>
      <c r="Y112" s="7"/>
      <c r="Z112" s="7"/>
    </row>
    <row r="113" ht="15.0" customHeight="1">
      <c r="A113" s="20" t="s">
        <v>243</v>
      </c>
      <c r="B113" s="20" t="s">
        <v>420</v>
      </c>
      <c r="C113" s="20">
        <v>330.0</v>
      </c>
      <c r="D113" s="50">
        <v>354.0</v>
      </c>
      <c r="E113" s="57">
        <v>0.550583598</v>
      </c>
      <c r="F113" s="50">
        <v>195.0</v>
      </c>
      <c r="G113" s="50">
        <v>159.0</v>
      </c>
      <c r="H113" s="20" t="s">
        <v>247</v>
      </c>
      <c r="I113" s="7"/>
      <c r="J113" s="20" t="s">
        <v>243</v>
      </c>
      <c r="K113" s="20" t="s">
        <v>420</v>
      </c>
      <c r="L113" s="20">
        <v>330.0</v>
      </c>
      <c r="M113" s="57">
        <v>0.5784206811</v>
      </c>
      <c r="N113" s="57">
        <v>0.6005747126</v>
      </c>
      <c r="O113" s="27">
        <v>-2.215403153</v>
      </c>
      <c r="P113" s="20">
        <v>1.0</v>
      </c>
      <c r="Q113" s="7"/>
      <c r="R113" s="7"/>
      <c r="S113" s="7"/>
      <c r="T113" s="7"/>
      <c r="U113" s="7"/>
      <c r="V113" s="7"/>
      <c r="W113" s="7"/>
      <c r="X113" s="7"/>
      <c r="Y113" s="7"/>
      <c r="Z113" s="7"/>
    </row>
    <row r="114" ht="15.0" customHeight="1">
      <c r="A114" s="20" t="s">
        <v>243</v>
      </c>
      <c r="B114" s="20" t="s">
        <v>420</v>
      </c>
      <c r="C114" s="20">
        <v>340.0</v>
      </c>
      <c r="D114" s="50">
        <v>263.0</v>
      </c>
      <c r="E114" s="57">
        <v>0.6326792064</v>
      </c>
      <c r="F114" s="50">
        <v>166.0</v>
      </c>
      <c r="G114" s="50">
        <v>97.0</v>
      </c>
      <c r="H114" s="20" t="s">
        <v>247</v>
      </c>
      <c r="I114" s="7"/>
      <c r="J114" s="20" t="s">
        <v>243</v>
      </c>
      <c r="K114" s="20" t="s">
        <v>420</v>
      </c>
      <c r="L114" s="20">
        <v>340.0</v>
      </c>
      <c r="M114" s="57">
        <v>0.7488110951</v>
      </c>
      <c r="N114" s="57">
        <v>0.6928104575</v>
      </c>
      <c r="O114" s="27">
        <v>5.600063757</v>
      </c>
      <c r="P114" s="20">
        <v>1.0</v>
      </c>
      <c r="Q114" s="7"/>
      <c r="R114" s="7"/>
      <c r="S114" s="7"/>
      <c r="T114" s="7"/>
      <c r="U114" s="7"/>
      <c r="V114" s="7"/>
      <c r="W114" s="7"/>
      <c r="X114" s="7"/>
      <c r="Y114" s="7"/>
      <c r="Z114" s="7"/>
    </row>
    <row r="115" ht="15.0" customHeight="1">
      <c r="A115" s="20" t="s">
        <v>243</v>
      </c>
      <c r="B115" s="20" t="s">
        <v>420</v>
      </c>
      <c r="C115" s="20">
        <v>350.0</v>
      </c>
      <c r="D115" s="50">
        <v>204.0</v>
      </c>
      <c r="E115" s="57">
        <v>0.5828384011</v>
      </c>
      <c r="F115" s="50">
        <v>119.0</v>
      </c>
      <c r="G115" s="50">
        <v>85.0</v>
      </c>
      <c r="H115" s="20" t="s">
        <v>247</v>
      </c>
      <c r="I115" s="7"/>
      <c r="J115" s="20" t="s">
        <v>243</v>
      </c>
      <c r="K115" s="20" t="s">
        <v>420</v>
      </c>
      <c r="L115" s="20">
        <v>350.0</v>
      </c>
      <c r="M115" s="57">
        <v>0.6881443141</v>
      </c>
      <c r="N115" s="57">
        <v>0.6285714286</v>
      </c>
      <c r="O115" s="27">
        <v>5.957288552</v>
      </c>
      <c r="P115" s="20">
        <v>1.0</v>
      </c>
      <c r="Q115" s="7"/>
      <c r="R115" s="7"/>
      <c r="S115" s="7"/>
      <c r="T115" s="7"/>
      <c r="U115" s="7"/>
      <c r="V115" s="7"/>
      <c r="W115" s="7"/>
      <c r="X115" s="7"/>
      <c r="Y115" s="7"/>
      <c r="Z115" s="7"/>
    </row>
    <row r="116" ht="15.0" customHeight="1">
      <c r="A116" s="20" t="s">
        <v>243</v>
      </c>
      <c r="B116" s="20" t="s">
        <v>420</v>
      </c>
      <c r="C116" s="20">
        <v>360.0</v>
      </c>
      <c r="D116" s="50">
        <v>297.0</v>
      </c>
      <c r="E116" s="57">
        <v>0.6154944752</v>
      </c>
      <c r="F116" s="50">
        <v>183.0</v>
      </c>
      <c r="G116" s="50">
        <v>114.0</v>
      </c>
      <c r="H116" s="20" t="s">
        <v>247</v>
      </c>
      <c r="I116" s="7"/>
      <c r="J116" s="20" t="s">
        <v>243</v>
      </c>
      <c r="K116" s="20" t="s">
        <v>420</v>
      </c>
      <c r="L116" s="20">
        <v>360.0</v>
      </c>
      <c r="M116" s="57">
        <v>0.6398470954</v>
      </c>
      <c r="N116" s="57">
        <v>0.6552748886</v>
      </c>
      <c r="O116" s="27">
        <v>-1.542779321</v>
      </c>
      <c r="P116" s="20">
        <v>1.0</v>
      </c>
      <c r="Q116" s="7"/>
      <c r="R116" s="7"/>
      <c r="S116" s="7"/>
      <c r="T116" s="7"/>
      <c r="U116" s="7"/>
      <c r="V116" s="7"/>
      <c r="W116" s="7"/>
      <c r="X116" s="7"/>
      <c r="Y116" s="7"/>
      <c r="Z116" s="7"/>
    </row>
    <row r="117" ht="15.0" customHeight="1">
      <c r="A117" s="20" t="s">
        <v>243</v>
      </c>
      <c r="B117" s="20" t="s">
        <v>420</v>
      </c>
      <c r="C117" s="20">
        <v>370.0</v>
      </c>
      <c r="D117" s="50">
        <v>245.0</v>
      </c>
      <c r="E117" s="57">
        <v>0.6566685225</v>
      </c>
      <c r="F117" s="50">
        <v>161.0</v>
      </c>
      <c r="G117" s="50">
        <v>84.0</v>
      </c>
      <c r="H117" s="20" t="s">
        <v>247</v>
      </c>
      <c r="I117" s="7"/>
      <c r="J117" s="20" t="s">
        <v>243</v>
      </c>
      <c r="K117" s="20" t="s">
        <v>420</v>
      </c>
      <c r="L117" s="20">
        <v>370.0</v>
      </c>
      <c r="M117" s="57">
        <v>0.7191412787</v>
      </c>
      <c r="N117" s="57">
        <v>0.6688034188</v>
      </c>
      <c r="O117" s="27">
        <v>5.033785987</v>
      </c>
      <c r="P117" s="20">
        <v>1.0</v>
      </c>
      <c r="Q117" s="7"/>
      <c r="R117" s="7"/>
      <c r="S117" s="7"/>
      <c r="T117" s="7"/>
      <c r="U117" s="7"/>
      <c r="V117" s="7"/>
      <c r="W117" s="7"/>
      <c r="X117" s="7"/>
      <c r="Y117" s="7"/>
      <c r="Z117" s="7"/>
    </row>
    <row r="118" ht="15.0" customHeight="1">
      <c r="A118" s="20" t="s">
        <v>243</v>
      </c>
      <c r="B118" s="20" t="s">
        <v>420</v>
      </c>
      <c r="C118" s="20">
        <v>380.0</v>
      </c>
      <c r="D118" s="50">
        <v>493.0</v>
      </c>
      <c r="E118" s="57">
        <v>0.5919922274</v>
      </c>
      <c r="F118" s="50">
        <v>292.0</v>
      </c>
      <c r="G118" s="50">
        <v>201.0</v>
      </c>
      <c r="H118" s="20" t="s">
        <v>247</v>
      </c>
      <c r="I118" s="7"/>
      <c r="J118" s="20" t="s">
        <v>243</v>
      </c>
      <c r="K118" s="20" t="s">
        <v>420</v>
      </c>
      <c r="L118" s="20">
        <v>380.0</v>
      </c>
      <c r="M118" s="57">
        <v>0.5965443526</v>
      </c>
      <c r="N118" s="57">
        <v>0.6369796709</v>
      </c>
      <c r="O118" s="27">
        <v>-4.043531829</v>
      </c>
      <c r="P118" s="20">
        <v>1.0</v>
      </c>
      <c r="Q118" s="7"/>
      <c r="R118" s="7"/>
      <c r="S118" s="7"/>
      <c r="T118" s="7"/>
      <c r="U118" s="7"/>
      <c r="V118" s="7"/>
      <c r="W118" s="7"/>
      <c r="X118" s="7"/>
      <c r="Y118" s="7"/>
      <c r="Z118" s="7"/>
    </row>
    <row r="119" ht="15.0" customHeight="1">
      <c r="A119" s="20" t="s">
        <v>243</v>
      </c>
      <c r="B119" s="20" t="s">
        <v>420</v>
      </c>
      <c r="C119" s="20">
        <v>390.0</v>
      </c>
      <c r="D119" s="50">
        <v>485.0</v>
      </c>
      <c r="E119" s="57">
        <v>0.5709740717</v>
      </c>
      <c r="F119" s="50">
        <v>277.0</v>
      </c>
      <c r="G119" s="50">
        <v>208.0</v>
      </c>
      <c r="H119" s="20" t="s">
        <v>247</v>
      </c>
      <c r="I119" s="7"/>
      <c r="J119" s="20" t="s">
        <v>243</v>
      </c>
      <c r="K119" s="20" t="s">
        <v>420</v>
      </c>
      <c r="L119" s="20">
        <v>390.0</v>
      </c>
      <c r="M119" s="57">
        <v>0.6394742122</v>
      </c>
      <c r="N119" s="57">
        <v>0.6404805915</v>
      </c>
      <c r="O119" s="27">
        <v>-0.1006379304</v>
      </c>
      <c r="P119" s="20">
        <v>1.0</v>
      </c>
      <c r="Q119" s="7"/>
      <c r="R119" s="7"/>
      <c r="S119" s="7"/>
      <c r="T119" s="7"/>
      <c r="U119" s="7"/>
      <c r="V119" s="7"/>
      <c r="W119" s="7"/>
      <c r="X119" s="7"/>
      <c r="Y119" s="7"/>
      <c r="Z119" s="7"/>
    </row>
    <row r="120" ht="15.0" customHeight="1">
      <c r="A120" s="20" t="s">
        <v>243</v>
      </c>
      <c r="B120" s="20" t="s">
        <v>420</v>
      </c>
      <c r="C120" s="20">
        <v>400.0</v>
      </c>
      <c r="D120" s="50">
        <v>529.0</v>
      </c>
      <c r="E120" s="57">
        <v>0.4848231401</v>
      </c>
      <c r="F120" s="50">
        <v>256.0</v>
      </c>
      <c r="G120" s="50">
        <v>273.0</v>
      </c>
      <c r="H120" s="20" t="s">
        <v>245</v>
      </c>
      <c r="I120" s="7"/>
      <c r="J120" s="20" t="s">
        <v>243</v>
      </c>
      <c r="K120" s="20" t="s">
        <v>420</v>
      </c>
      <c r="L120" s="20">
        <v>400.0</v>
      </c>
      <c r="M120" s="57">
        <v>0.5518342328</v>
      </c>
      <c r="N120" s="57">
        <v>0.538647343</v>
      </c>
      <c r="O120" s="27">
        <v>1.318688976</v>
      </c>
      <c r="P120" s="20">
        <v>1.0</v>
      </c>
      <c r="Q120" s="7"/>
      <c r="R120" s="7"/>
      <c r="S120" s="7"/>
      <c r="T120" s="7"/>
      <c r="U120" s="7"/>
      <c r="V120" s="7"/>
      <c r="W120" s="7"/>
      <c r="X120" s="7"/>
      <c r="Y120" s="7"/>
      <c r="Z120" s="7"/>
    </row>
    <row r="121" ht="15.0" customHeight="1">
      <c r="A121" s="20" t="s">
        <v>243</v>
      </c>
      <c r="B121" s="20" t="s">
        <v>420</v>
      </c>
      <c r="C121" s="20">
        <v>410.0</v>
      </c>
      <c r="D121" s="50">
        <v>611.0</v>
      </c>
      <c r="E121" s="57">
        <v>0.5896655166</v>
      </c>
      <c r="F121" s="50">
        <v>360.0</v>
      </c>
      <c r="G121" s="50">
        <v>251.0</v>
      </c>
      <c r="H121" s="20" t="s">
        <v>247</v>
      </c>
      <c r="I121" s="7"/>
      <c r="J121" s="20" t="s">
        <v>243</v>
      </c>
      <c r="K121" s="20" t="s">
        <v>420</v>
      </c>
      <c r="L121" s="20">
        <v>410.0</v>
      </c>
      <c r="M121" s="57">
        <v>0.6303969776</v>
      </c>
      <c r="N121" s="57">
        <v>0.6171259843</v>
      </c>
      <c r="O121" s="27">
        <v>1.327099333</v>
      </c>
      <c r="P121" s="20">
        <v>1.0</v>
      </c>
      <c r="Q121" s="7"/>
      <c r="R121" s="7"/>
      <c r="S121" s="7"/>
      <c r="T121" s="7"/>
      <c r="U121" s="7"/>
      <c r="V121" s="7"/>
      <c r="W121" s="7"/>
      <c r="X121" s="7"/>
      <c r="Y121" s="7"/>
      <c r="Z121" s="7"/>
    </row>
    <row r="122" ht="15.0" customHeight="1">
      <c r="A122" s="20" t="s">
        <v>243</v>
      </c>
      <c r="B122" s="20" t="s">
        <v>420</v>
      </c>
      <c r="C122" s="20">
        <v>420.0</v>
      </c>
      <c r="D122" s="50">
        <v>612.0</v>
      </c>
      <c r="E122" s="57">
        <v>0.5819499212</v>
      </c>
      <c r="F122" s="50">
        <v>356.0</v>
      </c>
      <c r="G122" s="50">
        <v>256.0</v>
      </c>
      <c r="H122" s="20" t="s">
        <v>247</v>
      </c>
      <c r="I122" s="7"/>
      <c r="J122" s="20" t="s">
        <v>243</v>
      </c>
      <c r="K122" s="20" t="s">
        <v>420</v>
      </c>
      <c r="L122" s="20">
        <v>420.0</v>
      </c>
      <c r="M122" s="57">
        <v>0.624197746</v>
      </c>
      <c r="N122" s="57">
        <v>0.6067732832</v>
      </c>
      <c r="O122" s="27">
        <v>1.742446284</v>
      </c>
      <c r="P122" s="20">
        <v>1.0</v>
      </c>
      <c r="Q122" s="7"/>
      <c r="R122" s="7"/>
      <c r="S122" s="7"/>
      <c r="T122" s="7"/>
      <c r="U122" s="7"/>
      <c r="V122" s="7"/>
      <c r="W122" s="7"/>
      <c r="X122" s="7"/>
      <c r="Y122" s="7"/>
      <c r="Z122" s="7"/>
    </row>
    <row r="123" ht="15.0" customHeight="1">
      <c r="A123" s="20" t="s">
        <v>243</v>
      </c>
      <c r="B123" s="20" t="s">
        <v>420</v>
      </c>
      <c r="C123" s="20">
        <v>430.0</v>
      </c>
      <c r="D123" s="50">
        <v>451.0</v>
      </c>
      <c r="E123" s="57">
        <v>0.5159587675</v>
      </c>
      <c r="F123" s="50">
        <v>233.0</v>
      </c>
      <c r="G123" s="50">
        <v>218.0</v>
      </c>
      <c r="H123" s="20" t="s">
        <v>247</v>
      </c>
      <c r="I123" s="7"/>
      <c r="J123" s="20" t="s">
        <v>243</v>
      </c>
      <c r="K123" s="20" t="s">
        <v>420</v>
      </c>
      <c r="L123" s="20">
        <v>430.0</v>
      </c>
      <c r="M123" s="57">
        <v>0.5866395763</v>
      </c>
      <c r="N123" s="57">
        <v>0.5699873897</v>
      </c>
      <c r="O123" s="27">
        <v>1.665218663</v>
      </c>
      <c r="P123" s="20">
        <v>1.0</v>
      </c>
      <c r="Q123" s="7"/>
      <c r="R123" s="7"/>
      <c r="S123" s="7"/>
      <c r="T123" s="7"/>
      <c r="U123" s="7"/>
      <c r="V123" s="7"/>
      <c r="W123" s="7"/>
      <c r="X123" s="7"/>
      <c r="Y123" s="7"/>
      <c r="Z123" s="7"/>
    </row>
    <row r="124" ht="15.0" customHeight="1">
      <c r="A124" s="20" t="s">
        <v>243</v>
      </c>
      <c r="B124" s="20" t="s">
        <v>420</v>
      </c>
      <c r="C124" s="20">
        <v>440.0</v>
      </c>
      <c r="D124" s="50">
        <v>341.0</v>
      </c>
      <c r="E124" s="57">
        <v>0.5875062794</v>
      </c>
      <c r="F124" s="50">
        <v>200.0</v>
      </c>
      <c r="G124" s="50">
        <v>141.0</v>
      </c>
      <c r="H124" s="20" t="s">
        <v>247</v>
      </c>
      <c r="I124" s="7"/>
      <c r="J124" s="20" t="s">
        <v>243</v>
      </c>
      <c r="K124" s="20" t="s">
        <v>420</v>
      </c>
      <c r="L124" s="20">
        <v>440.0</v>
      </c>
      <c r="M124" s="57">
        <v>0.612314458</v>
      </c>
      <c r="N124" s="57">
        <v>0.6247113164</v>
      </c>
      <c r="O124" s="27">
        <v>-1.239685835</v>
      </c>
      <c r="P124" s="20">
        <v>1.0</v>
      </c>
      <c r="Q124" s="7"/>
      <c r="R124" s="7"/>
      <c r="S124" s="7"/>
      <c r="T124" s="7"/>
      <c r="U124" s="7"/>
      <c r="V124" s="7"/>
      <c r="W124" s="7"/>
      <c r="X124" s="7"/>
      <c r="Y124" s="7"/>
      <c r="Z124" s="7"/>
    </row>
    <row r="125" ht="15.0" customHeight="1">
      <c r="A125" s="20" t="s">
        <v>243</v>
      </c>
      <c r="B125" s="20" t="s">
        <v>420</v>
      </c>
      <c r="C125" s="20">
        <v>450.0</v>
      </c>
      <c r="D125" s="50">
        <v>734.0</v>
      </c>
      <c r="E125" s="57">
        <v>0.5340175338</v>
      </c>
      <c r="F125" s="50">
        <v>392.0</v>
      </c>
      <c r="G125" s="50">
        <v>342.0</v>
      </c>
      <c r="H125" s="20" t="s">
        <v>247</v>
      </c>
      <c r="I125" s="7"/>
      <c r="J125" s="20" t="s">
        <v>243</v>
      </c>
      <c r="K125" s="20" t="s">
        <v>420</v>
      </c>
      <c r="L125" s="20">
        <v>450.0</v>
      </c>
      <c r="M125" s="57">
        <v>0.5685814922</v>
      </c>
      <c r="N125" s="57">
        <v>0.5821561338</v>
      </c>
      <c r="O125" s="27">
        <v>-1.357464161</v>
      </c>
      <c r="P125" s="20">
        <v>1.0</v>
      </c>
      <c r="Q125" s="7"/>
      <c r="R125" s="7"/>
      <c r="S125" s="7"/>
      <c r="T125" s="7"/>
      <c r="U125" s="7"/>
      <c r="V125" s="7"/>
      <c r="W125" s="7"/>
      <c r="X125" s="7"/>
      <c r="Y125" s="7"/>
      <c r="Z125" s="7"/>
    </row>
    <row r="126" ht="15.0" customHeight="1">
      <c r="A126" s="20" t="s">
        <v>243</v>
      </c>
      <c r="B126" s="20" t="s">
        <v>420</v>
      </c>
      <c r="C126" s="20">
        <v>460.0</v>
      </c>
      <c r="D126" s="50">
        <v>486.0</v>
      </c>
      <c r="E126" s="57">
        <v>0.672035675</v>
      </c>
      <c r="F126" s="50">
        <v>327.0</v>
      </c>
      <c r="G126" s="50">
        <v>159.0</v>
      </c>
      <c r="H126" s="20" t="s">
        <v>247</v>
      </c>
      <c r="I126" s="7"/>
      <c r="J126" s="20" t="s">
        <v>243</v>
      </c>
      <c r="K126" s="20" t="s">
        <v>420</v>
      </c>
      <c r="L126" s="20">
        <v>460.0</v>
      </c>
      <c r="M126" s="57">
        <v>0.6999953144</v>
      </c>
      <c r="N126" s="57">
        <v>0.6755952381</v>
      </c>
      <c r="O126" s="27">
        <v>2.440007632</v>
      </c>
      <c r="P126" s="20">
        <v>1.0</v>
      </c>
      <c r="Q126" s="7"/>
      <c r="R126" s="7"/>
      <c r="S126" s="7"/>
      <c r="T126" s="7"/>
      <c r="U126" s="7"/>
      <c r="V126" s="7"/>
      <c r="W126" s="7"/>
      <c r="X126" s="7"/>
      <c r="Y126" s="7"/>
      <c r="Z126" s="7"/>
    </row>
    <row r="127" ht="15.0" customHeight="1">
      <c r="A127" s="20" t="s">
        <v>243</v>
      </c>
      <c r="B127" s="20" t="s">
        <v>420</v>
      </c>
      <c r="C127" s="20">
        <v>470.0</v>
      </c>
      <c r="D127" s="50">
        <v>657.0</v>
      </c>
      <c r="E127" s="57">
        <v>0.6387662381</v>
      </c>
      <c r="F127" s="50">
        <v>420.0</v>
      </c>
      <c r="G127" s="50">
        <v>237.0</v>
      </c>
      <c r="H127" s="20" t="s">
        <v>247</v>
      </c>
      <c r="I127" s="7"/>
      <c r="J127" s="20" t="s">
        <v>243</v>
      </c>
      <c r="K127" s="20" t="s">
        <v>420</v>
      </c>
      <c r="L127" s="20">
        <v>470.0</v>
      </c>
      <c r="M127" s="57">
        <v>0.6452057784</v>
      </c>
      <c r="N127" s="57">
        <v>0.6469072165</v>
      </c>
      <c r="O127" s="27">
        <v>-0.1701438114</v>
      </c>
      <c r="P127" s="20">
        <v>1.0</v>
      </c>
      <c r="Q127" s="7"/>
      <c r="R127" s="7"/>
      <c r="S127" s="7"/>
      <c r="T127" s="7"/>
      <c r="U127" s="7"/>
      <c r="V127" s="7"/>
      <c r="W127" s="7"/>
      <c r="X127" s="7"/>
      <c r="Y127" s="7"/>
      <c r="Z127" s="7"/>
    </row>
    <row r="128" ht="15.0" customHeight="1">
      <c r="A128" s="20" t="s">
        <v>243</v>
      </c>
      <c r="B128" s="20" t="s">
        <v>420</v>
      </c>
      <c r="C128" s="20">
        <v>480.0</v>
      </c>
      <c r="D128" s="50">
        <v>720.0</v>
      </c>
      <c r="E128" s="57">
        <v>0.6366540729</v>
      </c>
      <c r="F128" s="50">
        <v>458.0</v>
      </c>
      <c r="G128" s="50">
        <v>262.0</v>
      </c>
      <c r="H128" s="20" t="s">
        <v>247</v>
      </c>
      <c r="I128" s="7"/>
      <c r="J128" s="20" t="s">
        <v>243</v>
      </c>
      <c r="K128" s="20" t="s">
        <v>420</v>
      </c>
      <c r="L128" s="20">
        <v>480.0</v>
      </c>
      <c r="M128" s="57">
        <v>0.6459737421</v>
      </c>
      <c r="N128" s="57">
        <v>0.6394904459</v>
      </c>
      <c r="O128" s="27">
        <v>0.6483296231</v>
      </c>
      <c r="P128" s="20">
        <v>1.0</v>
      </c>
      <c r="Q128" s="7"/>
      <c r="R128" s="7"/>
      <c r="S128" s="7"/>
      <c r="T128" s="7"/>
      <c r="U128" s="7"/>
      <c r="V128" s="7"/>
      <c r="W128" s="7"/>
      <c r="X128" s="7"/>
      <c r="Y128" s="7"/>
      <c r="Z128" s="7"/>
    </row>
    <row r="129" ht="15.0" customHeight="1">
      <c r="A129" s="20" t="s">
        <v>243</v>
      </c>
      <c r="B129" s="20" t="s">
        <v>420</v>
      </c>
      <c r="C129" s="20">
        <v>500.0</v>
      </c>
      <c r="D129" s="50">
        <v>585.0</v>
      </c>
      <c r="E129" s="57">
        <v>0.6397281156</v>
      </c>
      <c r="F129" s="50">
        <v>374.0</v>
      </c>
      <c r="G129" s="50">
        <v>211.0</v>
      </c>
      <c r="H129" s="20" t="s">
        <v>247</v>
      </c>
      <c r="I129" s="7"/>
      <c r="J129" s="20" t="s">
        <v>243</v>
      </c>
      <c r="K129" s="20" t="s">
        <v>420</v>
      </c>
      <c r="L129" s="20">
        <v>500.0</v>
      </c>
      <c r="M129" s="57">
        <v>0.7020696139</v>
      </c>
      <c r="N129" s="57">
        <v>0.6594594595</v>
      </c>
      <c r="O129" s="27">
        <v>4.261015446</v>
      </c>
      <c r="P129" s="20">
        <v>1.0</v>
      </c>
      <c r="Q129" s="7"/>
      <c r="R129" s="7"/>
      <c r="S129" s="7"/>
      <c r="T129" s="7"/>
      <c r="U129" s="7"/>
      <c r="V129" s="7"/>
      <c r="W129" s="7"/>
      <c r="X129" s="7"/>
      <c r="Y129" s="7"/>
      <c r="Z129" s="7"/>
    </row>
    <row r="130" ht="15.0" customHeight="1">
      <c r="A130" s="20" t="s">
        <v>243</v>
      </c>
      <c r="B130" s="20" t="s">
        <v>420</v>
      </c>
      <c r="C130" s="20">
        <v>520.0</v>
      </c>
      <c r="D130" s="50">
        <v>353.0</v>
      </c>
      <c r="E130" s="57">
        <v>0.4931490683</v>
      </c>
      <c r="F130" s="50">
        <v>174.0</v>
      </c>
      <c r="G130" s="50">
        <v>179.0</v>
      </c>
      <c r="H130" s="20" t="s">
        <v>245</v>
      </c>
      <c r="I130" s="7"/>
      <c r="J130" s="20" t="s">
        <v>243</v>
      </c>
      <c r="K130" s="20" t="s">
        <v>420</v>
      </c>
      <c r="L130" s="20">
        <v>520.0</v>
      </c>
      <c r="M130" s="57">
        <v>0.5310687252</v>
      </c>
      <c r="N130" s="57">
        <v>0.55</v>
      </c>
      <c r="O130" s="27">
        <v>-1.893127477</v>
      </c>
      <c r="P130" s="20">
        <v>1.0</v>
      </c>
      <c r="Q130" s="7"/>
      <c r="R130" s="7"/>
      <c r="S130" s="7"/>
      <c r="T130" s="7"/>
      <c r="U130" s="7"/>
      <c r="V130" s="7"/>
      <c r="W130" s="7"/>
      <c r="X130" s="7"/>
      <c r="Y130" s="7"/>
      <c r="Z130" s="7"/>
    </row>
    <row r="131" ht="15.0" customHeight="1">
      <c r="A131" s="20" t="s">
        <v>243</v>
      </c>
      <c r="B131" s="20" t="s">
        <v>420</v>
      </c>
      <c r="C131" s="20">
        <v>530.0</v>
      </c>
      <c r="D131" s="50">
        <v>443.0</v>
      </c>
      <c r="E131" s="57">
        <v>0.5976760017</v>
      </c>
      <c r="F131" s="50">
        <v>265.0</v>
      </c>
      <c r="G131" s="50">
        <v>178.0</v>
      </c>
      <c r="H131" s="20" t="s">
        <v>247</v>
      </c>
      <c r="I131" s="7"/>
      <c r="J131" s="20" t="s">
        <v>243</v>
      </c>
      <c r="K131" s="20" t="s">
        <v>420</v>
      </c>
      <c r="L131" s="20">
        <v>530.0</v>
      </c>
      <c r="M131" s="57">
        <v>0.6736682577</v>
      </c>
      <c r="N131" s="57">
        <v>0.6396103896</v>
      </c>
      <c r="O131" s="27">
        <v>3.405786814</v>
      </c>
      <c r="P131" s="20">
        <v>1.0</v>
      </c>
      <c r="Q131" s="7"/>
      <c r="R131" s="7"/>
      <c r="S131" s="7"/>
      <c r="T131" s="7"/>
      <c r="U131" s="7"/>
      <c r="V131" s="7"/>
      <c r="W131" s="7"/>
      <c r="X131" s="7"/>
      <c r="Y131" s="7"/>
      <c r="Z131" s="7"/>
    </row>
    <row r="132" ht="15.0" customHeight="1">
      <c r="A132" s="20" t="s">
        <v>243</v>
      </c>
      <c r="B132" s="20" t="s">
        <v>420</v>
      </c>
      <c r="C132" s="20">
        <v>540.0</v>
      </c>
      <c r="D132" s="50">
        <v>418.0</v>
      </c>
      <c r="E132" s="57">
        <v>0.5666364441</v>
      </c>
      <c r="F132" s="50">
        <v>237.0</v>
      </c>
      <c r="G132" s="50">
        <v>181.0</v>
      </c>
      <c r="H132" s="20" t="s">
        <v>247</v>
      </c>
      <c r="I132" s="7"/>
      <c r="J132" s="20" t="s">
        <v>243</v>
      </c>
      <c r="K132" s="20" t="s">
        <v>420</v>
      </c>
      <c r="L132" s="20">
        <v>540.0</v>
      </c>
      <c r="M132" s="57">
        <v>0.579901765</v>
      </c>
      <c r="N132" s="57">
        <v>0.5881355932</v>
      </c>
      <c r="O132" s="27">
        <v>-0.8233828193</v>
      </c>
      <c r="P132" s="20">
        <v>1.0</v>
      </c>
      <c r="Q132" s="7"/>
      <c r="R132" s="7"/>
      <c r="S132" s="7"/>
      <c r="T132" s="7"/>
      <c r="U132" s="7"/>
      <c r="V132" s="7"/>
      <c r="W132" s="7"/>
      <c r="X132" s="7"/>
      <c r="Y132" s="7"/>
      <c r="Z132" s="7"/>
    </row>
    <row r="133" ht="15.0" customHeight="1">
      <c r="A133" s="20" t="s">
        <v>243</v>
      </c>
      <c r="B133" s="20" t="s">
        <v>420</v>
      </c>
      <c r="C133" s="20">
        <v>550.0</v>
      </c>
      <c r="D133" s="50">
        <v>361.0</v>
      </c>
      <c r="E133" s="57">
        <v>0.5940988546</v>
      </c>
      <c r="F133" s="50">
        <v>214.0</v>
      </c>
      <c r="G133" s="50">
        <v>147.0</v>
      </c>
      <c r="H133" s="20" t="s">
        <v>247</v>
      </c>
      <c r="I133" s="7"/>
      <c r="J133" s="20" t="s">
        <v>243</v>
      </c>
      <c r="K133" s="20" t="s">
        <v>420</v>
      </c>
      <c r="L133" s="20">
        <v>550.0</v>
      </c>
      <c r="M133" s="57">
        <v>0.6668578059</v>
      </c>
      <c r="N133" s="57">
        <v>0.6294706724</v>
      </c>
      <c r="O133" s="27">
        <v>3.738713349</v>
      </c>
      <c r="P133" s="20">
        <v>1.0</v>
      </c>
      <c r="Q133" s="7"/>
      <c r="R133" s="7"/>
      <c r="S133" s="7"/>
      <c r="T133" s="7"/>
      <c r="U133" s="7"/>
      <c r="V133" s="7"/>
      <c r="W133" s="7"/>
      <c r="X133" s="7"/>
      <c r="Y133" s="7"/>
      <c r="Z133" s="7"/>
    </row>
    <row r="134" ht="15.0" customHeight="1">
      <c r="A134" s="20" t="s">
        <v>243</v>
      </c>
      <c r="B134" s="20" t="s">
        <v>420</v>
      </c>
      <c r="C134" s="20">
        <v>560.0</v>
      </c>
      <c r="D134" s="50">
        <v>595.0</v>
      </c>
      <c r="E134" s="57">
        <v>0.5966243639</v>
      </c>
      <c r="F134" s="50">
        <v>355.0</v>
      </c>
      <c r="G134" s="50">
        <v>240.0</v>
      </c>
      <c r="H134" s="20" t="s">
        <v>247</v>
      </c>
      <c r="I134" s="7"/>
      <c r="J134" s="20" t="s">
        <v>243</v>
      </c>
      <c r="K134" s="20" t="s">
        <v>420</v>
      </c>
      <c r="L134" s="20">
        <v>560.0</v>
      </c>
      <c r="M134" s="57">
        <v>0.5672272265</v>
      </c>
      <c r="N134" s="57">
        <v>0.6010869565</v>
      </c>
      <c r="O134" s="27">
        <v>-3.385973</v>
      </c>
      <c r="P134" s="20">
        <v>1.0</v>
      </c>
      <c r="Q134" s="7"/>
      <c r="R134" s="7"/>
      <c r="S134" s="7"/>
      <c r="T134" s="7"/>
      <c r="U134" s="7"/>
      <c r="V134" s="7"/>
      <c r="W134" s="7"/>
      <c r="X134" s="7"/>
      <c r="Y134" s="7"/>
      <c r="Z134" s="7"/>
    </row>
    <row r="135" ht="15.0" customHeight="1">
      <c r="A135" s="20" t="s">
        <v>243</v>
      </c>
      <c r="B135" s="20" t="s">
        <v>420</v>
      </c>
      <c r="C135" s="20">
        <v>570.0</v>
      </c>
      <c r="D135" s="50">
        <v>698.0</v>
      </c>
      <c r="E135" s="57">
        <v>0.5805367859</v>
      </c>
      <c r="F135" s="50">
        <v>405.0</v>
      </c>
      <c r="G135" s="50">
        <v>293.0</v>
      </c>
      <c r="H135" s="20" t="s">
        <v>247</v>
      </c>
      <c r="I135" s="7"/>
      <c r="J135" s="20" t="s">
        <v>243</v>
      </c>
      <c r="K135" s="20" t="s">
        <v>420</v>
      </c>
      <c r="L135" s="20">
        <v>570.0</v>
      </c>
      <c r="M135" s="57">
        <v>0.6104763224</v>
      </c>
      <c r="N135" s="57">
        <v>0.6196226415</v>
      </c>
      <c r="O135" s="27">
        <v>-0.9146319126</v>
      </c>
      <c r="P135" s="20">
        <v>1.0</v>
      </c>
      <c r="Q135" s="7"/>
      <c r="R135" s="7"/>
      <c r="S135" s="7"/>
      <c r="T135" s="7"/>
      <c r="U135" s="7"/>
      <c r="V135" s="7"/>
      <c r="W135" s="7"/>
      <c r="X135" s="7"/>
      <c r="Y135" s="7"/>
      <c r="Z135" s="7"/>
    </row>
    <row r="136" ht="15.0" customHeight="1">
      <c r="A136" s="20" t="s">
        <v>243</v>
      </c>
      <c r="B136" s="20" t="s">
        <v>421</v>
      </c>
      <c r="C136" s="20">
        <v>580.0</v>
      </c>
      <c r="D136" s="50">
        <v>700.0</v>
      </c>
      <c r="E136" s="57">
        <v>0.6797765646</v>
      </c>
      <c r="F136" s="50">
        <v>476.0</v>
      </c>
      <c r="G136" s="50">
        <v>224.0</v>
      </c>
      <c r="H136" s="20" t="s">
        <v>247</v>
      </c>
      <c r="I136" s="7"/>
      <c r="J136" s="20" t="s">
        <v>243</v>
      </c>
      <c r="K136" s="20" t="s">
        <v>421</v>
      </c>
      <c r="L136" s="20">
        <v>580.0</v>
      </c>
      <c r="M136" s="57">
        <v>0.7307478983</v>
      </c>
      <c r="N136" s="57">
        <v>0.7027027027</v>
      </c>
      <c r="O136" s="27">
        <v>2.804519556</v>
      </c>
      <c r="P136" s="20">
        <v>1.0</v>
      </c>
      <c r="Q136" s="7"/>
      <c r="R136" s="7"/>
      <c r="S136" s="7"/>
      <c r="T136" s="7"/>
      <c r="U136" s="7"/>
      <c r="V136" s="7"/>
      <c r="W136" s="7"/>
      <c r="X136" s="7"/>
      <c r="Y136" s="7"/>
      <c r="Z136" s="7"/>
    </row>
    <row r="137" ht="15.0" customHeight="1">
      <c r="A137" s="20" t="s">
        <v>243</v>
      </c>
      <c r="B137" s="20" t="s">
        <v>421</v>
      </c>
      <c r="C137" s="20">
        <v>590.0</v>
      </c>
      <c r="D137" s="50">
        <v>493.0</v>
      </c>
      <c r="E137" s="57">
        <v>0.6128373243</v>
      </c>
      <c r="F137" s="50">
        <v>302.0</v>
      </c>
      <c r="G137" s="50">
        <v>191.0</v>
      </c>
      <c r="H137" s="20" t="s">
        <v>247</v>
      </c>
      <c r="I137" s="7"/>
      <c r="J137" s="20" t="s">
        <v>243</v>
      </c>
      <c r="K137" s="20" t="s">
        <v>421</v>
      </c>
      <c r="L137" s="20">
        <v>590.0</v>
      </c>
      <c r="M137" s="57">
        <v>0.6483526793</v>
      </c>
      <c r="N137" s="57">
        <v>0.6624605678</v>
      </c>
      <c r="O137" s="27">
        <v>-1.410788853</v>
      </c>
      <c r="P137" s="20">
        <v>1.0</v>
      </c>
      <c r="Q137" s="7"/>
      <c r="R137" s="7"/>
      <c r="S137" s="7"/>
      <c r="T137" s="7"/>
      <c r="U137" s="7"/>
      <c r="V137" s="7"/>
      <c r="W137" s="7"/>
      <c r="X137" s="7"/>
      <c r="Y137" s="7"/>
      <c r="Z137" s="7"/>
    </row>
    <row r="138" ht="15.0" customHeight="1">
      <c r="A138" s="20" t="s">
        <v>243</v>
      </c>
      <c r="B138" s="20" t="s">
        <v>421</v>
      </c>
      <c r="C138" s="20">
        <v>600.0</v>
      </c>
      <c r="D138" s="50">
        <v>543.0</v>
      </c>
      <c r="E138" s="57">
        <v>0.6917726293</v>
      </c>
      <c r="F138" s="50">
        <v>376.0</v>
      </c>
      <c r="G138" s="50">
        <v>167.0</v>
      </c>
      <c r="H138" s="20" t="s">
        <v>247</v>
      </c>
      <c r="I138" s="7"/>
      <c r="J138" s="20" t="s">
        <v>243</v>
      </c>
      <c r="K138" s="20" t="s">
        <v>421</v>
      </c>
      <c r="L138" s="20">
        <v>600.0</v>
      </c>
      <c r="M138" s="57">
        <v>0.7248440318</v>
      </c>
      <c r="N138" s="57">
        <v>0.7133550489</v>
      </c>
      <c r="O138" s="27">
        <v>1.148898291</v>
      </c>
      <c r="P138" s="20">
        <v>1.0</v>
      </c>
      <c r="Q138" s="7"/>
      <c r="R138" s="7"/>
      <c r="S138" s="7"/>
      <c r="T138" s="7"/>
      <c r="U138" s="7"/>
      <c r="V138" s="7"/>
      <c r="W138" s="7"/>
      <c r="X138" s="7"/>
      <c r="Y138" s="7"/>
      <c r="Z138" s="7"/>
    </row>
    <row r="139" ht="15.0" customHeight="1">
      <c r="A139" s="20" t="s">
        <v>243</v>
      </c>
      <c r="B139" s="20" t="s">
        <v>421</v>
      </c>
      <c r="C139" s="20">
        <v>610.0</v>
      </c>
      <c r="D139" s="50">
        <v>674.0</v>
      </c>
      <c r="E139" s="57">
        <v>0.6514917428</v>
      </c>
      <c r="F139" s="50">
        <v>439.0</v>
      </c>
      <c r="G139" s="50">
        <v>235.0</v>
      </c>
      <c r="H139" s="20" t="s">
        <v>247</v>
      </c>
      <c r="I139" s="7"/>
      <c r="J139" s="20" t="s">
        <v>243</v>
      </c>
      <c r="K139" s="20" t="s">
        <v>421</v>
      </c>
      <c r="L139" s="20">
        <v>610.0</v>
      </c>
      <c r="M139" s="57">
        <v>0.6893082723</v>
      </c>
      <c r="N139" s="57">
        <v>0.6788856305</v>
      </c>
      <c r="O139" s="27">
        <v>1.042264178</v>
      </c>
      <c r="P139" s="20">
        <v>1.0</v>
      </c>
      <c r="Q139" s="7"/>
      <c r="R139" s="7"/>
      <c r="S139" s="7"/>
      <c r="T139" s="7"/>
      <c r="U139" s="7"/>
      <c r="V139" s="7"/>
      <c r="W139" s="7"/>
      <c r="X139" s="7"/>
      <c r="Y139" s="7"/>
      <c r="Z139" s="7"/>
    </row>
    <row r="140" ht="15.0" customHeight="1">
      <c r="A140" s="20" t="s">
        <v>243</v>
      </c>
      <c r="B140" s="20" t="s">
        <v>421</v>
      </c>
      <c r="C140" s="20">
        <v>620.0</v>
      </c>
      <c r="D140" s="50">
        <v>932.0</v>
      </c>
      <c r="E140" s="57">
        <v>0.6439080638</v>
      </c>
      <c r="F140" s="50">
        <v>600.0</v>
      </c>
      <c r="G140" s="50">
        <v>332.0</v>
      </c>
      <c r="H140" s="20" t="s">
        <v>247</v>
      </c>
      <c r="I140" s="7"/>
      <c r="J140" s="20" t="s">
        <v>243</v>
      </c>
      <c r="K140" s="20" t="s">
        <v>421</v>
      </c>
      <c r="L140" s="20">
        <v>620.0</v>
      </c>
      <c r="M140" s="57">
        <v>0.6432021034</v>
      </c>
      <c r="N140" s="57">
        <v>0.6593591906</v>
      </c>
      <c r="O140" s="27">
        <v>-1.615708712</v>
      </c>
      <c r="P140" s="20">
        <v>1.0</v>
      </c>
      <c r="Q140" s="7"/>
      <c r="R140" s="7"/>
      <c r="S140" s="7"/>
      <c r="T140" s="7"/>
      <c r="U140" s="7"/>
      <c r="V140" s="7"/>
      <c r="W140" s="7"/>
      <c r="X140" s="7"/>
      <c r="Y140" s="7"/>
      <c r="Z140" s="7"/>
    </row>
    <row r="141" ht="15.0" customHeight="1">
      <c r="A141" s="20" t="s">
        <v>243</v>
      </c>
      <c r="B141" s="20" t="s">
        <v>421</v>
      </c>
      <c r="C141" s="20">
        <v>630.0</v>
      </c>
      <c r="D141" s="50">
        <v>681.0</v>
      </c>
      <c r="E141" s="57">
        <v>0.5878290961</v>
      </c>
      <c r="F141" s="50">
        <v>400.0</v>
      </c>
      <c r="G141" s="50">
        <v>281.0</v>
      </c>
      <c r="H141" s="20" t="s">
        <v>247</v>
      </c>
      <c r="I141" s="7"/>
      <c r="J141" s="20" t="s">
        <v>243</v>
      </c>
      <c r="K141" s="20" t="s">
        <v>421</v>
      </c>
      <c r="L141" s="20">
        <v>630.0</v>
      </c>
      <c r="M141" s="57">
        <v>0.6223582721</v>
      </c>
      <c r="N141" s="57">
        <v>0.6126674787</v>
      </c>
      <c r="O141" s="27">
        <v>0.9690793433</v>
      </c>
      <c r="P141" s="20">
        <v>1.0</v>
      </c>
      <c r="Q141" s="7"/>
      <c r="R141" s="7"/>
      <c r="S141" s="7"/>
      <c r="T141" s="7"/>
      <c r="U141" s="7"/>
      <c r="V141" s="7"/>
      <c r="W141" s="7"/>
      <c r="X141" s="7"/>
      <c r="Y141" s="7"/>
      <c r="Z141" s="7"/>
    </row>
    <row r="142" ht="15.0" customHeight="1">
      <c r="A142" s="20" t="s">
        <v>243</v>
      </c>
      <c r="B142" s="20" t="s">
        <v>421</v>
      </c>
      <c r="C142" s="20">
        <v>640.0</v>
      </c>
      <c r="D142" s="50">
        <v>810.0</v>
      </c>
      <c r="E142" s="57">
        <v>0.5986144995</v>
      </c>
      <c r="F142" s="50">
        <v>485.0</v>
      </c>
      <c r="G142" s="50">
        <v>325.0</v>
      </c>
      <c r="H142" s="20" t="s">
        <v>247</v>
      </c>
      <c r="I142" s="7"/>
      <c r="J142" s="20" t="s">
        <v>243</v>
      </c>
      <c r="K142" s="20" t="s">
        <v>421</v>
      </c>
      <c r="L142" s="20">
        <v>640.0</v>
      </c>
      <c r="M142" s="57">
        <v>0.6169473368</v>
      </c>
      <c r="N142" s="57">
        <v>0.6012084592</v>
      </c>
      <c r="O142" s="27">
        <v>1.573887763</v>
      </c>
      <c r="P142" s="20">
        <v>1.0</v>
      </c>
      <c r="Q142" s="7"/>
      <c r="R142" s="7"/>
      <c r="S142" s="7"/>
      <c r="T142" s="7"/>
      <c r="U142" s="7"/>
      <c r="V142" s="7"/>
      <c r="W142" s="7"/>
      <c r="X142" s="7"/>
      <c r="Y142" s="7"/>
      <c r="Z142" s="7"/>
    </row>
    <row r="143" ht="15.0" customHeight="1">
      <c r="A143" s="20" t="s">
        <v>243</v>
      </c>
      <c r="B143" s="20" t="s">
        <v>421</v>
      </c>
      <c r="C143" s="20">
        <v>650.0</v>
      </c>
      <c r="D143" s="50">
        <v>1034.0</v>
      </c>
      <c r="E143" s="57">
        <v>0.5839909174</v>
      </c>
      <c r="F143" s="50">
        <v>604.0</v>
      </c>
      <c r="G143" s="50">
        <v>430.0</v>
      </c>
      <c r="H143" s="20" t="s">
        <v>247</v>
      </c>
      <c r="I143" s="7"/>
      <c r="J143" s="20" t="s">
        <v>243</v>
      </c>
      <c r="K143" s="20" t="s">
        <v>421</v>
      </c>
      <c r="L143" s="20">
        <v>650.0</v>
      </c>
      <c r="M143" s="57">
        <v>0.618368011</v>
      </c>
      <c r="N143" s="57">
        <v>0.6005314438</v>
      </c>
      <c r="O143" s="27">
        <v>1.783656728</v>
      </c>
      <c r="P143" s="20">
        <v>1.0</v>
      </c>
      <c r="Q143" s="7"/>
      <c r="R143" s="7"/>
      <c r="S143" s="7"/>
      <c r="T143" s="7"/>
      <c r="U143" s="7"/>
      <c r="V143" s="7"/>
      <c r="W143" s="7"/>
      <c r="X143" s="7"/>
      <c r="Y143" s="7"/>
      <c r="Z143" s="7"/>
    </row>
    <row r="144" ht="15.0" customHeight="1">
      <c r="A144" s="20" t="s">
        <v>243</v>
      </c>
      <c r="B144" s="20" t="s">
        <v>421</v>
      </c>
      <c r="C144" s="20">
        <v>660.0</v>
      </c>
      <c r="D144" s="50">
        <v>696.0</v>
      </c>
      <c r="E144" s="57">
        <v>0.5825585152</v>
      </c>
      <c r="F144" s="50">
        <v>405.0</v>
      </c>
      <c r="G144" s="50">
        <v>291.0</v>
      </c>
      <c r="H144" s="20" t="s">
        <v>247</v>
      </c>
      <c r="I144" s="7"/>
      <c r="J144" s="20" t="s">
        <v>243</v>
      </c>
      <c r="K144" s="20" t="s">
        <v>421</v>
      </c>
      <c r="L144" s="20">
        <v>660.0</v>
      </c>
      <c r="M144" s="57">
        <v>0.6028487369</v>
      </c>
      <c r="N144" s="57">
        <v>0.615746181</v>
      </c>
      <c r="O144" s="27">
        <v>-1.289744402</v>
      </c>
      <c r="P144" s="20">
        <v>1.0</v>
      </c>
      <c r="Q144" s="7"/>
      <c r="R144" s="7"/>
      <c r="S144" s="7"/>
      <c r="T144" s="7"/>
      <c r="U144" s="7"/>
      <c r="V144" s="7"/>
      <c r="W144" s="7"/>
      <c r="X144" s="7"/>
      <c r="Y144" s="7"/>
      <c r="Z144" s="7"/>
    </row>
    <row r="145" ht="15.0" customHeight="1">
      <c r="A145" s="20" t="s">
        <v>243</v>
      </c>
      <c r="B145" s="20" t="s">
        <v>421</v>
      </c>
      <c r="C145" s="20">
        <v>670.0</v>
      </c>
      <c r="D145" s="50">
        <v>684.0</v>
      </c>
      <c r="E145" s="57">
        <v>0.5376357608</v>
      </c>
      <c r="F145" s="50">
        <v>368.0</v>
      </c>
      <c r="G145" s="50">
        <v>316.0</v>
      </c>
      <c r="H145" s="20" t="s">
        <v>247</v>
      </c>
      <c r="I145" s="7"/>
      <c r="J145" s="20" t="s">
        <v>243</v>
      </c>
      <c r="K145" s="20" t="s">
        <v>421</v>
      </c>
      <c r="L145" s="20">
        <v>670.0</v>
      </c>
      <c r="M145" s="57">
        <v>0.5395452065</v>
      </c>
      <c r="N145" s="57">
        <v>0.5595390525</v>
      </c>
      <c r="O145" s="27">
        <v>-1.9993846</v>
      </c>
      <c r="P145" s="20">
        <v>1.0</v>
      </c>
      <c r="Q145" s="7"/>
      <c r="R145" s="7"/>
      <c r="S145" s="7"/>
      <c r="T145" s="7"/>
      <c r="U145" s="7"/>
      <c r="V145" s="7"/>
      <c r="W145" s="7"/>
      <c r="X145" s="7"/>
      <c r="Y145" s="7"/>
      <c r="Z145" s="7"/>
    </row>
    <row r="146" ht="15.0" customHeight="1">
      <c r="A146" s="20" t="s">
        <v>243</v>
      </c>
      <c r="B146" s="20" t="s">
        <v>421</v>
      </c>
      <c r="C146" s="20">
        <v>680.0</v>
      </c>
      <c r="D146" s="50">
        <v>715.0</v>
      </c>
      <c r="E146" s="57">
        <v>0.6137664005</v>
      </c>
      <c r="F146" s="50">
        <v>439.0</v>
      </c>
      <c r="G146" s="50">
        <v>276.0</v>
      </c>
      <c r="H146" s="20" t="s">
        <v>247</v>
      </c>
      <c r="I146" s="7"/>
      <c r="J146" s="20" t="s">
        <v>243</v>
      </c>
      <c r="K146" s="20" t="s">
        <v>421</v>
      </c>
      <c r="L146" s="20">
        <v>680.0</v>
      </c>
      <c r="M146" s="57">
        <v>0.6398916276</v>
      </c>
      <c r="N146" s="57">
        <v>0.6294691224</v>
      </c>
      <c r="O146" s="27">
        <v>1.042250522</v>
      </c>
      <c r="P146" s="20">
        <v>1.0</v>
      </c>
      <c r="Q146" s="7"/>
      <c r="R146" s="7"/>
      <c r="S146" s="7"/>
      <c r="T146" s="7"/>
      <c r="U146" s="7"/>
      <c r="V146" s="7"/>
      <c r="W146" s="7"/>
      <c r="X146" s="7"/>
      <c r="Y146" s="7"/>
      <c r="Z146" s="7"/>
    </row>
    <row r="147" ht="15.0" customHeight="1">
      <c r="A147" s="20" t="s">
        <v>243</v>
      </c>
      <c r="B147" s="20" t="s">
        <v>421</v>
      </c>
      <c r="C147" s="20">
        <v>690.0</v>
      </c>
      <c r="D147" s="50">
        <v>820.0</v>
      </c>
      <c r="E147" s="57">
        <v>0.5952089517</v>
      </c>
      <c r="F147" s="50">
        <v>488.0</v>
      </c>
      <c r="G147" s="50">
        <v>332.0</v>
      </c>
      <c r="H147" s="20" t="s">
        <v>247</v>
      </c>
      <c r="I147" s="7"/>
      <c r="J147" s="20" t="s">
        <v>243</v>
      </c>
      <c r="K147" s="20" t="s">
        <v>421</v>
      </c>
      <c r="L147" s="20">
        <v>690.0</v>
      </c>
      <c r="M147" s="57">
        <v>0.6001691852</v>
      </c>
      <c r="N147" s="57">
        <v>0.6024464832</v>
      </c>
      <c r="O147" s="27">
        <v>-0.2277298004</v>
      </c>
      <c r="P147" s="20">
        <v>1.0</v>
      </c>
      <c r="Q147" s="7"/>
      <c r="R147" s="7"/>
      <c r="S147" s="7"/>
      <c r="T147" s="7"/>
      <c r="U147" s="7"/>
      <c r="V147" s="7"/>
      <c r="W147" s="7"/>
      <c r="X147" s="7"/>
      <c r="Y147" s="7"/>
      <c r="Z147" s="7"/>
    </row>
    <row r="148" ht="15.0" customHeight="1">
      <c r="A148" s="20" t="s">
        <v>243</v>
      </c>
      <c r="B148" s="20" t="s">
        <v>422</v>
      </c>
      <c r="C148" s="20">
        <v>700.0</v>
      </c>
      <c r="D148" s="50">
        <v>745.0</v>
      </c>
      <c r="E148" s="57">
        <v>0.5065435445</v>
      </c>
      <c r="F148" s="50">
        <v>377.0</v>
      </c>
      <c r="G148" s="50">
        <v>368.0</v>
      </c>
      <c r="H148" s="20" t="s">
        <v>247</v>
      </c>
      <c r="I148" s="7"/>
      <c r="J148" s="20" t="s">
        <v>243</v>
      </c>
      <c r="K148" s="20" t="s">
        <v>422</v>
      </c>
      <c r="L148" s="20">
        <v>700.0</v>
      </c>
      <c r="M148" s="57">
        <v>0.5397656949</v>
      </c>
      <c r="N148" s="57">
        <v>0.5509396637</v>
      </c>
      <c r="O148" s="27">
        <v>-1.117396877</v>
      </c>
      <c r="P148" s="20">
        <v>1.0</v>
      </c>
      <c r="Q148" s="7"/>
      <c r="R148" s="7"/>
      <c r="S148" s="7"/>
      <c r="T148" s="7"/>
      <c r="U148" s="7"/>
      <c r="V148" s="7"/>
      <c r="W148" s="7"/>
      <c r="X148" s="7"/>
      <c r="Y148" s="7"/>
      <c r="Z148" s="7"/>
    </row>
    <row r="149" ht="15.0" customHeight="1">
      <c r="A149" s="20" t="s">
        <v>243</v>
      </c>
      <c r="B149" s="20" t="s">
        <v>422</v>
      </c>
      <c r="C149" s="20">
        <v>710.0</v>
      </c>
      <c r="D149" s="50">
        <v>691.0</v>
      </c>
      <c r="E149" s="57">
        <v>0.4570622136</v>
      </c>
      <c r="F149" s="50">
        <v>316.0</v>
      </c>
      <c r="G149" s="50">
        <v>375.0</v>
      </c>
      <c r="H149" s="20" t="s">
        <v>245</v>
      </c>
      <c r="I149" s="7"/>
      <c r="J149" s="20" t="s">
        <v>243</v>
      </c>
      <c r="K149" s="20" t="s">
        <v>422</v>
      </c>
      <c r="L149" s="20">
        <v>710.0</v>
      </c>
      <c r="M149" s="57">
        <v>0.4816621382</v>
      </c>
      <c r="N149" s="57">
        <v>0.4765306122</v>
      </c>
      <c r="O149" s="27">
        <v>0.5131525977</v>
      </c>
      <c r="P149" s="20">
        <v>1.0</v>
      </c>
      <c r="Q149" s="7"/>
      <c r="R149" s="7"/>
      <c r="S149" s="7"/>
      <c r="T149" s="7"/>
      <c r="U149" s="7"/>
      <c r="V149" s="7"/>
      <c r="W149" s="7"/>
      <c r="X149" s="7"/>
      <c r="Y149" s="7"/>
      <c r="Z149" s="7"/>
    </row>
    <row r="150" ht="15.0" customHeight="1">
      <c r="A150" s="20" t="s">
        <v>243</v>
      </c>
      <c r="B150" s="20" t="s">
        <v>422</v>
      </c>
      <c r="C150" s="20">
        <v>720.0</v>
      </c>
      <c r="D150" s="50">
        <v>826.0</v>
      </c>
      <c r="E150" s="57">
        <v>0.4597656414</v>
      </c>
      <c r="F150" s="50">
        <v>380.0</v>
      </c>
      <c r="G150" s="50">
        <v>446.0</v>
      </c>
      <c r="H150" s="20" t="s">
        <v>245</v>
      </c>
      <c r="I150" s="7"/>
      <c r="J150" s="20" t="s">
        <v>243</v>
      </c>
      <c r="K150" s="20" t="s">
        <v>422</v>
      </c>
      <c r="L150" s="20">
        <v>720.0</v>
      </c>
      <c r="M150" s="57">
        <v>0.4803192711</v>
      </c>
      <c r="N150" s="57">
        <v>0.5056603774</v>
      </c>
      <c r="O150" s="27">
        <v>-2.534110623</v>
      </c>
      <c r="P150" s="20">
        <v>0.0</v>
      </c>
      <c r="Q150" s="7"/>
      <c r="R150" s="7"/>
      <c r="S150" s="7"/>
      <c r="T150" s="7"/>
      <c r="U150" s="7"/>
      <c r="V150" s="7"/>
      <c r="W150" s="7"/>
      <c r="X150" s="7"/>
      <c r="Y150" s="7"/>
      <c r="Z150" s="7"/>
    </row>
    <row r="151" ht="15.0" customHeight="1">
      <c r="A151" s="20" t="s">
        <v>243</v>
      </c>
      <c r="B151" s="20" t="s">
        <v>423</v>
      </c>
      <c r="C151" s="20">
        <v>730.0</v>
      </c>
      <c r="D151" s="50">
        <v>1479.0</v>
      </c>
      <c r="E151" s="57">
        <v>0.4459288331</v>
      </c>
      <c r="F151" s="50">
        <v>660.0</v>
      </c>
      <c r="G151" s="50">
        <v>819.0</v>
      </c>
      <c r="H151" s="20" t="s">
        <v>245</v>
      </c>
      <c r="I151" s="7"/>
      <c r="J151" s="20" t="s">
        <v>243</v>
      </c>
      <c r="K151" s="20" t="s">
        <v>423</v>
      </c>
      <c r="L151" s="20">
        <v>730.0</v>
      </c>
      <c r="M151" s="57">
        <v>0.4760726912</v>
      </c>
      <c r="N151" s="57">
        <v>0.477582846</v>
      </c>
      <c r="O151" s="27">
        <v>-0.1510154789</v>
      </c>
      <c r="P151" s="20">
        <v>1.0</v>
      </c>
      <c r="Q151" s="7"/>
      <c r="R151" s="7"/>
      <c r="S151" s="7"/>
      <c r="T151" s="7"/>
      <c r="U151" s="7"/>
      <c r="V151" s="7"/>
      <c r="W151" s="7"/>
      <c r="X151" s="7"/>
      <c r="Y151" s="7"/>
      <c r="Z151" s="7"/>
    </row>
    <row r="152" ht="15.0" customHeight="1">
      <c r="A152" s="20" t="s">
        <v>243</v>
      </c>
      <c r="B152" s="20" t="s">
        <v>424</v>
      </c>
      <c r="C152" s="20">
        <v>740.0</v>
      </c>
      <c r="D152" s="50">
        <v>584.0</v>
      </c>
      <c r="E152" s="57">
        <v>0.4532579779</v>
      </c>
      <c r="F152" s="50">
        <v>265.0</v>
      </c>
      <c r="G152" s="50">
        <v>319.0</v>
      </c>
      <c r="H152" s="20" t="s">
        <v>245</v>
      </c>
      <c r="I152" s="7"/>
      <c r="J152" s="20" t="s">
        <v>243</v>
      </c>
      <c r="K152" s="20" t="s">
        <v>424</v>
      </c>
      <c r="L152" s="20">
        <v>740.0</v>
      </c>
      <c r="M152" s="57">
        <v>0.484865215</v>
      </c>
      <c r="N152" s="57">
        <v>0.4927152318</v>
      </c>
      <c r="O152" s="27">
        <v>-0.785001678</v>
      </c>
      <c r="P152" s="20">
        <v>1.0</v>
      </c>
      <c r="Q152" s="7"/>
      <c r="R152" s="7"/>
      <c r="S152" s="7"/>
      <c r="T152" s="7"/>
      <c r="U152" s="7"/>
      <c r="V152" s="7"/>
      <c r="W152" s="7"/>
      <c r="X152" s="7"/>
      <c r="Y152" s="7"/>
      <c r="Z152" s="7"/>
    </row>
    <row r="153" ht="15.0" customHeight="1">
      <c r="A153" s="20" t="s">
        <v>243</v>
      </c>
      <c r="B153" s="20" t="s">
        <v>424</v>
      </c>
      <c r="C153" s="20">
        <v>750.0</v>
      </c>
      <c r="D153" s="50">
        <v>835.0</v>
      </c>
      <c r="E153" s="57">
        <v>0.4794506634</v>
      </c>
      <c r="F153" s="50">
        <v>400.0</v>
      </c>
      <c r="G153" s="50">
        <v>435.0</v>
      </c>
      <c r="H153" s="20" t="s">
        <v>245</v>
      </c>
      <c r="I153" s="7"/>
      <c r="J153" s="20" t="s">
        <v>243</v>
      </c>
      <c r="K153" s="20" t="s">
        <v>424</v>
      </c>
      <c r="L153" s="20">
        <v>750.0</v>
      </c>
      <c r="M153" s="57">
        <v>0.5131706663</v>
      </c>
      <c r="N153" s="57">
        <v>0.5057581574</v>
      </c>
      <c r="O153" s="27">
        <v>0.7412508936</v>
      </c>
      <c r="P153" s="20">
        <v>1.0</v>
      </c>
      <c r="Q153" s="7"/>
      <c r="R153" s="7"/>
      <c r="S153" s="7"/>
      <c r="T153" s="7"/>
      <c r="U153" s="7"/>
      <c r="V153" s="7"/>
      <c r="W153" s="7"/>
      <c r="X153" s="7"/>
      <c r="Y153" s="7"/>
      <c r="Z153" s="7"/>
    </row>
    <row r="154" ht="15.0" customHeight="1">
      <c r="A154" s="20" t="s">
        <v>243</v>
      </c>
      <c r="B154" s="20" t="s">
        <v>425</v>
      </c>
      <c r="C154" s="20">
        <v>760.0</v>
      </c>
      <c r="D154" s="50">
        <v>954.0</v>
      </c>
      <c r="E154" s="57">
        <v>0.5125850745</v>
      </c>
      <c r="F154" s="50">
        <v>489.0</v>
      </c>
      <c r="G154" s="50">
        <v>465.0</v>
      </c>
      <c r="H154" s="20" t="s">
        <v>247</v>
      </c>
      <c r="I154" s="7"/>
      <c r="J154" s="20" t="s">
        <v>243</v>
      </c>
      <c r="K154" s="20" t="s">
        <v>425</v>
      </c>
      <c r="L154" s="20">
        <v>760.0</v>
      </c>
      <c r="M154" s="57">
        <v>0.5435645363</v>
      </c>
      <c r="N154" s="57">
        <v>0.5306893296</v>
      </c>
      <c r="O154" s="27">
        <v>1.287520677</v>
      </c>
      <c r="P154" s="20">
        <v>1.0</v>
      </c>
      <c r="Q154" s="7"/>
      <c r="R154" s="7"/>
      <c r="S154" s="7"/>
      <c r="T154" s="7"/>
      <c r="U154" s="7"/>
      <c r="V154" s="7"/>
      <c r="W154" s="7"/>
      <c r="X154" s="7"/>
      <c r="Y154" s="7"/>
      <c r="Z154" s="7"/>
    </row>
    <row r="155" ht="15.0" customHeight="1">
      <c r="A155" s="20" t="s">
        <v>243</v>
      </c>
      <c r="B155" s="20" t="s">
        <v>425</v>
      </c>
      <c r="C155" s="20">
        <v>770.0</v>
      </c>
      <c r="D155" s="50">
        <v>890.0</v>
      </c>
      <c r="E155" s="57">
        <v>0.5195423089</v>
      </c>
      <c r="F155" s="50">
        <v>462.0</v>
      </c>
      <c r="G155" s="50">
        <v>428.0</v>
      </c>
      <c r="H155" s="20" t="s">
        <v>247</v>
      </c>
      <c r="I155" s="7"/>
      <c r="J155" s="20" t="s">
        <v>243</v>
      </c>
      <c r="K155" s="20" t="s">
        <v>425</v>
      </c>
      <c r="L155" s="20">
        <v>770.0</v>
      </c>
      <c r="M155" s="57">
        <v>0.552401081</v>
      </c>
      <c r="N155" s="57">
        <v>0.5265116279</v>
      </c>
      <c r="O155" s="27">
        <v>2.588945305</v>
      </c>
      <c r="P155" s="20">
        <v>1.0</v>
      </c>
      <c r="Q155" s="7"/>
      <c r="R155" s="7"/>
      <c r="S155" s="7"/>
      <c r="T155" s="7"/>
      <c r="U155" s="7"/>
      <c r="V155" s="7"/>
      <c r="W155" s="7"/>
      <c r="X155" s="7"/>
      <c r="Y155" s="7"/>
      <c r="Z155" s="7"/>
    </row>
    <row r="156" ht="15.0" customHeight="1">
      <c r="A156" s="20" t="s">
        <v>243</v>
      </c>
      <c r="B156" s="20" t="s">
        <v>425</v>
      </c>
      <c r="C156" s="20">
        <v>780.0</v>
      </c>
      <c r="D156" s="50">
        <v>1176.0</v>
      </c>
      <c r="E156" s="57">
        <v>0.5037344299</v>
      </c>
      <c r="F156" s="50">
        <v>592.0</v>
      </c>
      <c r="G156" s="50">
        <v>584.0</v>
      </c>
      <c r="H156" s="20" t="s">
        <v>247</v>
      </c>
      <c r="I156" s="7"/>
      <c r="J156" s="20" t="s">
        <v>243</v>
      </c>
      <c r="K156" s="20" t="s">
        <v>425</v>
      </c>
      <c r="L156" s="20">
        <v>780.0</v>
      </c>
      <c r="M156" s="57">
        <v>0.5069559837</v>
      </c>
      <c r="N156" s="57">
        <v>0.5076828519</v>
      </c>
      <c r="O156" s="27">
        <v>-0.07268681683</v>
      </c>
      <c r="P156" s="20">
        <v>1.0</v>
      </c>
      <c r="Q156" s="7"/>
      <c r="R156" s="7"/>
      <c r="S156" s="7"/>
      <c r="T156" s="7"/>
      <c r="U156" s="7"/>
      <c r="V156" s="7"/>
      <c r="W156" s="7"/>
      <c r="X156" s="7"/>
      <c r="Y156" s="7"/>
      <c r="Z156" s="7"/>
    </row>
    <row r="157" ht="15.0" customHeight="1">
      <c r="A157" s="20" t="s">
        <v>243</v>
      </c>
      <c r="B157" s="20" t="s">
        <v>425</v>
      </c>
      <c r="C157" s="20">
        <v>790.0</v>
      </c>
      <c r="D157" s="50">
        <v>1034.0</v>
      </c>
      <c r="E157" s="57">
        <v>0.5167618218</v>
      </c>
      <c r="F157" s="50">
        <v>534.0</v>
      </c>
      <c r="G157" s="50">
        <v>500.0</v>
      </c>
      <c r="H157" s="20" t="s">
        <v>247</v>
      </c>
      <c r="I157" s="7"/>
      <c r="J157" s="20" t="s">
        <v>243</v>
      </c>
      <c r="K157" s="20" t="s">
        <v>425</v>
      </c>
      <c r="L157" s="20">
        <v>790.0</v>
      </c>
      <c r="M157" s="57">
        <v>0.5677495723</v>
      </c>
      <c r="N157" s="57">
        <v>0.541864139</v>
      </c>
      <c r="O157" s="27">
        <v>2.588543325</v>
      </c>
      <c r="P157" s="20">
        <v>1.0</v>
      </c>
      <c r="Q157" s="7"/>
      <c r="R157" s="7"/>
      <c r="S157" s="7"/>
      <c r="T157" s="7"/>
      <c r="U157" s="7"/>
      <c r="V157" s="7"/>
      <c r="W157" s="7"/>
      <c r="X157" s="7"/>
      <c r="Y157" s="7"/>
      <c r="Z157" s="7"/>
    </row>
    <row r="158" ht="15.0" customHeight="1">
      <c r="A158" s="20" t="s">
        <v>243</v>
      </c>
      <c r="B158" s="20" t="s">
        <v>425</v>
      </c>
      <c r="C158" s="20">
        <v>800.0</v>
      </c>
      <c r="D158" s="50">
        <v>618.0</v>
      </c>
      <c r="E158" s="57">
        <v>0.4758906701</v>
      </c>
      <c r="F158" s="50">
        <v>294.0</v>
      </c>
      <c r="G158" s="50">
        <v>324.0</v>
      </c>
      <c r="H158" s="20" t="s">
        <v>245</v>
      </c>
      <c r="I158" s="7"/>
      <c r="J158" s="20" t="s">
        <v>243</v>
      </c>
      <c r="K158" s="20" t="s">
        <v>425</v>
      </c>
      <c r="L158" s="20">
        <v>800.0</v>
      </c>
      <c r="M158" s="57">
        <v>0.515043917</v>
      </c>
      <c r="N158" s="57">
        <v>0.494047619</v>
      </c>
      <c r="O158" s="27">
        <v>2.099629791</v>
      </c>
      <c r="P158" s="20">
        <v>0.0</v>
      </c>
      <c r="Q158" s="7"/>
      <c r="R158" s="7"/>
      <c r="S158" s="7"/>
      <c r="T158" s="7"/>
      <c r="U158" s="7"/>
      <c r="V158" s="7"/>
      <c r="W158" s="7"/>
      <c r="X158" s="7"/>
      <c r="Y158" s="7"/>
      <c r="Z158" s="7"/>
    </row>
    <row r="159" ht="15.0" customHeight="1">
      <c r="A159" s="20" t="s">
        <v>243</v>
      </c>
      <c r="B159" s="20" t="s">
        <v>425</v>
      </c>
      <c r="C159" s="20">
        <v>810.0</v>
      </c>
      <c r="D159" s="50">
        <v>1107.0</v>
      </c>
      <c r="E159" s="57">
        <v>0.5642781716</v>
      </c>
      <c r="F159" s="50">
        <v>625.0</v>
      </c>
      <c r="G159" s="50">
        <v>482.0</v>
      </c>
      <c r="H159" s="20" t="s">
        <v>247</v>
      </c>
      <c r="I159" s="7"/>
      <c r="J159" s="20" t="s">
        <v>243</v>
      </c>
      <c r="K159" s="20" t="s">
        <v>425</v>
      </c>
      <c r="L159" s="20">
        <v>810.0</v>
      </c>
      <c r="M159" s="57">
        <v>0.5701996674</v>
      </c>
      <c r="N159" s="57">
        <v>0.5758333333</v>
      </c>
      <c r="O159" s="27">
        <v>-0.5633665923</v>
      </c>
      <c r="P159" s="20">
        <v>1.0</v>
      </c>
      <c r="Q159" s="7"/>
      <c r="R159" s="7"/>
      <c r="S159" s="7"/>
      <c r="T159" s="7"/>
      <c r="U159" s="7"/>
      <c r="V159" s="7"/>
      <c r="W159" s="7"/>
      <c r="X159" s="7"/>
      <c r="Y159" s="7"/>
      <c r="Z159" s="7"/>
    </row>
    <row r="160" ht="15.0" customHeight="1">
      <c r="A160" s="20" t="s">
        <v>243</v>
      </c>
      <c r="B160" s="20" t="s">
        <v>426</v>
      </c>
      <c r="C160" s="20">
        <v>820.0</v>
      </c>
      <c r="D160" s="50">
        <v>575.0</v>
      </c>
      <c r="E160" s="57">
        <v>0.6354925764</v>
      </c>
      <c r="F160" s="50">
        <v>365.0</v>
      </c>
      <c r="G160" s="50">
        <v>210.0</v>
      </c>
      <c r="H160" s="20" t="s">
        <v>247</v>
      </c>
      <c r="I160" s="7"/>
      <c r="J160" s="20" t="s">
        <v>243</v>
      </c>
      <c r="K160" s="20" t="s">
        <v>426</v>
      </c>
      <c r="L160" s="20">
        <v>820.0</v>
      </c>
      <c r="M160" s="57">
        <v>0.7052835516</v>
      </c>
      <c r="N160" s="57">
        <v>0.6647531573</v>
      </c>
      <c r="O160" s="27">
        <v>4.053039432</v>
      </c>
      <c r="P160" s="20">
        <v>1.0</v>
      </c>
      <c r="Q160" s="7"/>
      <c r="R160" s="7"/>
      <c r="S160" s="7"/>
      <c r="T160" s="7"/>
      <c r="U160" s="7"/>
      <c r="V160" s="7"/>
      <c r="W160" s="7"/>
      <c r="X160" s="7"/>
      <c r="Y160" s="7"/>
      <c r="Z160" s="7"/>
    </row>
    <row r="161" ht="15.0" customHeight="1">
      <c r="A161" s="20" t="s">
        <v>243</v>
      </c>
      <c r="B161" s="20" t="s">
        <v>426</v>
      </c>
      <c r="C161" s="20">
        <v>830.0</v>
      </c>
      <c r="D161" s="50">
        <v>445.0</v>
      </c>
      <c r="E161" s="57">
        <v>0.6095910369</v>
      </c>
      <c r="F161" s="50">
        <v>271.0</v>
      </c>
      <c r="G161" s="50">
        <v>174.0</v>
      </c>
      <c r="H161" s="20" t="s">
        <v>247</v>
      </c>
      <c r="I161" s="7"/>
      <c r="J161" s="20" t="s">
        <v>243</v>
      </c>
      <c r="K161" s="20" t="s">
        <v>426</v>
      </c>
      <c r="L161" s="20">
        <v>830.0</v>
      </c>
      <c r="M161" s="57">
        <v>0.6297720567</v>
      </c>
      <c r="N161" s="57">
        <v>0.6267806268</v>
      </c>
      <c r="O161" s="27">
        <v>0.2991429929</v>
      </c>
      <c r="P161" s="20">
        <v>1.0</v>
      </c>
      <c r="Q161" s="7"/>
      <c r="R161" s="7"/>
      <c r="S161" s="7"/>
      <c r="T161" s="7"/>
      <c r="U161" s="7"/>
      <c r="V161" s="7"/>
      <c r="W161" s="7"/>
      <c r="X161" s="7"/>
      <c r="Y161" s="7"/>
      <c r="Z161" s="7"/>
    </row>
    <row r="162" ht="15.0" customHeight="1">
      <c r="A162" s="20" t="s">
        <v>243</v>
      </c>
      <c r="B162" s="20" t="s">
        <v>426</v>
      </c>
      <c r="C162" s="20">
        <v>840.0</v>
      </c>
      <c r="D162" s="50">
        <v>538.0</v>
      </c>
      <c r="E162" s="57">
        <v>0.6068691852</v>
      </c>
      <c r="F162" s="50">
        <v>326.0</v>
      </c>
      <c r="G162" s="50">
        <v>212.0</v>
      </c>
      <c r="H162" s="20" t="s">
        <v>247</v>
      </c>
      <c r="I162" s="7"/>
      <c r="J162" s="20" t="s">
        <v>243</v>
      </c>
      <c r="K162" s="20" t="s">
        <v>426</v>
      </c>
      <c r="L162" s="20">
        <v>840.0</v>
      </c>
      <c r="M162" s="57">
        <v>0.6801239477</v>
      </c>
      <c r="N162" s="57">
        <v>0.6339969372</v>
      </c>
      <c r="O162" s="27">
        <v>4.61270105</v>
      </c>
      <c r="P162" s="20">
        <v>1.0</v>
      </c>
      <c r="Q162" s="7"/>
      <c r="R162" s="7"/>
      <c r="S162" s="7"/>
      <c r="T162" s="7"/>
      <c r="U162" s="7"/>
      <c r="V162" s="7"/>
      <c r="W162" s="7"/>
      <c r="X162" s="7"/>
      <c r="Y162" s="7"/>
      <c r="Z162" s="7"/>
    </row>
    <row r="163" ht="15.0" customHeight="1">
      <c r="A163" s="20" t="s">
        <v>243</v>
      </c>
      <c r="B163" s="20" t="s">
        <v>427</v>
      </c>
      <c r="C163" s="20">
        <v>850.0</v>
      </c>
      <c r="D163" s="50">
        <v>442.0</v>
      </c>
      <c r="E163" s="57">
        <v>0.5087575052</v>
      </c>
      <c r="F163" s="50">
        <v>225.0</v>
      </c>
      <c r="G163" s="50">
        <v>217.0</v>
      </c>
      <c r="H163" s="20" t="s">
        <v>247</v>
      </c>
      <c r="I163" s="7"/>
      <c r="J163" s="20" t="s">
        <v>243</v>
      </c>
      <c r="K163" s="20" t="s">
        <v>427</v>
      </c>
      <c r="L163" s="20">
        <v>850.0</v>
      </c>
      <c r="M163" s="57">
        <v>0.5428044533</v>
      </c>
      <c r="N163" s="57">
        <v>0.5345557123</v>
      </c>
      <c r="O163" s="27">
        <v>0.824874107</v>
      </c>
      <c r="P163" s="20">
        <v>1.0</v>
      </c>
      <c r="Q163" s="7"/>
      <c r="R163" s="7"/>
      <c r="S163" s="7"/>
      <c r="T163" s="7"/>
      <c r="U163" s="7"/>
      <c r="V163" s="7"/>
      <c r="W163" s="7"/>
      <c r="X163" s="7"/>
      <c r="Y163" s="7"/>
      <c r="Z163" s="7"/>
    </row>
    <row r="164" ht="15.0" customHeight="1">
      <c r="A164" s="20" t="s">
        <v>243</v>
      </c>
      <c r="B164" s="20" t="s">
        <v>428</v>
      </c>
      <c r="C164" s="20">
        <v>860.0</v>
      </c>
      <c r="D164" s="50">
        <v>1826.0</v>
      </c>
      <c r="E164" s="57">
        <v>0.285500071</v>
      </c>
      <c r="F164" s="50">
        <v>521.0</v>
      </c>
      <c r="G164" s="50">
        <v>1305.0</v>
      </c>
      <c r="H164" s="20" t="s">
        <v>245</v>
      </c>
      <c r="I164" s="7"/>
      <c r="J164" s="20" t="s">
        <v>243</v>
      </c>
      <c r="K164" s="20" t="s">
        <v>428</v>
      </c>
      <c r="L164" s="20">
        <v>860.0</v>
      </c>
      <c r="M164" s="57">
        <v>0.3036756007</v>
      </c>
      <c r="N164" s="57">
        <v>0.3124701386</v>
      </c>
      <c r="O164" s="27">
        <v>-0.8794537833</v>
      </c>
      <c r="P164" s="20">
        <v>1.0</v>
      </c>
      <c r="Q164" s="7"/>
      <c r="R164" s="7"/>
      <c r="S164" s="7"/>
      <c r="T164" s="7"/>
      <c r="U164" s="7"/>
      <c r="V164" s="7"/>
      <c r="W164" s="7"/>
      <c r="X164" s="7"/>
      <c r="Y164" s="7"/>
      <c r="Z164" s="7"/>
    </row>
    <row r="165" ht="15.0" customHeight="1">
      <c r="A165" s="20" t="s">
        <v>243</v>
      </c>
      <c r="B165" s="20" t="s">
        <v>429</v>
      </c>
      <c r="C165" s="20">
        <v>870.0</v>
      </c>
      <c r="D165" s="50">
        <v>1804.0</v>
      </c>
      <c r="E165" s="57">
        <v>0.4917432445</v>
      </c>
      <c r="F165" s="50">
        <v>887.0</v>
      </c>
      <c r="G165" s="50">
        <v>917.0</v>
      </c>
      <c r="H165" s="20" t="s">
        <v>245</v>
      </c>
      <c r="I165" s="7"/>
      <c r="J165" s="20" t="s">
        <v>243</v>
      </c>
      <c r="K165" s="20" t="s">
        <v>429</v>
      </c>
      <c r="L165" s="20">
        <v>870.0</v>
      </c>
      <c r="M165" s="57">
        <v>0.5198688405</v>
      </c>
      <c r="N165" s="57">
        <v>0.4956481906</v>
      </c>
      <c r="O165" s="27">
        <v>2.422064995</v>
      </c>
      <c r="P165" s="20">
        <v>0.0</v>
      </c>
      <c r="Q165" s="7"/>
      <c r="R165" s="7"/>
      <c r="S165" s="7"/>
      <c r="T165" s="7"/>
      <c r="U165" s="7"/>
      <c r="V165" s="7"/>
      <c r="W165" s="7"/>
      <c r="X165" s="7"/>
      <c r="Y165" s="7"/>
      <c r="Z165" s="7"/>
    </row>
    <row r="166" ht="15.0" customHeight="1">
      <c r="A166" s="20" t="s">
        <v>243</v>
      </c>
      <c r="B166" s="20" t="s">
        <v>429</v>
      </c>
      <c r="C166" s="20">
        <v>880.0</v>
      </c>
      <c r="D166" s="50">
        <v>3248.0</v>
      </c>
      <c r="E166" s="57">
        <v>0.493199191</v>
      </c>
      <c r="F166" s="50">
        <v>1602.0</v>
      </c>
      <c r="G166" s="50">
        <v>1646.0</v>
      </c>
      <c r="H166" s="20" t="s">
        <v>245</v>
      </c>
      <c r="I166" s="7"/>
      <c r="J166" s="20" t="s">
        <v>243</v>
      </c>
      <c r="K166" s="20" t="s">
        <v>429</v>
      </c>
      <c r="L166" s="20">
        <v>880.0</v>
      </c>
      <c r="M166" s="57">
        <v>0.5112469996</v>
      </c>
      <c r="N166" s="57">
        <v>0.4984760321</v>
      </c>
      <c r="O166" s="27">
        <v>1.277096743</v>
      </c>
      <c r="P166" s="20">
        <v>0.0</v>
      </c>
      <c r="Q166" s="7"/>
      <c r="R166" s="7"/>
      <c r="S166" s="7"/>
      <c r="T166" s="7"/>
      <c r="U166" s="7"/>
      <c r="V166" s="7"/>
      <c r="W166" s="7"/>
      <c r="X166" s="7"/>
      <c r="Y166" s="7"/>
      <c r="Z166" s="7"/>
    </row>
    <row r="167" ht="15.0" customHeight="1">
      <c r="A167" s="20" t="s">
        <v>243</v>
      </c>
      <c r="B167" s="20" t="s">
        <v>429</v>
      </c>
      <c r="C167" s="20">
        <v>890.0</v>
      </c>
      <c r="D167" s="50">
        <v>1699.0</v>
      </c>
      <c r="E167" s="57">
        <v>0.4674107665</v>
      </c>
      <c r="F167" s="50">
        <v>794.0</v>
      </c>
      <c r="G167" s="50">
        <v>905.0</v>
      </c>
      <c r="H167" s="20" t="s">
        <v>245</v>
      </c>
      <c r="I167" s="7"/>
      <c r="J167" s="20" t="s">
        <v>243</v>
      </c>
      <c r="K167" s="20" t="s">
        <v>429</v>
      </c>
      <c r="L167" s="20">
        <v>890.0</v>
      </c>
      <c r="M167" s="57">
        <v>0.4970867496</v>
      </c>
      <c r="N167" s="57">
        <v>0.4803817603</v>
      </c>
      <c r="O167" s="27">
        <v>1.670498927</v>
      </c>
      <c r="P167" s="20">
        <v>1.0</v>
      </c>
      <c r="Q167" s="7"/>
      <c r="R167" s="7"/>
      <c r="S167" s="7"/>
      <c r="T167" s="7"/>
      <c r="U167" s="7"/>
      <c r="V167" s="7"/>
      <c r="W167" s="7"/>
      <c r="X167" s="7"/>
      <c r="Y167" s="7"/>
      <c r="Z167" s="7"/>
    </row>
    <row r="168" ht="15.0" customHeight="1">
      <c r="A168" s="20" t="s">
        <v>243</v>
      </c>
      <c r="B168" s="20" t="s">
        <v>429</v>
      </c>
      <c r="C168" s="20">
        <v>900.0</v>
      </c>
      <c r="D168" s="50">
        <v>1440.0</v>
      </c>
      <c r="E168" s="57">
        <v>0.4683936493</v>
      </c>
      <c r="F168" s="50">
        <v>674.0</v>
      </c>
      <c r="G168" s="50">
        <v>766.0</v>
      </c>
      <c r="H168" s="20" t="s">
        <v>245</v>
      </c>
      <c r="I168" s="7"/>
      <c r="J168" s="20" t="s">
        <v>243</v>
      </c>
      <c r="K168" s="20" t="s">
        <v>429</v>
      </c>
      <c r="L168" s="20">
        <v>900.0</v>
      </c>
      <c r="M168" s="57">
        <v>0.4921064754</v>
      </c>
      <c r="N168" s="57">
        <v>0.4829931973</v>
      </c>
      <c r="O168" s="27">
        <v>0.911327808</v>
      </c>
      <c r="P168" s="20">
        <v>1.0</v>
      </c>
      <c r="Q168" s="7"/>
      <c r="R168" s="7"/>
      <c r="S168" s="7"/>
      <c r="T168" s="7"/>
      <c r="U168" s="7"/>
      <c r="V168" s="7"/>
      <c r="W168" s="7"/>
      <c r="X168" s="7"/>
      <c r="Y168" s="7"/>
      <c r="Z168" s="7"/>
    </row>
    <row r="169" ht="15.0" customHeight="1">
      <c r="A169" s="20" t="s">
        <v>243</v>
      </c>
      <c r="B169" s="20" t="s">
        <v>429</v>
      </c>
      <c r="C169" s="20">
        <v>910.0</v>
      </c>
      <c r="D169" s="50">
        <v>1337.0</v>
      </c>
      <c r="E169" s="57">
        <v>0.5190991244</v>
      </c>
      <c r="F169" s="50">
        <v>694.0</v>
      </c>
      <c r="G169" s="50">
        <v>643.0</v>
      </c>
      <c r="H169" s="20" t="s">
        <v>247</v>
      </c>
      <c r="I169" s="7"/>
      <c r="J169" s="20" t="s">
        <v>243</v>
      </c>
      <c r="K169" s="20" t="s">
        <v>429</v>
      </c>
      <c r="L169" s="20">
        <v>910.0</v>
      </c>
      <c r="M169" s="57">
        <v>0.5223752364</v>
      </c>
      <c r="N169" s="57">
        <v>0.5136494253</v>
      </c>
      <c r="O169" s="27">
        <v>0.8725811147</v>
      </c>
      <c r="P169" s="20">
        <v>1.0</v>
      </c>
      <c r="Q169" s="7"/>
      <c r="R169" s="7"/>
      <c r="S169" s="7"/>
      <c r="T169" s="7"/>
      <c r="U169" s="7"/>
      <c r="V169" s="7"/>
      <c r="W169" s="7"/>
      <c r="X169" s="7"/>
      <c r="Y169" s="7"/>
      <c r="Z169" s="7"/>
    </row>
    <row r="170" ht="15.0" customHeight="1">
      <c r="A170" s="20" t="s">
        <v>243</v>
      </c>
      <c r="B170" s="20" t="s">
        <v>429</v>
      </c>
      <c r="C170" s="20">
        <v>920.0</v>
      </c>
      <c r="D170" s="50">
        <v>2641.0</v>
      </c>
      <c r="E170" s="57">
        <v>0.4442619758</v>
      </c>
      <c r="F170" s="50">
        <v>1173.0</v>
      </c>
      <c r="G170" s="50">
        <v>1468.0</v>
      </c>
      <c r="H170" s="20" t="s">
        <v>245</v>
      </c>
      <c r="I170" s="7"/>
      <c r="J170" s="20" t="s">
        <v>243</v>
      </c>
      <c r="K170" s="20" t="s">
        <v>429</v>
      </c>
      <c r="L170" s="20">
        <v>920.0</v>
      </c>
      <c r="M170" s="57">
        <v>0.4999501513</v>
      </c>
      <c r="N170" s="57">
        <v>0.482398957</v>
      </c>
      <c r="O170" s="27">
        <v>1.755119435</v>
      </c>
      <c r="P170" s="20">
        <v>1.0</v>
      </c>
      <c r="Q170" s="7"/>
      <c r="R170" s="7"/>
      <c r="S170" s="7"/>
      <c r="T170" s="7"/>
      <c r="U170" s="7"/>
      <c r="V170" s="7"/>
      <c r="W170" s="7"/>
      <c r="X170" s="7"/>
      <c r="Y170" s="7"/>
      <c r="Z170" s="7"/>
    </row>
    <row r="171" ht="15.0" customHeight="1">
      <c r="A171" s="20" t="s">
        <v>243</v>
      </c>
      <c r="B171" s="20" t="s">
        <v>429</v>
      </c>
      <c r="C171" s="20">
        <v>922.0</v>
      </c>
      <c r="D171" s="50">
        <v>1453.0</v>
      </c>
      <c r="E171" s="57">
        <v>0.5278437694</v>
      </c>
      <c r="F171" s="50">
        <v>767.0</v>
      </c>
      <c r="G171" s="50">
        <v>686.0</v>
      </c>
      <c r="H171" s="20" t="s">
        <v>247</v>
      </c>
      <c r="I171" s="7"/>
      <c r="J171" s="20" t="s">
        <v>243</v>
      </c>
      <c r="K171" s="20" t="s">
        <v>429</v>
      </c>
      <c r="L171" s="20">
        <v>922.0</v>
      </c>
      <c r="M171" s="57">
        <v>0.56334364</v>
      </c>
      <c r="N171" s="57">
        <v>0.530077427</v>
      </c>
      <c r="O171" s="27">
        <v>3.3266213</v>
      </c>
      <c r="P171" s="20">
        <v>1.0</v>
      </c>
      <c r="Q171" s="7"/>
      <c r="R171" s="7"/>
      <c r="S171" s="7"/>
      <c r="T171" s="7"/>
      <c r="U171" s="7"/>
      <c r="V171" s="7"/>
      <c r="W171" s="7"/>
      <c r="X171" s="7"/>
      <c r="Y171" s="7"/>
      <c r="Z171" s="7"/>
    </row>
    <row r="172" ht="15.0" customHeight="1">
      <c r="A172" s="20" t="s">
        <v>243</v>
      </c>
      <c r="B172" s="20" t="s">
        <v>429</v>
      </c>
      <c r="C172" s="20">
        <v>924.0</v>
      </c>
      <c r="D172" s="50">
        <v>1559.0</v>
      </c>
      <c r="E172" s="57">
        <v>0.5135930649</v>
      </c>
      <c r="F172" s="50">
        <v>801.0</v>
      </c>
      <c r="G172" s="50">
        <v>758.0</v>
      </c>
      <c r="H172" s="20" t="s">
        <v>247</v>
      </c>
      <c r="I172" s="7"/>
      <c r="J172" s="20" t="s">
        <v>243</v>
      </c>
      <c r="K172" s="20" t="s">
        <v>429</v>
      </c>
      <c r="L172" s="20">
        <v>924.0</v>
      </c>
      <c r="M172" s="57">
        <v>0.5478204738</v>
      </c>
      <c r="N172" s="57">
        <v>0.5058823529</v>
      </c>
      <c r="O172" s="27">
        <v>4.193812085</v>
      </c>
      <c r="P172" s="20">
        <v>1.0</v>
      </c>
      <c r="Q172" s="7"/>
      <c r="R172" s="7"/>
      <c r="S172" s="7"/>
      <c r="T172" s="7"/>
      <c r="U172" s="7"/>
      <c r="V172" s="7"/>
      <c r="W172" s="7"/>
      <c r="X172" s="7"/>
      <c r="Y172" s="7"/>
      <c r="Z172" s="7"/>
    </row>
    <row r="173" ht="15.0" customHeight="1">
      <c r="A173" s="20" t="s">
        <v>243</v>
      </c>
      <c r="B173" s="20" t="s">
        <v>429</v>
      </c>
      <c r="C173" s="20">
        <v>926.0</v>
      </c>
      <c r="D173" s="50">
        <v>949.0</v>
      </c>
      <c r="E173" s="57">
        <v>0.4907317213</v>
      </c>
      <c r="F173" s="50">
        <v>466.0</v>
      </c>
      <c r="G173" s="50">
        <v>483.0</v>
      </c>
      <c r="H173" s="20" t="s">
        <v>245</v>
      </c>
      <c r="I173" s="7"/>
      <c r="J173" s="20" t="s">
        <v>243</v>
      </c>
      <c r="K173" s="20" t="s">
        <v>429</v>
      </c>
      <c r="L173" s="20">
        <v>926.0</v>
      </c>
      <c r="M173" s="57">
        <v>0.5479567859</v>
      </c>
      <c r="N173" s="57">
        <v>0.4981949458</v>
      </c>
      <c r="O173" s="27">
        <v>4.976184008</v>
      </c>
      <c r="P173" s="20">
        <v>0.0</v>
      </c>
      <c r="Q173" s="7"/>
      <c r="R173" s="7"/>
      <c r="S173" s="7"/>
      <c r="T173" s="7"/>
      <c r="U173" s="7"/>
      <c r="V173" s="7"/>
      <c r="W173" s="7"/>
      <c r="X173" s="7"/>
      <c r="Y173" s="7"/>
      <c r="Z173" s="7"/>
    </row>
    <row r="174" ht="15.0" customHeight="1">
      <c r="A174" s="20" t="s">
        <v>243</v>
      </c>
      <c r="B174" s="20" t="s">
        <v>429</v>
      </c>
      <c r="C174" s="20">
        <v>928.0</v>
      </c>
      <c r="D174" s="50">
        <v>1694.0</v>
      </c>
      <c r="E174" s="57">
        <v>0.4715067091</v>
      </c>
      <c r="F174" s="50">
        <v>799.0</v>
      </c>
      <c r="G174" s="50">
        <v>895.0</v>
      </c>
      <c r="H174" s="20" t="s">
        <v>245</v>
      </c>
      <c r="I174" s="7"/>
      <c r="J174" s="20" t="s">
        <v>243</v>
      </c>
      <c r="K174" s="20" t="s">
        <v>429</v>
      </c>
      <c r="L174" s="20">
        <v>928.0</v>
      </c>
      <c r="M174" s="57">
        <v>0.4947811492</v>
      </c>
      <c r="N174" s="57">
        <v>0.48434238</v>
      </c>
      <c r="O174" s="27">
        <v>1.043876928</v>
      </c>
      <c r="P174" s="20">
        <v>1.0</v>
      </c>
      <c r="Q174" s="7"/>
      <c r="R174" s="7"/>
      <c r="S174" s="7"/>
      <c r="T174" s="7"/>
      <c r="U174" s="7"/>
      <c r="V174" s="7"/>
      <c r="W174" s="7"/>
      <c r="X174" s="7"/>
      <c r="Y174" s="7"/>
      <c r="Z174" s="7"/>
    </row>
    <row r="175" ht="15.0" customHeight="1">
      <c r="A175" s="20" t="s">
        <v>243</v>
      </c>
      <c r="B175" s="20" t="s">
        <v>430</v>
      </c>
      <c r="C175" s="20">
        <v>930.0</v>
      </c>
      <c r="D175" s="50">
        <v>2470.0</v>
      </c>
      <c r="E175" s="57">
        <v>0.3714209964</v>
      </c>
      <c r="F175" s="50">
        <v>917.0</v>
      </c>
      <c r="G175" s="50">
        <v>1553.0</v>
      </c>
      <c r="H175" s="20" t="s">
        <v>245</v>
      </c>
      <c r="I175" s="7"/>
      <c r="J175" s="20" t="s">
        <v>243</v>
      </c>
      <c r="K175" s="20" t="s">
        <v>430</v>
      </c>
      <c r="L175" s="20">
        <v>930.0</v>
      </c>
      <c r="M175" s="57">
        <v>0.377601176</v>
      </c>
      <c r="N175" s="57">
        <v>0.3831194088</v>
      </c>
      <c r="O175" s="27">
        <v>-0.5518232745</v>
      </c>
      <c r="P175" s="20">
        <v>1.0</v>
      </c>
      <c r="Q175" s="7"/>
      <c r="R175" s="7"/>
      <c r="S175" s="7"/>
      <c r="T175" s="7"/>
      <c r="U175" s="7"/>
      <c r="V175" s="7"/>
      <c r="W175" s="7"/>
      <c r="X175" s="7"/>
      <c r="Y175" s="7"/>
      <c r="Z175" s="7"/>
    </row>
    <row r="176" ht="15.0" customHeight="1">
      <c r="A176" s="20" t="s">
        <v>243</v>
      </c>
      <c r="B176" s="20" t="s">
        <v>431</v>
      </c>
      <c r="C176" s="20">
        <v>940.0</v>
      </c>
      <c r="D176" s="50">
        <v>1343.0</v>
      </c>
      <c r="E176" s="57">
        <v>0.3432748252</v>
      </c>
      <c r="F176" s="50">
        <v>461.0</v>
      </c>
      <c r="G176" s="50">
        <v>882.0</v>
      </c>
      <c r="H176" s="20" t="s">
        <v>245</v>
      </c>
      <c r="I176" s="7"/>
      <c r="J176" s="20" t="s">
        <v>243</v>
      </c>
      <c r="K176" s="20" t="s">
        <v>431</v>
      </c>
      <c r="L176" s="20">
        <v>940.0</v>
      </c>
      <c r="M176" s="57">
        <v>0.3669308135</v>
      </c>
      <c r="N176" s="57">
        <v>0.3542074364</v>
      </c>
      <c r="O176" s="27">
        <v>1.272337707</v>
      </c>
      <c r="P176" s="20">
        <v>1.0</v>
      </c>
      <c r="Q176" s="7"/>
      <c r="R176" s="7"/>
      <c r="S176" s="7"/>
      <c r="T176" s="7"/>
      <c r="U176" s="7"/>
      <c r="V176" s="7"/>
      <c r="W176" s="7"/>
      <c r="X176" s="7"/>
      <c r="Y176" s="7"/>
      <c r="Z176" s="7"/>
    </row>
    <row r="177" ht="15.0" customHeight="1">
      <c r="A177" s="20" t="s">
        <v>243</v>
      </c>
      <c r="B177" s="20" t="s">
        <v>432</v>
      </c>
      <c r="C177" s="20">
        <v>950.0</v>
      </c>
      <c r="D177" s="50">
        <v>655.0</v>
      </c>
      <c r="E177" s="57">
        <v>0.2731175135</v>
      </c>
      <c r="F177" s="50">
        <v>179.0</v>
      </c>
      <c r="G177" s="50">
        <v>476.0</v>
      </c>
      <c r="H177" s="20" t="s">
        <v>245</v>
      </c>
      <c r="I177" s="7"/>
      <c r="J177" s="20" t="s">
        <v>243</v>
      </c>
      <c r="K177" s="20" t="s">
        <v>432</v>
      </c>
      <c r="L177" s="20">
        <v>950.0</v>
      </c>
      <c r="M177" s="57">
        <v>0.3002783507</v>
      </c>
      <c r="N177" s="57">
        <v>0.2730015083</v>
      </c>
      <c r="O177" s="27">
        <v>2.727684241</v>
      </c>
      <c r="P177" s="20">
        <v>1.0</v>
      </c>
      <c r="Q177" s="7"/>
      <c r="R177" s="7"/>
      <c r="S177" s="7"/>
      <c r="T177" s="7"/>
      <c r="U177" s="7"/>
      <c r="V177" s="7"/>
      <c r="W177" s="7"/>
      <c r="X177" s="7"/>
      <c r="Y177" s="7"/>
      <c r="Z177" s="7"/>
    </row>
    <row r="178" ht="15.0" customHeight="1">
      <c r="A178" s="20" t="s">
        <v>243</v>
      </c>
      <c r="B178" s="20" t="s">
        <v>432</v>
      </c>
      <c r="C178" s="20">
        <v>960.0</v>
      </c>
      <c r="D178" s="50">
        <v>369.0</v>
      </c>
      <c r="E178" s="57">
        <v>0.3051478134</v>
      </c>
      <c r="F178" s="50">
        <v>113.0</v>
      </c>
      <c r="G178" s="50">
        <v>256.0</v>
      </c>
      <c r="H178" s="20" t="s">
        <v>245</v>
      </c>
      <c r="I178" s="7"/>
      <c r="J178" s="20" t="s">
        <v>243</v>
      </c>
      <c r="K178" s="20" t="s">
        <v>432</v>
      </c>
      <c r="L178" s="20">
        <v>960.0</v>
      </c>
      <c r="M178" s="57">
        <v>0.3021442036</v>
      </c>
      <c r="N178" s="57">
        <v>0.3188720174</v>
      </c>
      <c r="O178" s="27">
        <v>-1.672781375</v>
      </c>
      <c r="P178" s="20">
        <v>1.0</v>
      </c>
      <c r="Q178" s="7"/>
      <c r="R178" s="7"/>
      <c r="S178" s="7"/>
      <c r="T178" s="7"/>
      <c r="U178" s="7"/>
      <c r="V178" s="7"/>
      <c r="W178" s="7"/>
      <c r="X178" s="7"/>
      <c r="Y178" s="7"/>
      <c r="Z178" s="7"/>
    </row>
    <row r="179" ht="15.0" customHeight="1">
      <c r="A179" s="20" t="s">
        <v>243</v>
      </c>
      <c r="B179" s="20" t="s">
        <v>432</v>
      </c>
      <c r="C179" s="20">
        <v>970.0</v>
      </c>
      <c r="D179" s="50">
        <v>1426.0</v>
      </c>
      <c r="E179" s="57">
        <v>0.318075826</v>
      </c>
      <c r="F179" s="50">
        <v>454.0</v>
      </c>
      <c r="G179" s="50">
        <v>972.0</v>
      </c>
      <c r="H179" s="20" t="s">
        <v>245</v>
      </c>
      <c r="I179" s="7"/>
      <c r="J179" s="20" t="s">
        <v>243</v>
      </c>
      <c r="K179" s="20" t="s">
        <v>432</v>
      </c>
      <c r="L179" s="20">
        <v>970.0</v>
      </c>
      <c r="M179" s="57">
        <v>0.3473220413</v>
      </c>
      <c r="N179" s="57">
        <v>0.3299620733</v>
      </c>
      <c r="O179" s="27">
        <v>1.735996798</v>
      </c>
      <c r="P179" s="20">
        <v>1.0</v>
      </c>
      <c r="Q179" s="7"/>
      <c r="R179" s="7"/>
      <c r="S179" s="7"/>
      <c r="T179" s="7"/>
      <c r="U179" s="7"/>
      <c r="V179" s="7"/>
      <c r="W179" s="7"/>
      <c r="X179" s="7"/>
      <c r="Y179" s="7"/>
      <c r="Z179" s="7"/>
    </row>
    <row r="180" ht="15.0" customHeight="1">
      <c r="A180" s="20" t="s">
        <v>243</v>
      </c>
      <c r="B180" s="20" t="s">
        <v>433</v>
      </c>
      <c r="C180" s="20">
        <v>980.0</v>
      </c>
      <c r="D180" s="50">
        <v>1557.0</v>
      </c>
      <c r="E180" s="57">
        <v>0.5242849259</v>
      </c>
      <c r="F180" s="50">
        <v>816.0</v>
      </c>
      <c r="G180" s="50">
        <v>741.0</v>
      </c>
      <c r="H180" s="20" t="s">
        <v>247</v>
      </c>
      <c r="I180" s="7"/>
      <c r="J180" s="20" t="s">
        <v>243</v>
      </c>
      <c r="K180" s="20" t="s">
        <v>433</v>
      </c>
      <c r="L180" s="20">
        <v>980.0</v>
      </c>
      <c r="M180" s="57">
        <v>0.55671595</v>
      </c>
      <c r="N180" s="57">
        <v>0.5291576674</v>
      </c>
      <c r="O180" s="27">
        <v>2.755828261</v>
      </c>
      <c r="P180" s="20">
        <v>1.0</v>
      </c>
      <c r="Q180" s="7"/>
      <c r="R180" s="7"/>
      <c r="S180" s="7"/>
      <c r="T180" s="7"/>
      <c r="U180" s="7"/>
      <c r="V180" s="7"/>
      <c r="W180" s="7"/>
      <c r="X180" s="7"/>
      <c r="Y180" s="7"/>
      <c r="Z180" s="7"/>
    </row>
    <row r="181" ht="15.0" customHeight="1">
      <c r="A181" s="20" t="s">
        <v>243</v>
      </c>
      <c r="B181" s="20" t="s">
        <v>434</v>
      </c>
      <c r="C181" s="20">
        <v>990.0</v>
      </c>
      <c r="D181" s="50">
        <v>2087.0</v>
      </c>
      <c r="E181" s="57">
        <v>0.4221313909</v>
      </c>
      <c r="F181" s="50">
        <v>881.0</v>
      </c>
      <c r="G181" s="50">
        <v>1206.0</v>
      </c>
      <c r="H181" s="20" t="s">
        <v>245</v>
      </c>
      <c r="I181" s="7"/>
      <c r="J181" s="20" t="s">
        <v>243</v>
      </c>
      <c r="K181" s="20" t="s">
        <v>434</v>
      </c>
      <c r="L181" s="20">
        <v>990.0</v>
      </c>
      <c r="M181" s="57">
        <v>0.4297321051</v>
      </c>
      <c r="N181" s="57">
        <v>0.430887372</v>
      </c>
      <c r="O181" s="27">
        <v>-0.1155266891</v>
      </c>
      <c r="P181" s="20">
        <v>1.0</v>
      </c>
      <c r="Q181" s="7"/>
      <c r="R181" s="7"/>
      <c r="S181" s="7"/>
      <c r="T181" s="7"/>
      <c r="U181" s="7"/>
      <c r="V181" s="7"/>
      <c r="W181" s="7"/>
      <c r="X181" s="7"/>
      <c r="Y181" s="7"/>
      <c r="Z181" s="7"/>
    </row>
    <row r="182" ht="15.0" customHeight="1">
      <c r="A182" s="20" t="s">
        <v>243</v>
      </c>
      <c r="B182" s="20" t="s">
        <v>434</v>
      </c>
      <c r="C182" s="20">
        <v>1000.0</v>
      </c>
      <c r="D182" s="50">
        <v>1923.0</v>
      </c>
      <c r="E182" s="57">
        <v>0.3764993355</v>
      </c>
      <c r="F182" s="50">
        <v>724.0</v>
      </c>
      <c r="G182" s="50">
        <v>1199.0</v>
      </c>
      <c r="H182" s="20" t="s">
        <v>245</v>
      </c>
      <c r="I182" s="7"/>
      <c r="J182" s="20" t="s">
        <v>243</v>
      </c>
      <c r="K182" s="20" t="s">
        <v>434</v>
      </c>
      <c r="L182" s="20">
        <v>1000.0</v>
      </c>
      <c r="M182" s="57">
        <v>0.396810442</v>
      </c>
      <c r="N182" s="57">
        <v>0.3923357664</v>
      </c>
      <c r="O182" s="27">
        <v>0.4474675549</v>
      </c>
      <c r="P182" s="20">
        <v>1.0</v>
      </c>
      <c r="Q182" s="7"/>
      <c r="R182" s="7"/>
      <c r="S182" s="7"/>
      <c r="T182" s="7"/>
      <c r="U182" s="7"/>
      <c r="V182" s="7"/>
      <c r="W182" s="7"/>
      <c r="X182" s="7"/>
      <c r="Y182" s="7"/>
      <c r="Z182" s="7"/>
    </row>
    <row r="183" ht="15.0" customHeight="1">
      <c r="A183" s="20" t="s">
        <v>243</v>
      </c>
      <c r="B183" s="20" t="s">
        <v>434</v>
      </c>
      <c r="C183" s="20">
        <v>1010.0</v>
      </c>
      <c r="D183" s="50">
        <v>996.0</v>
      </c>
      <c r="E183" s="57">
        <v>0.383945429</v>
      </c>
      <c r="F183" s="50">
        <v>382.0</v>
      </c>
      <c r="G183" s="50">
        <v>614.0</v>
      </c>
      <c r="H183" s="20" t="s">
        <v>245</v>
      </c>
      <c r="I183" s="7"/>
      <c r="J183" s="20" t="s">
        <v>243</v>
      </c>
      <c r="K183" s="20" t="s">
        <v>434</v>
      </c>
      <c r="L183" s="20">
        <v>1010.0</v>
      </c>
      <c r="M183" s="57">
        <v>0.4156178732</v>
      </c>
      <c r="N183" s="57">
        <v>0.3890814558</v>
      </c>
      <c r="O183" s="27">
        <v>2.653641744</v>
      </c>
      <c r="P183" s="20">
        <v>1.0</v>
      </c>
      <c r="Q183" s="7"/>
      <c r="R183" s="7"/>
      <c r="S183" s="7"/>
      <c r="T183" s="7"/>
      <c r="U183" s="7"/>
      <c r="V183" s="7"/>
      <c r="W183" s="7"/>
      <c r="X183" s="7"/>
      <c r="Y183" s="7"/>
      <c r="Z183" s="7"/>
    </row>
    <row r="184" ht="15.0" customHeight="1">
      <c r="A184" s="20" t="s">
        <v>243</v>
      </c>
      <c r="B184" s="20" t="s">
        <v>434</v>
      </c>
      <c r="C184" s="20">
        <v>1020.0</v>
      </c>
      <c r="D184" s="50">
        <v>1512.0</v>
      </c>
      <c r="E184" s="57">
        <v>0.4020850434</v>
      </c>
      <c r="F184" s="50">
        <v>608.0</v>
      </c>
      <c r="G184" s="50">
        <v>904.0</v>
      </c>
      <c r="H184" s="20" t="s">
        <v>245</v>
      </c>
      <c r="I184" s="7"/>
      <c r="J184" s="20" t="s">
        <v>243</v>
      </c>
      <c r="K184" s="20" t="s">
        <v>434</v>
      </c>
      <c r="L184" s="20">
        <v>1020.0</v>
      </c>
      <c r="M184" s="57">
        <v>0.4087203315</v>
      </c>
      <c r="N184" s="57">
        <v>0.4004898959</v>
      </c>
      <c r="O184" s="27">
        <v>0.8230435619</v>
      </c>
      <c r="P184" s="20">
        <v>1.0</v>
      </c>
      <c r="Q184" s="7"/>
      <c r="R184" s="7"/>
      <c r="S184" s="7"/>
      <c r="T184" s="7"/>
      <c r="U184" s="7"/>
      <c r="V184" s="7"/>
      <c r="W184" s="7"/>
      <c r="X184" s="7"/>
      <c r="Y184" s="7"/>
      <c r="Z184" s="7"/>
    </row>
    <row r="185" ht="15.0" customHeight="1">
      <c r="A185" s="20" t="s">
        <v>243</v>
      </c>
      <c r="B185" s="20" t="s">
        <v>434</v>
      </c>
      <c r="C185" s="20">
        <v>1022.0</v>
      </c>
      <c r="D185" s="50">
        <v>1358.0</v>
      </c>
      <c r="E185" s="57">
        <v>0.3896097377</v>
      </c>
      <c r="F185" s="50">
        <v>529.0</v>
      </c>
      <c r="G185" s="50">
        <v>829.0</v>
      </c>
      <c r="H185" s="20" t="s">
        <v>245</v>
      </c>
      <c r="I185" s="7"/>
      <c r="J185" s="20" t="s">
        <v>243</v>
      </c>
      <c r="K185" s="20" t="s">
        <v>434</v>
      </c>
      <c r="L185" s="20">
        <v>1022.0</v>
      </c>
      <c r="M185" s="57">
        <v>0.4106028526</v>
      </c>
      <c r="N185" s="57">
        <v>0.3849343469</v>
      </c>
      <c r="O185" s="27">
        <v>2.566850572</v>
      </c>
      <c r="P185" s="20">
        <v>1.0</v>
      </c>
      <c r="Q185" s="7"/>
      <c r="R185" s="7"/>
      <c r="S185" s="7"/>
      <c r="T185" s="7"/>
      <c r="U185" s="7"/>
      <c r="V185" s="7"/>
      <c r="W185" s="7"/>
      <c r="X185" s="7"/>
      <c r="Y185" s="7"/>
      <c r="Z185" s="7"/>
    </row>
    <row r="186" ht="15.0" customHeight="1">
      <c r="A186" s="20" t="s">
        <v>243</v>
      </c>
      <c r="B186" s="20" t="s">
        <v>434</v>
      </c>
      <c r="C186" s="20">
        <v>1025.0</v>
      </c>
      <c r="D186" s="50">
        <v>929.0</v>
      </c>
      <c r="E186" s="57">
        <v>0.391158925</v>
      </c>
      <c r="F186" s="50">
        <v>363.0</v>
      </c>
      <c r="G186" s="50">
        <v>566.0</v>
      </c>
      <c r="H186" s="20" t="s">
        <v>245</v>
      </c>
      <c r="I186" s="7"/>
      <c r="J186" s="20" t="s">
        <v>243</v>
      </c>
      <c r="K186" s="20" t="s">
        <v>434</v>
      </c>
      <c r="L186" s="20">
        <v>1025.0</v>
      </c>
      <c r="M186" s="57">
        <v>0.4195826682</v>
      </c>
      <c r="N186" s="57">
        <v>0.4215938303</v>
      </c>
      <c r="O186" s="27">
        <v>-0.2011162127</v>
      </c>
      <c r="P186" s="20">
        <v>1.0</v>
      </c>
      <c r="Q186" s="7"/>
      <c r="R186" s="7"/>
      <c r="S186" s="7"/>
      <c r="T186" s="7"/>
      <c r="U186" s="7"/>
      <c r="V186" s="7"/>
      <c r="W186" s="7"/>
      <c r="X186" s="7"/>
      <c r="Y186" s="7"/>
      <c r="Z186" s="7"/>
    </row>
    <row r="187" ht="15.0" customHeight="1">
      <c r="A187" s="20" t="s">
        <v>243</v>
      </c>
      <c r="B187" s="20" t="s">
        <v>435</v>
      </c>
      <c r="C187" s="20">
        <v>1030.0</v>
      </c>
      <c r="D187" s="50">
        <v>1080.0</v>
      </c>
      <c r="E187" s="57">
        <v>0.465570626</v>
      </c>
      <c r="F187" s="50">
        <v>503.0</v>
      </c>
      <c r="G187" s="50">
        <v>577.0</v>
      </c>
      <c r="H187" s="20" t="s">
        <v>245</v>
      </c>
      <c r="I187" s="7"/>
      <c r="J187" s="20" t="s">
        <v>243</v>
      </c>
      <c r="K187" s="20" t="s">
        <v>435</v>
      </c>
      <c r="L187" s="20">
        <v>1030.0</v>
      </c>
      <c r="M187" s="57">
        <v>0.4763291427</v>
      </c>
      <c r="N187" s="57">
        <v>0.4908155768</v>
      </c>
      <c r="O187" s="27">
        <v>-1.448643404</v>
      </c>
      <c r="P187" s="20">
        <v>1.0</v>
      </c>
      <c r="Q187" s="7"/>
      <c r="R187" s="7"/>
      <c r="S187" s="7"/>
      <c r="T187" s="7"/>
      <c r="U187" s="7"/>
      <c r="V187" s="7"/>
      <c r="W187" s="7"/>
      <c r="X187" s="7"/>
      <c r="Y187" s="7"/>
      <c r="Z187" s="7"/>
    </row>
    <row r="188" ht="15.0" customHeight="1">
      <c r="A188" s="20" t="s">
        <v>243</v>
      </c>
      <c r="B188" s="20" t="s">
        <v>435</v>
      </c>
      <c r="C188" s="20">
        <v>1040.0</v>
      </c>
      <c r="D188" s="50">
        <v>1318.0</v>
      </c>
      <c r="E188" s="57">
        <v>0.4712763132</v>
      </c>
      <c r="F188" s="50">
        <v>621.0</v>
      </c>
      <c r="G188" s="50">
        <v>697.0</v>
      </c>
      <c r="H188" s="20" t="s">
        <v>245</v>
      </c>
      <c r="I188" s="7"/>
      <c r="J188" s="20" t="s">
        <v>243</v>
      </c>
      <c r="K188" s="20" t="s">
        <v>435</v>
      </c>
      <c r="L188" s="20">
        <v>1040.0</v>
      </c>
      <c r="M188" s="57">
        <v>0.4862444913</v>
      </c>
      <c r="N188" s="57">
        <v>0.4953732264</v>
      </c>
      <c r="O188" s="27">
        <v>-0.9128735118</v>
      </c>
      <c r="P188" s="20">
        <v>1.0</v>
      </c>
      <c r="Q188" s="7"/>
      <c r="R188" s="7"/>
      <c r="S188" s="7"/>
      <c r="T188" s="7"/>
      <c r="U188" s="7"/>
      <c r="V188" s="7"/>
      <c r="W188" s="7"/>
      <c r="X188" s="7"/>
      <c r="Y188" s="7"/>
      <c r="Z188" s="7"/>
    </row>
    <row r="189" ht="15.0" customHeight="1">
      <c r="A189" s="20" t="s">
        <v>243</v>
      </c>
      <c r="B189" s="20" t="s">
        <v>435</v>
      </c>
      <c r="C189" s="20">
        <v>1050.0</v>
      </c>
      <c r="D189" s="50">
        <v>633.0</v>
      </c>
      <c r="E189" s="57">
        <v>0.4739608195</v>
      </c>
      <c r="F189" s="50">
        <v>300.0</v>
      </c>
      <c r="G189" s="50">
        <v>333.0</v>
      </c>
      <c r="H189" s="20" t="s">
        <v>245</v>
      </c>
      <c r="I189" s="7"/>
      <c r="J189" s="20" t="s">
        <v>243</v>
      </c>
      <c r="K189" s="20" t="s">
        <v>435</v>
      </c>
      <c r="L189" s="20">
        <v>1050.0</v>
      </c>
      <c r="M189" s="57">
        <v>0.5099225117</v>
      </c>
      <c r="N189" s="57">
        <v>0.4885714286</v>
      </c>
      <c r="O189" s="27">
        <v>2.135108316</v>
      </c>
      <c r="P189" s="20">
        <v>0.0</v>
      </c>
      <c r="Q189" s="7"/>
      <c r="R189" s="7"/>
      <c r="S189" s="7"/>
      <c r="T189" s="7"/>
      <c r="U189" s="7"/>
      <c r="V189" s="7"/>
      <c r="W189" s="7"/>
      <c r="X189" s="7"/>
      <c r="Y189" s="7"/>
      <c r="Z189" s="7"/>
    </row>
    <row r="190" ht="15.0" customHeight="1">
      <c r="A190" s="20" t="s">
        <v>243</v>
      </c>
      <c r="B190" s="20" t="s">
        <v>435</v>
      </c>
      <c r="C190" s="20">
        <v>1055.0</v>
      </c>
      <c r="D190" s="50">
        <v>727.0</v>
      </c>
      <c r="E190" s="57">
        <v>0.4853045883</v>
      </c>
      <c r="F190" s="50">
        <v>353.0</v>
      </c>
      <c r="G190" s="50">
        <v>374.0</v>
      </c>
      <c r="H190" s="20" t="s">
        <v>245</v>
      </c>
      <c r="I190" s="7"/>
      <c r="J190" s="20" t="s">
        <v>243</v>
      </c>
      <c r="K190" s="20" t="s">
        <v>435</v>
      </c>
      <c r="L190" s="20">
        <v>1055.0</v>
      </c>
      <c r="M190" s="57">
        <v>0.5221053827</v>
      </c>
      <c r="N190" s="57">
        <v>0.4963768116</v>
      </c>
      <c r="O190" s="27">
        <v>2.572857111</v>
      </c>
      <c r="P190" s="20">
        <v>0.0</v>
      </c>
      <c r="Q190" s="7"/>
      <c r="R190" s="7"/>
      <c r="S190" s="7"/>
      <c r="T190" s="7"/>
      <c r="U190" s="7"/>
      <c r="V190" s="7"/>
      <c r="W190" s="7"/>
      <c r="X190" s="7"/>
      <c r="Y190" s="7"/>
      <c r="Z190" s="7"/>
    </row>
    <row r="191" ht="15.0" customHeight="1">
      <c r="A191" s="20" t="s">
        <v>243</v>
      </c>
      <c r="B191" s="20" t="s">
        <v>435</v>
      </c>
      <c r="C191" s="20">
        <v>1060.0</v>
      </c>
      <c r="D191" s="50">
        <v>913.0</v>
      </c>
      <c r="E191" s="57">
        <v>0.4930282752</v>
      </c>
      <c r="F191" s="50">
        <v>450.0</v>
      </c>
      <c r="G191" s="50">
        <v>463.0</v>
      </c>
      <c r="H191" s="20" t="s">
        <v>245</v>
      </c>
      <c r="I191" s="7"/>
      <c r="J191" s="20" t="s">
        <v>243</v>
      </c>
      <c r="K191" s="20" t="s">
        <v>435</v>
      </c>
      <c r="L191" s="20">
        <v>1060.0</v>
      </c>
      <c r="M191" s="57">
        <v>0.4884780045</v>
      </c>
      <c r="N191" s="57">
        <v>0.4874651811</v>
      </c>
      <c r="O191" s="27">
        <v>0.1012823445</v>
      </c>
      <c r="P191" s="20">
        <v>1.0</v>
      </c>
      <c r="Q191" s="7"/>
      <c r="R191" s="7"/>
      <c r="S191" s="7"/>
      <c r="T191" s="7"/>
      <c r="U191" s="7"/>
      <c r="V191" s="7"/>
      <c r="W191" s="7"/>
      <c r="X191" s="7"/>
      <c r="Y191" s="7"/>
      <c r="Z191" s="7"/>
    </row>
    <row r="192" ht="15.0" customHeight="1">
      <c r="A192" s="20" t="s">
        <v>243</v>
      </c>
      <c r="B192" s="20" t="s">
        <v>435</v>
      </c>
      <c r="C192" s="20">
        <v>1070.0</v>
      </c>
      <c r="D192" s="50">
        <v>620.0</v>
      </c>
      <c r="E192" s="57">
        <v>0.4564433735</v>
      </c>
      <c r="F192" s="50">
        <v>283.0</v>
      </c>
      <c r="G192" s="50">
        <v>337.0</v>
      </c>
      <c r="H192" s="20" t="s">
        <v>245</v>
      </c>
      <c r="I192" s="7"/>
      <c r="J192" s="20" t="s">
        <v>243</v>
      </c>
      <c r="K192" s="20" t="s">
        <v>435</v>
      </c>
      <c r="L192" s="20">
        <v>1070.0</v>
      </c>
      <c r="M192" s="57">
        <v>0.4698893026</v>
      </c>
      <c r="N192" s="57">
        <v>0.4650817236</v>
      </c>
      <c r="O192" s="27">
        <v>0.4807579016</v>
      </c>
      <c r="P192" s="20">
        <v>1.0</v>
      </c>
      <c r="Q192" s="7"/>
      <c r="R192" s="7"/>
      <c r="S192" s="7"/>
      <c r="T192" s="7"/>
      <c r="U192" s="7"/>
      <c r="V192" s="7"/>
      <c r="W192" s="7"/>
      <c r="X192" s="7"/>
      <c r="Y192" s="7"/>
      <c r="Z192" s="7"/>
    </row>
    <row r="193" ht="15.0" customHeight="1">
      <c r="A193" s="20" t="s">
        <v>243</v>
      </c>
      <c r="B193" s="20" t="s">
        <v>435</v>
      </c>
      <c r="C193" s="20">
        <v>1085.0</v>
      </c>
      <c r="D193" s="50">
        <v>700.0</v>
      </c>
      <c r="E193" s="57">
        <v>0.549274069</v>
      </c>
      <c r="F193" s="50">
        <v>384.0</v>
      </c>
      <c r="G193" s="50">
        <v>316.0</v>
      </c>
      <c r="H193" s="20" t="s">
        <v>247</v>
      </c>
      <c r="I193" s="7"/>
      <c r="J193" s="20" t="s">
        <v>243</v>
      </c>
      <c r="K193" s="20" t="s">
        <v>435</v>
      </c>
      <c r="L193" s="20">
        <v>1085.0</v>
      </c>
      <c r="M193" s="57">
        <v>0.5593179719</v>
      </c>
      <c r="N193" s="57">
        <v>0.5279898219</v>
      </c>
      <c r="O193" s="27">
        <v>3.132815006</v>
      </c>
      <c r="P193" s="20">
        <v>1.0</v>
      </c>
      <c r="Q193" s="7"/>
      <c r="R193" s="7"/>
      <c r="S193" s="7"/>
      <c r="T193" s="7"/>
      <c r="U193" s="7"/>
      <c r="V193" s="7"/>
      <c r="W193" s="7"/>
      <c r="X193" s="7"/>
      <c r="Y193" s="7"/>
      <c r="Z193" s="7"/>
    </row>
    <row r="194" ht="15.0" customHeight="1">
      <c r="A194" s="20" t="s">
        <v>243</v>
      </c>
      <c r="B194" s="20" t="s">
        <v>435</v>
      </c>
      <c r="C194" s="20">
        <v>1090.0</v>
      </c>
      <c r="D194" s="50">
        <v>956.0</v>
      </c>
      <c r="E194" s="57">
        <v>0.5022418107</v>
      </c>
      <c r="F194" s="50">
        <v>480.0</v>
      </c>
      <c r="G194" s="50">
        <v>476.0</v>
      </c>
      <c r="H194" s="20" t="s">
        <v>247</v>
      </c>
      <c r="I194" s="7"/>
      <c r="J194" s="20" t="s">
        <v>243</v>
      </c>
      <c r="K194" s="20" t="s">
        <v>435</v>
      </c>
      <c r="L194" s="20">
        <v>1090.0</v>
      </c>
      <c r="M194" s="57">
        <v>0.5162943834</v>
      </c>
      <c r="N194" s="57">
        <v>0.4990636704</v>
      </c>
      <c r="O194" s="27">
        <v>1.723071303</v>
      </c>
      <c r="P194" s="20">
        <v>0.0</v>
      </c>
      <c r="Q194" s="7"/>
      <c r="R194" s="7"/>
      <c r="S194" s="7"/>
      <c r="T194" s="7"/>
      <c r="U194" s="7"/>
      <c r="V194" s="7"/>
      <c r="W194" s="7"/>
      <c r="X194" s="7"/>
      <c r="Y194" s="7"/>
      <c r="Z194" s="7"/>
    </row>
    <row r="195" ht="15.0" customHeight="1">
      <c r="A195" s="20" t="s">
        <v>243</v>
      </c>
      <c r="B195" s="20" t="s">
        <v>436</v>
      </c>
      <c r="C195" s="20">
        <v>1100.0</v>
      </c>
      <c r="D195" s="50">
        <v>442.0</v>
      </c>
      <c r="E195" s="57">
        <v>0.386127312</v>
      </c>
      <c r="F195" s="50">
        <v>171.0</v>
      </c>
      <c r="G195" s="50">
        <v>271.0</v>
      </c>
      <c r="H195" s="20" t="s">
        <v>245</v>
      </c>
      <c r="I195" s="7"/>
      <c r="J195" s="20" t="s">
        <v>243</v>
      </c>
      <c r="K195" s="20" t="s">
        <v>436</v>
      </c>
      <c r="L195" s="20">
        <v>1100.0</v>
      </c>
      <c r="M195" s="57">
        <v>0.4482613483</v>
      </c>
      <c r="N195" s="57">
        <v>0.4179620035</v>
      </c>
      <c r="O195" s="27">
        <v>3.02993448</v>
      </c>
      <c r="P195" s="20">
        <v>1.0</v>
      </c>
      <c r="Q195" s="7"/>
      <c r="R195" s="7"/>
      <c r="S195" s="7"/>
      <c r="T195" s="7"/>
      <c r="U195" s="7"/>
      <c r="V195" s="7"/>
      <c r="W195" s="7"/>
      <c r="X195" s="7"/>
      <c r="Y195" s="7"/>
      <c r="Z195" s="7"/>
    </row>
    <row r="196" ht="15.0" customHeight="1">
      <c r="A196" s="20" t="s">
        <v>243</v>
      </c>
      <c r="B196" s="20" t="s">
        <v>436</v>
      </c>
      <c r="C196" s="20">
        <v>1110.0</v>
      </c>
      <c r="D196" s="50">
        <v>324.0</v>
      </c>
      <c r="E196" s="57">
        <v>0.3469869764</v>
      </c>
      <c r="F196" s="50">
        <v>112.0</v>
      </c>
      <c r="G196" s="50">
        <v>212.0</v>
      </c>
      <c r="H196" s="20" t="s">
        <v>245</v>
      </c>
      <c r="I196" s="7"/>
      <c r="J196" s="20" t="s">
        <v>243</v>
      </c>
      <c r="K196" s="20" t="s">
        <v>436</v>
      </c>
      <c r="L196" s="20">
        <v>1110.0</v>
      </c>
      <c r="M196" s="57">
        <v>0.4006267913</v>
      </c>
      <c r="N196" s="57">
        <v>0.3903966597</v>
      </c>
      <c r="O196" s="27">
        <v>1.023013156</v>
      </c>
      <c r="P196" s="20">
        <v>1.0</v>
      </c>
      <c r="Q196" s="7"/>
      <c r="R196" s="7"/>
      <c r="S196" s="7"/>
      <c r="T196" s="7"/>
      <c r="U196" s="7"/>
      <c r="V196" s="7"/>
      <c r="W196" s="7"/>
      <c r="X196" s="7"/>
      <c r="Y196" s="7"/>
      <c r="Z196" s="7"/>
    </row>
    <row r="197" ht="15.0" customHeight="1">
      <c r="A197" s="20" t="s">
        <v>243</v>
      </c>
      <c r="B197" s="20" t="s">
        <v>436</v>
      </c>
      <c r="C197" s="20">
        <v>1120.0</v>
      </c>
      <c r="D197" s="50">
        <v>773.0</v>
      </c>
      <c r="E197" s="57">
        <v>0.3896999643</v>
      </c>
      <c r="F197" s="50">
        <v>301.0</v>
      </c>
      <c r="G197" s="50">
        <v>472.0</v>
      </c>
      <c r="H197" s="20" t="s">
        <v>245</v>
      </c>
      <c r="I197" s="7"/>
      <c r="J197" s="20" t="s">
        <v>243</v>
      </c>
      <c r="K197" s="20" t="s">
        <v>436</v>
      </c>
      <c r="L197" s="20">
        <v>1120.0</v>
      </c>
      <c r="M197" s="57">
        <v>0.4132518874</v>
      </c>
      <c r="N197" s="57">
        <v>0.4131403118</v>
      </c>
      <c r="O197" s="27">
        <v>0.01115755926</v>
      </c>
      <c r="P197" s="20">
        <v>1.0</v>
      </c>
      <c r="Q197" s="7"/>
      <c r="R197" s="7"/>
      <c r="S197" s="7"/>
      <c r="T197" s="7"/>
      <c r="U197" s="7"/>
      <c r="V197" s="7"/>
      <c r="W197" s="7"/>
      <c r="X197" s="7"/>
      <c r="Y197" s="7"/>
      <c r="Z197" s="7"/>
    </row>
    <row r="198" ht="15.0" customHeight="1">
      <c r="A198" s="20" t="s">
        <v>243</v>
      </c>
      <c r="B198" s="20" t="s">
        <v>437</v>
      </c>
      <c r="C198" s="20">
        <v>1130.0</v>
      </c>
      <c r="D198" s="50">
        <v>1565.0</v>
      </c>
      <c r="E198" s="57">
        <v>0.4541212509</v>
      </c>
      <c r="F198" s="50">
        <v>711.0</v>
      </c>
      <c r="G198" s="50">
        <v>854.0</v>
      </c>
      <c r="H198" s="20" t="s">
        <v>245</v>
      </c>
      <c r="I198" s="7"/>
      <c r="J198" s="20" t="s">
        <v>243</v>
      </c>
      <c r="K198" s="20" t="s">
        <v>437</v>
      </c>
      <c r="L198" s="20">
        <v>1130.0</v>
      </c>
      <c r="M198" s="57">
        <v>0.4935966646</v>
      </c>
      <c r="N198" s="57">
        <v>0.4861407249</v>
      </c>
      <c r="O198" s="27">
        <v>0.745593961</v>
      </c>
      <c r="P198" s="20">
        <v>1.0</v>
      </c>
      <c r="Q198" s="7"/>
      <c r="R198" s="7"/>
      <c r="S198" s="7"/>
      <c r="T198" s="7"/>
      <c r="U198" s="7"/>
      <c r="V198" s="7"/>
      <c r="W198" s="7"/>
      <c r="X198" s="7"/>
      <c r="Y198" s="7"/>
      <c r="Z198" s="7"/>
    </row>
    <row r="199" ht="15.0" customHeight="1">
      <c r="A199" s="20" t="s">
        <v>243</v>
      </c>
      <c r="B199" s="20" t="s">
        <v>437</v>
      </c>
      <c r="C199" s="20">
        <v>1140.0</v>
      </c>
      <c r="D199" s="50">
        <v>679.0</v>
      </c>
      <c r="E199" s="57">
        <v>0.4585198775</v>
      </c>
      <c r="F199" s="50">
        <v>311.0</v>
      </c>
      <c r="G199" s="50">
        <v>368.0</v>
      </c>
      <c r="H199" s="20" t="s">
        <v>245</v>
      </c>
      <c r="I199" s="7"/>
      <c r="J199" s="20" t="s">
        <v>243</v>
      </c>
      <c r="K199" s="20" t="s">
        <v>437</v>
      </c>
      <c r="L199" s="20">
        <v>1140.0</v>
      </c>
      <c r="M199" s="57">
        <v>0.4918699407</v>
      </c>
      <c r="N199" s="57">
        <v>0.5005574136</v>
      </c>
      <c r="O199" s="27">
        <v>-0.8687472886</v>
      </c>
      <c r="P199" s="20">
        <v>0.0</v>
      </c>
      <c r="Q199" s="7"/>
      <c r="R199" s="7"/>
      <c r="S199" s="7"/>
      <c r="T199" s="7"/>
      <c r="U199" s="7"/>
      <c r="V199" s="7"/>
      <c r="W199" s="7"/>
      <c r="X199" s="7"/>
      <c r="Y199" s="7"/>
      <c r="Z199" s="7"/>
    </row>
    <row r="200" ht="15.0" customHeight="1">
      <c r="A200" s="20" t="s">
        <v>243</v>
      </c>
      <c r="B200" s="20" t="s">
        <v>437</v>
      </c>
      <c r="C200" s="20">
        <v>1150.0</v>
      </c>
      <c r="D200" s="50">
        <v>1823.0</v>
      </c>
      <c r="E200" s="57">
        <v>0.5566370717</v>
      </c>
      <c r="F200" s="50">
        <v>1015.0</v>
      </c>
      <c r="G200" s="50">
        <v>808.0</v>
      </c>
      <c r="H200" s="20" t="s">
        <v>247</v>
      </c>
      <c r="I200" s="7"/>
      <c r="J200" s="20" t="s">
        <v>243</v>
      </c>
      <c r="K200" s="20" t="s">
        <v>437</v>
      </c>
      <c r="L200" s="20">
        <v>1150.0</v>
      </c>
      <c r="M200" s="57">
        <v>0.6012830268</v>
      </c>
      <c r="N200" s="57">
        <v>0.5592485549</v>
      </c>
      <c r="O200" s="27">
        <v>4.203447186</v>
      </c>
      <c r="P200" s="20">
        <v>1.0</v>
      </c>
      <c r="Q200" s="7"/>
      <c r="R200" s="7"/>
      <c r="S200" s="7"/>
      <c r="T200" s="7"/>
      <c r="U200" s="7"/>
      <c r="V200" s="7"/>
      <c r="W200" s="7"/>
      <c r="X200" s="7"/>
      <c r="Y200" s="7"/>
      <c r="Z200" s="7"/>
    </row>
    <row r="201" ht="15.0" customHeight="1">
      <c r="A201" s="20" t="s">
        <v>243</v>
      </c>
      <c r="B201" s="20" t="s">
        <v>437</v>
      </c>
      <c r="C201" s="20">
        <v>1160.0</v>
      </c>
      <c r="D201" s="50">
        <v>893.0</v>
      </c>
      <c r="E201" s="57">
        <v>0.4619785189</v>
      </c>
      <c r="F201" s="50">
        <v>413.0</v>
      </c>
      <c r="G201" s="50">
        <v>480.0</v>
      </c>
      <c r="H201" s="20" t="s">
        <v>245</v>
      </c>
      <c r="I201" s="7"/>
      <c r="J201" s="20" t="s">
        <v>243</v>
      </c>
      <c r="K201" s="20" t="s">
        <v>437</v>
      </c>
      <c r="L201" s="20">
        <v>1160.0</v>
      </c>
      <c r="M201" s="57">
        <v>0.472774833</v>
      </c>
      <c r="N201" s="57">
        <v>0.4806480648</v>
      </c>
      <c r="O201" s="27">
        <v>-0.7873231783</v>
      </c>
      <c r="P201" s="20">
        <v>1.0</v>
      </c>
      <c r="Q201" s="7"/>
      <c r="R201" s="7"/>
      <c r="S201" s="7"/>
      <c r="T201" s="7"/>
      <c r="U201" s="7"/>
      <c r="V201" s="7"/>
      <c r="W201" s="7"/>
      <c r="X201" s="7"/>
      <c r="Y201" s="7"/>
      <c r="Z201" s="7"/>
    </row>
    <row r="202" ht="15.0" customHeight="1">
      <c r="A202" s="20" t="s">
        <v>243</v>
      </c>
      <c r="B202" s="20" t="s">
        <v>437</v>
      </c>
      <c r="C202" s="20">
        <v>1170.0</v>
      </c>
      <c r="D202" s="50">
        <v>1498.0</v>
      </c>
      <c r="E202" s="57">
        <v>0.5921541683</v>
      </c>
      <c r="F202" s="50">
        <v>887.0</v>
      </c>
      <c r="G202" s="50">
        <v>611.0</v>
      </c>
      <c r="H202" s="20" t="s">
        <v>247</v>
      </c>
      <c r="I202" s="7"/>
      <c r="J202" s="20" t="s">
        <v>243</v>
      </c>
      <c r="K202" s="20" t="s">
        <v>437</v>
      </c>
      <c r="L202" s="20">
        <v>1170.0</v>
      </c>
      <c r="M202" s="57">
        <v>0.6022480247</v>
      </c>
      <c r="N202" s="57">
        <v>0.6024678112</v>
      </c>
      <c r="O202" s="27">
        <v>-0.0219786502</v>
      </c>
      <c r="P202" s="20">
        <v>1.0</v>
      </c>
      <c r="Q202" s="7"/>
      <c r="R202" s="7"/>
      <c r="S202" s="7"/>
      <c r="T202" s="7"/>
      <c r="U202" s="7"/>
      <c r="V202" s="7"/>
      <c r="W202" s="7"/>
      <c r="X202" s="7"/>
      <c r="Y202" s="7"/>
      <c r="Z202" s="7"/>
    </row>
    <row r="203" ht="15.0" customHeight="1">
      <c r="A203" s="20" t="s">
        <v>243</v>
      </c>
      <c r="B203" s="20" t="s">
        <v>437</v>
      </c>
      <c r="C203" s="20">
        <v>1180.0</v>
      </c>
      <c r="D203" s="50">
        <v>1582.0</v>
      </c>
      <c r="E203" s="57">
        <v>0.590564459</v>
      </c>
      <c r="F203" s="50">
        <v>934.0</v>
      </c>
      <c r="G203" s="50">
        <v>648.0</v>
      </c>
      <c r="H203" s="20" t="s">
        <v>247</v>
      </c>
      <c r="I203" s="7"/>
      <c r="J203" s="20" t="s">
        <v>243</v>
      </c>
      <c r="K203" s="20" t="s">
        <v>437</v>
      </c>
      <c r="L203" s="20">
        <v>1180.0</v>
      </c>
      <c r="M203" s="57">
        <v>0.6238863263</v>
      </c>
      <c r="N203" s="57">
        <v>0.5988636364</v>
      </c>
      <c r="O203" s="27">
        <v>2.50226899</v>
      </c>
      <c r="P203" s="20">
        <v>1.0</v>
      </c>
      <c r="Q203" s="7"/>
      <c r="R203" s="7"/>
      <c r="S203" s="7"/>
      <c r="T203" s="7"/>
      <c r="U203" s="7"/>
      <c r="V203" s="7"/>
      <c r="W203" s="7"/>
      <c r="X203" s="7"/>
      <c r="Y203" s="7"/>
      <c r="Z203" s="7"/>
    </row>
    <row r="204" ht="15.0" customHeight="1">
      <c r="A204" s="20" t="s">
        <v>243</v>
      </c>
      <c r="B204" s="20" t="s">
        <v>437</v>
      </c>
      <c r="C204" s="20">
        <v>1190.0</v>
      </c>
      <c r="D204" s="50">
        <v>863.0</v>
      </c>
      <c r="E204" s="57">
        <v>0.4824742061</v>
      </c>
      <c r="F204" s="50">
        <v>416.0</v>
      </c>
      <c r="G204" s="50">
        <v>447.0</v>
      </c>
      <c r="H204" s="20" t="s">
        <v>245</v>
      </c>
      <c r="I204" s="7"/>
      <c r="J204" s="20" t="s">
        <v>243</v>
      </c>
      <c r="K204" s="20" t="s">
        <v>437</v>
      </c>
      <c r="L204" s="20">
        <v>1190.0</v>
      </c>
      <c r="M204" s="57">
        <v>0.5517801285</v>
      </c>
      <c r="N204" s="57">
        <v>0.5005336179</v>
      </c>
      <c r="O204" s="27">
        <v>5.124651053</v>
      </c>
      <c r="P204" s="20">
        <v>1.0</v>
      </c>
      <c r="Q204" s="7"/>
      <c r="R204" s="7"/>
      <c r="S204" s="7"/>
      <c r="T204" s="7"/>
      <c r="U204" s="7"/>
      <c r="V204" s="7"/>
      <c r="W204" s="7"/>
      <c r="X204" s="7"/>
      <c r="Y204" s="7"/>
      <c r="Z204" s="7"/>
    </row>
    <row r="205" ht="15.0" customHeight="1">
      <c r="A205" s="20" t="s">
        <v>243</v>
      </c>
      <c r="B205" s="20" t="s">
        <v>437</v>
      </c>
      <c r="C205" s="20">
        <v>1200.0</v>
      </c>
      <c r="D205" s="50">
        <v>2487.0</v>
      </c>
      <c r="E205" s="57">
        <v>0.4897783145</v>
      </c>
      <c r="F205" s="50">
        <v>1218.0</v>
      </c>
      <c r="G205" s="50">
        <v>1269.0</v>
      </c>
      <c r="H205" s="20" t="s">
        <v>245</v>
      </c>
      <c r="I205" s="7"/>
      <c r="J205" s="20" t="s">
        <v>243</v>
      </c>
      <c r="K205" s="20" t="s">
        <v>437</v>
      </c>
      <c r="L205" s="20">
        <v>1200.0</v>
      </c>
      <c r="M205" s="57">
        <v>0.5042713926</v>
      </c>
      <c r="N205" s="57">
        <v>0.5049846626</v>
      </c>
      <c r="O205" s="27">
        <v>-0.07132699437</v>
      </c>
      <c r="P205" s="20">
        <v>1.0</v>
      </c>
      <c r="Q205" s="7"/>
      <c r="R205" s="7"/>
      <c r="S205" s="7"/>
      <c r="T205" s="7"/>
      <c r="U205" s="7"/>
      <c r="V205" s="7"/>
      <c r="W205" s="7"/>
      <c r="X205" s="7"/>
      <c r="Y205" s="7"/>
      <c r="Z205" s="7"/>
    </row>
    <row r="206" ht="15.0" customHeight="1">
      <c r="A206" s="20" t="s">
        <v>243</v>
      </c>
      <c r="B206" s="20" t="s">
        <v>438</v>
      </c>
      <c r="C206" s="20">
        <v>1210.0</v>
      </c>
      <c r="D206" s="50">
        <v>1633.0</v>
      </c>
      <c r="E206" s="57">
        <v>0.4940839844</v>
      </c>
      <c r="F206" s="50">
        <v>807.0</v>
      </c>
      <c r="G206" s="50">
        <v>826.0</v>
      </c>
      <c r="H206" s="20" t="s">
        <v>245</v>
      </c>
      <c r="I206" s="7"/>
      <c r="J206" s="20" t="s">
        <v>243</v>
      </c>
      <c r="K206" s="20" t="s">
        <v>438</v>
      </c>
      <c r="L206" s="20">
        <v>1210.0</v>
      </c>
      <c r="M206" s="57">
        <v>0.5319536874</v>
      </c>
      <c r="N206" s="57">
        <v>0.502278481</v>
      </c>
      <c r="O206" s="27">
        <v>2.96752064</v>
      </c>
      <c r="P206" s="20">
        <v>1.0</v>
      </c>
      <c r="Q206" s="7"/>
      <c r="R206" s="7"/>
      <c r="S206" s="7"/>
      <c r="T206" s="7"/>
      <c r="U206" s="7"/>
      <c r="V206" s="7"/>
      <c r="W206" s="7"/>
      <c r="X206" s="7"/>
      <c r="Y206" s="7"/>
      <c r="Z206" s="7"/>
    </row>
    <row r="207" ht="15.0" customHeight="1">
      <c r="A207" s="20" t="s">
        <v>243</v>
      </c>
      <c r="B207" s="20" t="s">
        <v>438</v>
      </c>
      <c r="C207" s="20">
        <v>1220.0</v>
      </c>
      <c r="D207" s="50">
        <v>2245.0</v>
      </c>
      <c r="E207" s="57">
        <v>0.5041474646</v>
      </c>
      <c r="F207" s="50">
        <v>1132.0</v>
      </c>
      <c r="G207" s="50">
        <v>1113.0</v>
      </c>
      <c r="H207" s="20" t="s">
        <v>247</v>
      </c>
      <c r="I207" s="7"/>
      <c r="J207" s="20" t="s">
        <v>243</v>
      </c>
      <c r="K207" s="20" t="s">
        <v>438</v>
      </c>
      <c r="L207" s="20">
        <v>1220.0</v>
      </c>
      <c r="M207" s="57">
        <v>0.5117582259</v>
      </c>
      <c r="N207" s="57">
        <v>0.5103152978</v>
      </c>
      <c r="O207" s="27">
        <v>0.1442928151</v>
      </c>
      <c r="P207" s="20">
        <v>1.0</v>
      </c>
      <c r="Q207" s="7"/>
      <c r="R207" s="7"/>
      <c r="S207" s="7"/>
      <c r="T207" s="7"/>
      <c r="U207" s="7"/>
      <c r="V207" s="7"/>
      <c r="W207" s="7"/>
      <c r="X207" s="7"/>
      <c r="Y207" s="7"/>
      <c r="Z207" s="7"/>
    </row>
    <row r="208" ht="15.0" customHeight="1">
      <c r="A208" s="20" t="s">
        <v>243</v>
      </c>
      <c r="B208" s="20" t="s">
        <v>438</v>
      </c>
      <c r="C208" s="20">
        <v>1230.0</v>
      </c>
      <c r="D208" s="50">
        <v>1549.0</v>
      </c>
      <c r="E208" s="57">
        <v>0.4433454631</v>
      </c>
      <c r="F208" s="50">
        <v>687.0</v>
      </c>
      <c r="G208" s="50">
        <v>862.0</v>
      </c>
      <c r="H208" s="20" t="s">
        <v>245</v>
      </c>
      <c r="I208" s="7"/>
      <c r="J208" s="20" t="s">
        <v>243</v>
      </c>
      <c r="K208" s="20" t="s">
        <v>438</v>
      </c>
      <c r="L208" s="20">
        <v>1230.0</v>
      </c>
      <c r="M208" s="57">
        <v>0.469768696</v>
      </c>
      <c r="N208" s="57">
        <v>0.4595274007</v>
      </c>
      <c r="O208" s="27">
        <v>1.024129531</v>
      </c>
      <c r="P208" s="20">
        <v>1.0</v>
      </c>
      <c r="Q208" s="7"/>
      <c r="R208" s="7"/>
      <c r="S208" s="7"/>
      <c r="T208" s="7"/>
      <c r="U208" s="7"/>
      <c r="V208" s="7"/>
      <c r="W208" s="7"/>
      <c r="X208" s="7"/>
      <c r="Y208" s="7"/>
      <c r="Z208" s="7"/>
    </row>
    <row r="209" ht="15.0" customHeight="1">
      <c r="A209" s="20" t="s">
        <v>243</v>
      </c>
      <c r="B209" s="20" t="s">
        <v>438</v>
      </c>
      <c r="C209" s="20">
        <v>1240.0</v>
      </c>
      <c r="D209" s="50">
        <v>1100.0</v>
      </c>
      <c r="E209" s="57">
        <v>0.4899452414</v>
      </c>
      <c r="F209" s="50">
        <v>539.0</v>
      </c>
      <c r="G209" s="50">
        <v>561.0</v>
      </c>
      <c r="H209" s="20" t="s">
        <v>245</v>
      </c>
      <c r="I209" s="7"/>
      <c r="J209" s="20" t="s">
        <v>243</v>
      </c>
      <c r="K209" s="20" t="s">
        <v>438</v>
      </c>
      <c r="L209" s="20">
        <v>1240.0</v>
      </c>
      <c r="M209" s="57">
        <v>0.5325834255</v>
      </c>
      <c r="N209" s="57">
        <v>0.5295389049</v>
      </c>
      <c r="O209" s="27">
        <v>0.3044520574</v>
      </c>
      <c r="P209" s="20">
        <v>1.0</v>
      </c>
      <c r="Q209" s="7"/>
      <c r="R209" s="7"/>
      <c r="S209" s="7"/>
      <c r="T209" s="7"/>
      <c r="U209" s="7"/>
      <c r="V209" s="7"/>
      <c r="W209" s="7"/>
      <c r="X209" s="7"/>
      <c r="Y209" s="7"/>
      <c r="Z209" s="7"/>
    </row>
    <row r="210" ht="15.0" customHeight="1">
      <c r="A210" s="20" t="s">
        <v>243</v>
      </c>
      <c r="B210" s="20" t="s">
        <v>438</v>
      </c>
      <c r="C210" s="20">
        <v>1245.0</v>
      </c>
      <c r="D210" s="50">
        <v>3095.0</v>
      </c>
      <c r="E210" s="57">
        <v>0.5382987917</v>
      </c>
      <c r="F210" s="50">
        <v>1666.0</v>
      </c>
      <c r="G210" s="50">
        <v>1429.0</v>
      </c>
      <c r="H210" s="20" t="s">
        <v>247</v>
      </c>
      <c r="I210" s="7"/>
      <c r="J210" s="20" t="s">
        <v>243</v>
      </c>
      <c r="K210" s="20" t="s">
        <v>438</v>
      </c>
      <c r="L210" s="20">
        <v>1245.0</v>
      </c>
      <c r="M210" s="57">
        <v>0.5573734704</v>
      </c>
      <c r="N210" s="57">
        <v>0.5346452328</v>
      </c>
      <c r="O210" s="27">
        <v>2.272823758</v>
      </c>
      <c r="P210" s="20">
        <v>1.0</v>
      </c>
      <c r="Q210" s="7"/>
      <c r="R210" s="7"/>
      <c r="S210" s="7"/>
      <c r="T210" s="7"/>
      <c r="U210" s="7"/>
      <c r="V210" s="7"/>
      <c r="W210" s="7"/>
      <c r="X210" s="7"/>
      <c r="Y210" s="7"/>
      <c r="Z210" s="7"/>
    </row>
    <row r="211" ht="15.0" customHeight="1">
      <c r="A211" s="20" t="s">
        <v>243</v>
      </c>
      <c r="B211" s="20" t="s">
        <v>438</v>
      </c>
      <c r="C211" s="20">
        <v>1246.0</v>
      </c>
      <c r="D211" s="50">
        <v>1114.0</v>
      </c>
      <c r="E211" s="57">
        <v>0.484905593</v>
      </c>
      <c r="F211" s="50">
        <v>540.0</v>
      </c>
      <c r="G211" s="50">
        <v>574.0</v>
      </c>
      <c r="H211" s="20" t="s">
        <v>245</v>
      </c>
      <c r="I211" s="7"/>
      <c r="J211" s="20" t="s">
        <v>243</v>
      </c>
      <c r="K211" s="20" t="s">
        <v>438</v>
      </c>
      <c r="L211" s="20">
        <v>1246.0</v>
      </c>
      <c r="M211" s="57">
        <v>0.5288269486</v>
      </c>
      <c r="N211" s="57">
        <v>0.5110132159</v>
      </c>
      <c r="O211" s="27">
        <v>1.781373271</v>
      </c>
      <c r="P211" s="20">
        <v>1.0</v>
      </c>
      <c r="Q211" s="7"/>
      <c r="R211" s="7"/>
      <c r="S211" s="7"/>
      <c r="T211" s="7"/>
      <c r="U211" s="7"/>
      <c r="V211" s="7"/>
      <c r="W211" s="7"/>
      <c r="X211" s="7"/>
      <c r="Y211" s="7"/>
      <c r="Z211" s="7"/>
    </row>
    <row r="212" ht="15.0" customHeight="1">
      <c r="A212" s="20" t="s">
        <v>243</v>
      </c>
      <c r="B212" s="20" t="s">
        <v>438</v>
      </c>
      <c r="C212" s="20">
        <v>1247.0</v>
      </c>
      <c r="D212" s="50">
        <v>997.0</v>
      </c>
      <c r="E212" s="57">
        <v>0.5354821428</v>
      </c>
      <c r="F212" s="50">
        <v>534.0</v>
      </c>
      <c r="G212" s="50">
        <v>463.0</v>
      </c>
      <c r="H212" s="20" t="s">
        <v>247</v>
      </c>
      <c r="I212" s="7"/>
      <c r="J212" s="20" t="s">
        <v>243</v>
      </c>
      <c r="K212" s="20" t="s">
        <v>438</v>
      </c>
      <c r="L212" s="20">
        <v>1247.0</v>
      </c>
      <c r="M212" s="57">
        <v>0.535926854</v>
      </c>
      <c r="N212" s="57">
        <v>0.5433130699</v>
      </c>
      <c r="O212" s="27">
        <v>-0.7386215895</v>
      </c>
      <c r="P212" s="20">
        <v>1.0</v>
      </c>
      <c r="Q212" s="7"/>
      <c r="R212" s="7"/>
      <c r="S212" s="7"/>
      <c r="T212" s="7"/>
      <c r="U212" s="7"/>
      <c r="V212" s="7"/>
      <c r="W212" s="7"/>
      <c r="X212" s="7"/>
      <c r="Y212" s="7"/>
      <c r="Z212" s="7"/>
    </row>
    <row r="213" ht="15.0" customHeight="1">
      <c r="A213" s="20" t="s">
        <v>243</v>
      </c>
      <c r="B213" s="20" t="s">
        <v>438</v>
      </c>
      <c r="C213" s="20">
        <v>1248.0</v>
      </c>
      <c r="D213" s="50">
        <v>1167.0</v>
      </c>
      <c r="E213" s="57">
        <v>0.5014963306</v>
      </c>
      <c r="F213" s="50">
        <v>585.0</v>
      </c>
      <c r="G213" s="50">
        <v>582.0</v>
      </c>
      <c r="H213" s="20" t="s">
        <v>247</v>
      </c>
      <c r="I213" s="7"/>
      <c r="J213" s="20" t="s">
        <v>243</v>
      </c>
      <c r="K213" s="20" t="s">
        <v>438</v>
      </c>
      <c r="L213" s="20">
        <v>1248.0</v>
      </c>
      <c r="M213" s="57">
        <v>0.5158610568</v>
      </c>
      <c r="N213" s="57">
        <v>0.5126760563</v>
      </c>
      <c r="O213" s="27">
        <v>0.3185000469</v>
      </c>
      <c r="P213" s="20">
        <v>1.0</v>
      </c>
      <c r="Q213" s="7"/>
      <c r="R213" s="7"/>
      <c r="S213" s="7"/>
      <c r="T213" s="7"/>
      <c r="U213" s="7"/>
      <c r="V213" s="7"/>
      <c r="W213" s="7"/>
      <c r="X213" s="7"/>
      <c r="Y213" s="7"/>
      <c r="Z213" s="7"/>
    </row>
    <row r="214" ht="15.0" customHeight="1">
      <c r="A214" s="20" t="s">
        <v>243</v>
      </c>
      <c r="B214" s="20" t="s">
        <v>439</v>
      </c>
      <c r="C214" s="20">
        <v>1250.0</v>
      </c>
      <c r="D214" s="50">
        <v>3091.0</v>
      </c>
      <c r="E214" s="57">
        <v>0.4525520286</v>
      </c>
      <c r="F214" s="50">
        <v>1399.0</v>
      </c>
      <c r="G214" s="50">
        <v>1692.0</v>
      </c>
      <c r="H214" s="20" t="s">
        <v>245</v>
      </c>
      <c r="I214" s="7"/>
      <c r="J214" s="20" t="s">
        <v>243</v>
      </c>
      <c r="K214" s="20" t="s">
        <v>439</v>
      </c>
      <c r="L214" s="20">
        <v>1250.0</v>
      </c>
      <c r="M214" s="57">
        <v>0.4726478011</v>
      </c>
      <c r="N214" s="57">
        <v>0.465697123</v>
      </c>
      <c r="O214" s="27">
        <v>0.6950678101</v>
      </c>
      <c r="P214" s="20">
        <v>1.0</v>
      </c>
      <c r="Q214" s="7"/>
      <c r="R214" s="7"/>
      <c r="S214" s="7"/>
      <c r="T214" s="7"/>
      <c r="U214" s="7"/>
      <c r="V214" s="7"/>
      <c r="W214" s="7"/>
      <c r="X214" s="7"/>
      <c r="Y214" s="7"/>
      <c r="Z214" s="7"/>
    </row>
    <row r="215" ht="15.0" customHeight="1">
      <c r="A215" s="20" t="s">
        <v>243</v>
      </c>
      <c r="B215" s="20" t="s">
        <v>439</v>
      </c>
      <c r="C215" s="20">
        <v>1260.0</v>
      </c>
      <c r="D215" s="50">
        <v>2236.0</v>
      </c>
      <c r="E215" s="57">
        <v>0.3671141775</v>
      </c>
      <c r="F215" s="50">
        <v>821.0</v>
      </c>
      <c r="G215" s="50">
        <v>1415.0</v>
      </c>
      <c r="H215" s="20" t="s">
        <v>245</v>
      </c>
      <c r="I215" s="7"/>
      <c r="J215" s="20" t="s">
        <v>243</v>
      </c>
      <c r="K215" s="20" t="s">
        <v>439</v>
      </c>
      <c r="L215" s="20">
        <v>1260.0</v>
      </c>
      <c r="M215" s="57">
        <v>0.3962115438</v>
      </c>
      <c r="N215" s="57">
        <v>0.3856292517</v>
      </c>
      <c r="O215" s="27">
        <v>1.058229215</v>
      </c>
      <c r="P215" s="20">
        <v>1.0</v>
      </c>
      <c r="Q215" s="7"/>
      <c r="R215" s="7"/>
      <c r="S215" s="7"/>
      <c r="T215" s="7"/>
      <c r="U215" s="7"/>
      <c r="V215" s="7"/>
      <c r="W215" s="7"/>
      <c r="X215" s="7"/>
      <c r="Y215" s="7"/>
      <c r="Z215" s="7"/>
    </row>
    <row r="216" ht="15.0" customHeight="1">
      <c r="A216" s="20" t="s">
        <v>243</v>
      </c>
      <c r="B216" s="20" t="s">
        <v>440</v>
      </c>
      <c r="C216" s="20">
        <v>1270.0</v>
      </c>
      <c r="D216" s="50">
        <v>1924.0</v>
      </c>
      <c r="E216" s="57">
        <v>0.4845789458</v>
      </c>
      <c r="F216" s="50">
        <v>932.0</v>
      </c>
      <c r="G216" s="50">
        <v>992.0</v>
      </c>
      <c r="H216" s="20" t="s">
        <v>245</v>
      </c>
      <c r="I216" s="7"/>
      <c r="J216" s="20" t="s">
        <v>243</v>
      </c>
      <c r="K216" s="20" t="s">
        <v>440</v>
      </c>
      <c r="L216" s="20">
        <v>1270.0</v>
      </c>
      <c r="M216" s="57">
        <v>0.5069336356</v>
      </c>
      <c r="N216" s="57">
        <v>0.4863701578</v>
      </c>
      <c r="O216" s="27">
        <v>2.056347774</v>
      </c>
      <c r="P216" s="20">
        <v>0.0</v>
      </c>
      <c r="Q216" s="7"/>
      <c r="R216" s="7"/>
      <c r="S216" s="7"/>
      <c r="T216" s="7"/>
      <c r="U216" s="7"/>
      <c r="V216" s="7"/>
      <c r="W216" s="7"/>
      <c r="X216" s="7"/>
      <c r="Y216" s="7"/>
      <c r="Z216" s="7"/>
    </row>
    <row r="217" ht="15.0" customHeight="1">
      <c r="A217" s="20" t="s">
        <v>243</v>
      </c>
      <c r="B217" s="20" t="s">
        <v>440</v>
      </c>
      <c r="C217" s="20">
        <v>1280.0</v>
      </c>
      <c r="D217" s="50">
        <v>1475.0</v>
      </c>
      <c r="E217" s="57">
        <v>0.4593573109</v>
      </c>
      <c r="F217" s="50">
        <v>678.0</v>
      </c>
      <c r="G217" s="50">
        <v>797.0</v>
      </c>
      <c r="H217" s="20" t="s">
        <v>245</v>
      </c>
      <c r="I217" s="7"/>
      <c r="J217" s="20" t="s">
        <v>243</v>
      </c>
      <c r="K217" s="20" t="s">
        <v>440</v>
      </c>
      <c r="L217" s="20">
        <v>1280.0</v>
      </c>
      <c r="M217" s="57">
        <v>0.4591061278</v>
      </c>
      <c r="N217" s="57">
        <v>0.4694513716</v>
      </c>
      <c r="O217" s="27">
        <v>-1.034524377</v>
      </c>
      <c r="P217" s="20">
        <v>1.0</v>
      </c>
      <c r="Q217" s="7"/>
      <c r="R217" s="7"/>
      <c r="S217" s="7"/>
      <c r="T217" s="7"/>
      <c r="U217" s="7"/>
      <c r="V217" s="7"/>
      <c r="W217" s="7"/>
      <c r="X217" s="7"/>
      <c r="Y217" s="7"/>
      <c r="Z217" s="7"/>
    </row>
    <row r="218" ht="15.0" customHeight="1">
      <c r="A218" s="20" t="s">
        <v>243</v>
      </c>
      <c r="B218" s="20" t="s">
        <v>440</v>
      </c>
      <c r="C218" s="20">
        <v>1290.0</v>
      </c>
      <c r="D218" s="50">
        <v>1216.0</v>
      </c>
      <c r="E218" s="57">
        <v>0.4690626345</v>
      </c>
      <c r="F218" s="50">
        <v>570.0</v>
      </c>
      <c r="G218" s="50">
        <v>646.0</v>
      </c>
      <c r="H218" s="20" t="s">
        <v>245</v>
      </c>
      <c r="I218" s="7"/>
      <c r="J218" s="20" t="s">
        <v>243</v>
      </c>
      <c r="K218" s="20" t="s">
        <v>440</v>
      </c>
      <c r="L218" s="20">
        <v>1290.0</v>
      </c>
      <c r="M218" s="57">
        <v>0.4867879677</v>
      </c>
      <c r="N218" s="57">
        <v>0.4775619558</v>
      </c>
      <c r="O218" s="27">
        <v>0.9226011897</v>
      </c>
      <c r="P218" s="20">
        <v>1.0</v>
      </c>
      <c r="Q218" s="7"/>
      <c r="R218" s="7"/>
      <c r="S218" s="7"/>
      <c r="T218" s="7"/>
      <c r="U218" s="7"/>
      <c r="V218" s="7"/>
      <c r="W218" s="7"/>
      <c r="X218" s="7"/>
      <c r="Y218" s="7"/>
      <c r="Z218" s="7"/>
    </row>
    <row r="219" ht="15.0" customHeight="1">
      <c r="A219" s="20" t="s">
        <v>243</v>
      </c>
      <c r="B219" s="20" t="s">
        <v>440</v>
      </c>
      <c r="C219" s="20">
        <v>1300.0</v>
      </c>
      <c r="D219" s="50">
        <v>3093.0</v>
      </c>
      <c r="E219" s="57">
        <v>0.4743184371</v>
      </c>
      <c r="F219" s="50">
        <v>1467.0</v>
      </c>
      <c r="G219" s="50">
        <v>1626.0</v>
      </c>
      <c r="H219" s="20" t="s">
        <v>245</v>
      </c>
      <c r="I219" s="7"/>
      <c r="J219" s="20" t="s">
        <v>243</v>
      </c>
      <c r="K219" s="20" t="s">
        <v>440</v>
      </c>
      <c r="L219" s="20">
        <v>1300.0</v>
      </c>
      <c r="M219" s="57">
        <v>0.4790340816</v>
      </c>
      <c r="N219" s="57">
        <v>0.4794879255</v>
      </c>
      <c r="O219" s="27">
        <v>-0.04538438703</v>
      </c>
      <c r="P219" s="20">
        <v>1.0</v>
      </c>
      <c r="Q219" s="7"/>
      <c r="R219" s="7"/>
      <c r="S219" s="7"/>
      <c r="T219" s="7"/>
      <c r="U219" s="7"/>
      <c r="V219" s="7"/>
      <c r="W219" s="7"/>
      <c r="X219" s="7"/>
      <c r="Y219" s="7"/>
      <c r="Z219" s="7"/>
    </row>
    <row r="220" ht="15.0" customHeight="1">
      <c r="A220" s="20" t="s">
        <v>243</v>
      </c>
      <c r="B220" s="20" t="s">
        <v>440</v>
      </c>
      <c r="C220" s="20">
        <v>1302.0</v>
      </c>
      <c r="D220" s="50">
        <v>1192.0</v>
      </c>
      <c r="E220" s="57">
        <v>0.5104565441</v>
      </c>
      <c r="F220" s="50">
        <v>608.0</v>
      </c>
      <c r="G220" s="50">
        <v>584.0</v>
      </c>
      <c r="H220" s="20" t="s">
        <v>247</v>
      </c>
      <c r="I220" s="7"/>
      <c r="J220" s="20" t="s">
        <v>243</v>
      </c>
      <c r="K220" s="20" t="s">
        <v>440</v>
      </c>
      <c r="L220" s="20">
        <v>1302.0</v>
      </c>
      <c r="M220" s="57">
        <v>0.5159136568</v>
      </c>
      <c r="N220" s="57">
        <v>0.5074294205</v>
      </c>
      <c r="O220" s="27">
        <v>0.8484236255</v>
      </c>
      <c r="P220" s="20">
        <v>1.0</v>
      </c>
      <c r="Q220" s="7"/>
      <c r="R220" s="7"/>
      <c r="S220" s="7"/>
      <c r="T220" s="7"/>
      <c r="U220" s="7"/>
      <c r="V220" s="7"/>
      <c r="W220" s="7"/>
      <c r="X220" s="7"/>
      <c r="Y220" s="7"/>
      <c r="Z220" s="7"/>
    </row>
    <row r="221" ht="15.0" customHeight="1">
      <c r="A221" s="20" t="s">
        <v>243</v>
      </c>
      <c r="B221" s="20" t="s">
        <v>440</v>
      </c>
      <c r="C221" s="20">
        <v>1305.0</v>
      </c>
      <c r="D221" s="50">
        <v>1230.0</v>
      </c>
      <c r="E221" s="57">
        <v>0.5080779703</v>
      </c>
      <c r="F221" s="50">
        <v>625.0</v>
      </c>
      <c r="G221" s="50">
        <v>605.0</v>
      </c>
      <c r="H221" s="20" t="s">
        <v>247</v>
      </c>
      <c r="I221" s="7"/>
      <c r="J221" s="20" t="s">
        <v>243</v>
      </c>
      <c r="K221" s="20" t="s">
        <v>440</v>
      </c>
      <c r="L221" s="20">
        <v>1305.0</v>
      </c>
      <c r="M221" s="57">
        <v>0.5231889044</v>
      </c>
      <c r="N221" s="57">
        <v>0.5264012998</v>
      </c>
      <c r="O221" s="27">
        <v>-0.3212395333</v>
      </c>
      <c r="P221" s="20">
        <v>1.0</v>
      </c>
      <c r="Q221" s="7"/>
      <c r="R221" s="7"/>
      <c r="S221" s="7"/>
      <c r="T221" s="7"/>
      <c r="U221" s="7"/>
      <c r="V221" s="7"/>
      <c r="W221" s="7"/>
      <c r="X221" s="7"/>
      <c r="Y221" s="7"/>
      <c r="Z221" s="7"/>
    </row>
    <row r="222" ht="15.0" customHeight="1">
      <c r="A222" s="20" t="s">
        <v>243</v>
      </c>
      <c r="B222" s="20" t="s">
        <v>441</v>
      </c>
      <c r="C222" s="20">
        <v>1310.0</v>
      </c>
      <c r="D222" s="50">
        <v>705.0</v>
      </c>
      <c r="E222" s="57">
        <v>0.3053848072</v>
      </c>
      <c r="F222" s="50">
        <v>215.0</v>
      </c>
      <c r="G222" s="50">
        <v>490.0</v>
      </c>
      <c r="H222" s="20" t="s">
        <v>245</v>
      </c>
      <c r="I222" s="7"/>
      <c r="J222" s="20" t="s">
        <v>243</v>
      </c>
      <c r="K222" s="20" t="s">
        <v>441</v>
      </c>
      <c r="L222" s="20">
        <v>1310.0</v>
      </c>
      <c r="M222" s="57">
        <v>0.3111622567</v>
      </c>
      <c r="N222" s="57">
        <v>0.3135483871</v>
      </c>
      <c r="O222" s="27">
        <v>-0.2386130393</v>
      </c>
      <c r="P222" s="20">
        <v>1.0</v>
      </c>
      <c r="Q222" s="7"/>
      <c r="R222" s="7"/>
      <c r="S222" s="7"/>
      <c r="T222" s="7"/>
      <c r="U222" s="7"/>
      <c r="V222" s="7"/>
      <c r="W222" s="7"/>
      <c r="X222" s="7"/>
      <c r="Y222" s="7"/>
      <c r="Z222" s="7"/>
    </row>
    <row r="223" ht="15.0" customHeight="1">
      <c r="A223" s="20" t="s">
        <v>243</v>
      </c>
      <c r="B223" s="20" t="s">
        <v>441</v>
      </c>
      <c r="C223" s="20">
        <v>1320.0</v>
      </c>
      <c r="D223" s="50">
        <v>2230.0</v>
      </c>
      <c r="E223" s="57">
        <v>0.3183867984</v>
      </c>
      <c r="F223" s="50">
        <v>710.0</v>
      </c>
      <c r="G223" s="50">
        <v>1520.0</v>
      </c>
      <c r="H223" s="20" t="s">
        <v>245</v>
      </c>
      <c r="I223" s="7"/>
      <c r="J223" s="20" t="s">
        <v>243</v>
      </c>
      <c r="K223" s="20" t="s">
        <v>441</v>
      </c>
      <c r="L223" s="20">
        <v>1320.0</v>
      </c>
      <c r="M223" s="57">
        <v>0.3447790452</v>
      </c>
      <c r="N223" s="57">
        <v>0.3372093023</v>
      </c>
      <c r="O223" s="27">
        <v>0.756974287</v>
      </c>
      <c r="P223" s="20">
        <v>1.0</v>
      </c>
      <c r="Q223" s="7"/>
      <c r="R223" s="7"/>
      <c r="S223" s="7"/>
      <c r="T223" s="7"/>
      <c r="U223" s="7"/>
      <c r="V223" s="7"/>
      <c r="W223" s="7"/>
      <c r="X223" s="7"/>
      <c r="Y223" s="7"/>
      <c r="Z223" s="7"/>
    </row>
    <row r="224" ht="15.0" customHeight="1">
      <c r="A224" s="20" t="s">
        <v>243</v>
      </c>
      <c r="B224" s="20" t="s">
        <v>441</v>
      </c>
      <c r="C224" s="20">
        <v>1330.0</v>
      </c>
      <c r="D224" s="50">
        <v>610.0</v>
      </c>
      <c r="E224" s="57">
        <v>0.2547744044</v>
      </c>
      <c r="F224" s="50">
        <v>155.0</v>
      </c>
      <c r="G224" s="50">
        <v>455.0</v>
      </c>
      <c r="H224" s="20" t="s">
        <v>245</v>
      </c>
      <c r="I224" s="7"/>
      <c r="J224" s="20" t="s">
        <v>243</v>
      </c>
      <c r="K224" s="20" t="s">
        <v>441</v>
      </c>
      <c r="L224" s="20">
        <v>1330.0</v>
      </c>
      <c r="M224" s="57">
        <v>0.3310989681</v>
      </c>
      <c r="N224" s="57">
        <v>0.2732732733</v>
      </c>
      <c r="O224" s="27">
        <v>5.782569481</v>
      </c>
      <c r="P224" s="20">
        <v>1.0</v>
      </c>
      <c r="Q224" s="7"/>
      <c r="R224" s="7"/>
      <c r="S224" s="7"/>
      <c r="T224" s="7"/>
      <c r="U224" s="7"/>
      <c r="V224" s="7"/>
      <c r="W224" s="7"/>
      <c r="X224" s="7"/>
      <c r="Y224" s="7"/>
      <c r="Z224" s="7"/>
    </row>
    <row r="225" ht="15.0" customHeight="1">
      <c r="A225" s="20" t="s">
        <v>243</v>
      </c>
      <c r="B225" s="20" t="s">
        <v>442</v>
      </c>
      <c r="C225" s="20">
        <v>1340.0</v>
      </c>
      <c r="D225" s="50">
        <v>3043.0</v>
      </c>
      <c r="E225" s="57">
        <v>0.342606473</v>
      </c>
      <c r="F225" s="50">
        <v>1043.0</v>
      </c>
      <c r="G225" s="50">
        <v>2000.0</v>
      </c>
      <c r="H225" s="20" t="s">
        <v>245</v>
      </c>
      <c r="I225" s="7"/>
      <c r="J225" s="20" t="s">
        <v>243</v>
      </c>
      <c r="K225" s="20" t="s">
        <v>442</v>
      </c>
      <c r="L225" s="20">
        <v>1340.0</v>
      </c>
      <c r="M225" s="57">
        <v>0.3581937684</v>
      </c>
      <c r="N225" s="57">
        <v>0.3474651645</v>
      </c>
      <c r="O225" s="27">
        <v>1.072860382</v>
      </c>
      <c r="P225" s="20">
        <v>1.0</v>
      </c>
      <c r="Q225" s="7"/>
      <c r="R225" s="7"/>
      <c r="S225" s="7"/>
      <c r="T225" s="7"/>
      <c r="U225" s="7"/>
      <c r="V225" s="7"/>
      <c r="W225" s="7"/>
      <c r="X225" s="7"/>
      <c r="Y225" s="7"/>
      <c r="Z225" s="7"/>
    </row>
    <row r="226" ht="15.0" customHeight="1">
      <c r="A226" s="20" t="s">
        <v>243</v>
      </c>
      <c r="B226" s="20" t="s">
        <v>443</v>
      </c>
      <c r="C226" s="20">
        <v>1350.0</v>
      </c>
      <c r="D226" s="50">
        <v>1044.0</v>
      </c>
      <c r="E226" s="57">
        <v>0.5537029373</v>
      </c>
      <c r="F226" s="50">
        <v>578.0</v>
      </c>
      <c r="G226" s="50">
        <v>466.0</v>
      </c>
      <c r="H226" s="20" t="s">
        <v>247</v>
      </c>
      <c r="I226" s="7"/>
      <c r="J226" s="20" t="s">
        <v>243</v>
      </c>
      <c r="K226" s="20" t="s">
        <v>443</v>
      </c>
      <c r="L226" s="20">
        <v>1350.0</v>
      </c>
      <c r="M226" s="57">
        <v>0.5933267412</v>
      </c>
      <c r="N226" s="57">
        <v>0.5857431069</v>
      </c>
      <c r="O226" s="27">
        <v>0.7583634236</v>
      </c>
      <c r="P226" s="20">
        <v>1.0</v>
      </c>
      <c r="Q226" s="7"/>
      <c r="R226" s="7"/>
      <c r="S226" s="7"/>
      <c r="T226" s="7"/>
      <c r="U226" s="7"/>
      <c r="V226" s="7"/>
      <c r="W226" s="7"/>
      <c r="X226" s="7"/>
      <c r="Y226" s="7"/>
      <c r="Z226" s="7"/>
    </row>
    <row r="227" ht="15.0" customHeight="1">
      <c r="A227" s="20" t="s">
        <v>243</v>
      </c>
      <c r="B227" s="20" t="s">
        <v>443</v>
      </c>
      <c r="C227" s="20">
        <v>1360.0</v>
      </c>
      <c r="D227" s="50">
        <v>373.0</v>
      </c>
      <c r="E227" s="57">
        <v>0.5079006696</v>
      </c>
      <c r="F227" s="50">
        <v>189.0</v>
      </c>
      <c r="G227" s="50">
        <v>184.0</v>
      </c>
      <c r="H227" s="20" t="s">
        <v>247</v>
      </c>
      <c r="I227" s="7"/>
      <c r="J227" s="20" t="s">
        <v>243</v>
      </c>
      <c r="K227" s="20" t="s">
        <v>443</v>
      </c>
      <c r="L227" s="20">
        <v>1360.0</v>
      </c>
      <c r="M227" s="57">
        <v>0.5423891044</v>
      </c>
      <c r="N227" s="57">
        <v>0.5379188713</v>
      </c>
      <c r="O227" s="27">
        <v>0.4470233105</v>
      </c>
      <c r="P227" s="20">
        <v>1.0</v>
      </c>
      <c r="Q227" s="7"/>
      <c r="R227" s="7"/>
      <c r="S227" s="7"/>
      <c r="T227" s="7"/>
      <c r="U227" s="7"/>
      <c r="V227" s="7"/>
      <c r="W227" s="7"/>
      <c r="X227" s="7"/>
      <c r="Y227" s="7"/>
      <c r="Z227" s="7"/>
    </row>
    <row r="228" ht="15.0" customHeight="1">
      <c r="A228" s="20" t="s">
        <v>243</v>
      </c>
      <c r="B228" s="20" t="s">
        <v>443</v>
      </c>
      <c r="C228" s="20">
        <v>1370.0</v>
      </c>
      <c r="D228" s="50">
        <v>547.0</v>
      </c>
      <c r="E228" s="57">
        <v>0.5525221981</v>
      </c>
      <c r="F228" s="50">
        <v>302.0</v>
      </c>
      <c r="G228" s="50">
        <v>245.0</v>
      </c>
      <c r="H228" s="20" t="s">
        <v>247</v>
      </c>
      <c r="I228" s="7"/>
      <c r="J228" s="20" t="s">
        <v>243</v>
      </c>
      <c r="K228" s="20" t="s">
        <v>443</v>
      </c>
      <c r="L228" s="20">
        <v>1370.0</v>
      </c>
      <c r="M228" s="57">
        <v>0.6615761365</v>
      </c>
      <c r="N228" s="57">
        <v>0.595105673</v>
      </c>
      <c r="O228" s="27">
        <v>6.647046355</v>
      </c>
      <c r="P228" s="20">
        <v>1.0</v>
      </c>
      <c r="Q228" s="7"/>
      <c r="R228" s="7"/>
      <c r="S228" s="7"/>
      <c r="T228" s="7"/>
      <c r="U228" s="7"/>
      <c r="V228" s="7"/>
      <c r="W228" s="7"/>
      <c r="X228" s="7"/>
      <c r="Y228" s="7"/>
      <c r="Z228" s="7"/>
    </row>
    <row r="229" ht="15.0" customHeight="1">
      <c r="A229" s="20" t="s">
        <v>243</v>
      </c>
      <c r="B229" s="20" t="s">
        <v>443</v>
      </c>
      <c r="C229" s="20">
        <v>1380.0</v>
      </c>
      <c r="D229" s="50">
        <v>757.0</v>
      </c>
      <c r="E229" s="57">
        <v>0.5357758086</v>
      </c>
      <c r="F229" s="50">
        <v>406.0</v>
      </c>
      <c r="G229" s="50">
        <v>351.0</v>
      </c>
      <c r="H229" s="20" t="s">
        <v>247</v>
      </c>
      <c r="I229" s="7"/>
      <c r="J229" s="20" t="s">
        <v>243</v>
      </c>
      <c r="K229" s="20" t="s">
        <v>443</v>
      </c>
      <c r="L229" s="20">
        <v>1380.0</v>
      </c>
      <c r="M229" s="57">
        <v>0.5442028097</v>
      </c>
      <c r="N229" s="57">
        <v>0.5556650246</v>
      </c>
      <c r="O229" s="27">
        <v>-1.14622149</v>
      </c>
      <c r="P229" s="20">
        <v>1.0</v>
      </c>
      <c r="Q229" s="7"/>
      <c r="R229" s="7"/>
      <c r="S229" s="7"/>
      <c r="T229" s="7"/>
      <c r="U229" s="7"/>
      <c r="V229" s="7"/>
      <c r="W229" s="7"/>
      <c r="X229" s="7"/>
      <c r="Y229" s="7"/>
      <c r="Z229" s="7"/>
    </row>
    <row r="230" ht="15.0" customHeight="1">
      <c r="A230" s="20" t="s">
        <v>243</v>
      </c>
      <c r="B230" s="20" t="s">
        <v>443</v>
      </c>
      <c r="C230" s="20">
        <v>1390.0</v>
      </c>
      <c r="D230" s="50">
        <v>464.0</v>
      </c>
      <c r="E230" s="57">
        <v>0.4183098728</v>
      </c>
      <c r="F230" s="50">
        <v>194.0</v>
      </c>
      <c r="G230" s="50">
        <v>270.0</v>
      </c>
      <c r="H230" s="20" t="s">
        <v>245</v>
      </c>
      <c r="I230" s="7"/>
      <c r="J230" s="20" t="s">
        <v>243</v>
      </c>
      <c r="K230" s="20" t="s">
        <v>443</v>
      </c>
      <c r="L230" s="20">
        <v>1390.0</v>
      </c>
      <c r="M230" s="57">
        <v>0.4432982663</v>
      </c>
      <c r="N230" s="57">
        <v>0.4673366834</v>
      </c>
      <c r="O230" s="27">
        <v>-2.403841711</v>
      </c>
      <c r="P230" s="20">
        <v>1.0</v>
      </c>
      <c r="Q230" s="7"/>
      <c r="R230" s="7"/>
      <c r="S230" s="7"/>
      <c r="T230" s="7"/>
      <c r="U230" s="7"/>
      <c r="V230" s="7"/>
      <c r="W230" s="7"/>
      <c r="X230" s="7"/>
      <c r="Y230" s="7"/>
      <c r="Z230" s="7"/>
    </row>
    <row r="231" ht="15.0" customHeight="1">
      <c r="A231" s="20" t="s">
        <v>243</v>
      </c>
      <c r="B231" s="20" t="s">
        <v>443</v>
      </c>
      <c r="C231" s="20">
        <v>1400.0</v>
      </c>
      <c r="D231" s="50">
        <v>823.0</v>
      </c>
      <c r="E231" s="57">
        <v>0.4872135773</v>
      </c>
      <c r="F231" s="50">
        <v>401.0</v>
      </c>
      <c r="G231" s="50">
        <v>422.0</v>
      </c>
      <c r="H231" s="20" t="s">
        <v>245</v>
      </c>
      <c r="I231" s="7"/>
      <c r="J231" s="20" t="s">
        <v>243</v>
      </c>
      <c r="K231" s="20" t="s">
        <v>443</v>
      </c>
      <c r="L231" s="20">
        <v>1400.0</v>
      </c>
      <c r="M231" s="57">
        <v>0.5331374805</v>
      </c>
      <c r="N231" s="57">
        <v>0.5121076233</v>
      </c>
      <c r="O231" s="27">
        <v>2.102985715</v>
      </c>
      <c r="P231" s="20">
        <v>1.0</v>
      </c>
      <c r="Q231" s="7"/>
      <c r="R231" s="7"/>
      <c r="S231" s="7"/>
      <c r="T231" s="7"/>
      <c r="U231" s="7"/>
      <c r="V231" s="7"/>
      <c r="W231" s="7"/>
      <c r="X231" s="7"/>
      <c r="Y231" s="7"/>
      <c r="Z231" s="7"/>
    </row>
    <row r="232" ht="15.0" customHeight="1">
      <c r="A232" s="20" t="s">
        <v>243</v>
      </c>
      <c r="B232" s="20" t="s">
        <v>443</v>
      </c>
      <c r="C232" s="20">
        <v>1410.0</v>
      </c>
      <c r="D232" s="50">
        <v>1522.0</v>
      </c>
      <c r="E232" s="57">
        <v>0.4445421012</v>
      </c>
      <c r="F232" s="50">
        <v>677.0</v>
      </c>
      <c r="G232" s="50">
        <v>845.0</v>
      </c>
      <c r="H232" s="20" t="s">
        <v>245</v>
      </c>
      <c r="I232" s="7"/>
      <c r="J232" s="20" t="s">
        <v>243</v>
      </c>
      <c r="K232" s="20" t="s">
        <v>443</v>
      </c>
      <c r="L232" s="20">
        <v>1410.0</v>
      </c>
      <c r="M232" s="57">
        <v>0.4680857122</v>
      </c>
      <c r="N232" s="57">
        <v>0.4613244296</v>
      </c>
      <c r="O232" s="27">
        <v>0.6761282562</v>
      </c>
      <c r="P232" s="20">
        <v>1.0</v>
      </c>
      <c r="Q232" s="7"/>
      <c r="R232" s="7"/>
      <c r="S232" s="7"/>
      <c r="T232" s="7"/>
      <c r="U232" s="7"/>
      <c r="V232" s="7"/>
      <c r="W232" s="7"/>
      <c r="X232" s="7"/>
      <c r="Y232" s="7"/>
      <c r="Z232" s="7"/>
    </row>
    <row r="233" ht="15.0" customHeight="1">
      <c r="A233" s="20" t="s">
        <v>243</v>
      </c>
      <c r="B233" s="20" t="s">
        <v>443</v>
      </c>
      <c r="C233" s="20">
        <v>1420.0</v>
      </c>
      <c r="D233" s="50">
        <v>1339.0</v>
      </c>
      <c r="E233" s="57">
        <v>0.4608436348</v>
      </c>
      <c r="F233" s="50">
        <v>617.0</v>
      </c>
      <c r="G233" s="50">
        <v>722.0</v>
      </c>
      <c r="H233" s="20" t="s">
        <v>245</v>
      </c>
      <c r="I233" s="7"/>
      <c r="J233" s="20" t="s">
        <v>243</v>
      </c>
      <c r="K233" s="20" t="s">
        <v>443</v>
      </c>
      <c r="L233" s="20">
        <v>1420.0</v>
      </c>
      <c r="M233" s="57">
        <v>0.4785727734</v>
      </c>
      <c r="N233" s="57">
        <v>0.4827109267</v>
      </c>
      <c r="O233" s="27">
        <v>-0.4138153313</v>
      </c>
      <c r="P233" s="20">
        <v>1.0</v>
      </c>
      <c r="Q233" s="7"/>
      <c r="R233" s="7"/>
      <c r="S233" s="7"/>
      <c r="T233" s="7"/>
      <c r="U233" s="7"/>
      <c r="V233" s="7"/>
      <c r="W233" s="7"/>
      <c r="X233" s="7"/>
      <c r="Y233" s="7"/>
      <c r="Z233" s="7"/>
    </row>
    <row r="234" ht="15.0" customHeight="1">
      <c r="A234" s="20" t="s">
        <v>243</v>
      </c>
      <c r="B234" s="20" t="s">
        <v>443</v>
      </c>
      <c r="C234" s="20">
        <v>1430.0</v>
      </c>
      <c r="D234" s="50">
        <v>897.0</v>
      </c>
      <c r="E234" s="57">
        <v>0.4861017244</v>
      </c>
      <c r="F234" s="50">
        <v>436.0</v>
      </c>
      <c r="G234" s="50">
        <v>461.0</v>
      </c>
      <c r="H234" s="20" t="s">
        <v>245</v>
      </c>
      <c r="I234" s="7"/>
      <c r="J234" s="20" t="s">
        <v>243</v>
      </c>
      <c r="K234" s="20" t="s">
        <v>443</v>
      </c>
      <c r="L234" s="20">
        <v>1430.0</v>
      </c>
      <c r="M234" s="57">
        <v>0.5259343362</v>
      </c>
      <c r="N234" s="57">
        <v>0.5087412587</v>
      </c>
      <c r="O234" s="27">
        <v>1.719307747</v>
      </c>
      <c r="P234" s="20">
        <v>1.0</v>
      </c>
      <c r="Q234" s="7"/>
      <c r="R234" s="7"/>
      <c r="S234" s="7"/>
      <c r="T234" s="7"/>
      <c r="U234" s="7"/>
      <c r="V234" s="7"/>
      <c r="W234" s="7"/>
      <c r="X234" s="7"/>
      <c r="Y234" s="7"/>
      <c r="Z234" s="7"/>
    </row>
    <row r="235" ht="15.0" customHeight="1">
      <c r="A235" s="20" t="s">
        <v>243</v>
      </c>
      <c r="B235" s="20" t="s">
        <v>443</v>
      </c>
      <c r="C235" s="20">
        <v>1440.0</v>
      </c>
      <c r="D235" s="50">
        <v>1493.0</v>
      </c>
      <c r="E235" s="57">
        <v>0.4625181664</v>
      </c>
      <c r="F235" s="50">
        <v>691.0</v>
      </c>
      <c r="G235" s="50">
        <v>802.0</v>
      </c>
      <c r="H235" s="20" t="s">
        <v>245</v>
      </c>
      <c r="I235" s="7"/>
      <c r="J235" s="20" t="s">
        <v>243</v>
      </c>
      <c r="K235" s="20" t="s">
        <v>443</v>
      </c>
      <c r="L235" s="20">
        <v>1440.0</v>
      </c>
      <c r="M235" s="57">
        <v>0.4592227727</v>
      </c>
      <c r="N235" s="57">
        <v>0.4690572585</v>
      </c>
      <c r="O235" s="27">
        <v>-0.9834485818</v>
      </c>
      <c r="P235" s="20">
        <v>1.0</v>
      </c>
      <c r="Q235" s="7"/>
      <c r="R235" s="7"/>
      <c r="S235" s="7"/>
      <c r="T235" s="7"/>
      <c r="U235" s="7"/>
      <c r="V235" s="7"/>
      <c r="W235" s="7"/>
      <c r="X235" s="7"/>
      <c r="Y235" s="7"/>
      <c r="Z235" s="7"/>
    </row>
    <row r="236" ht="15.0" customHeight="1">
      <c r="A236" s="20" t="s">
        <v>243</v>
      </c>
      <c r="B236" s="20" t="s">
        <v>443</v>
      </c>
      <c r="C236" s="20">
        <v>1450.0</v>
      </c>
      <c r="D236" s="50">
        <v>1141.0</v>
      </c>
      <c r="E236" s="57">
        <v>0.4567104684</v>
      </c>
      <c r="F236" s="50">
        <v>521.0</v>
      </c>
      <c r="G236" s="50">
        <v>620.0</v>
      </c>
      <c r="H236" s="20" t="s">
        <v>245</v>
      </c>
      <c r="I236" s="7"/>
      <c r="J236" s="20" t="s">
        <v>243</v>
      </c>
      <c r="K236" s="20" t="s">
        <v>443</v>
      </c>
      <c r="L236" s="20">
        <v>1450.0</v>
      </c>
      <c r="M236" s="57">
        <v>0.4401949106</v>
      </c>
      <c r="N236" s="57">
        <v>0.4752941176</v>
      </c>
      <c r="O236" s="27">
        <v>-3.509920707</v>
      </c>
      <c r="P236" s="20">
        <v>1.0</v>
      </c>
      <c r="Q236" s="7"/>
      <c r="R236" s="7"/>
      <c r="S236" s="7"/>
      <c r="T236" s="7"/>
      <c r="U236" s="7"/>
      <c r="V236" s="7"/>
      <c r="W236" s="7"/>
      <c r="X236" s="7"/>
      <c r="Y236" s="7"/>
      <c r="Z236" s="7"/>
    </row>
    <row r="237" ht="15.0" customHeight="1">
      <c r="A237" s="20" t="s">
        <v>243</v>
      </c>
      <c r="B237" s="20" t="s">
        <v>443</v>
      </c>
      <c r="C237" s="20">
        <v>1460.0</v>
      </c>
      <c r="D237" s="50">
        <v>919.0</v>
      </c>
      <c r="E237" s="57">
        <v>0.5122054738</v>
      </c>
      <c r="F237" s="50">
        <v>471.0</v>
      </c>
      <c r="G237" s="50">
        <v>448.0</v>
      </c>
      <c r="H237" s="20" t="s">
        <v>247</v>
      </c>
      <c r="I237" s="7"/>
      <c r="J237" s="20" t="s">
        <v>243</v>
      </c>
      <c r="K237" s="20" t="s">
        <v>443</v>
      </c>
      <c r="L237" s="20">
        <v>1460.0</v>
      </c>
      <c r="M237" s="57">
        <v>0.5895518086</v>
      </c>
      <c r="N237" s="57">
        <v>0.5430267062</v>
      </c>
      <c r="O237" s="27">
        <v>4.652510233</v>
      </c>
      <c r="P237" s="20">
        <v>1.0</v>
      </c>
      <c r="Q237" s="7"/>
      <c r="R237" s="7"/>
      <c r="S237" s="7"/>
      <c r="T237" s="7"/>
      <c r="U237" s="7"/>
      <c r="V237" s="7"/>
      <c r="W237" s="7"/>
      <c r="X237" s="7"/>
      <c r="Y237" s="7"/>
      <c r="Z237" s="7"/>
    </row>
    <row r="238" ht="15.0" customHeight="1">
      <c r="A238" s="20" t="s">
        <v>365</v>
      </c>
      <c r="B238" s="20" t="s">
        <v>444</v>
      </c>
      <c r="C238" s="20">
        <v>5.0</v>
      </c>
      <c r="D238" s="50">
        <v>784.0</v>
      </c>
      <c r="E238" s="57">
        <v>0.4839649207</v>
      </c>
      <c r="F238" s="50">
        <v>379.0</v>
      </c>
      <c r="G238" s="50">
        <v>405.0</v>
      </c>
      <c r="H238" s="20" t="s">
        <v>245</v>
      </c>
      <c r="I238" s="7"/>
      <c r="J238" s="20" t="s">
        <v>365</v>
      </c>
      <c r="K238" s="20" t="s">
        <v>444</v>
      </c>
      <c r="L238" s="20">
        <v>5.0</v>
      </c>
      <c r="M238" s="57">
        <v>0.4880498333</v>
      </c>
      <c r="N238" s="57">
        <v>0.4800861141</v>
      </c>
      <c r="O238" s="27">
        <v>0.7963719186</v>
      </c>
      <c r="P238" s="20">
        <v>1.0</v>
      </c>
      <c r="Q238" s="7"/>
      <c r="R238" s="7"/>
      <c r="S238" s="7"/>
      <c r="T238" s="7"/>
      <c r="U238" s="7"/>
      <c r="V238" s="7"/>
      <c r="W238" s="7"/>
      <c r="X238" s="7"/>
      <c r="Y238" s="7"/>
      <c r="Z238" s="7"/>
    </row>
    <row r="239" ht="15.0" customHeight="1">
      <c r="A239" s="20" t="s">
        <v>365</v>
      </c>
      <c r="B239" s="20" t="s">
        <v>444</v>
      </c>
      <c r="C239" s="20">
        <v>15.0</v>
      </c>
      <c r="D239" s="50">
        <v>1205.0</v>
      </c>
      <c r="E239" s="57">
        <v>0.4452287333</v>
      </c>
      <c r="F239" s="50">
        <v>537.0</v>
      </c>
      <c r="G239" s="50">
        <v>668.0</v>
      </c>
      <c r="H239" s="20" t="s">
        <v>245</v>
      </c>
      <c r="I239" s="7"/>
      <c r="J239" s="20" t="s">
        <v>365</v>
      </c>
      <c r="K239" s="20" t="s">
        <v>444</v>
      </c>
      <c r="L239" s="20">
        <v>15.0</v>
      </c>
      <c r="M239" s="57">
        <v>0.4804161369</v>
      </c>
      <c r="N239" s="57">
        <v>0.456043956</v>
      </c>
      <c r="O239" s="27">
        <v>2.437218088</v>
      </c>
      <c r="P239" s="20">
        <v>1.0</v>
      </c>
      <c r="Q239" s="7"/>
      <c r="R239" s="7"/>
      <c r="S239" s="7"/>
      <c r="T239" s="7"/>
      <c r="U239" s="7"/>
      <c r="V239" s="7"/>
      <c r="W239" s="7"/>
      <c r="X239" s="7"/>
      <c r="Y239" s="7"/>
      <c r="Z239" s="7"/>
    </row>
    <row r="240" ht="15.0" customHeight="1">
      <c r="A240" s="20" t="s">
        <v>365</v>
      </c>
      <c r="B240" s="20" t="s">
        <v>445</v>
      </c>
      <c r="C240" s="20">
        <v>23.0</v>
      </c>
      <c r="D240" s="50">
        <v>2287.0</v>
      </c>
      <c r="E240" s="57">
        <v>0.4196589319</v>
      </c>
      <c r="F240" s="50">
        <v>960.0</v>
      </c>
      <c r="G240" s="50">
        <v>1327.0</v>
      </c>
      <c r="H240" s="20" t="s">
        <v>245</v>
      </c>
      <c r="I240" s="7"/>
      <c r="J240" s="20" t="s">
        <v>365</v>
      </c>
      <c r="K240" s="20" t="s">
        <v>445</v>
      </c>
      <c r="L240" s="20">
        <v>23.0</v>
      </c>
      <c r="M240" s="57">
        <v>0.4434979647</v>
      </c>
      <c r="N240" s="57">
        <v>0.4414858646</v>
      </c>
      <c r="O240" s="27">
        <v>0.2012100159</v>
      </c>
      <c r="P240" s="20">
        <v>1.0</v>
      </c>
      <c r="Q240" s="7"/>
      <c r="R240" s="7"/>
      <c r="S240" s="7"/>
      <c r="T240" s="7"/>
      <c r="U240" s="7"/>
      <c r="V240" s="7"/>
      <c r="W240" s="7"/>
      <c r="X240" s="7"/>
      <c r="Y240" s="7"/>
      <c r="Z240" s="7"/>
    </row>
    <row r="241" ht="15.0" customHeight="1">
      <c r="A241" s="20" t="s">
        <v>365</v>
      </c>
      <c r="B241" s="20" t="s">
        <v>445</v>
      </c>
      <c r="C241" s="20">
        <v>26.0</v>
      </c>
      <c r="D241" s="50">
        <v>1935.0</v>
      </c>
      <c r="E241" s="57">
        <v>0.4092669514</v>
      </c>
      <c r="F241" s="50">
        <v>792.0</v>
      </c>
      <c r="G241" s="50">
        <v>1143.0</v>
      </c>
      <c r="H241" s="20" t="s">
        <v>245</v>
      </c>
      <c r="I241" s="7"/>
      <c r="J241" s="20" t="s">
        <v>365</v>
      </c>
      <c r="K241" s="20" t="s">
        <v>445</v>
      </c>
      <c r="L241" s="20">
        <v>26.0</v>
      </c>
      <c r="M241" s="57">
        <v>0.4289046662</v>
      </c>
      <c r="N241" s="57">
        <v>0.4290442698</v>
      </c>
      <c r="O241" s="27">
        <v>-0.01396035597</v>
      </c>
      <c r="P241" s="20">
        <v>1.0</v>
      </c>
      <c r="Q241" s="7"/>
      <c r="R241" s="7"/>
      <c r="S241" s="7"/>
      <c r="T241" s="7"/>
      <c r="U241" s="7"/>
      <c r="V241" s="7"/>
      <c r="W241" s="7"/>
      <c r="X241" s="7"/>
      <c r="Y241" s="7"/>
      <c r="Z241" s="7"/>
    </row>
    <row r="242" ht="15.0" customHeight="1">
      <c r="A242" s="20" t="s">
        <v>365</v>
      </c>
      <c r="B242" s="20" t="s">
        <v>445</v>
      </c>
      <c r="C242" s="20">
        <v>33.0</v>
      </c>
      <c r="D242" s="50">
        <v>1258.0</v>
      </c>
      <c r="E242" s="57">
        <v>0.4263115127</v>
      </c>
      <c r="F242" s="50">
        <v>536.0</v>
      </c>
      <c r="G242" s="50">
        <v>722.0</v>
      </c>
      <c r="H242" s="20" t="s">
        <v>245</v>
      </c>
      <c r="I242" s="7"/>
      <c r="J242" s="20" t="s">
        <v>365</v>
      </c>
      <c r="K242" s="20" t="s">
        <v>445</v>
      </c>
      <c r="L242" s="20">
        <v>33.0</v>
      </c>
      <c r="M242" s="57">
        <v>0.4561929759</v>
      </c>
      <c r="N242" s="57">
        <v>0.4509668508</v>
      </c>
      <c r="O242" s="27">
        <v>0.5226125061</v>
      </c>
      <c r="P242" s="20">
        <v>1.0</v>
      </c>
      <c r="Q242" s="7"/>
      <c r="R242" s="7"/>
      <c r="S242" s="7"/>
      <c r="T242" s="7"/>
      <c r="U242" s="7"/>
      <c r="V242" s="7"/>
      <c r="W242" s="7"/>
      <c r="X242" s="7"/>
      <c r="Y242" s="7"/>
      <c r="Z242" s="7"/>
    </row>
    <row r="243" ht="15.0" customHeight="1">
      <c r="A243" s="20" t="s">
        <v>365</v>
      </c>
      <c r="B243" s="20" t="s">
        <v>445</v>
      </c>
      <c r="C243" s="20">
        <v>36.0</v>
      </c>
      <c r="D243" s="50">
        <v>1565.0</v>
      </c>
      <c r="E243" s="57">
        <v>0.3730795134</v>
      </c>
      <c r="F243" s="50">
        <v>584.0</v>
      </c>
      <c r="G243" s="50">
        <v>981.0</v>
      </c>
      <c r="H243" s="20" t="s">
        <v>245</v>
      </c>
      <c r="I243" s="7"/>
      <c r="J243" s="20" t="s">
        <v>365</v>
      </c>
      <c r="K243" s="20" t="s">
        <v>445</v>
      </c>
      <c r="L243" s="20">
        <v>36.0</v>
      </c>
      <c r="M243" s="57">
        <v>0.3749556298</v>
      </c>
      <c r="N243" s="57">
        <v>0.3839835729</v>
      </c>
      <c r="O243" s="27">
        <v>-0.9027943057</v>
      </c>
      <c r="P243" s="20">
        <v>1.0</v>
      </c>
      <c r="Q243" s="7"/>
      <c r="R243" s="7"/>
      <c r="S243" s="7"/>
      <c r="T243" s="7"/>
      <c r="U243" s="7"/>
      <c r="V243" s="7"/>
      <c r="W243" s="7"/>
      <c r="X243" s="7"/>
      <c r="Y243" s="7"/>
      <c r="Z243" s="7"/>
    </row>
    <row r="244" ht="15.0" customHeight="1">
      <c r="A244" s="20" t="s">
        <v>365</v>
      </c>
      <c r="B244" s="20" t="s">
        <v>446</v>
      </c>
      <c r="C244" s="20">
        <v>43.0</v>
      </c>
      <c r="D244" s="50">
        <v>1333.0</v>
      </c>
      <c r="E244" s="57">
        <v>0.522338352</v>
      </c>
      <c r="F244" s="50">
        <v>696.0</v>
      </c>
      <c r="G244" s="50">
        <v>637.0</v>
      </c>
      <c r="H244" s="20" t="s">
        <v>247</v>
      </c>
      <c r="I244" s="7"/>
      <c r="J244" s="20" t="s">
        <v>365</v>
      </c>
      <c r="K244" s="20" t="s">
        <v>446</v>
      </c>
      <c r="L244" s="20">
        <v>43.0</v>
      </c>
      <c r="M244" s="57">
        <v>0.5102634385</v>
      </c>
      <c r="N244" s="57">
        <v>0.5335164835</v>
      </c>
      <c r="O244" s="27">
        <v>-2.325304498</v>
      </c>
      <c r="P244" s="20">
        <v>1.0</v>
      </c>
      <c r="Q244" s="7"/>
      <c r="R244" s="7"/>
      <c r="S244" s="7"/>
      <c r="T244" s="7"/>
      <c r="U244" s="7"/>
      <c r="V244" s="7"/>
      <c r="W244" s="7"/>
      <c r="X244" s="7"/>
      <c r="Y244" s="7"/>
      <c r="Z244" s="7"/>
    </row>
    <row r="245" ht="15.0" customHeight="1">
      <c r="A245" s="20" t="s">
        <v>365</v>
      </c>
      <c r="B245" s="20" t="s">
        <v>446</v>
      </c>
      <c r="C245" s="20">
        <v>46.0</v>
      </c>
      <c r="D245" s="50">
        <v>839.0</v>
      </c>
      <c r="E245" s="57">
        <v>0.5808023562</v>
      </c>
      <c r="F245" s="50">
        <v>487.0</v>
      </c>
      <c r="G245" s="50">
        <v>352.0</v>
      </c>
      <c r="H245" s="20" t="s">
        <v>247</v>
      </c>
      <c r="I245" s="7"/>
      <c r="J245" s="20" t="s">
        <v>365</v>
      </c>
      <c r="K245" s="20" t="s">
        <v>446</v>
      </c>
      <c r="L245" s="20">
        <v>46.0</v>
      </c>
      <c r="M245" s="57">
        <v>0.6174193536</v>
      </c>
      <c r="N245" s="57">
        <v>0.586784141</v>
      </c>
      <c r="O245" s="27">
        <v>3.063521264</v>
      </c>
      <c r="P245" s="20">
        <v>1.0</v>
      </c>
      <c r="Q245" s="7"/>
      <c r="R245" s="7"/>
      <c r="S245" s="7"/>
      <c r="T245" s="7"/>
      <c r="U245" s="7"/>
      <c r="V245" s="7"/>
      <c r="W245" s="7"/>
      <c r="X245" s="7"/>
      <c r="Y245" s="7"/>
      <c r="Z245" s="7"/>
    </row>
    <row r="246" ht="15.0" customHeight="1">
      <c r="A246" s="20" t="s">
        <v>365</v>
      </c>
      <c r="B246" s="20" t="s">
        <v>446</v>
      </c>
      <c r="C246" s="20">
        <v>53.0</v>
      </c>
      <c r="D246" s="50">
        <v>1610.0</v>
      </c>
      <c r="E246" s="57">
        <v>0.6986751772</v>
      </c>
      <c r="F246" s="50">
        <v>1125.0</v>
      </c>
      <c r="G246" s="50">
        <v>485.0</v>
      </c>
      <c r="H246" s="20" t="s">
        <v>247</v>
      </c>
      <c r="I246" s="7"/>
      <c r="J246" s="20" t="s">
        <v>365</v>
      </c>
      <c r="K246" s="20" t="s">
        <v>446</v>
      </c>
      <c r="L246" s="20">
        <v>53.0</v>
      </c>
      <c r="M246" s="57">
        <v>0.7168073394</v>
      </c>
      <c r="N246" s="57">
        <v>0.7196391395</v>
      </c>
      <c r="O246" s="27">
        <v>-0.2831800114</v>
      </c>
      <c r="P246" s="20">
        <v>1.0</v>
      </c>
      <c r="Q246" s="7"/>
      <c r="R246" s="7"/>
      <c r="S246" s="7"/>
      <c r="T246" s="7"/>
      <c r="U246" s="7"/>
      <c r="V246" s="7"/>
      <c r="W246" s="7"/>
      <c r="X246" s="7"/>
      <c r="Y246" s="7"/>
      <c r="Z246" s="7"/>
    </row>
    <row r="247" ht="15.0" customHeight="1">
      <c r="A247" s="20" t="s">
        <v>365</v>
      </c>
      <c r="B247" s="20" t="s">
        <v>446</v>
      </c>
      <c r="C247" s="20">
        <v>56.0</v>
      </c>
      <c r="D247" s="50">
        <v>1502.0</v>
      </c>
      <c r="E247" s="57">
        <v>0.6485703325</v>
      </c>
      <c r="F247" s="50">
        <v>974.0</v>
      </c>
      <c r="G247" s="50">
        <v>528.0</v>
      </c>
      <c r="H247" s="20" t="s">
        <v>247</v>
      </c>
      <c r="I247" s="7"/>
      <c r="J247" s="20" t="s">
        <v>365</v>
      </c>
      <c r="K247" s="20" t="s">
        <v>446</v>
      </c>
      <c r="L247" s="20">
        <v>56.0</v>
      </c>
      <c r="M247" s="57">
        <v>0.6641066756</v>
      </c>
      <c r="N247" s="57">
        <v>0.6657859974</v>
      </c>
      <c r="O247" s="27">
        <v>-0.1679321786</v>
      </c>
      <c r="P247" s="20">
        <v>1.0</v>
      </c>
      <c r="Q247" s="7"/>
      <c r="R247" s="7"/>
      <c r="S247" s="7"/>
      <c r="T247" s="7"/>
      <c r="U247" s="7"/>
      <c r="V247" s="7"/>
      <c r="W247" s="7"/>
      <c r="X247" s="7"/>
      <c r="Y247" s="7"/>
      <c r="Z247" s="7"/>
    </row>
    <row r="248" ht="15.0" customHeight="1">
      <c r="A248" s="20" t="s">
        <v>365</v>
      </c>
      <c r="B248" s="20" t="s">
        <v>447</v>
      </c>
      <c r="C248" s="20">
        <v>60.0</v>
      </c>
      <c r="D248" s="50">
        <v>296.0</v>
      </c>
      <c r="E248" s="57">
        <v>0.6579615774</v>
      </c>
      <c r="F248" s="50">
        <v>195.0</v>
      </c>
      <c r="G248" s="50">
        <v>101.0</v>
      </c>
      <c r="H248" s="20" t="s">
        <v>247</v>
      </c>
      <c r="I248" s="7"/>
      <c r="J248" s="20" t="s">
        <v>365</v>
      </c>
      <c r="K248" s="20" t="s">
        <v>447</v>
      </c>
      <c r="L248" s="20">
        <v>60.0</v>
      </c>
      <c r="M248" s="57">
        <v>0.6433621529</v>
      </c>
      <c r="N248" s="57">
        <v>0.6579634465</v>
      </c>
      <c r="O248" s="27">
        <v>-1.460129362</v>
      </c>
      <c r="P248" s="20">
        <v>1.0</v>
      </c>
      <c r="Q248" s="7"/>
      <c r="R248" s="7"/>
      <c r="S248" s="7"/>
      <c r="T248" s="7"/>
      <c r="U248" s="7"/>
      <c r="V248" s="7"/>
      <c r="W248" s="7"/>
      <c r="X248" s="7"/>
      <c r="Y248" s="7"/>
      <c r="Z248" s="7"/>
    </row>
    <row r="249" ht="15.0" customHeight="1">
      <c r="A249" s="20" t="s">
        <v>365</v>
      </c>
      <c r="B249" s="20" t="s">
        <v>448</v>
      </c>
      <c r="C249" s="20">
        <v>70.0</v>
      </c>
      <c r="D249" s="50">
        <v>446.0</v>
      </c>
      <c r="E249" s="57">
        <v>0.6638216722</v>
      </c>
      <c r="F249" s="50">
        <v>296.0</v>
      </c>
      <c r="G249" s="50">
        <v>150.0</v>
      </c>
      <c r="H249" s="20" t="s">
        <v>247</v>
      </c>
      <c r="I249" s="7"/>
      <c r="J249" s="20" t="s">
        <v>365</v>
      </c>
      <c r="K249" s="20" t="s">
        <v>448</v>
      </c>
      <c r="L249" s="20">
        <v>70.0</v>
      </c>
      <c r="M249" s="57">
        <v>0.6897626807</v>
      </c>
      <c r="N249" s="57">
        <v>0.6778625954</v>
      </c>
      <c r="O249" s="27">
        <v>1.190008526</v>
      </c>
      <c r="P249" s="20">
        <v>1.0</v>
      </c>
      <c r="Q249" s="7"/>
      <c r="R249" s="7"/>
      <c r="S249" s="7"/>
      <c r="T249" s="7"/>
      <c r="U249" s="7"/>
      <c r="V249" s="7"/>
      <c r="W249" s="7"/>
      <c r="X249" s="7"/>
      <c r="Y249" s="7"/>
      <c r="Z249" s="7"/>
    </row>
    <row r="250" ht="15.0" customHeight="1">
      <c r="A250" s="20" t="s">
        <v>365</v>
      </c>
      <c r="B250" s="20" t="s">
        <v>448</v>
      </c>
      <c r="C250" s="20">
        <v>80.0</v>
      </c>
      <c r="D250" s="50">
        <v>0.0</v>
      </c>
      <c r="E250" s="57">
        <v>0.6828885652</v>
      </c>
      <c r="F250" s="50">
        <v>0.0</v>
      </c>
      <c r="G250" s="50">
        <v>0.0</v>
      </c>
      <c r="H250" s="20" t="s">
        <v>247</v>
      </c>
      <c r="I250" s="7"/>
      <c r="J250" s="20" t="s">
        <v>365</v>
      </c>
      <c r="K250" s="20" t="s">
        <v>448</v>
      </c>
      <c r="L250" s="20">
        <v>80.0</v>
      </c>
      <c r="M250" s="57">
        <v>0.6761781096</v>
      </c>
      <c r="N250" s="57">
        <v>0.7246153846</v>
      </c>
      <c r="O250" s="27">
        <v>-4.843727502</v>
      </c>
      <c r="P250" s="20">
        <v>1.0</v>
      </c>
      <c r="Q250" s="7"/>
      <c r="R250" s="7"/>
      <c r="S250" s="7"/>
      <c r="T250" s="7"/>
      <c r="U250" s="7"/>
      <c r="V250" s="7"/>
      <c r="W250" s="7"/>
      <c r="X250" s="7"/>
      <c r="Y250" s="7"/>
      <c r="Z250" s="7"/>
    </row>
    <row r="251" ht="15.0" customHeight="1">
      <c r="A251" s="20" t="s">
        <v>365</v>
      </c>
      <c r="B251" s="20" t="s">
        <v>448</v>
      </c>
      <c r="C251" s="20">
        <v>90.0</v>
      </c>
      <c r="D251" s="50">
        <v>181.0</v>
      </c>
      <c r="E251" s="57">
        <v>0.5921240039</v>
      </c>
      <c r="F251" s="50">
        <v>107.0</v>
      </c>
      <c r="G251" s="50">
        <v>74.0</v>
      </c>
      <c r="H251" s="20" t="s">
        <v>247</v>
      </c>
      <c r="I251" s="7"/>
      <c r="J251" s="20" t="s">
        <v>365</v>
      </c>
      <c r="K251" s="20" t="s">
        <v>448</v>
      </c>
      <c r="L251" s="20">
        <v>90.0</v>
      </c>
      <c r="M251" s="57">
        <v>0.6011409469</v>
      </c>
      <c r="N251" s="57">
        <v>0.6096654275</v>
      </c>
      <c r="O251" s="27">
        <v>-0.8524480647</v>
      </c>
      <c r="P251" s="20">
        <v>1.0</v>
      </c>
      <c r="Q251" s="7"/>
      <c r="R251" s="7"/>
      <c r="S251" s="7"/>
      <c r="T251" s="7"/>
      <c r="U251" s="7"/>
      <c r="V251" s="7"/>
      <c r="W251" s="7"/>
      <c r="X251" s="7"/>
      <c r="Y251" s="7"/>
      <c r="Z251" s="7"/>
    </row>
    <row r="252" ht="15.0" customHeight="1">
      <c r="A252" s="20" t="s">
        <v>365</v>
      </c>
      <c r="B252" s="20" t="s">
        <v>448</v>
      </c>
      <c r="C252" s="20">
        <v>100.0</v>
      </c>
      <c r="D252" s="50">
        <v>541.0</v>
      </c>
      <c r="E252" s="57">
        <v>0.5672081131</v>
      </c>
      <c r="F252" s="50">
        <v>307.0</v>
      </c>
      <c r="G252" s="50">
        <v>234.0</v>
      </c>
      <c r="H252" s="20" t="s">
        <v>247</v>
      </c>
      <c r="I252" s="7"/>
      <c r="J252" s="20" t="s">
        <v>365</v>
      </c>
      <c r="K252" s="20" t="s">
        <v>448</v>
      </c>
      <c r="L252" s="20">
        <v>100.0</v>
      </c>
      <c r="M252" s="57">
        <v>0.5494768917</v>
      </c>
      <c r="N252" s="57">
        <v>0.5913669065</v>
      </c>
      <c r="O252" s="27">
        <v>-4.189001482</v>
      </c>
      <c r="P252" s="20">
        <v>1.0</v>
      </c>
      <c r="Q252" s="7"/>
      <c r="R252" s="7"/>
      <c r="S252" s="7"/>
      <c r="T252" s="7"/>
      <c r="U252" s="7"/>
      <c r="V252" s="7"/>
      <c r="W252" s="7"/>
      <c r="X252" s="7"/>
      <c r="Y252" s="7"/>
      <c r="Z252" s="7"/>
    </row>
    <row r="253" ht="15.0" customHeight="1">
      <c r="A253" s="20" t="s">
        <v>365</v>
      </c>
      <c r="B253" s="20" t="s">
        <v>448</v>
      </c>
      <c r="C253" s="20">
        <v>110.0</v>
      </c>
      <c r="D253" s="50">
        <v>462.0</v>
      </c>
      <c r="E253" s="57">
        <v>0.5106964993</v>
      </c>
      <c r="F253" s="50">
        <v>236.0</v>
      </c>
      <c r="G253" s="50">
        <v>226.0</v>
      </c>
      <c r="H253" s="20" t="s">
        <v>247</v>
      </c>
      <c r="I253" s="7"/>
      <c r="J253" s="20" t="s">
        <v>365</v>
      </c>
      <c r="K253" s="20" t="s">
        <v>448</v>
      </c>
      <c r="L253" s="20">
        <v>110.0</v>
      </c>
      <c r="M253" s="57">
        <v>0.5866288477</v>
      </c>
      <c r="N253" s="57">
        <v>0.5524781341</v>
      </c>
      <c r="O253" s="27">
        <v>3.415071364</v>
      </c>
      <c r="P253" s="20">
        <v>1.0</v>
      </c>
      <c r="Q253" s="7"/>
      <c r="R253" s="7"/>
      <c r="S253" s="7"/>
      <c r="T253" s="7"/>
      <c r="U253" s="7"/>
      <c r="V253" s="7"/>
      <c r="W253" s="7"/>
      <c r="X253" s="7"/>
      <c r="Y253" s="7"/>
      <c r="Z253" s="7"/>
    </row>
    <row r="254" ht="15.0" customHeight="1">
      <c r="A254" s="20" t="s">
        <v>365</v>
      </c>
      <c r="B254" s="20" t="s">
        <v>448</v>
      </c>
      <c r="C254" s="20">
        <v>120.0</v>
      </c>
      <c r="D254" s="50">
        <v>569.0</v>
      </c>
      <c r="E254" s="57">
        <v>0.5913952869</v>
      </c>
      <c r="F254" s="50">
        <v>337.0</v>
      </c>
      <c r="G254" s="50">
        <v>232.0</v>
      </c>
      <c r="H254" s="20" t="s">
        <v>247</v>
      </c>
      <c r="I254" s="7"/>
      <c r="J254" s="20" t="s">
        <v>365</v>
      </c>
      <c r="K254" s="20" t="s">
        <v>448</v>
      </c>
      <c r="L254" s="20">
        <v>120.0</v>
      </c>
      <c r="M254" s="57">
        <v>0.5701118361</v>
      </c>
      <c r="N254" s="57">
        <v>0.6089918256</v>
      </c>
      <c r="O254" s="27">
        <v>-3.88799895</v>
      </c>
      <c r="P254" s="20">
        <v>1.0</v>
      </c>
      <c r="Q254" s="7"/>
      <c r="R254" s="7"/>
      <c r="S254" s="7"/>
      <c r="T254" s="7"/>
      <c r="U254" s="7"/>
      <c r="V254" s="7"/>
      <c r="W254" s="7"/>
      <c r="X254" s="7"/>
      <c r="Y254" s="7"/>
      <c r="Z254" s="7"/>
    </row>
    <row r="255" ht="15.0" customHeight="1">
      <c r="A255" s="20" t="s">
        <v>365</v>
      </c>
      <c r="B255" s="20" t="s">
        <v>449</v>
      </c>
      <c r="C255" s="20">
        <v>130.0</v>
      </c>
      <c r="D255" s="50">
        <v>1408.0</v>
      </c>
      <c r="E255" s="57">
        <v>0.2766390682</v>
      </c>
      <c r="F255" s="50">
        <v>390.0</v>
      </c>
      <c r="G255" s="50">
        <v>1018.0</v>
      </c>
      <c r="H255" s="20" t="s">
        <v>245</v>
      </c>
      <c r="I255" s="7"/>
      <c r="J255" s="20" t="s">
        <v>365</v>
      </c>
      <c r="K255" s="20" t="s">
        <v>449</v>
      </c>
      <c r="L255" s="20">
        <v>130.0</v>
      </c>
      <c r="M255" s="57">
        <v>0.2912570976</v>
      </c>
      <c r="N255" s="57">
        <v>0.2952978056</v>
      </c>
      <c r="O255" s="27">
        <v>-0.4040708005</v>
      </c>
      <c r="P255" s="20">
        <v>1.0</v>
      </c>
      <c r="Q255" s="7"/>
      <c r="R255" s="7"/>
      <c r="S255" s="7"/>
      <c r="T255" s="7"/>
      <c r="U255" s="7"/>
      <c r="V255" s="7"/>
      <c r="W255" s="7"/>
      <c r="X255" s="7"/>
      <c r="Y255" s="7"/>
      <c r="Z255" s="7"/>
    </row>
    <row r="256" ht="15.0" customHeight="1">
      <c r="A256" s="20" t="s">
        <v>365</v>
      </c>
      <c r="B256" s="20" t="s">
        <v>450</v>
      </c>
      <c r="C256" s="20">
        <v>140.0</v>
      </c>
      <c r="D256" s="50">
        <v>2376.0</v>
      </c>
      <c r="E256" s="57">
        <v>0.4748302305</v>
      </c>
      <c r="F256" s="50">
        <v>1128.0</v>
      </c>
      <c r="G256" s="50">
        <v>1248.0</v>
      </c>
      <c r="H256" s="20" t="s">
        <v>245</v>
      </c>
      <c r="I256" s="7"/>
      <c r="J256" s="20" t="s">
        <v>365</v>
      </c>
      <c r="K256" s="20" t="s">
        <v>450</v>
      </c>
      <c r="L256" s="20">
        <v>140.0</v>
      </c>
      <c r="M256" s="57">
        <v>0.4898709056</v>
      </c>
      <c r="N256" s="57">
        <v>0.4717236708</v>
      </c>
      <c r="O256" s="27">
        <v>1.814723478</v>
      </c>
      <c r="P256" s="20">
        <v>1.0</v>
      </c>
      <c r="Q256" s="7"/>
      <c r="R256" s="7"/>
      <c r="S256" s="7"/>
      <c r="T256" s="7"/>
      <c r="U256" s="7"/>
      <c r="V256" s="7"/>
      <c r="W256" s="7"/>
      <c r="X256" s="7"/>
      <c r="Y256" s="7"/>
      <c r="Z256" s="7"/>
    </row>
    <row r="257" ht="15.0" customHeight="1">
      <c r="A257" s="20" t="s">
        <v>365</v>
      </c>
      <c r="B257" s="20" t="s">
        <v>450</v>
      </c>
      <c r="C257" s="20">
        <v>150.0</v>
      </c>
      <c r="D257" s="50">
        <v>1624.0</v>
      </c>
      <c r="E257" s="57">
        <v>0.4287402337</v>
      </c>
      <c r="F257" s="50">
        <v>696.0</v>
      </c>
      <c r="G257" s="50">
        <v>928.0</v>
      </c>
      <c r="H257" s="20" t="s">
        <v>245</v>
      </c>
      <c r="I257" s="7"/>
      <c r="J257" s="20" t="s">
        <v>365</v>
      </c>
      <c r="K257" s="20" t="s">
        <v>450</v>
      </c>
      <c r="L257" s="20">
        <v>150.0</v>
      </c>
      <c r="M257" s="57">
        <v>0.4268360647</v>
      </c>
      <c r="N257" s="57">
        <v>0.4398554466</v>
      </c>
      <c r="O257" s="27">
        <v>-1.301938188</v>
      </c>
      <c r="P257" s="20">
        <v>1.0</v>
      </c>
      <c r="Q257" s="7"/>
      <c r="R257" s="7"/>
      <c r="S257" s="7"/>
      <c r="T257" s="7"/>
      <c r="U257" s="7"/>
      <c r="V257" s="7"/>
      <c r="W257" s="7"/>
      <c r="X257" s="7"/>
      <c r="Y257" s="7"/>
      <c r="Z257" s="7"/>
    </row>
    <row r="258" ht="15.0" customHeight="1">
      <c r="A258" s="20" t="s">
        <v>365</v>
      </c>
      <c r="B258" s="20" t="s">
        <v>451</v>
      </c>
      <c r="C258" s="20">
        <v>160.0</v>
      </c>
      <c r="D258" s="50">
        <v>203.0</v>
      </c>
      <c r="E258" s="57">
        <v>0.4683108773</v>
      </c>
      <c r="F258" s="50">
        <v>95.0</v>
      </c>
      <c r="G258" s="50">
        <v>108.0</v>
      </c>
      <c r="H258" s="20" t="s">
        <v>245</v>
      </c>
      <c r="I258" s="7"/>
      <c r="J258" s="20" t="s">
        <v>365</v>
      </c>
      <c r="K258" s="20" t="s">
        <v>451</v>
      </c>
      <c r="L258" s="20">
        <v>160.0</v>
      </c>
      <c r="M258" s="57">
        <v>0.4713671911</v>
      </c>
      <c r="N258" s="57">
        <v>0.4784090909</v>
      </c>
      <c r="O258" s="27">
        <v>-0.7041899776</v>
      </c>
      <c r="P258" s="20">
        <v>1.0</v>
      </c>
      <c r="Q258" s="7"/>
      <c r="R258" s="7"/>
      <c r="S258" s="7"/>
      <c r="T258" s="7"/>
      <c r="U258" s="7"/>
      <c r="V258" s="7"/>
      <c r="W258" s="7"/>
      <c r="X258" s="7"/>
      <c r="Y258" s="7"/>
      <c r="Z258" s="7"/>
    </row>
    <row r="259" ht="15.0" customHeight="1">
      <c r="A259" s="20" t="s">
        <v>365</v>
      </c>
      <c r="B259" s="20" t="s">
        <v>452</v>
      </c>
      <c r="C259" s="20">
        <v>173.0</v>
      </c>
      <c r="D259" s="50">
        <v>2659.0</v>
      </c>
      <c r="E259" s="57">
        <v>0.5511234051</v>
      </c>
      <c r="F259" s="50">
        <v>1465.0</v>
      </c>
      <c r="G259" s="50">
        <v>1194.0</v>
      </c>
      <c r="H259" s="20" t="s">
        <v>247</v>
      </c>
      <c r="I259" s="7"/>
      <c r="J259" s="20" t="s">
        <v>365</v>
      </c>
      <c r="K259" s="20" t="s">
        <v>452</v>
      </c>
      <c r="L259" s="20">
        <v>173.0</v>
      </c>
      <c r="M259" s="57">
        <v>0.6140898412</v>
      </c>
      <c r="N259" s="57">
        <v>0.5702623907</v>
      </c>
      <c r="O259" s="27">
        <v>4.382745051</v>
      </c>
      <c r="P259" s="20">
        <v>1.0</v>
      </c>
      <c r="Q259" s="7"/>
      <c r="R259" s="7"/>
      <c r="S259" s="7"/>
      <c r="T259" s="7"/>
      <c r="U259" s="7"/>
      <c r="V259" s="7"/>
      <c r="W259" s="7"/>
      <c r="X259" s="7"/>
      <c r="Y259" s="7"/>
      <c r="Z259" s="7"/>
    </row>
    <row r="260" ht="15.0" customHeight="1">
      <c r="A260" s="20" t="s">
        <v>365</v>
      </c>
      <c r="B260" s="20" t="s">
        <v>453</v>
      </c>
      <c r="C260" s="20">
        <v>180.0</v>
      </c>
      <c r="D260" s="50">
        <v>845.0</v>
      </c>
      <c r="E260" s="57">
        <v>0.5988592378</v>
      </c>
      <c r="F260" s="50">
        <v>506.0</v>
      </c>
      <c r="G260" s="50">
        <v>339.0</v>
      </c>
      <c r="H260" s="20" t="s">
        <v>247</v>
      </c>
      <c r="I260" s="7"/>
      <c r="J260" s="20" t="s">
        <v>365</v>
      </c>
      <c r="K260" s="20" t="s">
        <v>453</v>
      </c>
      <c r="L260" s="20">
        <v>180.0</v>
      </c>
      <c r="M260" s="57">
        <v>0.6406703354</v>
      </c>
      <c r="N260" s="57">
        <v>0.5936777178</v>
      </c>
      <c r="O260" s="27">
        <v>4.69926176</v>
      </c>
      <c r="P260" s="20">
        <v>1.0</v>
      </c>
      <c r="Q260" s="7"/>
      <c r="R260" s="7"/>
      <c r="S260" s="7"/>
      <c r="T260" s="7"/>
      <c r="U260" s="7"/>
      <c r="V260" s="7"/>
      <c r="W260" s="7"/>
      <c r="X260" s="7"/>
      <c r="Y260" s="7"/>
      <c r="Z260" s="7"/>
    </row>
    <row r="261" ht="15.0" customHeight="1">
      <c r="A261" s="20" t="s">
        <v>365</v>
      </c>
      <c r="B261" s="20" t="s">
        <v>454</v>
      </c>
      <c r="C261" s="20">
        <v>190.0</v>
      </c>
      <c r="D261" s="50">
        <v>1363.0</v>
      </c>
      <c r="E261" s="57">
        <v>0.4446854416</v>
      </c>
      <c r="F261" s="50">
        <v>606.0</v>
      </c>
      <c r="G261" s="50">
        <v>757.0</v>
      </c>
      <c r="H261" s="20" t="s">
        <v>245</v>
      </c>
      <c r="I261" s="7"/>
      <c r="J261" s="20" t="s">
        <v>365</v>
      </c>
      <c r="K261" s="20" t="s">
        <v>454</v>
      </c>
      <c r="L261" s="20">
        <v>190.0</v>
      </c>
      <c r="M261" s="57">
        <v>0.458412132</v>
      </c>
      <c r="N261" s="57">
        <v>0.4600116754</v>
      </c>
      <c r="O261" s="27">
        <v>-0.1599543404</v>
      </c>
      <c r="P261" s="20">
        <v>1.0</v>
      </c>
      <c r="Q261" s="7"/>
      <c r="R261" s="7"/>
      <c r="S261" s="7"/>
      <c r="T261" s="7"/>
      <c r="U261" s="7"/>
      <c r="V261" s="7"/>
      <c r="W261" s="7"/>
      <c r="X261" s="7"/>
      <c r="Y261" s="7"/>
      <c r="Z261" s="7"/>
    </row>
    <row r="262" ht="15.0" customHeight="1">
      <c r="A262" s="20" t="s">
        <v>365</v>
      </c>
      <c r="B262" s="20" t="s">
        <v>455</v>
      </c>
      <c r="C262" s="20">
        <v>197.0</v>
      </c>
      <c r="D262" s="50">
        <v>865.0</v>
      </c>
      <c r="E262" s="57">
        <v>0.5125825541</v>
      </c>
      <c r="F262" s="50">
        <v>443.0</v>
      </c>
      <c r="G262" s="50">
        <v>422.0</v>
      </c>
      <c r="H262" s="20" t="s">
        <v>247</v>
      </c>
      <c r="I262" s="7"/>
      <c r="J262" s="20" t="s">
        <v>365</v>
      </c>
      <c r="K262" s="20" t="s">
        <v>455</v>
      </c>
      <c r="L262" s="20">
        <v>197.0</v>
      </c>
      <c r="M262" s="57">
        <v>0.5048072932</v>
      </c>
      <c r="N262" s="57">
        <v>0.5130353818</v>
      </c>
      <c r="O262" s="27">
        <v>-0.8228088556</v>
      </c>
      <c r="P262" s="20">
        <v>1.0</v>
      </c>
      <c r="Q262" s="7"/>
      <c r="R262" s="7"/>
      <c r="S262" s="7"/>
      <c r="T262" s="7"/>
      <c r="U262" s="7"/>
      <c r="V262" s="7"/>
      <c r="W262" s="7"/>
      <c r="X262" s="7"/>
      <c r="Y262" s="7"/>
      <c r="Z262" s="7"/>
    </row>
    <row r="263" ht="15.0" customHeight="1">
      <c r="A263" s="20" t="s">
        <v>365</v>
      </c>
      <c r="B263" s="20" t="s">
        <v>455</v>
      </c>
      <c r="C263" s="20">
        <v>204.0</v>
      </c>
      <c r="D263" s="50">
        <v>1078.0</v>
      </c>
      <c r="E263" s="57">
        <v>0.5300620809</v>
      </c>
      <c r="F263" s="50">
        <v>571.0</v>
      </c>
      <c r="G263" s="50">
        <v>507.0</v>
      </c>
      <c r="H263" s="20" t="s">
        <v>247</v>
      </c>
      <c r="I263" s="7"/>
      <c r="J263" s="20" t="s">
        <v>365</v>
      </c>
      <c r="K263" s="20" t="s">
        <v>455</v>
      </c>
      <c r="L263" s="20">
        <v>204.0</v>
      </c>
      <c r="M263" s="57">
        <v>0.5237926994</v>
      </c>
      <c r="N263" s="57">
        <v>0.5361189802</v>
      </c>
      <c r="O263" s="27">
        <v>-1.232628074</v>
      </c>
      <c r="P263" s="20">
        <v>1.0</v>
      </c>
      <c r="Q263" s="7"/>
      <c r="R263" s="7"/>
      <c r="S263" s="7"/>
      <c r="T263" s="7"/>
      <c r="U263" s="7"/>
      <c r="V263" s="7"/>
      <c r="W263" s="7"/>
      <c r="X263" s="7"/>
      <c r="Y263" s="7"/>
      <c r="Z263" s="7"/>
    </row>
    <row r="264" ht="15.0" customHeight="1">
      <c r="A264" s="20" t="s">
        <v>365</v>
      </c>
      <c r="B264" s="20" t="s">
        <v>455</v>
      </c>
      <c r="C264" s="20">
        <v>211.0</v>
      </c>
      <c r="D264" s="50">
        <v>1052.0</v>
      </c>
      <c r="E264" s="57">
        <v>0.49395057</v>
      </c>
      <c r="F264" s="50">
        <v>520.0</v>
      </c>
      <c r="G264" s="50">
        <v>532.0</v>
      </c>
      <c r="H264" s="20" t="s">
        <v>245</v>
      </c>
      <c r="I264" s="7"/>
      <c r="J264" s="20" t="s">
        <v>365</v>
      </c>
      <c r="K264" s="20" t="s">
        <v>455</v>
      </c>
      <c r="L264" s="20">
        <v>211.0</v>
      </c>
      <c r="M264" s="57">
        <v>0.5269819442</v>
      </c>
      <c r="N264" s="57">
        <v>0.51062417</v>
      </c>
      <c r="O264" s="27">
        <v>1.635777417</v>
      </c>
      <c r="P264" s="20">
        <v>1.0</v>
      </c>
      <c r="Q264" s="7"/>
      <c r="R264" s="7"/>
      <c r="S264" s="7"/>
      <c r="T264" s="7"/>
      <c r="U264" s="7"/>
      <c r="V264" s="7"/>
      <c r="W264" s="7"/>
      <c r="X264" s="7"/>
      <c r="Y264" s="7"/>
      <c r="Z264" s="7"/>
    </row>
    <row r="265" ht="15.0" customHeight="1">
      <c r="A265" s="20" t="s">
        <v>365</v>
      </c>
      <c r="B265" s="20" t="s">
        <v>455</v>
      </c>
      <c r="C265" s="20">
        <v>218.0</v>
      </c>
      <c r="D265" s="50">
        <v>1502.0</v>
      </c>
      <c r="E265" s="57">
        <v>0.5364037535</v>
      </c>
      <c r="F265" s="50">
        <v>806.0</v>
      </c>
      <c r="G265" s="50">
        <v>696.0</v>
      </c>
      <c r="H265" s="20" t="s">
        <v>247</v>
      </c>
      <c r="I265" s="7"/>
      <c r="J265" s="20" t="s">
        <v>365</v>
      </c>
      <c r="K265" s="20" t="s">
        <v>455</v>
      </c>
      <c r="L265" s="20">
        <v>218.0</v>
      </c>
      <c r="M265" s="57">
        <v>0.5590799861</v>
      </c>
      <c r="N265" s="57">
        <v>0.5321667524</v>
      </c>
      <c r="O265" s="27">
        <v>2.691323362</v>
      </c>
      <c r="P265" s="20">
        <v>1.0</v>
      </c>
      <c r="Q265" s="7"/>
      <c r="R265" s="7"/>
      <c r="S265" s="7"/>
      <c r="T265" s="7"/>
      <c r="U265" s="7"/>
      <c r="V265" s="7"/>
      <c r="W265" s="7"/>
      <c r="X265" s="7"/>
      <c r="Y265" s="7"/>
      <c r="Z265" s="7"/>
    </row>
    <row r="266" ht="15.0" customHeight="1">
      <c r="A266" s="20" t="s">
        <v>365</v>
      </c>
      <c r="B266" s="20" t="s">
        <v>456</v>
      </c>
      <c r="C266" s="20">
        <v>220.0</v>
      </c>
      <c r="D266" s="50">
        <v>3530.0</v>
      </c>
      <c r="E266" s="57">
        <v>0.2936377875</v>
      </c>
      <c r="F266" s="50">
        <v>1037.0</v>
      </c>
      <c r="G266" s="50">
        <v>2493.0</v>
      </c>
      <c r="H266" s="20" t="s">
        <v>245</v>
      </c>
      <c r="I266" s="7"/>
      <c r="J266" s="20" t="s">
        <v>365</v>
      </c>
      <c r="K266" s="20" t="s">
        <v>456</v>
      </c>
      <c r="L266" s="20">
        <v>220.0</v>
      </c>
      <c r="M266" s="57">
        <v>0.3087421477</v>
      </c>
      <c r="N266" s="57">
        <v>0.3282265552</v>
      </c>
      <c r="O266" s="27">
        <v>-1.948440756</v>
      </c>
      <c r="P266" s="20">
        <v>1.0</v>
      </c>
      <c r="Q266" s="7"/>
      <c r="R266" s="7"/>
      <c r="S266" s="7"/>
      <c r="T266" s="7"/>
      <c r="U266" s="7"/>
      <c r="V266" s="7"/>
      <c r="W266" s="7"/>
      <c r="X266" s="7"/>
      <c r="Y266" s="7"/>
      <c r="Z266" s="7"/>
    </row>
    <row r="267" ht="15.0" customHeight="1">
      <c r="A267" s="20" t="s">
        <v>365</v>
      </c>
      <c r="B267" s="20" t="s">
        <v>457</v>
      </c>
      <c r="C267" s="20">
        <v>230.0</v>
      </c>
      <c r="D267" s="50">
        <v>1587.0</v>
      </c>
      <c r="E267" s="57">
        <v>0.5123127412</v>
      </c>
      <c r="F267" s="50">
        <v>813.0</v>
      </c>
      <c r="G267" s="50">
        <v>774.0</v>
      </c>
      <c r="H267" s="20" t="s">
        <v>247</v>
      </c>
      <c r="I267" s="7"/>
      <c r="J267" s="20" t="s">
        <v>365</v>
      </c>
      <c r="K267" s="20" t="s">
        <v>457</v>
      </c>
      <c r="L267" s="20">
        <v>230.0</v>
      </c>
      <c r="M267" s="57">
        <v>0.5025367468</v>
      </c>
      <c r="N267" s="57">
        <v>0.5281795511</v>
      </c>
      <c r="O267" s="27">
        <v>-2.564280428</v>
      </c>
      <c r="P267" s="20">
        <v>1.0</v>
      </c>
      <c r="Q267" s="7"/>
      <c r="R267" s="7"/>
      <c r="S267" s="7"/>
      <c r="T267" s="7"/>
      <c r="U267" s="7"/>
      <c r="V267" s="7"/>
      <c r="W267" s="7"/>
      <c r="X267" s="7"/>
      <c r="Y267" s="7"/>
      <c r="Z267" s="7"/>
    </row>
    <row r="268" ht="15.0" customHeight="1">
      <c r="A268" s="20" t="s">
        <v>365</v>
      </c>
      <c r="B268" s="20" t="s">
        <v>458</v>
      </c>
      <c r="C268" s="20">
        <v>253.0</v>
      </c>
      <c r="D268" s="50">
        <v>1459.0</v>
      </c>
      <c r="E268" s="57">
        <v>0.5955813289</v>
      </c>
      <c r="F268" s="50">
        <v>869.0</v>
      </c>
      <c r="G268" s="50">
        <v>590.0</v>
      </c>
      <c r="H268" s="20" t="s">
        <v>247</v>
      </c>
      <c r="I268" s="7"/>
      <c r="J268" s="20" t="s">
        <v>365</v>
      </c>
      <c r="K268" s="20" t="s">
        <v>458</v>
      </c>
      <c r="L268" s="20">
        <v>253.0</v>
      </c>
      <c r="M268" s="57">
        <v>0.5756117962</v>
      </c>
      <c r="N268" s="57">
        <v>0.6003717472</v>
      </c>
      <c r="O268" s="27">
        <v>-2.4759951</v>
      </c>
      <c r="P268" s="20">
        <v>1.0</v>
      </c>
      <c r="Q268" s="7"/>
      <c r="R268" s="7"/>
      <c r="S268" s="7"/>
      <c r="T268" s="7"/>
      <c r="U268" s="7"/>
      <c r="V268" s="7"/>
      <c r="W268" s="7"/>
      <c r="X268" s="7"/>
      <c r="Y268" s="7"/>
      <c r="Z268" s="7"/>
    </row>
    <row r="269" ht="15.0" customHeight="1">
      <c r="A269" s="20" t="s">
        <v>365</v>
      </c>
      <c r="B269" s="20" t="s">
        <v>458</v>
      </c>
      <c r="C269" s="20">
        <v>254.0</v>
      </c>
      <c r="D269" s="50">
        <v>912.0</v>
      </c>
      <c r="E269" s="57">
        <v>0.4883099217</v>
      </c>
      <c r="F269" s="50">
        <v>445.0</v>
      </c>
      <c r="G269" s="50">
        <v>467.0</v>
      </c>
      <c r="H269" s="20" t="s">
        <v>245</v>
      </c>
      <c r="I269" s="7"/>
      <c r="J269" s="20" t="s">
        <v>365</v>
      </c>
      <c r="K269" s="20" t="s">
        <v>458</v>
      </c>
      <c r="L269" s="20">
        <v>254.0</v>
      </c>
      <c r="M269" s="57">
        <v>0.5321534021</v>
      </c>
      <c r="N269" s="57">
        <v>0.5358146067</v>
      </c>
      <c r="O269" s="27">
        <v>-0.3661204622</v>
      </c>
      <c r="P269" s="20">
        <v>1.0</v>
      </c>
      <c r="Q269" s="7"/>
      <c r="R269" s="7"/>
      <c r="S269" s="7"/>
      <c r="T269" s="7"/>
      <c r="U269" s="7"/>
      <c r="V269" s="7"/>
      <c r="W269" s="7"/>
      <c r="X269" s="7"/>
      <c r="Y269" s="7"/>
      <c r="Z269" s="7"/>
    </row>
    <row r="270" ht="15.0" customHeight="1">
      <c r="A270" s="20" t="s">
        <v>365</v>
      </c>
      <c r="B270" s="20" t="s">
        <v>458</v>
      </c>
      <c r="C270" s="20">
        <v>256.0</v>
      </c>
      <c r="D270" s="50">
        <v>739.0</v>
      </c>
      <c r="E270" s="57">
        <v>0.598352118</v>
      </c>
      <c r="F270" s="50">
        <v>442.0</v>
      </c>
      <c r="G270" s="50">
        <v>297.0</v>
      </c>
      <c r="H270" s="20" t="s">
        <v>247</v>
      </c>
      <c r="I270" s="7"/>
      <c r="J270" s="20" t="s">
        <v>365</v>
      </c>
      <c r="K270" s="20" t="s">
        <v>458</v>
      </c>
      <c r="L270" s="20">
        <v>256.0</v>
      </c>
      <c r="M270" s="57">
        <v>0.5766714797</v>
      </c>
      <c r="N270" s="57">
        <v>0.6053215078</v>
      </c>
      <c r="O270" s="27">
        <v>-2.865002809</v>
      </c>
      <c r="P270" s="20">
        <v>1.0</v>
      </c>
      <c r="Q270" s="7"/>
      <c r="R270" s="7"/>
      <c r="S270" s="7"/>
      <c r="T270" s="7"/>
      <c r="U270" s="7"/>
      <c r="V270" s="7"/>
      <c r="W270" s="7"/>
      <c r="X270" s="7"/>
      <c r="Y270" s="7"/>
      <c r="Z270" s="7"/>
    </row>
    <row r="271" ht="15.0" customHeight="1">
      <c r="A271" s="20" t="s">
        <v>365</v>
      </c>
      <c r="B271" s="20" t="s">
        <v>459</v>
      </c>
      <c r="C271" s="20">
        <v>261.0</v>
      </c>
      <c r="D271" s="50">
        <v>1611.0</v>
      </c>
      <c r="E271" s="57">
        <v>0.6364365229</v>
      </c>
      <c r="F271" s="50">
        <v>1025.0</v>
      </c>
      <c r="G271" s="50">
        <v>586.0</v>
      </c>
      <c r="H271" s="20" t="s">
        <v>247</v>
      </c>
      <c r="I271" s="7"/>
      <c r="J271" s="20" t="s">
        <v>365</v>
      </c>
      <c r="K271" s="20" t="s">
        <v>459</v>
      </c>
      <c r="L271" s="20">
        <v>261.0</v>
      </c>
      <c r="M271" s="57">
        <v>0.648022414</v>
      </c>
      <c r="N271" s="57">
        <v>0.6470860315</v>
      </c>
      <c r="O271" s="27">
        <v>0.09363825519</v>
      </c>
      <c r="P271" s="20">
        <v>1.0</v>
      </c>
      <c r="Q271" s="7"/>
      <c r="R271" s="7"/>
      <c r="S271" s="7"/>
      <c r="T271" s="7"/>
      <c r="U271" s="7"/>
      <c r="V271" s="7"/>
      <c r="W271" s="7"/>
      <c r="X271" s="7"/>
      <c r="Y271" s="7"/>
      <c r="Z271" s="7"/>
    </row>
    <row r="272" ht="15.0" customHeight="1">
      <c r="A272" s="20" t="s">
        <v>365</v>
      </c>
      <c r="B272" s="20" t="s">
        <v>459</v>
      </c>
      <c r="C272" s="20">
        <v>267.0</v>
      </c>
      <c r="D272" s="50">
        <v>1454.0</v>
      </c>
      <c r="E272" s="57">
        <v>0.6538164597</v>
      </c>
      <c r="F272" s="50">
        <v>951.0</v>
      </c>
      <c r="G272" s="50">
        <v>503.0</v>
      </c>
      <c r="H272" s="20" t="s">
        <v>247</v>
      </c>
      <c r="I272" s="7"/>
      <c r="J272" s="20" t="s">
        <v>365</v>
      </c>
      <c r="K272" s="20" t="s">
        <v>459</v>
      </c>
      <c r="L272" s="20">
        <v>267.0</v>
      </c>
      <c r="M272" s="57">
        <v>0.66126318</v>
      </c>
      <c r="N272" s="57">
        <v>0.6721311475</v>
      </c>
      <c r="O272" s="27">
        <v>-1.086796754</v>
      </c>
      <c r="P272" s="20">
        <v>1.0</v>
      </c>
      <c r="Q272" s="7"/>
      <c r="R272" s="7"/>
      <c r="S272" s="7"/>
      <c r="T272" s="7"/>
      <c r="U272" s="7"/>
      <c r="V272" s="7"/>
      <c r="W272" s="7"/>
      <c r="X272" s="7"/>
      <c r="Y272" s="7"/>
      <c r="Z272" s="7"/>
    </row>
    <row r="273" ht="15.0" customHeight="1">
      <c r="A273" s="20" t="s">
        <v>365</v>
      </c>
      <c r="B273" s="20" t="s">
        <v>459</v>
      </c>
      <c r="C273" s="20">
        <v>273.0</v>
      </c>
      <c r="D273" s="50">
        <v>1211.0</v>
      </c>
      <c r="E273" s="57">
        <v>0.5774514748</v>
      </c>
      <c r="F273" s="50">
        <v>699.0</v>
      </c>
      <c r="G273" s="50">
        <v>512.0</v>
      </c>
      <c r="H273" s="20" t="s">
        <v>247</v>
      </c>
      <c r="I273" s="7"/>
      <c r="J273" s="20" t="s">
        <v>365</v>
      </c>
      <c r="K273" s="20" t="s">
        <v>459</v>
      </c>
      <c r="L273" s="20">
        <v>273.0</v>
      </c>
      <c r="M273" s="57">
        <v>0.5965365896</v>
      </c>
      <c r="N273" s="57">
        <v>0.5982085733</v>
      </c>
      <c r="O273" s="27">
        <v>-0.1671983665</v>
      </c>
      <c r="P273" s="20">
        <v>1.0</v>
      </c>
      <c r="Q273" s="7"/>
      <c r="R273" s="7"/>
      <c r="S273" s="7"/>
      <c r="T273" s="7"/>
      <c r="U273" s="7"/>
      <c r="V273" s="7"/>
      <c r="W273" s="7"/>
      <c r="X273" s="7"/>
      <c r="Y273" s="7"/>
      <c r="Z273" s="7"/>
    </row>
    <row r="274" ht="15.0" customHeight="1">
      <c r="A274" s="20" t="s">
        <v>365</v>
      </c>
      <c r="B274" s="20" t="s">
        <v>459</v>
      </c>
      <c r="C274" s="20">
        <v>279.0</v>
      </c>
      <c r="D274" s="50">
        <v>1149.0</v>
      </c>
      <c r="E274" s="57">
        <v>0.5275669743</v>
      </c>
      <c r="F274" s="50">
        <v>606.0</v>
      </c>
      <c r="G274" s="50">
        <v>543.0</v>
      </c>
      <c r="H274" s="20" t="s">
        <v>247</v>
      </c>
      <c r="I274" s="7"/>
      <c r="J274" s="20" t="s">
        <v>365</v>
      </c>
      <c r="K274" s="20" t="s">
        <v>459</v>
      </c>
      <c r="L274" s="20">
        <v>279.0</v>
      </c>
      <c r="M274" s="57">
        <v>0.5268091063</v>
      </c>
      <c r="N274" s="57">
        <v>0.5375838926</v>
      </c>
      <c r="O274" s="27">
        <v>-1.077478634</v>
      </c>
      <c r="P274" s="20">
        <v>1.0</v>
      </c>
      <c r="Q274" s="7"/>
      <c r="R274" s="7"/>
      <c r="S274" s="7"/>
      <c r="T274" s="7"/>
      <c r="U274" s="7"/>
      <c r="V274" s="7"/>
      <c r="W274" s="7"/>
      <c r="X274" s="7"/>
      <c r="Y274" s="7"/>
      <c r="Z274" s="7"/>
    </row>
    <row r="275" ht="15.0" customHeight="1">
      <c r="A275" s="20" t="s">
        <v>365</v>
      </c>
      <c r="B275" s="20" t="s">
        <v>459</v>
      </c>
      <c r="C275" s="20">
        <v>285.0</v>
      </c>
      <c r="D275" s="50">
        <v>697.0</v>
      </c>
      <c r="E275" s="57">
        <v>0.5468797613</v>
      </c>
      <c r="F275" s="50">
        <v>381.0</v>
      </c>
      <c r="G275" s="50">
        <v>316.0</v>
      </c>
      <c r="H275" s="20" t="s">
        <v>247</v>
      </c>
      <c r="I275" s="7"/>
      <c r="J275" s="20" t="s">
        <v>365</v>
      </c>
      <c r="K275" s="20" t="s">
        <v>459</v>
      </c>
      <c r="L275" s="20">
        <v>285.0</v>
      </c>
      <c r="M275" s="57">
        <v>0.5482201202</v>
      </c>
      <c r="N275" s="57">
        <v>0.5718782791</v>
      </c>
      <c r="O275" s="27">
        <v>-2.365815891</v>
      </c>
      <c r="P275" s="20">
        <v>1.0</v>
      </c>
      <c r="Q275" s="7"/>
      <c r="R275" s="7"/>
      <c r="S275" s="7"/>
      <c r="T275" s="7"/>
      <c r="U275" s="7"/>
      <c r="V275" s="7"/>
      <c r="W275" s="7"/>
      <c r="X275" s="7"/>
      <c r="Y275" s="7"/>
      <c r="Z275" s="7"/>
    </row>
    <row r="276" ht="15.0" customHeight="1">
      <c r="A276" s="20" t="s">
        <v>365</v>
      </c>
      <c r="B276" s="20" t="s">
        <v>459</v>
      </c>
      <c r="C276" s="20">
        <v>291.0</v>
      </c>
      <c r="D276" s="50">
        <v>971.0</v>
      </c>
      <c r="E276" s="57">
        <v>0.5537657406</v>
      </c>
      <c r="F276" s="50">
        <v>538.0</v>
      </c>
      <c r="G276" s="50">
        <v>433.0</v>
      </c>
      <c r="H276" s="20" t="s">
        <v>247</v>
      </c>
      <c r="I276" s="7"/>
      <c r="J276" s="20" t="s">
        <v>365</v>
      </c>
      <c r="K276" s="20" t="s">
        <v>459</v>
      </c>
      <c r="L276" s="20">
        <v>291.0</v>
      </c>
      <c r="M276" s="57">
        <v>0.5308323274</v>
      </c>
      <c r="N276" s="57">
        <v>0.556097561</v>
      </c>
      <c r="O276" s="27">
        <v>-2.526523354</v>
      </c>
      <c r="P276" s="20">
        <v>1.0</v>
      </c>
      <c r="Q276" s="7"/>
      <c r="R276" s="7"/>
      <c r="S276" s="7"/>
      <c r="T276" s="7"/>
      <c r="U276" s="7"/>
      <c r="V276" s="7"/>
      <c r="W276" s="7"/>
      <c r="X276" s="7"/>
      <c r="Y276" s="7"/>
      <c r="Z276" s="7"/>
    </row>
    <row r="277" ht="15.0" customHeight="1">
      <c r="A277" s="20" t="s">
        <v>365</v>
      </c>
      <c r="B277" s="20" t="s">
        <v>459</v>
      </c>
      <c r="C277" s="20">
        <v>297.0</v>
      </c>
      <c r="D277" s="50">
        <v>331.0</v>
      </c>
      <c r="E277" s="57">
        <v>0.4629834172</v>
      </c>
      <c r="F277" s="50">
        <v>153.0</v>
      </c>
      <c r="G277" s="50">
        <v>178.0</v>
      </c>
      <c r="H277" s="20" t="s">
        <v>245</v>
      </c>
      <c r="I277" s="7"/>
      <c r="J277" s="20" t="s">
        <v>365</v>
      </c>
      <c r="K277" s="20" t="s">
        <v>459</v>
      </c>
      <c r="L277" s="20">
        <v>297.0</v>
      </c>
      <c r="M277" s="57">
        <v>0.5008723756</v>
      </c>
      <c r="N277" s="57">
        <v>0.4871794872</v>
      </c>
      <c r="O277" s="27">
        <v>1.369288843</v>
      </c>
      <c r="P277" s="20">
        <v>0.0</v>
      </c>
      <c r="Q277" s="7"/>
      <c r="R277" s="7"/>
      <c r="S277" s="7"/>
      <c r="T277" s="7"/>
      <c r="U277" s="7"/>
      <c r="V277" s="7"/>
      <c r="W277" s="7"/>
      <c r="X277" s="7"/>
      <c r="Y277" s="7"/>
      <c r="Z277" s="7"/>
    </row>
    <row r="278" ht="15.0" customHeight="1">
      <c r="A278" s="20" t="s">
        <v>365</v>
      </c>
      <c r="B278" s="20" t="s">
        <v>460</v>
      </c>
      <c r="C278" s="20">
        <v>300.0</v>
      </c>
      <c r="D278" s="50">
        <v>121.0</v>
      </c>
      <c r="E278" s="57">
        <v>0.7247418718</v>
      </c>
      <c r="F278" s="50">
        <v>88.0</v>
      </c>
      <c r="G278" s="50">
        <v>33.0</v>
      </c>
      <c r="H278" s="20" t="s">
        <v>247</v>
      </c>
      <c r="I278" s="7"/>
      <c r="J278" s="20" t="s">
        <v>365</v>
      </c>
      <c r="K278" s="20" t="s">
        <v>460</v>
      </c>
      <c r="L278" s="20">
        <v>300.0</v>
      </c>
      <c r="M278" s="57">
        <v>0.8235389527</v>
      </c>
      <c r="N278" s="57">
        <v>0.7381974249</v>
      </c>
      <c r="O278" s="27">
        <v>8.534152781</v>
      </c>
      <c r="P278" s="20">
        <v>1.0</v>
      </c>
      <c r="Q278" s="7"/>
      <c r="R278" s="7"/>
      <c r="S278" s="7"/>
      <c r="T278" s="7"/>
      <c r="U278" s="7"/>
      <c r="V278" s="7"/>
      <c r="W278" s="7"/>
      <c r="X278" s="7"/>
      <c r="Y278" s="7"/>
      <c r="Z278" s="7"/>
    </row>
    <row r="279" ht="15.0" customHeight="1">
      <c r="A279" s="20" t="s">
        <v>365</v>
      </c>
      <c r="B279" s="20" t="s">
        <v>460</v>
      </c>
      <c r="C279" s="20">
        <v>310.0</v>
      </c>
      <c r="D279" s="50">
        <v>326.0</v>
      </c>
      <c r="E279" s="57">
        <v>0.686451103</v>
      </c>
      <c r="F279" s="50">
        <v>224.0</v>
      </c>
      <c r="G279" s="50">
        <v>102.0</v>
      </c>
      <c r="H279" s="20" t="s">
        <v>247</v>
      </c>
      <c r="I279" s="7"/>
      <c r="J279" s="20" t="s">
        <v>365</v>
      </c>
      <c r="K279" s="20" t="s">
        <v>460</v>
      </c>
      <c r="L279" s="20">
        <v>310.0</v>
      </c>
      <c r="M279" s="57">
        <v>0.7135934758</v>
      </c>
      <c r="N279" s="57">
        <v>0.6997885835</v>
      </c>
      <c r="O279" s="27">
        <v>1.380489228</v>
      </c>
      <c r="P279" s="20">
        <v>1.0</v>
      </c>
      <c r="Q279" s="7"/>
      <c r="R279" s="7"/>
      <c r="S279" s="7"/>
      <c r="T279" s="7"/>
      <c r="U279" s="7"/>
      <c r="V279" s="7"/>
      <c r="W279" s="7"/>
      <c r="X279" s="7"/>
      <c r="Y279" s="7"/>
      <c r="Z279" s="7"/>
    </row>
    <row r="280" ht="15.0" customHeight="1">
      <c r="A280" s="20" t="s">
        <v>365</v>
      </c>
      <c r="B280" s="20" t="s">
        <v>460</v>
      </c>
      <c r="C280" s="20">
        <v>320.0</v>
      </c>
      <c r="D280" s="50">
        <v>342.0</v>
      </c>
      <c r="E280" s="57">
        <v>0.6183933648</v>
      </c>
      <c r="F280" s="50">
        <v>211.0</v>
      </c>
      <c r="G280" s="50">
        <v>131.0</v>
      </c>
      <c r="H280" s="20" t="s">
        <v>247</v>
      </c>
      <c r="I280" s="7"/>
      <c r="J280" s="20" t="s">
        <v>365</v>
      </c>
      <c r="K280" s="20" t="s">
        <v>460</v>
      </c>
      <c r="L280" s="20">
        <v>320.0</v>
      </c>
      <c r="M280" s="57">
        <v>0.6195799937</v>
      </c>
      <c r="N280" s="57">
        <v>0.6324582339</v>
      </c>
      <c r="O280" s="27">
        <v>-1.287824018</v>
      </c>
      <c r="P280" s="20">
        <v>1.0</v>
      </c>
      <c r="Q280" s="7"/>
      <c r="R280" s="7"/>
      <c r="S280" s="7"/>
      <c r="T280" s="7"/>
      <c r="U280" s="7"/>
      <c r="V280" s="7"/>
      <c r="W280" s="7"/>
      <c r="X280" s="7"/>
      <c r="Y280" s="7"/>
      <c r="Z280" s="7"/>
    </row>
    <row r="281" ht="15.0" customHeight="1">
      <c r="A281" s="20" t="s">
        <v>365</v>
      </c>
      <c r="B281" s="20" t="s">
        <v>460</v>
      </c>
      <c r="C281" s="20">
        <v>330.0</v>
      </c>
      <c r="D281" s="50">
        <v>484.0</v>
      </c>
      <c r="E281" s="57">
        <v>0.6719270461</v>
      </c>
      <c r="F281" s="50">
        <v>325.0</v>
      </c>
      <c r="G281" s="50">
        <v>159.0</v>
      </c>
      <c r="H281" s="20" t="s">
        <v>247</v>
      </c>
      <c r="I281" s="7"/>
      <c r="J281" s="20" t="s">
        <v>365</v>
      </c>
      <c r="K281" s="20" t="s">
        <v>460</v>
      </c>
      <c r="L281" s="20">
        <v>330.0</v>
      </c>
      <c r="M281" s="57">
        <v>0.7108978119</v>
      </c>
      <c r="N281" s="57">
        <v>0.6869158879</v>
      </c>
      <c r="O281" s="27">
        <v>2.398192407</v>
      </c>
      <c r="P281" s="20">
        <v>1.0</v>
      </c>
      <c r="Q281" s="7"/>
      <c r="R281" s="7"/>
      <c r="S281" s="7"/>
      <c r="T281" s="7"/>
      <c r="U281" s="7"/>
      <c r="V281" s="7"/>
      <c r="W281" s="7"/>
      <c r="X281" s="7"/>
      <c r="Y281" s="7"/>
      <c r="Z281" s="7"/>
    </row>
    <row r="282" ht="15.0" customHeight="1">
      <c r="A282" s="20" t="s">
        <v>365</v>
      </c>
      <c r="B282" s="20" t="s">
        <v>460</v>
      </c>
      <c r="C282" s="20">
        <v>340.0</v>
      </c>
      <c r="D282" s="50">
        <v>644.0</v>
      </c>
      <c r="E282" s="57">
        <v>0.6604264075</v>
      </c>
      <c r="F282" s="50">
        <v>425.0</v>
      </c>
      <c r="G282" s="50">
        <v>219.0</v>
      </c>
      <c r="H282" s="20" t="s">
        <v>247</v>
      </c>
      <c r="I282" s="7"/>
      <c r="J282" s="20" t="s">
        <v>365</v>
      </c>
      <c r="K282" s="20" t="s">
        <v>460</v>
      </c>
      <c r="L282" s="20">
        <v>340.0</v>
      </c>
      <c r="M282" s="57">
        <v>0.6289422854</v>
      </c>
      <c r="N282" s="57">
        <v>0.6550836551</v>
      </c>
      <c r="O282" s="27">
        <v>-2.614136971</v>
      </c>
      <c r="P282" s="20">
        <v>1.0</v>
      </c>
      <c r="Q282" s="7"/>
      <c r="R282" s="7"/>
      <c r="S282" s="7"/>
      <c r="T282" s="7"/>
      <c r="U282" s="7"/>
      <c r="V282" s="7"/>
      <c r="W282" s="7"/>
      <c r="X282" s="7"/>
      <c r="Y282" s="7"/>
      <c r="Z282" s="7"/>
    </row>
    <row r="283" ht="15.0" customHeight="1">
      <c r="A283" s="20" t="s">
        <v>365</v>
      </c>
      <c r="B283" s="20" t="s">
        <v>461</v>
      </c>
      <c r="C283" s="20">
        <v>350.0</v>
      </c>
      <c r="D283" s="50">
        <v>2074.0</v>
      </c>
      <c r="E283" s="57">
        <v>0.5850244516</v>
      </c>
      <c r="F283" s="50">
        <v>1213.0</v>
      </c>
      <c r="G283" s="50">
        <v>861.0</v>
      </c>
      <c r="H283" s="20" t="s">
        <v>247</v>
      </c>
      <c r="I283" s="7"/>
      <c r="J283" s="20" t="s">
        <v>365</v>
      </c>
      <c r="K283" s="20" t="s">
        <v>461</v>
      </c>
      <c r="L283" s="20">
        <v>350.0</v>
      </c>
      <c r="M283" s="57">
        <v>0.5876439894</v>
      </c>
      <c r="N283" s="57">
        <v>0.5785636165</v>
      </c>
      <c r="O283" s="27">
        <v>0.9080372939</v>
      </c>
      <c r="P283" s="20">
        <v>1.0</v>
      </c>
      <c r="Q283" s="7"/>
      <c r="R283" s="7"/>
      <c r="S283" s="7"/>
      <c r="T283" s="7"/>
      <c r="U283" s="7"/>
      <c r="V283" s="7"/>
      <c r="W283" s="7"/>
      <c r="X283" s="7"/>
      <c r="Y283" s="7"/>
      <c r="Z283" s="7"/>
    </row>
    <row r="284" ht="15.0" customHeight="1">
      <c r="A284" s="20" t="s">
        <v>365</v>
      </c>
      <c r="B284" s="20" t="s">
        <v>461</v>
      </c>
      <c r="C284" s="20">
        <v>360.0</v>
      </c>
      <c r="D284" s="50">
        <v>1266.0</v>
      </c>
      <c r="E284" s="57">
        <v>0.4153286046</v>
      </c>
      <c r="F284" s="50">
        <v>526.0</v>
      </c>
      <c r="G284" s="50">
        <v>740.0</v>
      </c>
      <c r="H284" s="20" t="s">
        <v>245</v>
      </c>
      <c r="I284" s="7"/>
      <c r="J284" s="20" t="s">
        <v>365</v>
      </c>
      <c r="K284" s="20" t="s">
        <v>461</v>
      </c>
      <c r="L284" s="20">
        <v>360.0</v>
      </c>
      <c r="M284" s="57">
        <v>0.4065500191</v>
      </c>
      <c r="N284" s="57">
        <v>0.4345939244</v>
      </c>
      <c r="O284" s="27">
        <v>-2.804390522</v>
      </c>
      <c r="P284" s="20">
        <v>1.0</v>
      </c>
      <c r="Q284" s="7"/>
      <c r="R284" s="7"/>
      <c r="S284" s="7"/>
      <c r="T284" s="7"/>
      <c r="U284" s="7"/>
      <c r="V284" s="7"/>
      <c r="W284" s="7"/>
      <c r="X284" s="7"/>
      <c r="Y284" s="7"/>
      <c r="Z284" s="7"/>
    </row>
    <row r="285" ht="15.0" customHeight="1">
      <c r="A285" s="20" t="s">
        <v>365</v>
      </c>
      <c r="B285" s="20" t="s">
        <v>462</v>
      </c>
      <c r="C285" s="20">
        <v>370.0</v>
      </c>
      <c r="D285" s="50">
        <v>1951.0</v>
      </c>
      <c r="E285" s="57">
        <v>0.4994562885</v>
      </c>
      <c r="F285" s="50">
        <v>974.0</v>
      </c>
      <c r="G285" s="50">
        <v>977.0</v>
      </c>
      <c r="H285" s="20" t="s">
        <v>245</v>
      </c>
      <c r="I285" s="7"/>
      <c r="J285" s="20" t="s">
        <v>365</v>
      </c>
      <c r="K285" s="20" t="s">
        <v>462</v>
      </c>
      <c r="L285" s="20">
        <v>370.0</v>
      </c>
      <c r="M285" s="57">
        <v>0.4921814173</v>
      </c>
      <c r="N285" s="57">
        <v>0.515942029</v>
      </c>
      <c r="O285" s="27">
        <v>-2.376061165</v>
      </c>
      <c r="P285" s="20">
        <v>0.0</v>
      </c>
      <c r="Q285" s="7"/>
      <c r="R285" s="7"/>
      <c r="S285" s="7"/>
      <c r="T285" s="7"/>
      <c r="U285" s="7"/>
      <c r="V285" s="7"/>
      <c r="W285" s="7"/>
      <c r="X285" s="7"/>
      <c r="Y285" s="7"/>
      <c r="Z285" s="7"/>
    </row>
    <row r="286" ht="15.0" customHeight="1">
      <c r="A286" s="20" t="s">
        <v>272</v>
      </c>
      <c r="B286" s="20" t="s">
        <v>463</v>
      </c>
      <c r="C286" s="20">
        <v>10.0</v>
      </c>
      <c r="D286" s="50">
        <v>442.0</v>
      </c>
      <c r="E286" s="57">
        <v>0.3869696164</v>
      </c>
      <c r="F286" s="50">
        <v>171.0</v>
      </c>
      <c r="G286" s="50">
        <v>271.0</v>
      </c>
      <c r="H286" s="20" t="s">
        <v>245</v>
      </c>
      <c r="I286" s="7"/>
      <c r="J286" s="20" t="s">
        <v>272</v>
      </c>
      <c r="K286" s="20" t="s">
        <v>463</v>
      </c>
      <c r="L286" s="20">
        <v>10.0</v>
      </c>
      <c r="M286" s="57">
        <v>0.3892412315</v>
      </c>
      <c r="N286" s="57">
        <v>0.4050707547</v>
      </c>
      <c r="O286" s="27">
        <v>-1.582952319</v>
      </c>
      <c r="P286" s="20">
        <v>1.0</v>
      </c>
      <c r="Q286" s="7"/>
      <c r="R286" s="7"/>
      <c r="S286" s="7"/>
      <c r="T286" s="7"/>
      <c r="U286" s="7"/>
      <c r="V286" s="7"/>
      <c r="W286" s="7"/>
      <c r="X286" s="7"/>
      <c r="Y286" s="7"/>
      <c r="Z286" s="7"/>
    </row>
    <row r="287" ht="15.0" customHeight="1">
      <c r="A287" s="20" t="s">
        <v>272</v>
      </c>
      <c r="B287" s="20" t="s">
        <v>464</v>
      </c>
      <c r="C287" s="20">
        <v>20.0</v>
      </c>
      <c r="D287" s="50">
        <v>430.0</v>
      </c>
      <c r="E287" s="57">
        <v>0.3753649342</v>
      </c>
      <c r="F287" s="50">
        <v>161.0</v>
      </c>
      <c r="G287" s="50">
        <v>269.0</v>
      </c>
      <c r="H287" s="20" t="s">
        <v>245</v>
      </c>
      <c r="I287" s="7"/>
      <c r="J287" s="20" t="s">
        <v>272</v>
      </c>
      <c r="K287" s="20" t="s">
        <v>464</v>
      </c>
      <c r="L287" s="20">
        <v>20.0</v>
      </c>
      <c r="M287" s="57">
        <v>0.4268779377</v>
      </c>
      <c r="N287" s="57">
        <v>0.4093264249</v>
      </c>
      <c r="O287" s="27">
        <v>1.755151281</v>
      </c>
      <c r="P287" s="20">
        <v>1.0</v>
      </c>
      <c r="Q287" s="7"/>
      <c r="R287" s="7"/>
      <c r="S287" s="7"/>
      <c r="T287" s="7"/>
      <c r="U287" s="7"/>
      <c r="V287" s="7"/>
      <c r="W287" s="7"/>
      <c r="X287" s="7"/>
      <c r="Y287" s="7"/>
      <c r="Z287" s="7"/>
    </row>
    <row r="288" ht="15.0" customHeight="1">
      <c r="A288" s="20" t="s">
        <v>272</v>
      </c>
      <c r="B288" s="20" t="s">
        <v>464</v>
      </c>
      <c r="C288" s="20">
        <v>30.0</v>
      </c>
      <c r="D288" s="50">
        <v>447.0</v>
      </c>
      <c r="E288" s="57">
        <v>0.375705513</v>
      </c>
      <c r="F288" s="50">
        <v>168.0</v>
      </c>
      <c r="G288" s="50">
        <v>279.0</v>
      </c>
      <c r="H288" s="20" t="s">
        <v>245</v>
      </c>
      <c r="I288" s="7"/>
      <c r="J288" s="20" t="s">
        <v>272</v>
      </c>
      <c r="K288" s="20" t="s">
        <v>464</v>
      </c>
      <c r="L288" s="20">
        <v>30.0</v>
      </c>
      <c r="M288" s="57">
        <v>0.4009738374</v>
      </c>
      <c r="N288" s="57">
        <v>0.4327272727</v>
      </c>
      <c r="O288" s="27">
        <v>-3.175343533</v>
      </c>
      <c r="P288" s="20">
        <v>1.0</v>
      </c>
      <c r="Q288" s="7"/>
      <c r="R288" s="7"/>
      <c r="S288" s="7"/>
      <c r="T288" s="7"/>
      <c r="U288" s="7"/>
      <c r="V288" s="7"/>
      <c r="W288" s="7"/>
      <c r="X288" s="7"/>
      <c r="Y288" s="7"/>
      <c r="Z288" s="7"/>
    </row>
    <row r="289" ht="15.0" customHeight="1">
      <c r="A289" s="20" t="s">
        <v>272</v>
      </c>
      <c r="B289" s="20" t="s">
        <v>464</v>
      </c>
      <c r="C289" s="20">
        <v>40.0</v>
      </c>
      <c r="D289" s="50">
        <v>527.0</v>
      </c>
      <c r="E289" s="57">
        <v>0.3967434825</v>
      </c>
      <c r="F289" s="50">
        <v>209.0</v>
      </c>
      <c r="G289" s="50">
        <v>318.0</v>
      </c>
      <c r="H289" s="20" t="s">
        <v>245</v>
      </c>
      <c r="I289" s="7"/>
      <c r="J289" s="20" t="s">
        <v>272</v>
      </c>
      <c r="K289" s="20" t="s">
        <v>464</v>
      </c>
      <c r="L289" s="20">
        <v>40.0</v>
      </c>
      <c r="M289" s="57">
        <v>0.4334103013</v>
      </c>
      <c r="N289" s="57">
        <v>0.4158576052</v>
      </c>
      <c r="O289" s="27">
        <v>1.755269612</v>
      </c>
      <c r="P289" s="20">
        <v>1.0</v>
      </c>
      <c r="Q289" s="7"/>
      <c r="R289" s="7"/>
      <c r="S289" s="7"/>
      <c r="T289" s="7"/>
      <c r="U289" s="7"/>
      <c r="V289" s="7"/>
      <c r="W289" s="7"/>
      <c r="X289" s="7"/>
      <c r="Y289" s="7"/>
      <c r="Z289" s="7"/>
    </row>
    <row r="290" ht="15.0" customHeight="1">
      <c r="A290" s="20" t="s">
        <v>272</v>
      </c>
      <c r="B290" s="20" t="s">
        <v>464</v>
      </c>
      <c r="C290" s="20">
        <v>50.0</v>
      </c>
      <c r="D290" s="50">
        <v>429.0</v>
      </c>
      <c r="E290" s="57">
        <v>0.375786565</v>
      </c>
      <c r="F290" s="50">
        <v>161.0</v>
      </c>
      <c r="G290" s="50">
        <v>268.0</v>
      </c>
      <c r="H290" s="20" t="s">
        <v>245</v>
      </c>
      <c r="I290" s="7"/>
      <c r="J290" s="20" t="s">
        <v>272</v>
      </c>
      <c r="K290" s="20" t="s">
        <v>464</v>
      </c>
      <c r="L290" s="20">
        <v>50.0</v>
      </c>
      <c r="M290" s="57">
        <v>0.3693854258</v>
      </c>
      <c r="N290" s="57">
        <v>0.3940972222</v>
      </c>
      <c r="O290" s="27">
        <v>-2.471179642</v>
      </c>
      <c r="P290" s="20">
        <v>1.0</v>
      </c>
      <c r="Q290" s="7"/>
      <c r="R290" s="7"/>
      <c r="S290" s="7"/>
      <c r="T290" s="7"/>
      <c r="U290" s="7"/>
      <c r="V290" s="7"/>
      <c r="W290" s="7"/>
      <c r="X290" s="7"/>
      <c r="Y290" s="7"/>
      <c r="Z290" s="7"/>
    </row>
    <row r="291" ht="15.0" customHeight="1">
      <c r="A291" s="20" t="s">
        <v>272</v>
      </c>
      <c r="B291" s="20" t="s">
        <v>465</v>
      </c>
      <c r="C291" s="20">
        <v>60.0</v>
      </c>
      <c r="D291" s="50">
        <v>1132.0</v>
      </c>
      <c r="E291" s="57">
        <v>0.4536651726</v>
      </c>
      <c r="F291" s="50">
        <v>514.0</v>
      </c>
      <c r="G291" s="50">
        <v>618.0</v>
      </c>
      <c r="H291" s="20" t="s">
        <v>245</v>
      </c>
      <c r="I291" s="7"/>
      <c r="J291" s="20" t="s">
        <v>272</v>
      </c>
      <c r="K291" s="20" t="s">
        <v>465</v>
      </c>
      <c r="L291" s="20">
        <v>60.0</v>
      </c>
      <c r="M291" s="57">
        <v>0.4512641899</v>
      </c>
      <c r="N291" s="57">
        <v>0.461823573</v>
      </c>
      <c r="O291" s="27">
        <v>-1.055938309</v>
      </c>
      <c r="P291" s="20">
        <v>1.0</v>
      </c>
      <c r="Q291" s="7"/>
      <c r="R291" s="7"/>
      <c r="S291" s="7"/>
      <c r="T291" s="7"/>
      <c r="U291" s="7"/>
      <c r="V291" s="7"/>
      <c r="W291" s="7"/>
      <c r="X291" s="7"/>
      <c r="Y291" s="7"/>
      <c r="Z291" s="7"/>
    </row>
    <row r="292" ht="15.0" customHeight="1">
      <c r="A292" s="20" t="s">
        <v>272</v>
      </c>
      <c r="B292" s="20" t="s">
        <v>421</v>
      </c>
      <c r="C292" s="20">
        <v>65.0</v>
      </c>
      <c r="D292" s="50">
        <v>444.0</v>
      </c>
      <c r="E292" s="57">
        <v>0.6695782863</v>
      </c>
      <c r="F292" s="50">
        <v>297.0</v>
      </c>
      <c r="G292" s="50">
        <v>147.0</v>
      </c>
      <c r="H292" s="20" t="s">
        <v>247</v>
      </c>
      <c r="I292" s="7"/>
      <c r="J292" s="20" t="s">
        <v>272</v>
      </c>
      <c r="K292" s="20" t="s">
        <v>421</v>
      </c>
      <c r="L292" s="20">
        <v>65.0</v>
      </c>
      <c r="M292" s="57">
        <v>0.7615496082</v>
      </c>
      <c r="N292" s="57">
        <v>0.7154213037</v>
      </c>
      <c r="O292" s="27">
        <v>4.612830459</v>
      </c>
      <c r="P292" s="20">
        <v>1.0</v>
      </c>
      <c r="Q292" s="7"/>
      <c r="R292" s="7"/>
      <c r="S292" s="7"/>
      <c r="T292" s="7"/>
      <c r="U292" s="7"/>
      <c r="V292" s="7"/>
      <c r="W292" s="7"/>
      <c r="X292" s="7"/>
      <c r="Y292" s="7"/>
      <c r="Z292" s="7"/>
    </row>
    <row r="293" ht="15.0" customHeight="1">
      <c r="A293" s="20" t="s">
        <v>272</v>
      </c>
      <c r="B293" s="20" t="s">
        <v>421</v>
      </c>
      <c r="C293" s="20">
        <v>70.0</v>
      </c>
      <c r="D293" s="50">
        <v>311.0</v>
      </c>
      <c r="E293" s="57">
        <v>0.6971646413</v>
      </c>
      <c r="F293" s="50">
        <v>217.0</v>
      </c>
      <c r="G293" s="50">
        <v>94.0</v>
      </c>
      <c r="H293" s="20" t="s">
        <v>247</v>
      </c>
      <c r="I293" s="7"/>
      <c r="J293" s="20" t="s">
        <v>272</v>
      </c>
      <c r="K293" s="20" t="s">
        <v>421</v>
      </c>
      <c r="L293" s="20">
        <v>70.0</v>
      </c>
      <c r="M293" s="57">
        <v>0.7197096454</v>
      </c>
      <c r="N293" s="57">
        <v>0.7330016584</v>
      </c>
      <c r="O293" s="27">
        <v>-1.329201297</v>
      </c>
      <c r="P293" s="20">
        <v>1.0</v>
      </c>
      <c r="Q293" s="7"/>
      <c r="R293" s="7"/>
      <c r="S293" s="7"/>
      <c r="T293" s="7"/>
      <c r="U293" s="7"/>
      <c r="V293" s="7"/>
      <c r="W293" s="7"/>
      <c r="X293" s="7"/>
      <c r="Y293" s="7"/>
      <c r="Z293" s="7"/>
    </row>
    <row r="294" ht="15.0" customHeight="1">
      <c r="A294" s="20" t="s">
        <v>272</v>
      </c>
      <c r="B294" s="20" t="s">
        <v>421</v>
      </c>
      <c r="C294" s="20">
        <v>83.0</v>
      </c>
      <c r="D294" s="50">
        <v>516.0</v>
      </c>
      <c r="E294" s="57">
        <v>0.7071197752</v>
      </c>
      <c r="F294" s="50">
        <v>365.0</v>
      </c>
      <c r="G294" s="50">
        <v>151.0</v>
      </c>
      <c r="H294" s="20" t="s">
        <v>247</v>
      </c>
      <c r="I294" s="7"/>
      <c r="J294" s="20" t="s">
        <v>272</v>
      </c>
      <c r="K294" s="20" t="s">
        <v>421</v>
      </c>
      <c r="L294" s="20">
        <v>83.0</v>
      </c>
      <c r="M294" s="57">
        <v>0.7713351321</v>
      </c>
      <c r="N294" s="57">
        <v>0.746882793</v>
      </c>
      <c r="O294" s="27">
        <v>2.44523391</v>
      </c>
      <c r="P294" s="20">
        <v>1.0</v>
      </c>
      <c r="Q294" s="7"/>
      <c r="R294" s="7"/>
      <c r="S294" s="7"/>
      <c r="T294" s="7"/>
      <c r="U294" s="7"/>
      <c r="V294" s="7"/>
      <c r="W294" s="7"/>
      <c r="X294" s="7"/>
      <c r="Y294" s="7"/>
      <c r="Z294" s="7"/>
    </row>
    <row r="295" ht="15.0" customHeight="1">
      <c r="A295" s="20" t="s">
        <v>272</v>
      </c>
      <c r="B295" s="20" t="s">
        <v>421</v>
      </c>
      <c r="C295" s="20">
        <v>90.0</v>
      </c>
      <c r="D295" s="50">
        <v>739.0</v>
      </c>
      <c r="E295" s="57">
        <v>0.7950481765</v>
      </c>
      <c r="F295" s="50">
        <v>588.0</v>
      </c>
      <c r="G295" s="50">
        <v>151.0</v>
      </c>
      <c r="H295" s="20" t="s">
        <v>247</v>
      </c>
      <c r="I295" s="7"/>
      <c r="J295" s="20" t="s">
        <v>272</v>
      </c>
      <c r="K295" s="20" t="s">
        <v>421</v>
      </c>
      <c r="L295" s="20">
        <v>90.0</v>
      </c>
      <c r="M295" s="57">
        <v>0.8620831918</v>
      </c>
      <c r="N295" s="57">
        <v>0.81670282</v>
      </c>
      <c r="O295" s="27">
        <v>4.538037189</v>
      </c>
      <c r="P295" s="20">
        <v>1.0</v>
      </c>
      <c r="Q295" s="7"/>
      <c r="R295" s="7"/>
      <c r="S295" s="7"/>
      <c r="T295" s="7"/>
      <c r="U295" s="7"/>
      <c r="V295" s="7"/>
      <c r="W295" s="7"/>
      <c r="X295" s="7"/>
      <c r="Y295" s="7"/>
      <c r="Z295" s="7"/>
    </row>
    <row r="296" ht="15.0" customHeight="1">
      <c r="A296" s="20" t="s">
        <v>272</v>
      </c>
      <c r="B296" s="20" t="s">
        <v>421</v>
      </c>
      <c r="C296" s="20">
        <v>115.0</v>
      </c>
      <c r="D296" s="50">
        <v>514.0</v>
      </c>
      <c r="E296" s="57">
        <v>0.6778134249</v>
      </c>
      <c r="F296" s="50">
        <v>348.0</v>
      </c>
      <c r="G296" s="50">
        <v>166.0</v>
      </c>
      <c r="H296" s="20" t="s">
        <v>247</v>
      </c>
      <c r="I296" s="7"/>
      <c r="J296" s="20" t="s">
        <v>272</v>
      </c>
      <c r="K296" s="20" t="s">
        <v>421</v>
      </c>
      <c r="L296" s="20">
        <v>115.0</v>
      </c>
      <c r="M296" s="57">
        <v>0.7580934727</v>
      </c>
      <c r="N296" s="57">
        <v>0.7263513514</v>
      </c>
      <c r="O296" s="27">
        <v>3.174212139</v>
      </c>
      <c r="P296" s="20">
        <v>1.0</v>
      </c>
      <c r="Q296" s="7"/>
      <c r="R296" s="7"/>
      <c r="S296" s="7"/>
      <c r="T296" s="7"/>
      <c r="U296" s="7"/>
      <c r="V296" s="7"/>
      <c r="W296" s="7"/>
      <c r="X296" s="7"/>
      <c r="Y296" s="7"/>
      <c r="Z296" s="7"/>
    </row>
    <row r="297" ht="15.0" customHeight="1">
      <c r="A297" s="20" t="s">
        <v>272</v>
      </c>
      <c r="B297" s="20" t="s">
        <v>421</v>
      </c>
      <c r="C297" s="20">
        <v>130.0</v>
      </c>
      <c r="D297" s="50">
        <v>420.0</v>
      </c>
      <c r="E297" s="57">
        <v>0.6251526842</v>
      </c>
      <c r="F297" s="50">
        <v>263.0</v>
      </c>
      <c r="G297" s="50">
        <v>157.0</v>
      </c>
      <c r="H297" s="20" t="s">
        <v>247</v>
      </c>
      <c r="I297" s="7"/>
      <c r="J297" s="20" t="s">
        <v>272</v>
      </c>
      <c r="K297" s="20" t="s">
        <v>421</v>
      </c>
      <c r="L297" s="20">
        <v>130.0</v>
      </c>
      <c r="M297" s="57">
        <v>0.690354953</v>
      </c>
      <c r="N297" s="57">
        <v>0.7016759777</v>
      </c>
      <c r="O297" s="27">
        <v>-1.132102464</v>
      </c>
      <c r="P297" s="20">
        <v>1.0</v>
      </c>
      <c r="Q297" s="7"/>
      <c r="R297" s="7"/>
      <c r="S297" s="7"/>
      <c r="T297" s="7"/>
      <c r="U297" s="7"/>
      <c r="V297" s="7"/>
      <c r="W297" s="7"/>
      <c r="X297" s="7"/>
      <c r="Y297" s="7"/>
      <c r="Z297" s="7"/>
    </row>
    <row r="298" ht="15.0" customHeight="1">
      <c r="A298" s="20" t="s">
        <v>272</v>
      </c>
      <c r="B298" s="20" t="s">
        <v>421</v>
      </c>
      <c r="C298" s="20">
        <v>140.0</v>
      </c>
      <c r="D298" s="50">
        <v>614.0</v>
      </c>
      <c r="E298" s="57">
        <v>0.7555491176</v>
      </c>
      <c r="F298" s="50">
        <v>464.0</v>
      </c>
      <c r="G298" s="50">
        <v>150.0</v>
      </c>
      <c r="H298" s="20" t="s">
        <v>247</v>
      </c>
      <c r="I298" s="7"/>
      <c r="J298" s="20" t="s">
        <v>272</v>
      </c>
      <c r="K298" s="20" t="s">
        <v>421</v>
      </c>
      <c r="L298" s="20">
        <v>140.0</v>
      </c>
      <c r="M298" s="57">
        <v>0.7190028681</v>
      </c>
      <c r="N298" s="57">
        <v>0.7555910543</v>
      </c>
      <c r="O298" s="27">
        <v>-3.658818619</v>
      </c>
      <c r="P298" s="20">
        <v>1.0</v>
      </c>
      <c r="Q298" s="7"/>
      <c r="R298" s="7"/>
      <c r="S298" s="7"/>
      <c r="T298" s="7"/>
      <c r="U298" s="7"/>
      <c r="V298" s="7"/>
      <c r="W298" s="7"/>
      <c r="X298" s="7"/>
      <c r="Y298" s="7"/>
      <c r="Z298" s="7"/>
    </row>
    <row r="299" ht="15.0" customHeight="1">
      <c r="A299" s="20" t="s">
        <v>272</v>
      </c>
      <c r="B299" s="20" t="s">
        <v>421</v>
      </c>
      <c r="C299" s="20">
        <v>150.0</v>
      </c>
      <c r="D299" s="50">
        <v>798.0</v>
      </c>
      <c r="E299" s="57">
        <v>0.6842823682</v>
      </c>
      <c r="F299" s="50">
        <v>546.0</v>
      </c>
      <c r="G299" s="50">
        <v>252.0</v>
      </c>
      <c r="H299" s="20" t="s">
        <v>247</v>
      </c>
      <c r="I299" s="7"/>
      <c r="J299" s="20" t="s">
        <v>272</v>
      </c>
      <c r="K299" s="20" t="s">
        <v>421</v>
      </c>
      <c r="L299" s="20">
        <v>150.0</v>
      </c>
      <c r="M299" s="57">
        <v>0.7156911894</v>
      </c>
      <c r="N299" s="57">
        <v>0.7122370937</v>
      </c>
      <c r="O299" s="27">
        <v>0.3454095736</v>
      </c>
      <c r="P299" s="20">
        <v>1.0</v>
      </c>
      <c r="Q299" s="7"/>
      <c r="R299" s="7"/>
      <c r="S299" s="7"/>
      <c r="T299" s="7"/>
      <c r="U299" s="7"/>
      <c r="V299" s="7"/>
      <c r="W299" s="7"/>
      <c r="X299" s="7"/>
      <c r="Y299" s="7"/>
      <c r="Z299" s="7"/>
    </row>
    <row r="300" ht="15.0" customHeight="1">
      <c r="A300" s="20" t="s">
        <v>272</v>
      </c>
      <c r="B300" s="20" t="s">
        <v>421</v>
      </c>
      <c r="C300" s="20">
        <v>160.0</v>
      </c>
      <c r="D300" s="50">
        <v>680.0</v>
      </c>
      <c r="E300" s="57">
        <v>0.6495581725</v>
      </c>
      <c r="F300" s="50">
        <v>442.0</v>
      </c>
      <c r="G300" s="50">
        <v>238.0</v>
      </c>
      <c r="H300" s="20" t="s">
        <v>247</v>
      </c>
      <c r="I300" s="7"/>
      <c r="J300" s="20" t="s">
        <v>272</v>
      </c>
      <c r="K300" s="20" t="s">
        <v>421</v>
      </c>
      <c r="L300" s="20">
        <v>160.0</v>
      </c>
      <c r="M300" s="57">
        <v>0.6868817805</v>
      </c>
      <c r="N300" s="57">
        <v>0.6854271357</v>
      </c>
      <c r="O300" s="27">
        <v>0.1454644863</v>
      </c>
      <c r="P300" s="20">
        <v>1.0</v>
      </c>
      <c r="Q300" s="7"/>
      <c r="R300" s="7"/>
      <c r="S300" s="7"/>
      <c r="T300" s="7"/>
      <c r="U300" s="7"/>
      <c r="V300" s="7"/>
      <c r="W300" s="7"/>
      <c r="X300" s="7"/>
      <c r="Y300" s="7"/>
      <c r="Z300" s="7"/>
    </row>
    <row r="301" ht="15.0" customHeight="1">
      <c r="A301" s="20" t="s">
        <v>272</v>
      </c>
      <c r="B301" s="20" t="s">
        <v>421</v>
      </c>
      <c r="C301" s="20">
        <v>170.0</v>
      </c>
      <c r="D301" s="50">
        <v>350.0</v>
      </c>
      <c r="E301" s="57">
        <v>0.6006195122</v>
      </c>
      <c r="F301" s="50">
        <v>210.0</v>
      </c>
      <c r="G301" s="50">
        <v>140.0</v>
      </c>
      <c r="H301" s="20" t="s">
        <v>247</v>
      </c>
      <c r="I301" s="7"/>
      <c r="J301" s="20" t="s">
        <v>272</v>
      </c>
      <c r="K301" s="20" t="s">
        <v>421</v>
      </c>
      <c r="L301" s="20">
        <v>170.0</v>
      </c>
      <c r="M301" s="57">
        <v>0.6619502711</v>
      </c>
      <c r="N301" s="57">
        <v>0.6487025948</v>
      </c>
      <c r="O301" s="27">
        <v>1.324767631</v>
      </c>
      <c r="P301" s="20">
        <v>1.0</v>
      </c>
      <c r="Q301" s="7"/>
      <c r="R301" s="7"/>
      <c r="S301" s="7"/>
      <c r="T301" s="7"/>
      <c r="U301" s="7"/>
      <c r="V301" s="7"/>
      <c r="W301" s="7"/>
      <c r="X301" s="7"/>
      <c r="Y301" s="7"/>
      <c r="Z301" s="7"/>
    </row>
    <row r="302" ht="15.0" customHeight="1">
      <c r="A302" s="20" t="s">
        <v>272</v>
      </c>
      <c r="B302" s="20" t="s">
        <v>421</v>
      </c>
      <c r="C302" s="20">
        <v>180.0</v>
      </c>
      <c r="D302" s="50">
        <v>451.0</v>
      </c>
      <c r="E302" s="57">
        <v>0.6697367141</v>
      </c>
      <c r="F302" s="50">
        <v>302.0</v>
      </c>
      <c r="G302" s="50">
        <v>149.0</v>
      </c>
      <c r="H302" s="20" t="s">
        <v>247</v>
      </c>
      <c r="I302" s="7"/>
      <c r="J302" s="20" t="s">
        <v>272</v>
      </c>
      <c r="K302" s="20" t="s">
        <v>421</v>
      </c>
      <c r="L302" s="20">
        <v>180.0</v>
      </c>
      <c r="M302" s="57">
        <v>0.7033330715</v>
      </c>
      <c r="N302" s="57">
        <v>0.6968085106</v>
      </c>
      <c r="O302" s="27">
        <v>0.6524560857</v>
      </c>
      <c r="P302" s="20">
        <v>1.0</v>
      </c>
      <c r="Q302" s="7"/>
      <c r="R302" s="7"/>
      <c r="S302" s="7"/>
      <c r="T302" s="7"/>
      <c r="U302" s="7"/>
      <c r="V302" s="7"/>
      <c r="W302" s="7"/>
      <c r="X302" s="7"/>
      <c r="Y302" s="7"/>
      <c r="Z302" s="7"/>
    </row>
    <row r="303" ht="15.0" customHeight="1">
      <c r="A303" s="20" t="s">
        <v>272</v>
      </c>
      <c r="B303" s="20" t="s">
        <v>421</v>
      </c>
      <c r="C303" s="20">
        <v>190.0</v>
      </c>
      <c r="D303" s="50">
        <v>917.0</v>
      </c>
      <c r="E303" s="57">
        <v>0.6636126635</v>
      </c>
      <c r="F303" s="50">
        <v>609.0</v>
      </c>
      <c r="G303" s="50">
        <v>308.0</v>
      </c>
      <c r="H303" s="20" t="s">
        <v>247</v>
      </c>
      <c r="I303" s="7"/>
      <c r="J303" s="20" t="s">
        <v>272</v>
      </c>
      <c r="K303" s="20" t="s">
        <v>421</v>
      </c>
      <c r="L303" s="20">
        <v>190.0</v>
      </c>
      <c r="M303" s="57">
        <v>0.6955557963</v>
      </c>
      <c r="N303" s="57">
        <v>0.6758555133</v>
      </c>
      <c r="O303" s="27">
        <v>1.970028297</v>
      </c>
      <c r="P303" s="20">
        <v>1.0</v>
      </c>
      <c r="Q303" s="7"/>
      <c r="R303" s="7"/>
      <c r="S303" s="7"/>
      <c r="T303" s="7"/>
      <c r="U303" s="7"/>
      <c r="V303" s="7"/>
      <c r="W303" s="7"/>
      <c r="X303" s="7"/>
      <c r="Y303" s="7"/>
      <c r="Z303" s="7"/>
    </row>
    <row r="304" ht="15.0" customHeight="1">
      <c r="A304" s="20" t="s">
        <v>272</v>
      </c>
      <c r="B304" s="20" t="s">
        <v>421</v>
      </c>
      <c r="C304" s="20">
        <v>200.0</v>
      </c>
      <c r="D304" s="50">
        <v>1045.0</v>
      </c>
      <c r="E304" s="57">
        <v>0.6347609466</v>
      </c>
      <c r="F304" s="50">
        <v>663.0</v>
      </c>
      <c r="G304" s="50">
        <v>382.0</v>
      </c>
      <c r="H304" s="20" t="s">
        <v>247</v>
      </c>
      <c r="I304" s="7"/>
      <c r="J304" s="20" t="s">
        <v>272</v>
      </c>
      <c r="K304" s="20" t="s">
        <v>421</v>
      </c>
      <c r="L304" s="20">
        <v>200.0</v>
      </c>
      <c r="M304" s="57">
        <v>0.6252045792</v>
      </c>
      <c r="N304" s="57">
        <v>0.6342062193</v>
      </c>
      <c r="O304" s="27">
        <v>-0.9001640155</v>
      </c>
      <c r="P304" s="20">
        <v>1.0</v>
      </c>
      <c r="Q304" s="7"/>
      <c r="R304" s="7"/>
      <c r="S304" s="7"/>
      <c r="T304" s="7"/>
      <c r="U304" s="7"/>
      <c r="V304" s="7"/>
      <c r="W304" s="7"/>
      <c r="X304" s="7"/>
      <c r="Y304" s="7"/>
      <c r="Z304" s="7"/>
    </row>
    <row r="305" ht="15.0" customHeight="1">
      <c r="A305" s="20" t="s">
        <v>272</v>
      </c>
      <c r="B305" s="20" t="s">
        <v>421</v>
      </c>
      <c r="C305" s="20">
        <v>210.0</v>
      </c>
      <c r="D305" s="50">
        <v>1555.0</v>
      </c>
      <c r="E305" s="57">
        <v>0.5960827931</v>
      </c>
      <c r="F305" s="50">
        <v>927.0</v>
      </c>
      <c r="G305" s="50">
        <v>628.0</v>
      </c>
      <c r="H305" s="20" t="s">
        <v>247</v>
      </c>
      <c r="I305" s="7"/>
      <c r="J305" s="20" t="s">
        <v>272</v>
      </c>
      <c r="K305" s="20" t="s">
        <v>421</v>
      </c>
      <c r="L305" s="20">
        <v>210.0</v>
      </c>
      <c r="M305" s="57">
        <v>0.6161982988</v>
      </c>
      <c r="N305" s="57">
        <v>0.5894357743</v>
      </c>
      <c r="O305" s="27">
        <v>2.676252452</v>
      </c>
      <c r="P305" s="20">
        <v>1.0</v>
      </c>
      <c r="Q305" s="7"/>
      <c r="R305" s="7"/>
      <c r="S305" s="7"/>
      <c r="T305" s="7"/>
      <c r="U305" s="7"/>
      <c r="V305" s="7"/>
      <c r="W305" s="7"/>
      <c r="X305" s="7"/>
      <c r="Y305" s="7"/>
      <c r="Z305" s="7"/>
    </row>
    <row r="306" ht="15.0" customHeight="1">
      <c r="A306" s="20" t="s">
        <v>272</v>
      </c>
      <c r="B306" s="20" t="s">
        <v>421</v>
      </c>
      <c r="C306" s="20">
        <v>220.0</v>
      </c>
      <c r="D306" s="50">
        <v>971.0</v>
      </c>
      <c r="E306" s="57">
        <v>0.6292758435</v>
      </c>
      <c r="F306" s="50">
        <v>611.0</v>
      </c>
      <c r="G306" s="50">
        <v>360.0</v>
      </c>
      <c r="H306" s="20" t="s">
        <v>247</v>
      </c>
      <c r="I306" s="7"/>
      <c r="J306" s="20" t="s">
        <v>272</v>
      </c>
      <c r="K306" s="20" t="s">
        <v>421</v>
      </c>
      <c r="L306" s="20">
        <v>220.0</v>
      </c>
      <c r="M306" s="57">
        <v>0.6667337391</v>
      </c>
      <c r="N306" s="57">
        <v>0.6404782237</v>
      </c>
      <c r="O306" s="27">
        <v>2.625551533</v>
      </c>
      <c r="P306" s="20">
        <v>1.0</v>
      </c>
      <c r="Q306" s="7"/>
      <c r="R306" s="7"/>
      <c r="S306" s="7"/>
      <c r="T306" s="7"/>
      <c r="U306" s="7"/>
      <c r="V306" s="7"/>
      <c r="W306" s="7"/>
      <c r="X306" s="7"/>
      <c r="Y306" s="7"/>
      <c r="Z306" s="7"/>
    </row>
    <row r="307" ht="15.0" customHeight="1">
      <c r="A307" s="20" t="s">
        <v>272</v>
      </c>
      <c r="B307" s="20" t="s">
        <v>421</v>
      </c>
      <c r="C307" s="20">
        <v>230.0</v>
      </c>
      <c r="D307" s="50">
        <v>762.0</v>
      </c>
      <c r="E307" s="57">
        <v>0.6146011015</v>
      </c>
      <c r="F307" s="50">
        <v>468.0</v>
      </c>
      <c r="G307" s="50">
        <v>294.0</v>
      </c>
      <c r="H307" s="20" t="s">
        <v>247</v>
      </c>
      <c r="I307" s="7"/>
      <c r="J307" s="20" t="s">
        <v>272</v>
      </c>
      <c r="K307" s="20" t="s">
        <v>421</v>
      </c>
      <c r="L307" s="20">
        <v>230.0</v>
      </c>
      <c r="M307" s="57">
        <v>0.6391698411</v>
      </c>
      <c r="N307" s="57">
        <v>0.6372443488</v>
      </c>
      <c r="O307" s="27">
        <v>0.192549235</v>
      </c>
      <c r="P307" s="20">
        <v>1.0</v>
      </c>
      <c r="Q307" s="7"/>
      <c r="R307" s="7"/>
      <c r="S307" s="7"/>
      <c r="T307" s="7"/>
      <c r="U307" s="7"/>
      <c r="V307" s="7"/>
      <c r="W307" s="7"/>
      <c r="X307" s="7"/>
      <c r="Y307" s="7"/>
      <c r="Z307" s="7"/>
    </row>
    <row r="308" ht="15.0" customHeight="1">
      <c r="A308" s="20" t="s">
        <v>272</v>
      </c>
      <c r="B308" s="20" t="s">
        <v>421</v>
      </c>
      <c r="C308" s="20">
        <v>240.0</v>
      </c>
      <c r="D308" s="50">
        <v>1068.0</v>
      </c>
      <c r="E308" s="57">
        <v>0.5697533485</v>
      </c>
      <c r="F308" s="50">
        <v>608.0</v>
      </c>
      <c r="G308" s="50">
        <v>460.0</v>
      </c>
      <c r="H308" s="20" t="s">
        <v>247</v>
      </c>
      <c r="I308" s="7"/>
      <c r="J308" s="20" t="s">
        <v>272</v>
      </c>
      <c r="K308" s="20" t="s">
        <v>421</v>
      </c>
      <c r="L308" s="20">
        <v>240.0</v>
      </c>
      <c r="M308" s="57">
        <v>0.5804952479</v>
      </c>
      <c r="N308" s="57">
        <v>0.5939004815</v>
      </c>
      <c r="O308" s="27">
        <v>-1.340523365</v>
      </c>
      <c r="P308" s="20">
        <v>1.0</v>
      </c>
      <c r="Q308" s="7"/>
      <c r="R308" s="7"/>
      <c r="S308" s="7"/>
      <c r="T308" s="7"/>
      <c r="U308" s="7"/>
      <c r="V308" s="7"/>
      <c r="W308" s="7"/>
      <c r="X308" s="7"/>
      <c r="Y308" s="7"/>
      <c r="Z308" s="7"/>
    </row>
    <row r="309" ht="15.0" customHeight="1">
      <c r="A309" s="20" t="s">
        <v>272</v>
      </c>
      <c r="B309" s="20" t="s">
        <v>421</v>
      </c>
      <c r="C309" s="20">
        <v>250.0</v>
      </c>
      <c r="D309" s="50">
        <v>1345.0</v>
      </c>
      <c r="E309" s="57">
        <v>0.6229352655</v>
      </c>
      <c r="F309" s="50">
        <v>838.0</v>
      </c>
      <c r="G309" s="50">
        <v>507.0</v>
      </c>
      <c r="H309" s="20" t="s">
        <v>247</v>
      </c>
      <c r="I309" s="7"/>
      <c r="J309" s="20" t="s">
        <v>272</v>
      </c>
      <c r="K309" s="20" t="s">
        <v>421</v>
      </c>
      <c r="L309" s="20">
        <v>250.0</v>
      </c>
      <c r="M309" s="57">
        <v>0.6564192045</v>
      </c>
      <c r="N309" s="57">
        <v>0.6246987952</v>
      </c>
      <c r="O309" s="27">
        <v>3.172040936</v>
      </c>
      <c r="P309" s="20">
        <v>1.0</v>
      </c>
      <c r="Q309" s="7"/>
      <c r="R309" s="7"/>
      <c r="S309" s="7"/>
      <c r="T309" s="7"/>
      <c r="U309" s="7"/>
      <c r="V309" s="7"/>
      <c r="W309" s="7"/>
      <c r="X309" s="7"/>
      <c r="Y309" s="7"/>
      <c r="Z309" s="7"/>
    </row>
    <row r="310" ht="15.0" customHeight="1">
      <c r="A310" s="20" t="s">
        <v>272</v>
      </c>
      <c r="B310" s="20" t="s">
        <v>421</v>
      </c>
      <c r="C310" s="20">
        <v>255.0</v>
      </c>
      <c r="D310" s="50">
        <v>1132.0</v>
      </c>
      <c r="E310" s="57">
        <v>0.5644457901</v>
      </c>
      <c r="F310" s="50">
        <v>639.0</v>
      </c>
      <c r="G310" s="50">
        <v>493.0</v>
      </c>
      <c r="H310" s="20" t="s">
        <v>247</v>
      </c>
      <c r="I310" s="7"/>
      <c r="J310" s="20" t="s">
        <v>272</v>
      </c>
      <c r="K310" s="20" t="s">
        <v>421</v>
      </c>
      <c r="L310" s="20">
        <v>255.0</v>
      </c>
      <c r="M310" s="57">
        <v>0.593364291</v>
      </c>
      <c r="N310" s="57">
        <v>0.5703517588</v>
      </c>
      <c r="O310" s="27">
        <v>2.30125322</v>
      </c>
      <c r="P310" s="20">
        <v>1.0</v>
      </c>
      <c r="Q310" s="7"/>
      <c r="R310" s="7"/>
      <c r="S310" s="7"/>
      <c r="T310" s="7"/>
      <c r="U310" s="7"/>
      <c r="V310" s="7"/>
      <c r="W310" s="7"/>
      <c r="X310" s="7"/>
      <c r="Y310" s="7"/>
      <c r="Z310" s="7"/>
    </row>
    <row r="311" ht="15.0" customHeight="1">
      <c r="A311" s="20" t="s">
        <v>272</v>
      </c>
      <c r="B311" s="20" t="s">
        <v>421</v>
      </c>
      <c r="C311" s="20">
        <v>260.0</v>
      </c>
      <c r="D311" s="50">
        <v>770.0</v>
      </c>
      <c r="E311" s="57">
        <v>0.6337718103</v>
      </c>
      <c r="F311" s="50">
        <v>488.0</v>
      </c>
      <c r="G311" s="50">
        <v>282.0</v>
      </c>
      <c r="H311" s="20" t="s">
        <v>247</v>
      </c>
      <c r="I311" s="7"/>
      <c r="J311" s="20" t="s">
        <v>272</v>
      </c>
      <c r="K311" s="20" t="s">
        <v>421</v>
      </c>
      <c r="L311" s="20">
        <v>260.0</v>
      </c>
      <c r="M311" s="57">
        <v>0.6414473611</v>
      </c>
      <c r="N311" s="57">
        <v>0.6435523114</v>
      </c>
      <c r="O311" s="27">
        <v>-0.2104950312</v>
      </c>
      <c r="P311" s="20">
        <v>1.0</v>
      </c>
      <c r="Q311" s="7"/>
      <c r="R311" s="7"/>
      <c r="S311" s="7"/>
      <c r="T311" s="7"/>
      <c r="U311" s="7"/>
      <c r="V311" s="7"/>
      <c r="W311" s="7"/>
      <c r="X311" s="7"/>
      <c r="Y311" s="7"/>
      <c r="Z311" s="7"/>
    </row>
    <row r="312" ht="15.0" customHeight="1">
      <c r="A312" s="20" t="s">
        <v>272</v>
      </c>
      <c r="B312" s="20" t="s">
        <v>421</v>
      </c>
      <c r="C312" s="20">
        <v>270.0</v>
      </c>
      <c r="D312" s="50">
        <v>838.0</v>
      </c>
      <c r="E312" s="57">
        <v>0.6450378619</v>
      </c>
      <c r="F312" s="50">
        <v>541.0</v>
      </c>
      <c r="G312" s="50">
        <v>297.0</v>
      </c>
      <c r="H312" s="20" t="s">
        <v>247</v>
      </c>
      <c r="I312" s="7"/>
      <c r="J312" s="20" t="s">
        <v>272</v>
      </c>
      <c r="K312" s="20" t="s">
        <v>421</v>
      </c>
      <c r="L312" s="20">
        <v>270.0</v>
      </c>
      <c r="M312" s="57">
        <v>0.6625689831</v>
      </c>
      <c r="N312" s="57">
        <v>0.6663770634</v>
      </c>
      <c r="O312" s="27">
        <v>-0.3808080324</v>
      </c>
      <c r="P312" s="20">
        <v>1.0</v>
      </c>
      <c r="Q312" s="7"/>
      <c r="R312" s="7"/>
      <c r="S312" s="7"/>
      <c r="T312" s="7"/>
      <c r="U312" s="7"/>
      <c r="V312" s="7"/>
      <c r="W312" s="7"/>
      <c r="X312" s="7"/>
      <c r="Y312" s="7"/>
      <c r="Z312" s="7"/>
    </row>
    <row r="313" ht="15.0" customHeight="1">
      <c r="A313" s="20" t="s">
        <v>272</v>
      </c>
      <c r="B313" s="20" t="s">
        <v>421</v>
      </c>
      <c r="C313" s="20">
        <v>280.0</v>
      </c>
      <c r="D313" s="50">
        <v>1222.0</v>
      </c>
      <c r="E313" s="57">
        <v>0.5756489941</v>
      </c>
      <c r="F313" s="50">
        <v>703.0</v>
      </c>
      <c r="G313" s="50">
        <v>519.0</v>
      </c>
      <c r="H313" s="20" t="s">
        <v>247</v>
      </c>
      <c r="I313" s="7"/>
      <c r="J313" s="20" t="s">
        <v>272</v>
      </c>
      <c r="K313" s="20" t="s">
        <v>421</v>
      </c>
      <c r="L313" s="20">
        <v>280.0</v>
      </c>
      <c r="M313" s="57">
        <v>0.6092959239</v>
      </c>
      <c r="N313" s="57">
        <v>0.6072386059</v>
      </c>
      <c r="O313" s="27">
        <v>0.205731805</v>
      </c>
      <c r="P313" s="20">
        <v>1.0</v>
      </c>
      <c r="Q313" s="7"/>
      <c r="R313" s="7"/>
      <c r="S313" s="7"/>
      <c r="T313" s="7"/>
      <c r="U313" s="7"/>
      <c r="V313" s="7"/>
      <c r="W313" s="7"/>
      <c r="X313" s="7"/>
      <c r="Y313" s="7"/>
      <c r="Z313" s="7"/>
    </row>
    <row r="314" ht="15.0" customHeight="1">
      <c r="A314" s="20" t="s">
        <v>272</v>
      </c>
      <c r="B314" s="20" t="s">
        <v>421</v>
      </c>
      <c r="C314" s="20">
        <v>290.0</v>
      </c>
      <c r="D314" s="50">
        <v>584.0</v>
      </c>
      <c r="E314" s="57">
        <v>0.6321814431</v>
      </c>
      <c r="F314" s="50">
        <v>369.0</v>
      </c>
      <c r="G314" s="50">
        <v>215.0</v>
      </c>
      <c r="H314" s="20" t="s">
        <v>247</v>
      </c>
      <c r="I314" s="7"/>
      <c r="J314" s="20" t="s">
        <v>272</v>
      </c>
      <c r="K314" s="20" t="s">
        <v>421</v>
      </c>
      <c r="L314" s="20">
        <v>290.0</v>
      </c>
      <c r="M314" s="57">
        <v>0.6242863713</v>
      </c>
      <c r="N314" s="57">
        <v>0.696350365</v>
      </c>
      <c r="O314" s="27">
        <v>-7.206399368</v>
      </c>
      <c r="P314" s="20">
        <v>1.0</v>
      </c>
      <c r="Q314" s="7"/>
      <c r="R314" s="7"/>
      <c r="S314" s="7"/>
      <c r="T314" s="7"/>
      <c r="U314" s="7"/>
      <c r="V314" s="7"/>
      <c r="W314" s="7"/>
      <c r="X314" s="7"/>
      <c r="Y314" s="7"/>
      <c r="Z314" s="7"/>
    </row>
    <row r="315" ht="15.0" customHeight="1">
      <c r="A315" s="20" t="s">
        <v>272</v>
      </c>
      <c r="B315" s="20" t="s">
        <v>421</v>
      </c>
      <c r="C315" s="20">
        <v>300.0</v>
      </c>
      <c r="D315" s="50">
        <v>915.0</v>
      </c>
      <c r="E315" s="57">
        <v>0.5997782736</v>
      </c>
      <c r="F315" s="50">
        <v>549.0</v>
      </c>
      <c r="G315" s="50">
        <v>366.0</v>
      </c>
      <c r="H315" s="20" t="s">
        <v>247</v>
      </c>
      <c r="I315" s="7"/>
      <c r="J315" s="20" t="s">
        <v>272</v>
      </c>
      <c r="K315" s="20" t="s">
        <v>421</v>
      </c>
      <c r="L315" s="20">
        <v>300.0</v>
      </c>
      <c r="M315" s="57">
        <v>0.5949282576</v>
      </c>
      <c r="N315" s="57">
        <v>0.633976834</v>
      </c>
      <c r="O315" s="27">
        <v>-3.904857637</v>
      </c>
      <c r="P315" s="20">
        <v>1.0</v>
      </c>
      <c r="Q315" s="7"/>
      <c r="R315" s="7"/>
      <c r="S315" s="7"/>
      <c r="T315" s="7"/>
      <c r="U315" s="7"/>
      <c r="V315" s="7"/>
      <c r="W315" s="7"/>
      <c r="X315" s="7"/>
      <c r="Y315" s="7"/>
      <c r="Z315" s="7"/>
    </row>
    <row r="316" ht="15.0" customHeight="1">
      <c r="A316" s="20" t="s">
        <v>272</v>
      </c>
      <c r="B316" s="20" t="s">
        <v>421</v>
      </c>
      <c r="C316" s="20">
        <v>310.0</v>
      </c>
      <c r="D316" s="50">
        <v>175.0</v>
      </c>
      <c r="E316" s="57">
        <v>0.6424508452</v>
      </c>
      <c r="F316" s="50">
        <v>112.0</v>
      </c>
      <c r="G316" s="50">
        <v>63.0</v>
      </c>
      <c r="H316" s="20" t="s">
        <v>247</v>
      </c>
      <c r="I316" s="7"/>
      <c r="J316" s="20" t="s">
        <v>272</v>
      </c>
      <c r="K316" s="20" t="s">
        <v>421</v>
      </c>
      <c r="L316" s="20">
        <v>310.0</v>
      </c>
      <c r="M316" s="57">
        <v>0.6757238024</v>
      </c>
      <c r="N316" s="57">
        <v>0.7201017812</v>
      </c>
      <c r="O316" s="27">
        <v>-4.43779788</v>
      </c>
      <c r="P316" s="20">
        <v>1.0</v>
      </c>
      <c r="Q316" s="7"/>
      <c r="R316" s="7"/>
      <c r="S316" s="7"/>
      <c r="T316" s="7"/>
      <c r="U316" s="7"/>
      <c r="V316" s="7"/>
      <c r="W316" s="7"/>
      <c r="X316" s="7"/>
      <c r="Y316" s="7"/>
      <c r="Z316" s="7"/>
    </row>
    <row r="317" ht="15.0" customHeight="1">
      <c r="A317" s="20" t="s">
        <v>272</v>
      </c>
      <c r="B317" s="20" t="s">
        <v>421</v>
      </c>
      <c r="C317" s="20">
        <v>320.0</v>
      </c>
      <c r="D317" s="50">
        <v>794.0</v>
      </c>
      <c r="E317" s="57">
        <v>0.5437927337</v>
      </c>
      <c r="F317" s="50">
        <v>432.0</v>
      </c>
      <c r="G317" s="50">
        <v>362.0</v>
      </c>
      <c r="H317" s="20" t="s">
        <v>247</v>
      </c>
      <c r="I317" s="7"/>
      <c r="J317" s="20" t="s">
        <v>272</v>
      </c>
      <c r="K317" s="20" t="s">
        <v>421</v>
      </c>
      <c r="L317" s="20">
        <v>320.0</v>
      </c>
      <c r="M317" s="57">
        <v>0.5282873593</v>
      </c>
      <c r="N317" s="57">
        <v>0.5350172216</v>
      </c>
      <c r="O317" s="27">
        <v>-0.6729862248</v>
      </c>
      <c r="P317" s="20">
        <v>1.0</v>
      </c>
      <c r="Q317" s="7"/>
      <c r="R317" s="7"/>
      <c r="S317" s="7"/>
      <c r="T317" s="7"/>
      <c r="U317" s="7"/>
      <c r="V317" s="7"/>
      <c r="W317" s="7"/>
      <c r="X317" s="7"/>
      <c r="Y317" s="7"/>
      <c r="Z317" s="7"/>
    </row>
    <row r="318" ht="15.0" customHeight="1">
      <c r="A318" s="20" t="s">
        <v>272</v>
      </c>
      <c r="B318" s="20" t="s">
        <v>421</v>
      </c>
      <c r="C318" s="20">
        <v>330.0</v>
      </c>
      <c r="D318" s="50">
        <v>1000.0</v>
      </c>
      <c r="E318" s="57">
        <v>0.5222238494</v>
      </c>
      <c r="F318" s="50">
        <v>522.0</v>
      </c>
      <c r="G318" s="50">
        <v>478.0</v>
      </c>
      <c r="H318" s="20" t="s">
        <v>247</v>
      </c>
      <c r="I318" s="7"/>
      <c r="J318" s="20" t="s">
        <v>272</v>
      </c>
      <c r="K318" s="20" t="s">
        <v>421</v>
      </c>
      <c r="L318" s="20">
        <v>330.0</v>
      </c>
      <c r="M318" s="57">
        <v>0.5351730697</v>
      </c>
      <c r="N318" s="57">
        <v>0.5217391304</v>
      </c>
      <c r="O318" s="27">
        <v>1.34339393</v>
      </c>
      <c r="P318" s="20">
        <v>1.0</v>
      </c>
      <c r="Q318" s="7"/>
      <c r="R318" s="7"/>
      <c r="S318" s="7"/>
      <c r="T318" s="7"/>
      <c r="U318" s="7"/>
      <c r="V318" s="7"/>
      <c r="W318" s="7"/>
      <c r="X318" s="7"/>
      <c r="Y318" s="7"/>
      <c r="Z318" s="7"/>
    </row>
    <row r="319" ht="15.0" customHeight="1">
      <c r="A319" s="20" t="s">
        <v>272</v>
      </c>
      <c r="B319" s="20" t="s">
        <v>421</v>
      </c>
      <c r="C319" s="20">
        <v>336.0</v>
      </c>
      <c r="D319" s="50">
        <v>1164.0</v>
      </c>
      <c r="E319" s="57">
        <v>0.532999463</v>
      </c>
      <c r="F319" s="50">
        <v>620.0</v>
      </c>
      <c r="G319" s="50">
        <v>544.0</v>
      </c>
      <c r="H319" s="20" t="s">
        <v>247</v>
      </c>
      <c r="I319" s="7"/>
      <c r="J319" s="20" t="s">
        <v>272</v>
      </c>
      <c r="K319" s="20" t="s">
        <v>421</v>
      </c>
      <c r="L319" s="20">
        <v>336.0</v>
      </c>
      <c r="M319" s="57">
        <v>0.5658181514</v>
      </c>
      <c r="N319" s="57">
        <v>0.5477996965</v>
      </c>
      <c r="O319" s="27">
        <v>1.801845485</v>
      </c>
      <c r="P319" s="20">
        <v>1.0</v>
      </c>
      <c r="Q319" s="7"/>
      <c r="R319" s="7"/>
      <c r="S319" s="7"/>
      <c r="T319" s="7"/>
      <c r="U319" s="7"/>
      <c r="V319" s="7"/>
      <c r="W319" s="7"/>
      <c r="X319" s="7"/>
      <c r="Y319" s="7"/>
      <c r="Z319" s="7"/>
    </row>
    <row r="320" ht="15.0" customHeight="1">
      <c r="A320" s="20" t="s">
        <v>272</v>
      </c>
      <c r="B320" s="20" t="s">
        <v>421</v>
      </c>
      <c r="C320" s="20">
        <v>338.0</v>
      </c>
      <c r="D320" s="50">
        <v>543.0</v>
      </c>
      <c r="E320" s="57">
        <v>0.4963722733</v>
      </c>
      <c r="F320" s="50">
        <v>270.0</v>
      </c>
      <c r="G320" s="50">
        <v>273.0</v>
      </c>
      <c r="H320" s="20" t="s">
        <v>245</v>
      </c>
      <c r="I320" s="7"/>
      <c r="J320" s="20" t="s">
        <v>272</v>
      </c>
      <c r="K320" s="20" t="s">
        <v>421</v>
      </c>
      <c r="L320" s="20">
        <v>338.0</v>
      </c>
      <c r="M320" s="57">
        <v>0.465375056</v>
      </c>
      <c r="N320" s="57">
        <v>0.5007385524</v>
      </c>
      <c r="O320" s="27">
        <v>-3.536349648</v>
      </c>
      <c r="P320" s="20">
        <v>0.0</v>
      </c>
      <c r="Q320" s="7"/>
      <c r="R320" s="7"/>
      <c r="S320" s="7"/>
      <c r="T320" s="7"/>
      <c r="U320" s="7"/>
      <c r="V320" s="7"/>
      <c r="W320" s="7"/>
      <c r="X320" s="7"/>
      <c r="Y320" s="7"/>
      <c r="Z320" s="7"/>
    </row>
    <row r="321" ht="15.0" customHeight="1">
      <c r="A321" s="20" t="s">
        <v>272</v>
      </c>
      <c r="B321" s="20" t="s">
        <v>421</v>
      </c>
      <c r="C321" s="20">
        <v>340.0</v>
      </c>
      <c r="D321" s="50">
        <v>830.0</v>
      </c>
      <c r="E321" s="57">
        <v>0.5275055712</v>
      </c>
      <c r="F321" s="50">
        <v>438.0</v>
      </c>
      <c r="G321" s="50">
        <v>392.0</v>
      </c>
      <c r="H321" s="20" t="s">
        <v>247</v>
      </c>
      <c r="I321" s="7"/>
      <c r="J321" s="20" t="s">
        <v>272</v>
      </c>
      <c r="K321" s="20" t="s">
        <v>421</v>
      </c>
      <c r="L321" s="20">
        <v>340.0</v>
      </c>
      <c r="M321" s="57">
        <v>0.5637149357</v>
      </c>
      <c r="N321" s="57">
        <v>0.5457115928</v>
      </c>
      <c r="O321" s="27">
        <v>1.800334289</v>
      </c>
      <c r="P321" s="20">
        <v>1.0</v>
      </c>
      <c r="Q321" s="7"/>
      <c r="R321" s="7"/>
      <c r="S321" s="7"/>
      <c r="T321" s="7"/>
      <c r="U321" s="7"/>
      <c r="V321" s="7"/>
      <c r="W321" s="7"/>
      <c r="X321" s="7"/>
      <c r="Y321" s="7"/>
      <c r="Z321" s="7"/>
    </row>
    <row r="322" ht="15.0" customHeight="1">
      <c r="A322" s="20" t="s">
        <v>272</v>
      </c>
      <c r="B322" s="20" t="s">
        <v>421</v>
      </c>
      <c r="C322" s="20">
        <v>346.0</v>
      </c>
      <c r="D322" s="50">
        <v>896.0</v>
      </c>
      <c r="E322" s="57">
        <v>0.479084883</v>
      </c>
      <c r="F322" s="50">
        <v>429.0</v>
      </c>
      <c r="G322" s="50">
        <v>467.0</v>
      </c>
      <c r="H322" s="20" t="s">
        <v>245</v>
      </c>
      <c r="I322" s="7"/>
      <c r="J322" s="20" t="s">
        <v>272</v>
      </c>
      <c r="K322" s="20" t="s">
        <v>421</v>
      </c>
      <c r="L322" s="20">
        <v>346.0</v>
      </c>
      <c r="M322" s="57">
        <v>0.5092284395</v>
      </c>
      <c r="N322" s="57">
        <v>0.5170193192</v>
      </c>
      <c r="O322" s="27">
        <v>-0.7790879767</v>
      </c>
      <c r="P322" s="20">
        <v>1.0</v>
      </c>
      <c r="Q322" s="7"/>
      <c r="R322" s="7"/>
      <c r="S322" s="7"/>
      <c r="T322" s="7"/>
      <c r="U322" s="7"/>
      <c r="V322" s="7"/>
      <c r="W322" s="7"/>
      <c r="X322" s="7"/>
      <c r="Y322" s="7"/>
      <c r="Z322" s="7"/>
    </row>
    <row r="323" ht="15.0" customHeight="1">
      <c r="A323" s="20" t="s">
        <v>272</v>
      </c>
      <c r="B323" s="20" t="s">
        <v>421</v>
      </c>
      <c r="C323" s="20">
        <v>348.0</v>
      </c>
      <c r="D323" s="50">
        <v>571.0</v>
      </c>
      <c r="E323" s="57">
        <v>0.5211086861</v>
      </c>
      <c r="F323" s="50">
        <v>298.0</v>
      </c>
      <c r="G323" s="50">
        <v>273.0</v>
      </c>
      <c r="H323" s="20" t="s">
        <v>247</v>
      </c>
      <c r="I323" s="7"/>
      <c r="J323" s="20" t="s">
        <v>272</v>
      </c>
      <c r="K323" s="20" t="s">
        <v>421</v>
      </c>
      <c r="L323" s="20">
        <v>348.0</v>
      </c>
      <c r="M323" s="57">
        <v>0.5526796515</v>
      </c>
      <c r="N323" s="57">
        <v>0.532385466</v>
      </c>
      <c r="O323" s="27">
        <v>2.029418546</v>
      </c>
      <c r="P323" s="20">
        <v>1.0</v>
      </c>
      <c r="Q323" s="7"/>
      <c r="R323" s="7"/>
      <c r="S323" s="7"/>
      <c r="T323" s="7"/>
      <c r="U323" s="7"/>
      <c r="V323" s="7"/>
      <c r="W323" s="7"/>
      <c r="X323" s="7"/>
      <c r="Y323" s="7"/>
      <c r="Z323" s="7"/>
    </row>
    <row r="324" ht="15.0" customHeight="1">
      <c r="A324" s="20" t="s">
        <v>272</v>
      </c>
      <c r="B324" s="20" t="s">
        <v>421</v>
      </c>
      <c r="C324" s="20">
        <v>349.0</v>
      </c>
      <c r="D324" s="50">
        <v>710.0</v>
      </c>
      <c r="E324" s="57">
        <v>0.5621966034</v>
      </c>
      <c r="F324" s="50">
        <v>399.0</v>
      </c>
      <c r="G324" s="50">
        <v>311.0</v>
      </c>
      <c r="H324" s="20" t="s">
        <v>247</v>
      </c>
      <c r="I324" s="7"/>
      <c r="J324" s="20" t="s">
        <v>272</v>
      </c>
      <c r="K324" s="20" t="s">
        <v>421</v>
      </c>
      <c r="L324" s="20">
        <v>349.0</v>
      </c>
      <c r="M324" s="57">
        <v>0.5940575046</v>
      </c>
      <c r="N324" s="57">
        <v>0.5712707182</v>
      </c>
      <c r="O324" s="27">
        <v>2.278678635</v>
      </c>
      <c r="P324" s="20">
        <v>1.0</v>
      </c>
      <c r="Q324" s="7"/>
      <c r="R324" s="7"/>
      <c r="S324" s="7"/>
      <c r="T324" s="7"/>
      <c r="U324" s="7"/>
      <c r="V324" s="7"/>
      <c r="W324" s="7"/>
      <c r="X324" s="7"/>
      <c r="Y324" s="7"/>
      <c r="Z324" s="7"/>
    </row>
    <row r="325" ht="15.0" customHeight="1">
      <c r="A325" s="20" t="s">
        <v>272</v>
      </c>
      <c r="B325" s="20" t="s">
        <v>421</v>
      </c>
      <c r="C325" s="20">
        <v>350.0</v>
      </c>
      <c r="D325" s="50">
        <v>436.0</v>
      </c>
      <c r="E325" s="57">
        <v>0.5983371646</v>
      </c>
      <c r="F325" s="50">
        <v>261.0</v>
      </c>
      <c r="G325" s="50">
        <v>175.0</v>
      </c>
      <c r="H325" s="20" t="s">
        <v>247</v>
      </c>
      <c r="I325" s="7"/>
      <c r="J325" s="20" t="s">
        <v>272</v>
      </c>
      <c r="K325" s="20" t="s">
        <v>421</v>
      </c>
      <c r="L325" s="20">
        <v>350.0</v>
      </c>
      <c r="M325" s="57">
        <v>0.5969667688</v>
      </c>
      <c r="N325" s="57">
        <v>0.6025641026</v>
      </c>
      <c r="O325" s="27">
        <v>-0.5597333783</v>
      </c>
      <c r="P325" s="20">
        <v>1.0</v>
      </c>
      <c r="Q325" s="7"/>
      <c r="R325" s="7"/>
      <c r="S325" s="7"/>
      <c r="T325" s="7"/>
      <c r="U325" s="7"/>
      <c r="V325" s="7"/>
      <c r="W325" s="7"/>
      <c r="X325" s="7"/>
      <c r="Y325" s="7"/>
      <c r="Z325" s="7"/>
    </row>
    <row r="326" ht="15.0" customHeight="1">
      <c r="A326" s="20" t="s">
        <v>272</v>
      </c>
      <c r="B326" s="20" t="s">
        <v>421</v>
      </c>
      <c r="C326" s="20">
        <v>360.0</v>
      </c>
      <c r="D326" s="50">
        <v>631.0</v>
      </c>
      <c r="E326" s="57">
        <v>0.5164591083</v>
      </c>
      <c r="F326" s="50">
        <v>326.0</v>
      </c>
      <c r="G326" s="50">
        <v>305.0</v>
      </c>
      <c r="H326" s="20" t="s">
        <v>247</v>
      </c>
      <c r="I326" s="7"/>
      <c r="J326" s="20" t="s">
        <v>272</v>
      </c>
      <c r="K326" s="20" t="s">
        <v>421</v>
      </c>
      <c r="L326" s="20">
        <v>360.0</v>
      </c>
      <c r="M326" s="57">
        <v>0.4872173441</v>
      </c>
      <c r="N326" s="57">
        <v>0.5191740413</v>
      </c>
      <c r="O326" s="27">
        <v>-3.19566972</v>
      </c>
      <c r="P326" s="20">
        <v>0.0</v>
      </c>
      <c r="Q326" s="7"/>
      <c r="R326" s="7"/>
      <c r="S326" s="7"/>
      <c r="T326" s="7"/>
      <c r="U326" s="7"/>
      <c r="V326" s="7"/>
      <c r="W326" s="7"/>
      <c r="X326" s="7"/>
      <c r="Y326" s="7"/>
      <c r="Z326" s="7"/>
    </row>
    <row r="327" ht="15.0" customHeight="1">
      <c r="A327" s="20" t="s">
        <v>272</v>
      </c>
      <c r="B327" s="20" t="s">
        <v>421</v>
      </c>
      <c r="C327" s="20">
        <v>363.0</v>
      </c>
      <c r="D327" s="50">
        <v>732.0</v>
      </c>
      <c r="E327" s="57">
        <v>0.511492018</v>
      </c>
      <c r="F327" s="50">
        <v>374.0</v>
      </c>
      <c r="G327" s="50">
        <v>358.0</v>
      </c>
      <c r="H327" s="20" t="s">
        <v>247</v>
      </c>
      <c r="I327" s="7"/>
      <c r="J327" s="20" t="s">
        <v>272</v>
      </c>
      <c r="K327" s="20" t="s">
        <v>421</v>
      </c>
      <c r="L327" s="20">
        <v>363.0</v>
      </c>
      <c r="M327" s="57">
        <v>0.535678172</v>
      </c>
      <c r="N327" s="57">
        <v>0.5263157895</v>
      </c>
      <c r="O327" s="27">
        <v>0.9362382547</v>
      </c>
      <c r="P327" s="20">
        <v>1.0</v>
      </c>
      <c r="Q327" s="7"/>
      <c r="R327" s="7"/>
      <c r="S327" s="7"/>
      <c r="T327" s="7"/>
      <c r="U327" s="7"/>
      <c r="V327" s="7"/>
      <c r="W327" s="7"/>
      <c r="X327" s="7"/>
      <c r="Y327" s="7"/>
      <c r="Z327" s="7"/>
    </row>
    <row r="328" ht="15.0" customHeight="1">
      <c r="A328" s="20" t="s">
        <v>272</v>
      </c>
      <c r="B328" s="20" t="s">
        <v>421</v>
      </c>
      <c r="C328" s="20">
        <v>366.0</v>
      </c>
      <c r="D328" s="50">
        <v>847.0</v>
      </c>
      <c r="E328" s="57">
        <v>0.5471383795</v>
      </c>
      <c r="F328" s="50">
        <v>463.0</v>
      </c>
      <c r="G328" s="50">
        <v>384.0</v>
      </c>
      <c r="H328" s="20" t="s">
        <v>247</v>
      </c>
      <c r="I328" s="7"/>
      <c r="J328" s="20" t="s">
        <v>272</v>
      </c>
      <c r="K328" s="20" t="s">
        <v>421</v>
      </c>
      <c r="L328" s="20">
        <v>366.0</v>
      </c>
      <c r="M328" s="57">
        <v>0.5458969789</v>
      </c>
      <c r="N328" s="57">
        <v>0.5661605206</v>
      </c>
      <c r="O328" s="27">
        <v>-2.026354169</v>
      </c>
      <c r="P328" s="20">
        <v>1.0</v>
      </c>
      <c r="Q328" s="7"/>
      <c r="R328" s="7"/>
      <c r="S328" s="7"/>
      <c r="T328" s="7"/>
      <c r="U328" s="7"/>
      <c r="V328" s="7"/>
      <c r="W328" s="7"/>
      <c r="X328" s="7"/>
      <c r="Y328" s="7"/>
      <c r="Z328" s="7"/>
    </row>
    <row r="329" ht="15.0" customHeight="1">
      <c r="A329" s="20" t="s">
        <v>272</v>
      </c>
      <c r="B329" s="20" t="s">
        <v>421</v>
      </c>
      <c r="C329" s="20">
        <v>368.0</v>
      </c>
      <c r="D329" s="50">
        <v>785.0</v>
      </c>
      <c r="E329" s="57">
        <v>0.5070033006</v>
      </c>
      <c r="F329" s="50">
        <v>398.0</v>
      </c>
      <c r="G329" s="50">
        <v>387.0</v>
      </c>
      <c r="H329" s="20" t="s">
        <v>247</v>
      </c>
      <c r="I329" s="7"/>
      <c r="J329" s="20" t="s">
        <v>272</v>
      </c>
      <c r="K329" s="20" t="s">
        <v>421</v>
      </c>
      <c r="L329" s="20">
        <v>368.0</v>
      </c>
      <c r="M329" s="57">
        <v>0.5175227899</v>
      </c>
      <c r="N329" s="57">
        <v>0.5075669383</v>
      </c>
      <c r="O329" s="27">
        <v>0.9955851583</v>
      </c>
      <c r="P329" s="20">
        <v>1.0</v>
      </c>
      <c r="Q329" s="7"/>
      <c r="R329" s="7"/>
      <c r="S329" s="7"/>
      <c r="T329" s="7"/>
      <c r="U329" s="7"/>
      <c r="V329" s="7"/>
      <c r="W329" s="7"/>
      <c r="X329" s="7"/>
      <c r="Y329" s="7"/>
      <c r="Z329" s="7"/>
    </row>
    <row r="330" ht="15.0" customHeight="1">
      <c r="A330" s="20" t="s">
        <v>272</v>
      </c>
      <c r="B330" s="20" t="s">
        <v>421</v>
      </c>
      <c r="C330" s="20">
        <v>370.0</v>
      </c>
      <c r="D330" s="50">
        <v>1702.0</v>
      </c>
      <c r="E330" s="57">
        <v>0.5727108316</v>
      </c>
      <c r="F330" s="50">
        <v>975.0</v>
      </c>
      <c r="G330" s="50">
        <v>727.0</v>
      </c>
      <c r="H330" s="20" t="s">
        <v>247</v>
      </c>
      <c r="I330" s="7"/>
      <c r="J330" s="20" t="s">
        <v>272</v>
      </c>
      <c r="K330" s="20" t="s">
        <v>421</v>
      </c>
      <c r="L330" s="20">
        <v>370.0</v>
      </c>
      <c r="M330" s="57">
        <v>0.5817872595</v>
      </c>
      <c r="N330" s="57">
        <v>0.5657492355</v>
      </c>
      <c r="O330" s="27">
        <v>1.603802408</v>
      </c>
      <c r="P330" s="20">
        <v>1.0</v>
      </c>
      <c r="Q330" s="7"/>
      <c r="R330" s="7"/>
      <c r="S330" s="7"/>
      <c r="T330" s="7"/>
      <c r="U330" s="7"/>
      <c r="V330" s="7"/>
      <c r="W330" s="7"/>
      <c r="X330" s="7"/>
      <c r="Y330" s="7"/>
      <c r="Z330" s="7"/>
    </row>
    <row r="331" ht="15.0" customHeight="1">
      <c r="A331" s="20" t="s">
        <v>272</v>
      </c>
      <c r="B331" s="20" t="s">
        <v>421</v>
      </c>
      <c r="C331" s="20">
        <v>375.0</v>
      </c>
      <c r="D331" s="50">
        <v>890.0</v>
      </c>
      <c r="E331" s="57">
        <v>0.526762106</v>
      </c>
      <c r="F331" s="50">
        <v>469.0</v>
      </c>
      <c r="G331" s="50">
        <v>421.0</v>
      </c>
      <c r="H331" s="20" t="s">
        <v>247</v>
      </c>
      <c r="I331" s="7"/>
      <c r="J331" s="20" t="s">
        <v>272</v>
      </c>
      <c r="K331" s="20" t="s">
        <v>421</v>
      </c>
      <c r="L331" s="20">
        <v>375.0</v>
      </c>
      <c r="M331" s="57">
        <v>0.5158514894</v>
      </c>
      <c r="N331" s="57">
        <v>0.5100095329</v>
      </c>
      <c r="O331" s="27">
        <v>0.5841956544</v>
      </c>
      <c r="P331" s="20">
        <v>1.0</v>
      </c>
      <c r="Q331" s="7"/>
      <c r="R331" s="7"/>
      <c r="S331" s="7"/>
      <c r="T331" s="7"/>
      <c r="U331" s="7"/>
      <c r="V331" s="7"/>
      <c r="W331" s="7"/>
      <c r="X331" s="7"/>
      <c r="Y331" s="7"/>
      <c r="Z331" s="7"/>
    </row>
    <row r="332" ht="15.0" customHeight="1">
      <c r="A332" s="20" t="s">
        <v>272</v>
      </c>
      <c r="B332" s="20" t="s">
        <v>421</v>
      </c>
      <c r="C332" s="20">
        <v>377.0</v>
      </c>
      <c r="D332" s="50">
        <v>866.0</v>
      </c>
      <c r="E332" s="57">
        <v>0.5214411076</v>
      </c>
      <c r="F332" s="50">
        <v>452.0</v>
      </c>
      <c r="G332" s="50">
        <v>414.0</v>
      </c>
      <c r="H332" s="20" t="s">
        <v>247</v>
      </c>
      <c r="I332" s="7"/>
      <c r="J332" s="20" t="s">
        <v>272</v>
      </c>
      <c r="K332" s="20" t="s">
        <v>421</v>
      </c>
      <c r="L332" s="20">
        <v>377.0</v>
      </c>
      <c r="M332" s="57">
        <v>0.5144745815</v>
      </c>
      <c r="N332" s="57">
        <v>0.5160289555</v>
      </c>
      <c r="O332" s="27">
        <v>-0.1554374077</v>
      </c>
      <c r="P332" s="20">
        <v>1.0</v>
      </c>
      <c r="Q332" s="7"/>
      <c r="R332" s="7"/>
      <c r="S332" s="7"/>
      <c r="T332" s="7"/>
      <c r="U332" s="7"/>
      <c r="V332" s="7"/>
      <c r="W332" s="7"/>
      <c r="X332" s="7"/>
      <c r="Y332" s="7"/>
      <c r="Z332" s="7"/>
    </row>
    <row r="333" ht="15.0" customHeight="1">
      <c r="A333" s="20" t="s">
        <v>272</v>
      </c>
      <c r="B333" s="20" t="s">
        <v>421</v>
      </c>
      <c r="C333" s="20">
        <v>378.0</v>
      </c>
      <c r="D333" s="50">
        <v>840.0</v>
      </c>
      <c r="E333" s="57">
        <v>0.5116772384</v>
      </c>
      <c r="F333" s="50">
        <v>430.0</v>
      </c>
      <c r="G333" s="50">
        <v>410.0</v>
      </c>
      <c r="H333" s="20" t="s">
        <v>247</v>
      </c>
      <c r="I333" s="7"/>
      <c r="J333" s="20" t="s">
        <v>272</v>
      </c>
      <c r="K333" s="20" t="s">
        <v>421</v>
      </c>
      <c r="L333" s="20">
        <v>378.0</v>
      </c>
      <c r="M333" s="57">
        <v>0.5355109293</v>
      </c>
      <c r="N333" s="57">
        <v>0.5180226571</v>
      </c>
      <c r="O333" s="27">
        <v>1.748827224</v>
      </c>
      <c r="P333" s="20">
        <v>1.0</v>
      </c>
      <c r="Q333" s="7"/>
      <c r="R333" s="7"/>
      <c r="S333" s="7"/>
      <c r="T333" s="7"/>
      <c r="U333" s="7"/>
      <c r="V333" s="7"/>
      <c r="W333" s="7"/>
      <c r="X333" s="7"/>
      <c r="Y333" s="7"/>
      <c r="Z333" s="7"/>
    </row>
    <row r="334" ht="15.0" customHeight="1">
      <c r="A334" s="20" t="s">
        <v>272</v>
      </c>
      <c r="B334" s="20" t="s">
        <v>466</v>
      </c>
      <c r="C334" s="20">
        <v>380.0</v>
      </c>
      <c r="D334" s="50">
        <v>2225.0</v>
      </c>
      <c r="E334" s="57">
        <v>0.3955980565</v>
      </c>
      <c r="F334" s="50">
        <v>880.0</v>
      </c>
      <c r="G334" s="50">
        <v>1345.0</v>
      </c>
      <c r="H334" s="20" t="s">
        <v>245</v>
      </c>
      <c r="I334" s="7"/>
      <c r="J334" s="20" t="s">
        <v>272</v>
      </c>
      <c r="K334" s="20" t="s">
        <v>466</v>
      </c>
      <c r="L334" s="20">
        <v>380.0</v>
      </c>
      <c r="M334" s="57">
        <v>0.3880060382</v>
      </c>
      <c r="N334" s="57">
        <v>0.3927227102</v>
      </c>
      <c r="O334" s="27">
        <v>-0.4716671984</v>
      </c>
      <c r="P334" s="20">
        <v>1.0</v>
      </c>
      <c r="Q334" s="7"/>
      <c r="R334" s="7"/>
      <c r="S334" s="7"/>
      <c r="T334" s="7"/>
      <c r="U334" s="7"/>
      <c r="V334" s="7"/>
      <c r="W334" s="7"/>
      <c r="X334" s="7"/>
      <c r="Y334" s="7"/>
      <c r="Z334" s="7"/>
    </row>
    <row r="335" ht="15.0" customHeight="1">
      <c r="A335" s="20" t="s">
        <v>272</v>
      </c>
      <c r="B335" s="20" t="s">
        <v>466</v>
      </c>
      <c r="C335" s="20">
        <v>390.0</v>
      </c>
      <c r="D335" s="50">
        <v>1964.0</v>
      </c>
      <c r="E335" s="57">
        <v>0.3897837519</v>
      </c>
      <c r="F335" s="50">
        <v>766.0</v>
      </c>
      <c r="G335" s="50">
        <v>1198.0</v>
      </c>
      <c r="H335" s="20" t="s">
        <v>245</v>
      </c>
      <c r="I335" s="7"/>
      <c r="J335" s="20" t="s">
        <v>272</v>
      </c>
      <c r="K335" s="20" t="s">
        <v>466</v>
      </c>
      <c r="L335" s="20">
        <v>390.0</v>
      </c>
      <c r="M335" s="57">
        <v>0.4101897346</v>
      </c>
      <c r="N335" s="57">
        <v>0.4089775561</v>
      </c>
      <c r="O335" s="27">
        <v>0.1212178464</v>
      </c>
      <c r="P335" s="20">
        <v>1.0</v>
      </c>
      <c r="Q335" s="7"/>
      <c r="R335" s="7"/>
      <c r="S335" s="7"/>
      <c r="T335" s="7"/>
      <c r="U335" s="7"/>
      <c r="V335" s="7"/>
      <c r="W335" s="7"/>
      <c r="X335" s="7"/>
      <c r="Y335" s="7"/>
      <c r="Z335" s="7"/>
    </row>
    <row r="336" ht="15.0" customHeight="1">
      <c r="A336" s="20" t="s">
        <v>272</v>
      </c>
      <c r="B336" s="20" t="s">
        <v>466</v>
      </c>
      <c r="C336" s="20">
        <v>400.0</v>
      </c>
      <c r="D336" s="50">
        <v>1096.0</v>
      </c>
      <c r="E336" s="57">
        <v>0.3315433216</v>
      </c>
      <c r="F336" s="50">
        <v>363.0</v>
      </c>
      <c r="G336" s="50">
        <v>733.0</v>
      </c>
      <c r="H336" s="20" t="s">
        <v>245</v>
      </c>
      <c r="I336" s="7"/>
      <c r="J336" s="20" t="s">
        <v>272</v>
      </c>
      <c r="K336" s="20" t="s">
        <v>466</v>
      </c>
      <c r="L336" s="20">
        <v>400.0</v>
      </c>
      <c r="M336" s="57">
        <v>0.3378587398</v>
      </c>
      <c r="N336" s="57">
        <v>0.3327922078</v>
      </c>
      <c r="O336" s="27">
        <v>0.5066531999</v>
      </c>
      <c r="P336" s="20">
        <v>1.0</v>
      </c>
      <c r="Q336" s="7"/>
      <c r="R336" s="7"/>
      <c r="S336" s="7"/>
      <c r="T336" s="7"/>
      <c r="U336" s="7"/>
      <c r="V336" s="7"/>
      <c r="W336" s="7"/>
      <c r="X336" s="7"/>
      <c r="Y336" s="7"/>
      <c r="Z336" s="7"/>
    </row>
    <row r="337" ht="15.0" customHeight="1">
      <c r="A337" s="20" t="s">
        <v>272</v>
      </c>
      <c r="B337" s="20" t="s">
        <v>467</v>
      </c>
      <c r="C337" s="20">
        <v>410.0</v>
      </c>
      <c r="D337" s="50">
        <v>106.0</v>
      </c>
      <c r="E337" s="57">
        <v>0.2575042802</v>
      </c>
      <c r="F337" s="50">
        <v>27.0</v>
      </c>
      <c r="G337" s="50">
        <v>79.0</v>
      </c>
      <c r="H337" s="20" t="s">
        <v>245</v>
      </c>
      <c r="I337" s="7"/>
      <c r="J337" s="20" t="s">
        <v>272</v>
      </c>
      <c r="K337" s="20" t="s">
        <v>467</v>
      </c>
      <c r="L337" s="20">
        <v>410.0</v>
      </c>
      <c r="M337" s="57">
        <v>0.2881131847</v>
      </c>
      <c r="N337" s="57">
        <v>0.325203252</v>
      </c>
      <c r="O337" s="27">
        <v>-3.70900673</v>
      </c>
      <c r="P337" s="20">
        <v>1.0</v>
      </c>
      <c r="Q337" s="7"/>
      <c r="R337" s="7"/>
      <c r="S337" s="7"/>
      <c r="T337" s="7"/>
      <c r="U337" s="7"/>
      <c r="V337" s="7"/>
      <c r="W337" s="7"/>
      <c r="X337" s="7"/>
      <c r="Y337" s="7"/>
      <c r="Z337" s="7"/>
    </row>
    <row r="338" ht="15.0" customHeight="1">
      <c r="A338" s="20" t="s">
        <v>272</v>
      </c>
      <c r="B338" s="20" t="s">
        <v>468</v>
      </c>
      <c r="C338" s="20">
        <v>420.0</v>
      </c>
      <c r="D338" s="50">
        <v>1665.0</v>
      </c>
      <c r="E338" s="57">
        <v>0.428617779</v>
      </c>
      <c r="F338" s="50">
        <v>714.0</v>
      </c>
      <c r="G338" s="50">
        <v>951.0</v>
      </c>
      <c r="H338" s="20" t="s">
        <v>245</v>
      </c>
      <c r="I338" s="7"/>
      <c r="J338" s="20" t="s">
        <v>272</v>
      </c>
      <c r="K338" s="20" t="s">
        <v>468</v>
      </c>
      <c r="L338" s="20">
        <v>420.0</v>
      </c>
      <c r="M338" s="57">
        <v>0.415918426</v>
      </c>
      <c r="N338" s="57">
        <v>0.4285714286</v>
      </c>
      <c r="O338" s="27">
        <v>-1.265300254</v>
      </c>
      <c r="P338" s="20">
        <v>1.0</v>
      </c>
      <c r="Q338" s="7"/>
      <c r="R338" s="7"/>
      <c r="S338" s="7"/>
      <c r="T338" s="7"/>
      <c r="U338" s="7"/>
      <c r="V338" s="7"/>
      <c r="W338" s="7"/>
      <c r="X338" s="7"/>
      <c r="Y338" s="7"/>
      <c r="Z338" s="7"/>
    </row>
    <row r="339" ht="15.0" customHeight="1">
      <c r="A339" s="20" t="s">
        <v>272</v>
      </c>
      <c r="B339" s="20" t="s">
        <v>468</v>
      </c>
      <c r="C339" s="20">
        <v>430.0</v>
      </c>
      <c r="D339" s="50">
        <v>1378.0</v>
      </c>
      <c r="E339" s="57">
        <v>0.4333854541</v>
      </c>
      <c r="F339" s="50">
        <v>597.0</v>
      </c>
      <c r="G339" s="50">
        <v>781.0</v>
      </c>
      <c r="H339" s="20" t="s">
        <v>245</v>
      </c>
      <c r="I339" s="7"/>
      <c r="J339" s="20" t="s">
        <v>272</v>
      </c>
      <c r="K339" s="20" t="s">
        <v>468</v>
      </c>
      <c r="L339" s="20">
        <v>430.0</v>
      </c>
      <c r="M339" s="57">
        <v>0.4570278793</v>
      </c>
      <c r="N339" s="57">
        <v>0.4337202199</v>
      </c>
      <c r="O339" s="27">
        <v>2.330765939</v>
      </c>
      <c r="P339" s="20">
        <v>1.0</v>
      </c>
      <c r="Q339" s="7"/>
      <c r="R339" s="7"/>
      <c r="S339" s="7"/>
      <c r="T339" s="7"/>
      <c r="U339" s="7"/>
      <c r="V339" s="7"/>
      <c r="W339" s="7"/>
      <c r="X339" s="7"/>
      <c r="Y339" s="7"/>
      <c r="Z339" s="7"/>
    </row>
    <row r="340" ht="15.0" customHeight="1">
      <c r="A340" s="20" t="s">
        <v>272</v>
      </c>
      <c r="B340" s="20" t="s">
        <v>469</v>
      </c>
      <c r="C340" s="20">
        <v>440.0</v>
      </c>
      <c r="D340" s="50">
        <v>369.0</v>
      </c>
      <c r="E340" s="57">
        <v>0.407725599</v>
      </c>
      <c r="F340" s="50">
        <v>150.0</v>
      </c>
      <c r="G340" s="50">
        <v>219.0</v>
      </c>
      <c r="H340" s="20" t="s">
        <v>245</v>
      </c>
      <c r="I340" s="7"/>
      <c r="J340" s="20" t="s">
        <v>272</v>
      </c>
      <c r="K340" s="20" t="s">
        <v>469</v>
      </c>
      <c r="L340" s="20">
        <v>440.0</v>
      </c>
      <c r="M340" s="57">
        <v>0.3644994054</v>
      </c>
      <c r="N340" s="57">
        <v>0.4125475285</v>
      </c>
      <c r="O340" s="27">
        <v>-4.804812314</v>
      </c>
      <c r="P340" s="20">
        <v>1.0</v>
      </c>
      <c r="Q340" s="7"/>
      <c r="R340" s="7"/>
      <c r="S340" s="7"/>
      <c r="T340" s="7"/>
      <c r="U340" s="7"/>
      <c r="V340" s="7"/>
      <c r="W340" s="7"/>
      <c r="X340" s="7"/>
      <c r="Y340" s="7"/>
      <c r="Z340" s="7"/>
    </row>
    <row r="341" ht="15.0" customHeight="1">
      <c r="A341" s="20" t="s">
        <v>272</v>
      </c>
      <c r="B341" s="20" t="s">
        <v>470</v>
      </c>
      <c r="C341" s="20">
        <v>450.0</v>
      </c>
      <c r="D341" s="50">
        <v>563.0</v>
      </c>
      <c r="E341" s="57">
        <v>0.6838630893</v>
      </c>
      <c r="F341" s="50">
        <v>385.0</v>
      </c>
      <c r="G341" s="50">
        <v>178.0</v>
      </c>
      <c r="H341" s="20" t="s">
        <v>247</v>
      </c>
      <c r="I341" s="7"/>
      <c r="J341" s="20" t="s">
        <v>272</v>
      </c>
      <c r="K341" s="20" t="s">
        <v>470</v>
      </c>
      <c r="L341" s="20">
        <v>450.0</v>
      </c>
      <c r="M341" s="57">
        <v>0.7365057834</v>
      </c>
      <c r="N341" s="57">
        <v>0.7140783745</v>
      </c>
      <c r="O341" s="27">
        <v>2.242740893</v>
      </c>
      <c r="P341" s="20">
        <v>1.0</v>
      </c>
      <c r="Q341" s="7"/>
      <c r="R341" s="7"/>
      <c r="S341" s="7"/>
      <c r="T341" s="7"/>
      <c r="U341" s="7"/>
      <c r="V341" s="7"/>
      <c r="W341" s="7"/>
      <c r="X341" s="7"/>
      <c r="Y341" s="7"/>
      <c r="Z341" s="7"/>
    </row>
    <row r="342" ht="15.0" customHeight="1">
      <c r="A342" s="20" t="s">
        <v>272</v>
      </c>
      <c r="B342" s="20" t="s">
        <v>470</v>
      </c>
      <c r="C342" s="20">
        <v>460.0</v>
      </c>
      <c r="D342" s="50">
        <v>921.0</v>
      </c>
      <c r="E342" s="57">
        <v>0.7256765652</v>
      </c>
      <c r="F342" s="50">
        <v>668.0</v>
      </c>
      <c r="G342" s="50">
        <v>253.0</v>
      </c>
      <c r="H342" s="20" t="s">
        <v>247</v>
      </c>
      <c r="I342" s="7"/>
      <c r="J342" s="20" t="s">
        <v>272</v>
      </c>
      <c r="K342" s="20" t="s">
        <v>470</v>
      </c>
      <c r="L342" s="20">
        <v>460.0</v>
      </c>
      <c r="M342" s="57">
        <v>0.7548291947</v>
      </c>
      <c r="N342" s="57">
        <v>0.7371031746</v>
      </c>
      <c r="O342" s="27">
        <v>1.772602009</v>
      </c>
      <c r="P342" s="20">
        <v>1.0</v>
      </c>
      <c r="Q342" s="7"/>
      <c r="R342" s="7"/>
      <c r="S342" s="7"/>
      <c r="T342" s="7"/>
      <c r="U342" s="7"/>
      <c r="V342" s="7"/>
      <c r="W342" s="7"/>
      <c r="X342" s="7"/>
      <c r="Y342" s="7"/>
      <c r="Z342" s="7"/>
    </row>
    <row r="343" ht="15.0" customHeight="1">
      <c r="A343" s="20" t="s">
        <v>272</v>
      </c>
      <c r="B343" s="20" t="s">
        <v>470</v>
      </c>
      <c r="C343" s="20">
        <v>470.0</v>
      </c>
      <c r="D343" s="50">
        <v>541.0</v>
      </c>
      <c r="E343" s="57">
        <v>0.741795124</v>
      </c>
      <c r="F343" s="50">
        <v>401.0</v>
      </c>
      <c r="G343" s="50">
        <v>140.0</v>
      </c>
      <c r="H343" s="20" t="s">
        <v>247</v>
      </c>
      <c r="I343" s="7"/>
      <c r="J343" s="20" t="s">
        <v>272</v>
      </c>
      <c r="K343" s="20" t="s">
        <v>470</v>
      </c>
      <c r="L343" s="20">
        <v>470.0</v>
      </c>
      <c r="M343" s="57">
        <v>0.8097538393</v>
      </c>
      <c r="N343" s="57">
        <v>0.7927090779</v>
      </c>
      <c r="O343" s="27">
        <v>1.704476142</v>
      </c>
      <c r="P343" s="20">
        <v>1.0</v>
      </c>
      <c r="Q343" s="7"/>
      <c r="R343" s="7"/>
      <c r="S343" s="7"/>
      <c r="T343" s="7"/>
      <c r="U343" s="7"/>
      <c r="V343" s="7"/>
      <c r="W343" s="7"/>
      <c r="X343" s="7"/>
      <c r="Y343" s="7"/>
      <c r="Z343" s="7"/>
    </row>
    <row r="344" ht="15.0" customHeight="1">
      <c r="A344" s="20" t="s">
        <v>272</v>
      </c>
      <c r="B344" s="20" t="s">
        <v>470</v>
      </c>
      <c r="C344" s="20">
        <v>480.0</v>
      </c>
      <c r="D344" s="50">
        <v>821.0</v>
      </c>
      <c r="E344" s="57">
        <v>0.6495966769</v>
      </c>
      <c r="F344" s="50">
        <v>533.0</v>
      </c>
      <c r="G344" s="50">
        <v>288.0</v>
      </c>
      <c r="H344" s="20" t="s">
        <v>247</v>
      </c>
      <c r="I344" s="7"/>
      <c r="J344" s="20" t="s">
        <v>272</v>
      </c>
      <c r="K344" s="20" t="s">
        <v>470</v>
      </c>
      <c r="L344" s="20">
        <v>480.0</v>
      </c>
      <c r="M344" s="57">
        <v>0.7130749629</v>
      </c>
      <c r="N344" s="57">
        <v>0.687727825</v>
      </c>
      <c r="O344" s="27">
        <v>2.534713792</v>
      </c>
      <c r="P344" s="20">
        <v>1.0</v>
      </c>
      <c r="Q344" s="7"/>
      <c r="R344" s="7"/>
      <c r="S344" s="7"/>
      <c r="T344" s="7"/>
      <c r="U344" s="7"/>
      <c r="V344" s="7"/>
      <c r="W344" s="7"/>
      <c r="X344" s="7"/>
      <c r="Y344" s="7"/>
      <c r="Z344" s="7"/>
    </row>
    <row r="345" ht="15.0" customHeight="1">
      <c r="A345" s="20" t="s">
        <v>272</v>
      </c>
      <c r="B345" s="20" t="s">
        <v>470</v>
      </c>
      <c r="C345" s="20">
        <v>490.0</v>
      </c>
      <c r="D345" s="50">
        <v>576.0</v>
      </c>
      <c r="E345" s="57">
        <v>0.6329595985</v>
      </c>
      <c r="F345" s="50">
        <v>365.0</v>
      </c>
      <c r="G345" s="50">
        <v>211.0</v>
      </c>
      <c r="H345" s="20" t="s">
        <v>247</v>
      </c>
      <c r="I345" s="7"/>
      <c r="J345" s="20" t="s">
        <v>272</v>
      </c>
      <c r="K345" s="20" t="s">
        <v>470</v>
      </c>
      <c r="L345" s="20">
        <v>490.0</v>
      </c>
      <c r="M345" s="57">
        <v>0.6792477219</v>
      </c>
      <c r="N345" s="57">
        <v>0.6611253197</v>
      </c>
      <c r="O345" s="27">
        <v>1.812240216</v>
      </c>
      <c r="P345" s="20">
        <v>1.0</v>
      </c>
      <c r="Q345" s="7"/>
      <c r="R345" s="7"/>
      <c r="S345" s="7"/>
      <c r="T345" s="7"/>
      <c r="U345" s="7"/>
      <c r="V345" s="7"/>
      <c r="W345" s="7"/>
      <c r="X345" s="7"/>
      <c r="Y345" s="7"/>
      <c r="Z345" s="7"/>
    </row>
    <row r="346" ht="15.0" customHeight="1">
      <c r="A346" s="20" t="s">
        <v>272</v>
      </c>
      <c r="B346" s="20" t="s">
        <v>470</v>
      </c>
      <c r="C346" s="20">
        <v>500.0</v>
      </c>
      <c r="D346" s="50">
        <v>193.0</v>
      </c>
      <c r="E346" s="57">
        <v>0.6934338921</v>
      </c>
      <c r="F346" s="50">
        <v>134.0</v>
      </c>
      <c r="G346" s="50">
        <v>59.0</v>
      </c>
      <c r="H346" s="20" t="s">
        <v>247</v>
      </c>
      <c r="I346" s="7"/>
      <c r="J346" s="20" t="s">
        <v>272</v>
      </c>
      <c r="K346" s="20" t="s">
        <v>470</v>
      </c>
      <c r="L346" s="20">
        <v>500.0</v>
      </c>
      <c r="M346" s="57">
        <v>0.6797203026</v>
      </c>
      <c r="N346" s="57">
        <v>0.7350157729</v>
      </c>
      <c r="O346" s="27">
        <v>-5.529547024</v>
      </c>
      <c r="P346" s="20">
        <v>1.0</v>
      </c>
      <c r="Q346" s="7"/>
      <c r="R346" s="7"/>
      <c r="S346" s="7"/>
      <c r="T346" s="7"/>
      <c r="U346" s="7"/>
      <c r="V346" s="7"/>
      <c r="W346" s="7"/>
      <c r="X346" s="7"/>
      <c r="Y346" s="7"/>
      <c r="Z346" s="7"/>
    </row>
    <row r="347" ht="15.0" customHeight="1">
      <c r="A347" s="20" t="s">
        <v>272</v>
      </c>
      <c r="B347" s="20" t="s">
        <v>470</v>
      </c>
      <c r="C347" s="20">
        <v>510.0</v>
      </c>
      <c r="D347" s="50">
        <v>351.0</v>
      </c>
      <c r="E347" s="57">
        <v>0.7238867249</v>
      </c>
      <c r="F347" s="50">
        <v>254.0</v>
      </c>
      <c r="G347" s="50">
        <v>97.0</v>
      </c>
      <c r="H347" s="20" t="s">
        <v>247</v>
      </c>
      <c r="I347" s="7"/>
      <c r="J347" s="20" t="s">
        <v>272</v>
      </c>
      <c r="K347" s="20" t="s">
        <v>470</v>
      </c>
      <c r="L347" s="20">
        <v>510.0</v>
      </c>
      <c r="M347" s="57">
        <v>0.7062478261</v>
      </c>
      <c r="N347" s="57">
        <v>0.7562862669</v>
      </c>
      <c r="O347" s="27">
        <v>-5.003844083</v>
      </c>
      <c r="P347" s="20">
        <v>1.0</v>
      </c>
      <c r="Q347" s="7"/>
      <c r="R347" s="7"/>
      <c r="S347" s="7"/>
      <c r="T347" s="7"/>
      <c r="U347" s="7"/>
      <c r="V347" s="7"/>
      <c r="W347" s="7"/>
      <c r="X347" s="7"/>
      <c r="Y347" s="7"/>
      <c r="Z347" s="7"/>
    </row>
    <row r="348" ht="15.0" customHeight="1">
      <c r="A348" s="20" t="s">
        <v>272</v>
      </c>
      <c r="B348" s="20" t="s">
        <v>470</v>
      </c>
      <c r="C348" s="20">
        <v>520.0</v>
      </c>
      <c r="D348" s="50">
        <v>347.0</v>
      </c>
      <c r="E348" s="57">
        <v>0.6075213418</v>
      </c>
      <c r="F348" s="50">
        <v>211.0</v>
      </c>
      <c r="G348" s="50">
        <v>136.0</v>
      </c>
      <c r="H348" s="20" t="s">
        <v>247</v>
      </c>
      <c r="I348" s="7"/>
      <c r="J348" s="20" t="s">
        <v>272</v>
      </c>
      <c r="K348" s="20" t="s">
        <v>470</v>
      </c>
      <c r="L348" s="20">
        <v>520.0</v>
      </c>
      <c r="M348" s="57">
        <v>0.7081196867</v>
      </c>
      <c r="N348" s="57">
        <v>0.6743362832</v>
      </c>
      <c r="O348" s="27">
        <v>3.37834035</v>
      </c>
      <c r="P348" s="20">
        <v>1.0</v>
      </c>
      <c r="Q348" s="7"/>
      <c r="R348" s="7"/>
      <c r="S348" s="7"/>
      <c r="T348" s="7"/>
      <c r="U348" s="7"/>
      <c r="V348" s="7"/>
      <c r="W348" s="7"/>
      <c r="X348" s="7"/>
      <c r="Y348" s="7"/>
      <c r="Z348" s="7"/>
    </row>
    <row r="349" ht="15.0" customHeight="1">
      <c r="A349" s="20" t="s">
        <v>272</v>
      </c>
      <c r="B349" s="20" t="s">
        <v>470</v>
      </c>
      <c r="C349" s="20">
        <v>530.0</v>
      </c>
      <c r="D349" s="50">
        <v>328.0</v>
      </c>
      <c r="E349" s="57">
        <v>0.6160860363</v>
      </c>
      <c r="F349" s="50">
        <v>202.0</v>
      </c>
      <c r="G349" s="50">
        <v>126.0</v>
      </c>
      <c r="H349" s="20" t="s">
        <v>247</v>
      </c>
      <c r="I349" s="7"/>
      <c r="J349" s="20" t="s">
        <v>272</v>
      </c>
      <c r="K349" s="20" t="s">
        <v>470</v>
      </c>
      <c r="L349" s="20">
        <v>530.0</v>
      </c>
      <c r="M349" s="57">
        <v>0.6429207198</v>
      </c>
      <c r="N349" s="57">
        <v>0.6398467433</v>
      </c>
      <c r="O349" s="27">
        <v>0.3073976504</v>
      </c>
      <c r="P349" s="20">
        <v>1.0</v>
      </c>
      <c r="Q349" s="7"/>
      <c r="R349" s="7"/>
      <c r="S349" s="7"/>
      <c r="T349" s="7"/>
      <c r="U349" s="7"/>
      <c r="V349" s="7"/>
      <c r="W349" s="7"/>
      <c r="X349" s="7"/>
      <c r="Y349" s="7"/>
      <c r="Z349" s="7"/>
    </row>
    <row r="350" ht="15.0" customHeight="1">
      <c r="A350" s="20" t="s">
        <v>272</v>
      </c>
      <c r="B350" s="20" t="s">
        <v>470</v>
      </c>
      <c r="C350" s="20">
        <v>540.0</v>
      </c>
      <c r="D350" s="50">
        <v>410.0</v>
      </c>
      <c r="E350" s="57">
        <v>0.5952289218</v>
      </c>
      <c r="F350" s="50">
        <v>244.0</v>
      </c>
      <c r="G350" s="50">
        <v>166.0</v>
      </c>
      <c r="H350" s="20" t="s">
        <v>247</v>
      </c>
      <c r="I350" s="7"/>
      <c r="J350" s="20" t="s">
        <v>272</v>
      </c>
      <c r="K350" s="20" t="s">
        <v>470</v>
      </c>
      <c r="L350" s="20">
        <v>540.0</v>
      </c>
      <c r="M350" s="57">
        <v>0.6708278098</v>
      </c>
      <c r="N350" s="57">
        <v>0.6104815864</v>
      </c>
      <c r="O350" s="27">
        <v>6.034622342</v>
      </c>
      <c r="P350" s="20">
        <v>1.0</v>
      </c>
      <c r="Q350" s="7"/>
      <c r="R350" s="7"/>
      <c r="S350" s="7"/>
      <c r="T350" s="7"/>
      <c r="U350" s="7"/>
      <c r="V350" s="7"/>
      <c r="W350" s="7"/>
      <c r="X350" s="7"/>
      <c r="Y350" s="7"/>
      <c r="Z350" s="7"/>
    </row>
    <row r="351" ht="15.0" customHeight="1">
      <c r="A351" s="20" t="s">
        <v>272</v>
      </c>
      <c r="B351" s="20" t="s">
        <v>470</v>
      </c>
      <c r="C351" s="20">
        <v>550.0</v>
      </c>
      <c r="D351" s="50">
        <v>896.0</v>
      </c>
      <c r="E351" s="57">
        <v>0.6307491941</v>
      </c>
      <c r="F351" s="50">
        <v>565.0</v>
      </c>
      <c r="G351" s="50">
        <v>331.0</v>
      </c>
      <c r="H351" s="20" t="s">
        <v>247</v>
      </c>
      <c r="I351" s="7"/>
      <c r="J351" s="20" t="s">
        <v>272</v>
      </c>
      <c r="K351" s="20" t="s">
        <v>470</v>
      </c>
      <c r="L351" s="20">
        <v>550.0</v>
      </c>
      <c r="M351" s="57">
        <v>0.6780662445</v>
      </c>
      <c r="N351" s="57">
        <v>0.6720707443</v>
      </c>
      <c r="O351" s="27">
        <v>0.5995500258</v>
      </c>
      <c r="P351" s="20">
        <v>1.0</v>
      </c>
      <c r="Q351" s="7"/>
      <c r="R351" s="7"/>
      <c r="S351" s="7"/>
      <c r="T351" s="7"/>
      <c r="U351" s="7"/>
      <c r="V351" s="7"/>
      <c r="W351" s="7"/>
      <c r="X351" s="7"/>
      <c r="Y351" s="7"/>
      <c r="Z351" s="7"/>
    </row>
    <row r="352" ht="15.0" customHeight="1">
      <c r="A352" s="20" t="s">
        <v>272</v>
      </c>
      <c r="B352" s="20" t="s">
        <v>470</v>
      </c>
      <c r="C352" s="20">
        <v>560.0</v>
      </c>
      <c r="D352" s="50">
        <v>282.0</v>
      </c>
      <c r="E352" s="57">
        <v>0.6522614512</v>
      </c>
      <c r="F352" s="50">
        <v>184.0</v>
      </c>
      <c r="G352" s="50">
        <v>98.0</v>
      </c>
      <c r="H352" s="20" t="s">
        <v>247</v>
      </c>
      <c r="I352" s="7"/>
      <c r="J352" s="20" t="s">
        <v>272</v>
      </c>
      <c r="K352" s="20" t="s">
        <v>470</v>
      </c>
      <c r="L352" s="20">
        <v>560.0</v>
      </c>
      <c r="M352" s="57">
        <v>0.6615225268</v>
      </c>
      <c r="N352" s="57">
        <v>0.6691729323</v>
      </c>
      <c r="O352" s="27">
        <v>-0.7650405499</v>
      </c>
      <c r="P352" s="20">
        <v>1.0</v>
      </c>
      <c r="Q352" s="7"/>
      <c r="R352" s="7"/>
      <c r="S352" s="7"/>
      <c r="T352" s="7"/>
      <c r="U352" s="7"/>
      <c r="V352" s="7"/>
      <c r="W352" s="7"/>
      <c r="X352" s="7"/>
      <c r="Y352" s="7"/>
      <c r="Z352" s="7"/>
    </row>
    <row r="353" ht="15.0" customHeight="1">
      <c r="A353" s="20" t="s">
        <v>272</v>
      </c>
      <c r="B353" s="20" t="s">
        <v>470</v>
      </c>
      <c r="C353" s="20">
        <v>570.0</v>
      </c>
      <c r="D353" s="50">
        <v>536.0</v>
      </c>
      <c r="E353" s="57">
        <v>0.6166574289</v>
      </c>
      <c r="F353" s="50">
        <v>331.0</v>
      </c>
      <c r="G353" s="50">
        <v>205.0</v>
      </c>
      <c r="H353" s="20" t="s">
        <v>247</v>
      </c>
      <c r="I353" s="7"/>
      <c r="J353" s="20" t="s">
        <v>272</v>
      </c>
      <c r="K353" s="20" t="s">
        <v>470</v>
      </c>
      <c r="L353" s="20">
        <v>570.0</v>
      </c>
      <c r="M353" s="57">
        <v>0.6729269074</v>
      </c>
      <c r="N353" s="57">
        <v>0.6514522822</v>
      </c>
      <c r="O353" s="27">
        <v>2.147462523</v>
      </c>
      <c r="P353" s="20">
        <v>1.0</v>
      </c>
      <c r="Q353" s="7"/>
      <c r="R353" s="7"/>
      <c r="S353" s="7"/>
      <c r="T353" s="7"/>
      <c r="U353" s="7"/>
      <c r="V353" s="7"/>
      <c r="W353" s="7"/>
      <c r="X353" s="7"/>
      <c r="Y353" s="7"/>
      <c r="Z353" s="7"/>
    </row>
    <row r="354" ht="15.0" customHeight="1">
      <c r="A354" s="20" t="s">
        <v>272</v>
      </c>
      <c r="B354" s="20" t="s">
        <v>470</v>
      </c>
      <c r="C354" s="20">
        <v>580.0</v>
      </c>
      <c r="D354" s="50">
        <v>447.0</v>
      </c>
      <c r="E354" s="57">
        <v>0.6455261759</v>
      </c>
      <c r="F354" s="50">
        <v>289.0</v>
      </c>
      <c r="G354" s="50">
        <v>158.0</v>
      </c>
      <c r="H354" s="20" t="s">
        <v>247</v>
      </c>
      <c r="I354" s="7"/>
      <c r="J354" s="20" t="s">
        <v>272</v>
      </c>
      <c r="K354" s="20" t="s">
        <v>470</v>
      </c>
      <c r="L354" s="20">
        <v>580.0</v>
      </c>
      <c r="M354" s="57">
        <v>0.6863025425</v>
      </c>
      <c r="N354" s="57">
        <v>0.6831091181</v>
      </c>
      <c r="O354" s="27">
        <v>0.3193424374</v>
      </c>
      <c r="P354" s="20">
        <v>1.0</v>
      </c>
      <c r="Q354" s="7"/>
      <c r="R354" s="7"/>
      <c r="S354" s="7"/>
      <c r="T354" s="7"/>
      <c r="U354" s="7"/>
      <c r="V354" s="7"/>
      <c r="W354" s="7"/>
      <c r="X354" s="7"/>
      <c r="Y354" s="7"/>
      <c r="Z354" s="7"/>
    </row>
    <row r="355" ht="15.0" customHeight="1">
      <c r="A355" s="20" t="s">
        <v>272</v>
      </c>
      <c r="B355" s="20" t="s">
        <v>470</v>
      </c>
      <c r="C355" s="20">
        <v>590.0</v>
      </c>
      <c r="D355" s="50">
        <v>332.0</v>
      </c>
      <c r="E355" s="57">
        <v>0.6721621656</v>
      </c>
      <c r="F355" s="50">
        <v>223.0</v>
      </c>
      <c r="G355" s="50">
        <v>109.0</v>
      </c>
      <c r="H355" s="20" t="s">
        <v>247</v>
      </c>
      <c r="I355" s="7"/>
      <c r="J355" s="20" t="s">
        <v>272</v>
      </c>
      <c r="K355" s="20" t="s">
        <v>470</v>
      </c>
      <c r="L355" s="20">
        <v>590.0</v>
      </c>
      <c r="M355" s="57">
        <v>0.690895575</v>
      </c>
      <c r="N355" s="57">
        <v>0.6960556845</v>
      </c>
      <c r="O355" s="27">
        <v>-0.5160109443</v>
      </c>
      <c r="P355" s="20">
        <v>1.0</v>
      </c>
      <c r="Q355" s="7"/>
      <c r="R355" s="7"/>
      <c r="S355" s="7"/>
      <c r="T355" s="7"/>
      <c r="U355" s="7"/>
      <c r="V355" s="7"/>
      <c r="W355" s="7"/>
      <c r="X355" s="7"/>
      <c r="Y355" s="7"/>
      <c r="Z355" s="7"/>
    </row>
    <row r="356" ht="15.0" customHeight="1">
      <c r="A356" s="20" t="s">
        <v>272</v>
      </c>
      <c r="B356" s="20" t="s">
        <v>471</v>
      </c>
      <c r="C356" s="20">
        <v>594.0</v>
      </c>
      <c r="D356" s="50">
        <v>2546.0</v>
      </c>
      <c r="E356" s="57">
        <v>0.4699551612</v>
      </c>
      <c r="F356" s="50">
        <v>1197.0</v>
      </c>
      <c r="G356" s="50">
        <v>1349.0</v>
      </c>
      <c r="H356" s="20" t="s">
        <v>245</v>
      </c>
      <c r="I356" s="7"/>
      <c r="J356" s="20" t="s">
        <v>272</v>
      </c>
      <c r="K356" s="20" t="s">
        <v>471</v>
      </c>
      <c r="L356" s="20">
        <v>594.0</v>
      </c>
      <c r="M356" s="57">
        <v>0.4914904312</v>
      </c>
      <c r="N356" s="57">
        <v>0.4845140619</v>
      </c>
      <c r="O356" s="27">
        <v>0.6976369278</v>
      </c>
      <c r="P356" s="20">
        <v>1.0</v>
      </c>
      <c r="Q356" s="7"/>
      <c r="R356" s="7"/>
      <c r="S356" s="7"/>
      <c r="T356" s="7"/>
      <c r="U356" s="7"/>
      <c r="V356" s="7"/>
      <c r="W356" s="7"/>
      <c r="X356" s="7"/>
      <c r="Y356" s="7"/>
      <c r="Z356" s="7"/>
    </row>
    <row r="357" ht="15.0" customHeight="1">
      <c r="A357" s="20" t="s">
        <v>272</v>
      </c>
      <c r="B357" s="20" t="s">
        <v>471</v>
      </c>
      <c r="C357" s="20">
        <v>601.0</v>
      </c>
      <c r="D357" s="50">
        <v>2873.0</v>
      </c>
      <c r="E357" s="57">
        <v>0.5293460108</v>
      </c>
      <c r="F357" s="50">
        <v>1521.0</v>
      </c>
      <c r="G357" s="50">
        <v>1352.0</v>
      </c>
      <c r="H357" s="20" t="s">
        <v>247</v>
      </c>
      <c r="I357" s="7"/>
      <c r="J357" s="20" t="s">
        <v>272</v>
      </c>
      <c r="K357" s="20" t="s">
        <v>471</v>
      </c>
      <c r="L357" s="20">
        <v>601.0</v>
      </c>
      <c r="M357" s="57">
        <v>0.516726522</v>
      </c>
      <c r="N357" s="57">
        <v>0.5360461391</v>
      </c>
      <c r="O357" s="27">
        <v>-1.931961703</v>
      </c>
      <c r="P357" s="20">
        <v>1.0</v>
      </c>
      <c r="Q357" s="7"/>
      <c r="R357" s="7"/>
      <c r="S357" s="7"/>
      <c r="T357" s="7"/>
      <c r="U357" s="7"/>
      <c r="V357" s="7"/>
      <c r="W357" s="7"/>
      <c r="X357" s="7"/>
      <c r="Y357" s="7"/>
      <c r="Z357" s="7"/>
    </row>
    <row r="358" ht="15.0" customHeight="1">
      <c r="A358" s="20" t="s">
        <v>272</v>
      </c>
      <c r="B358" s="20" t="s">
        <v>471</v>
      </c>
      <c r="C358" s="20">
        <v>608.0</v>
      </c>
      <c r="D358" s="50">
        <v>1692.0</v>
      </c>
      <c r="E358" s="57">
        <v>0.4753378769</v>
      </c>
      <c r="F358" s="50">
        <v>804.0</v>
      </c>
      <c r="G358" s="50">
        <v>888.0</v>
      </c>
      <c r="H358" s="20" t="s">
        <v>245</v>
      </c>
      <c r="I358" s="7"/>
      <c r="J358" s="20" t="s">
        <v>272</v>
      </c>
      <c r="K358" s="20" t="s">
        <v>471</v>
      </c>
      <c r="L358" s="20">
        <v>608.0</v>
      </c>
      <c r="M358" s="57">
        <v>0.508228264</v>
      </c>
      <c r="N358" s="57">
        <v>0.5104712042</v>
      </c>
      <c r="O358" s="27">
        <v>-0.2242940237</v>
      </c>
      <c r="P358" s="20">
        <v>1.0</v>
      </c>
      <c r="Q358" s="7"/>
      <c r="R358" s="7"/>
      <c r="S358" s="7"/>
      <c r="T358" s="7"/>
      <c r="U358" s="7"/>
      <c r="V358" s="7"/>
      <c r="W358" s="7"/>
      <c r="X358" s="7"/>
      <c r="Y358" s="7"/>
      <c r="Z358" s="7"/>
    </row>
    <row r="359" ht="15.0" customHeight="1">
      <c r="A359" s="20" t="s">
        <v>272</v>
      </c>
      <c r="B359" s="20" t="s">
        <v>471</v>
      </c>
      <c r="C359" s="20">
        <v>615.0</v>
      </c>
      <c r="D359" s="50">
        <v>2187.0</v>
      </c>
      <c r="E359" s="57">
        <v>0.521789754</v>
      </c>
      <c r="F359" s="50">
        <v>1141.0</v>
      </c>
      <c r="G359" s="50">
        <v>1046.0</v>
      </c>
      <c r="H359" s="20" t="s">
        <v>247</v>
      </c>
      <c r="I359" s="7"/>
      <c r="J359" s="20" t="s">
        <v>272</v>
      </c>
      <c r="K359" s="20" t="s">
        <v>471</v>
      </c>
      <c r="L359" s="20">
        <v>615.0</v>
      </c>
      <c r="M359" s="57">
        <v>0.5114234906</v>
      </c>
      <c r="N359" s="57">
        <v>0.5300589391</v>
      </c>
      <c r="O359" s="27">
        <v>-1.863544851</v>
      </c>
      <c r="P359" s="20">
        <v>1.0</v>
      </c>
      <c r="Q359" s="7"/>
      <c r="R359" s="7"/>
      <c r="S359" s="7"/>
      <c r="T359" s="7"/>
      <c r="U359" s="7"/>
      <c r="V359" s="7"/>
      <c r="W359" s="7"/>
      <c r="X359" s="7"/>
      <c r="Y359" s="7"/>
      <c r="Z359" s="7"/>
    </row>
    <row r="360" ht="15.0" customHeight="1">
      <c r="A360" s="20" t="s">
        <v>272</v>
      </c>
      <c r="B360" s="20" t="s">
        <v>472</v>
      </c>
      <c r="C360" s="20">
        <v>620.0</v>
      </c>
      <c r="D360" s="50">
        <v>870.0</v>
      </c>
      <c r="E360" s="57">
        <v>0.5663047831</v>
      </c>
      <c r="F360" s="50">
        <v>493.0</v>
      </c>
      <c r="G360" s="50">
        <v>377.0</v>
      </c>
      <c r="H360" s="20" t="s">
        <v>247</v>
      </c>
      <c r="I360" s="7"/>
      <c r="J360" s="20" t="s">
        <v>272</v>
      </c>
      <c r="K360" s="20" t="s">
        <v>472</v>
      </c>
      <c r="L360" s="20">
        <v>620.0</v>
      </c>
      <c r="M360" s="57">
        <v>0.5636305696</v>
      </c>
      <c r="N360" s="57">
        <v>0.5959933222</v>
      </c>
      <c r="O360" s="27">
        <v>-3.236275265</v>
      </c>
      <c r="P360" s="20">
        <v>1.0</v>
      </c>
      <c r="Q360" s="7"/>
      <c r="R360" s="7"/>
      <c r="S360" s="7"/>
      <c r="T360" s="7"/>
      <c r="U360" s="7"/>
      <c r="V360" s="7"/>
      <c r="W360" s="7"/>
      <c r="X360" s="7"/>
      <c r="Y360" s="7"/>
      <c r="Z360" s="7"/>
    </row>
    <row r="361" ht="15.0" customHeight="1">
      <c r="A361" s="20" t="s">
        <v>272</v>
      </c>
      <c r="B361" s="20" t="s">
        <v>473</v>
      </c>
      <c r="C361" s="20">
        <v>630.0</v>
      </c>
      <c r="D361" s="50">
        <v>171.0</v>
      </c>
      <c r="E361" s="57">
        <v>0.4593201014</v>
      </c>
      <c r="F361" s="50">
        <v>79.0</v>
      </c>
      <c r="G361" s="50">
        <v>92.0</v>
      </c>
      <c r="H361" s="20" t="s">
        <v>245</v>
      </c>
      <c r="I361" s="7"/>
      <c r="J361" s="20" t="s">
        <v>272</v>
      </c>
      <c r="K361" s="20" t="s">
        <v>473</v>
      </c>
      <c r="L361" s="20">
        <v>630.0</v>
      </c>
      <c r="M361" s="57">
        <v>0.4206879212</v>
      </c>
      <c r="N361" s="57">
        <v>0.5291262136</v>
      </c>
      <c r="O361" s="27">
        <v>-10.84382924</v>
      </c>
      <c r="P361" s="20">
        <v>0.0</v>
      </c>
      <c r="Q361" s="7"/>
      <c r="R361" s="7"/>
      <c r="S361" s="7"/>
      <c r="T361" s="7"/>
      <c r="U361" s="7"/>
      <c r="V361" s="7"/>
      <c r="W361" s="7"/>
      <c r="X361" s="7"/>
      <c r="Y361" s="7"/>
      <c r="Z361" s="7"/>
    </row>
    <row r="362" ht="15.0" customHeight="1">
      <c r="A362" s="20" t="s">
        <v>272</v>
      </c>
      <c r="B362" s="20" t="s">
        <v>427</v>
      </c>
      <c r="C362" s="20">
        <v>640.0</v>
      </c>
      <c r="D362" s="50">
        <v>1435.0</v>
      </c>
      <c r="E362" s="57">
        <v>0.5862569082</v>
      </c>
      <c r="F362" s="50">
        <v>841.0</v>
      </c>
      <c r="G362" s="50">
        <v>594.0</v>
      </c>
      <c r="H362" s="20" t="s">
        <v>247</v>
      </c>
      <c r="I362" s="7"/>
      <c r="J362" s="20" t="s">
        <v>272</v>
      </c>
      <c r="K362" s="20" t="s">
        <v>427</v>
      </c>
      <c r="L362" s="20">
        <v>640.0</v>
      </c>
      <c r="M362" s="57">
        <v>0.58934461</v>
      </c>
      <c r="N362" s="57">
        <v>0.5798421372</v>
      </c>
      <c r="O362" s="27">
        <v>0.9502472746</v>
      </c>
      <c r="P362" s="20">
        <v>1.0</v>
      </c>
      <c r="Q362" s="7"/>
      <c r="R362" s="7"/>
      <c r="S362" s="7"/>
      <c r="T362" s="7"/>
      <c r="U362" s="7"/>
      <c r="V362" s="7"/>
      <c r="W362" s="7"/>
      <c r="X362" s="7"/>
      <c r="Y362" s="7"/>
      <c r="Z362" s="7"/>
    </row>
    <row r="363" ht="15.0" customHeight="1">
      <c r="A363" s="20" t="s">
        <v>272</v>
      </c>
      <c r="B363" s="20" t="s">
        <v>427</v>
      </c>
      <c r="C363" s="20">
        <v>650.0</v>
      </c>
      <c r="D363" s="50">
        <v>1499.0</v>
      </c>
      <c r="E363" s="57">
        <v>0.5404568539</v>
      </c>
      <c r="F363" s="50">
        <v>810.0</v>
      </c>
      <c r="G363" s="50">
        <v>689.0</v>
      </c>
      <c r="H363" s="20" t="s">
        <v>247</v>
      </c>
      <c r="I363" s="7"/>
      <c r="J363" s="20" t="s">
        <v>272</v>
      </c>
      <c r="K363" s="20" t="s">
        <v>427</v>
      </c>
      <c r="L363" s="20">
        <v>650.0</v>
      </c>
      <c r="M363" s="57">
        <v>0.5278628885</v>
      </c>
      <c r="N363" s="57">
        <v>0.5508474576</v>
      </c>
      <c r="O363" s="27">
        <v>-2.298456912</v>
      </c>
      <c r="P363" s="20">
        <v>1.0</v>
      </c>
      <c r="Q363" s="7"/>
      <c r="R363" s="7"/>
      <c r="S363" s="7"/>
      <c r="T363" s="7"/>
      <c r="U363" s="7"/>
      <c r="V363" s="7"/>
      <c r="W363" s="7"/>
      <c r="X363" s="7"/>
      <c r="Y363" s="7"/>
      <c r="Z363" s="7"/>
    </row>
    <row r="364" ht="15.0" customHeight="1">
      <c r="A364" s="20" t="s">
        <v>272</v>
      </c>
      <c r="B364" s="20" t="s">
        <v>427</v>
      </c>
      <c r="C364" s="20">
        <v>660.0</v>
      </c>
      <c r="D364" s="50">
        <v>822.0</v>
      </c>
      <c r="E364" s="57">
        <v>0.5270544952</v>
      </c>
      <c r="F364" s="50">
        <v>433.0</v>
      </c>
      <c r="G364" s="50">
        <v>389.0</v>
      </c>
      <c r="H364" s="20" t="s">
        <v>247</v>
      </c>
      <c r="I364" s="7"/>
      <c r="J364" s="20" t="s">
        <v>272</v>
      </c>
      <c r="K364" s="20" t="s">
        <v>427</v>
      </c>
      <c r="L364" s="20">
        <v>660.0</v>
      </c>
      <c r="M364" s="57">
        <v>0.5414912092</v>
      </c>
      <c r="N364" s="57">
        <v>0.5210280374</v>
      </c>
      <c r="O364" s="27">
        <v>2.046317178</v>
      </c>
      <c r="P364" s="20">
        <v>1.0</v>
      </c>
      <c r="Q364" s="7"/>
      <c r="R364" s="7"/>
      <c r="S364" s="7"/>
      <c r="T364" s="7"/>
      <c r="U364" s="7"/>
      <c r="V364" s="7"/>
      <c r="W364" s="7"/>
      <c r="X364" s="7"/>
      <c r="Y364" s="7"/>
      <c r="Z364" s="7"/>
    </row>
    <row r="365" ht="15.0" customHeight="1">
      <c r="A365" s="20" t="s">
        <v>272</v>
      </c>
      <c r="B365" s="20" t="s">
        <v>427</v>
      </c>
      <c r="C365" s="20">
        <v>670.0</v>
      </c>
      <c r="D365" s="50">
        <v>1275.0</v>
      </c>
      <c r="E365" s="57">
        <v>0.5231365319</v>
      </c>
      <c r="F365" s="50">
        <v>667.0</v>
      </c>
      <c r="G365" s="50">
        <v>608.0</v>
      </c>
      <c r="H365" s="20" t="s">
        <v>247</v>
      </c>
      <c r="I365" s="7"/>
      <c r="J365" s="20" t="s">
        <v>272</v>
      </c>
      <c r="K365" s="20" t="s">
        <v>427</v>
      </c>
      <c r="L365" s="20">
        <v>670.0</v>
      </c>
      <c r="M365" s="57">
        <v>0.5242406718</v>
      </c>
      <c r="N365" s="57">
        <v>0.5232067511</v>
      </c>
      <c r="O365" s="27">
        <v>0.1033920792</v>
      </c>
      <c r="P365" s="20">
        <v>1.0</v>
      </c>
      <c r="Q365" s="7"/>
      <c r="R365" s="7"/>
      <c r="S365" s="7"/>
      <c r="T365" s="7"/>
      <c r="U365" s="7"/>
      <c r="V365" s="7"/>
      <c r="W365" s="7"/>
      <c r="X365" s="7"/>
      <c r="Y365" s="7"/>
      <c r="Z365" s="7"/>
    </row>
    <row r="366" ht="15.0" customHeight="1">
      <c r="A366" s="20" t="s">
        <v>272</v>
      </c>
      <c r="B366" s="20" t="s">
        <v>427</v>
      </c>
      <c r="C366" s="20">
        <v>673.0</v>
      </c>
      <c r="D366" s="50">
        <v>1345.0</v>
      </c>
      <c r="E366" s="57">
        <v>0.5401043477</v>
      </c>
      <c r="F366" s="50">
        <v>726.0</v>
      </c>
      <c r="G366" s="50">
        <v>619.0</v>
      </c>
      <c r="H366" s="20" t="s">
        <v>247</v>
      </c>
      <c r="I366" s="7"/>
      <c r="J366" s="20" t="s">
        <v>272</v>
      </c>
      <c r="K366" s="20" t="s">
        <v>427</v>
      </c>
      <c r="L366" s="20">
        <v>673.0</v>
      </c>
      <c r="M366" s="57">
        <v>0.5662607354</v>
      </c>
      <c r="N366" s="57">
        <v>0.5457746479</v>
      </c>
      <c r="O366" s="27">
        <v>2.048608755</v>
      </c>
      <c r="P366" s="20">
        <v>1.0</v>
      </c>
      <c r="Q366" s="7"/>
      <c r="R366" s="7"/>
      <c r="S366" s="7"/>
      <c r="T366" s="7"/>
      <c r="U366" s="7"/>
      <c r="V366" s="7"/>
      <c r="W366" s="7"/>
      <c r="X366" s="7"/>
      <c r="Y366" s="7"/>
      <c r="Z366" s="7"/>
    </row>
    <row r="367" ht="15.0" customHeight="1">
      <c r="A367" s="20" t="s">
        <v>272</v>
      </c>
      <c r="B367" s="20" t="s">
        <v>427</v>
      </c>
      <c r="C367" s="20">
        <v>677.0</v>
      </c>
      <c r="D367" s="50">
        <v>845.0</v>
      </c>
      <c r="E367" s="57">
        <v>0.5398462878</v>
      </c>
      <c r="F367" s="50">
        <v>456.0</v>
      </c>
      <c r="G367" s="50">
        <v>389.0</v>
      </c>
      <c r="H367" s="20" t="s">
        <v>247</v>
      </c>
      <c r="I367" s="7"/>
      <c r="J367" s="20" t="s">
        <v>272</v>
      </c>
      <c r="K367" s="20" t="s">
        <v>427</v>
      </c>
      <c r="L367" s="20">
        <v>677.0</v>
      </c>
      <c r="M367" s="57">
        <v>0.560577232</v>
      </c>
      <c r="N367" s="57">
        <v>0.5300829876</v>
      </c>
      <c r="O367" s="27">
        <v>3.049424449</v>
      </c>
      <c r="P367" s="20">
        <v>1.0</v>
      </c>
      <c r="Q367" s="7"/>
      <c r="R367" s="7"/>
      <c r="S367" s="7"/>
      <c r="T367" s="7"/>
      <c r="U367" s="7"/>
      <c r="V367" s="7"/>
      <c r="W367" s="7"/>
      <c r="X367" s="7"/>
      <c r="Y367" s="7"/>
      <c r="Z367" s="7"/>
    </row>
    <row r="368" ht="15.0" customHeight="1">
      <c r="A368" s="20" t="s">
        <v>272</v>
      </c>
      <c r="B368" s="20" t="s">
        <v>474</v>
      </c>
      <c r="C368" s="20">
        <v>680.0</v>
      </c>
      <c r="D368" s="50">
        <v>1012.0</v>
      </c>
      <c r="E368" s="57">
        <v>0.4510342031</v>
      </c>
      <c r="F368" s="50">
        <v>456.0</v>
      </c>
      <c r="G368" s="50">
        <v>556.0</v>
      </c>
      <c r="H368" s="20" t="s">
        <v>245</v>
      </c>
      <c r="I368" s="7"/>
      <c r="J368" s="20" t="s">
        <v>272</v>
      </c>
      <c r="K368" s="20" t="s">
        <v>474</v>
      </c>
      <c r="L368" s="20">
        <v>680.0</v>
      </c>
      <c r="M368" s="57">
        <v>0.4497494013</v>
      </c>
      <c r="N368" s="57">
        <v>0.487654321</v>
      </c>
      <c r="O368" s="27">
        <v>-3.790491972</v>
      </c>
      <c r="P368" s="20">
        <v>1.0</v>
      </c>
      <c r="Q368" s="7"/>
      <c r="R368" s="7"/>
      <c r="S368" s="7"/>
      <c r="T368" s="7"/>
      <c r="U368" s="7"/>
      <c r="V368" s="7"/>
      <c r="W368" s="7"/>
      <c r="X368" s="7"/>
      <c r="Y368" s="7"/>
      <c r="Z368" s="7"/>
    </row>
    <row r="369" ht="15.0" customHeight="1">
      <c r="A369" s="20" t="s">
        <v>272</v>
      </c>
      <c r="B369" s="20" t="s">
        <v>474</v>
      </c>
      <c r="C369" s="20">
        <v>690.0</v>
      </c>
      <c r="D369" s="50">
        <v>789.0</v>
      </c>
      <c r="E369" s="57">
        <v>0.4697618674</v>
      </c>
      <c r="F369" s="50">
        <v>371.0</v>
      </c>
      <c r="G369" s="50">
        <v>418.0</v>
      </c>
      <c r="H369" s="20" t="s">
        <v>245</v>
      </c>
      <c r="I369" s="7"/>
      <c r="J369" s="20" t="s">
        <v>272</v>
      </c>
      <c r="K369" s="20" t="s">
        <v>474</v>
      </c>
      <c r="L369" s="20">
        <v>690.0</v>
      </c>
      <c r="M369" s="57">
        <v>0.4979695346</v>
      </c>
      <c r="N369" s="57">
        <v>0.5042643923</v>
      </c>
      <c r="O369" s="27">
        <v>-0.6294857737</v>
      </c>
      <c r="P369" s="20">
        <v>0.0</v>
      </c>
      <c r="Q369" s="7"/>
      <c r="R369" s="7"/>
      <c r="S369" s="7"/>
      <c r="T369" s="7"/>
      <c r="U369" s="7"/>
      <c r="V369" s="7"/>
      <c r="W369" s="7"/>
      <c r="X369" s="7"/>
      <c r="Y369" s="7"/>
      <c r="Z369" s="7"/>
    </row>
    <row r="370" ht="15.0" customHeight="1">
      <c r="A370" s="20" t="s">
        <v>272</v>
      </c>
      <c r="B370" s="20" t="s">
        <v>474</v>
      </c>
      <c r="C370" s="20">
        <v>700.0</v>
      </c>
      <c r="D370" s="50">
        <v>1133.0</v>
      </c>
      <c r="E370" s="57">
        <v>0.5006211687</v>
      </c>
      <c r="F370" s="50">
        <v>567.0</v>
      </c>
      <c r="G370" s="50">
        <v>566.0</v>
      </c>
      <c r="H370" s="20" t="s">
        <v>247</v>
      </c>
      <c r="I370" s="7"/>
      <c r="J370" s="20" t="s">
        <v>272</v>
      </c>
      <c r="K370" s="20" t="s">
        <v>474</v>
      </c>
      <c r="L370" s="20">
        <v>700.0</v>
      </c>
      <c r="M370" s="57">
        <v>0.5500067822</v>
      </c>
      <c r="N370" s="57">
        <v>0.5227781927</v>
      </c>
      <c r="O370" s="27">
        <v>2.722858956</v>
      </c>
      <c r="P370" s="20">
        <v>1.0</v>
      </c>
      <c r="Q370" s="7"/>
      <c r="R370" s="7"/>
      <c r="S370" s="7"/>
      <c r="T370" s="7"/>
      <c r="U370" s="7"/>
      <c r="V370" s="7"/>
      <c r="W370" s="7"/>
      <c r="X370" s="7"/>
      <c r="Y370" s="7"/>
      <c r="Z370" s="7"/>
    </row>
    <row r="371" ht="15.0" customHeight="1">
      <c r="A371" s="20" t="s">
        <v>272</v>
      </c>
      <c r="B371" s="20" t="s">
        <v>406</v>
      </c>
      <c r="C371" s="20">
        <v>710.0</v>
      </c>
      <c r="D371" s="50">
        <v>1510.0</v>
      </c>
      <c r="E371" s="57">
        <v>0.319640278</v>
      </c>
      <c r="F371" s="50">
        <v>483.0</v>
      </c>
      <c r="G371" s="50">
        <v>1027.0</v>
      </c>
      <c r="H371" s="20" t="s">
        <v>245</v>
      </c>
      <c r="I371" s="7"/>
      <c r="J371" s="20" t="s">
        <v>272</v>
      </c>
      <c r="K371" s="20" t="s">
        <v>406</v>
      </c>
      <c r="L371" s="20">
        <v>710.0</v>
      </c>
      <c r="M371" s="57">
        <v>0.3423228641</v>
      </c>
      <c r="N371" s="57">
        <v>0.3339449541</v>
      </c>
      <c r="O371" s="27">
        <v>0.8377909927</v>
      </c>
      <c r="P371" s="20">
        <v>1.0</v>
      </c>
      <c r="Q371" s="7"/>
      <c r="R371" s="7"/>
      <c r="S371" s="7"/>
      <c r="T371" s="7"/>
      <c r="U371" s="7"/>
      <c r="V371" s="7"/>
      <c r="W371" s="7"/>
      <c r="X371" s="7"/>
      <c r="Y371" s="7"/>
      <c r="Z371" s="7"/>
    </row>
    <row r="372" ht="15.0" customHeight="1">
      <c r="A372" s="20" t="s">
        <v>272</v>
      </c>
      <c r="B372" s="20" t="s">
        <v>406</v>
      </c>
      <c r="C372" s="20">
        <v>720.0</v>
      </c>
      <c r="D372" s="50">
        <v>1718.0</v>
      </c>
      <c r="E372" s="57">
        <v>0.3141077489</v>
      </c>
      <c r="F372" s="50">
        <v>540.0</v>
      </c>
      <c r="G372" s="50">
        <v>1178.0</v>
      </c>
      <c r="H372" s="20" t="s">
        <v>245</v>
      </c>
      <c r="I372" s="7"/>
      <c r="J372" s="20" t="s">
        <v>272</v>
      </c>
      <c r="K372" s="20" t="s">
        <v>406</v>
      </c>
      <c r="L372" s="20">
        <v>720.0</v>
      </c>
      <c r="M372" s="57">
        <v>0.3485147257</v>
      </c>
      <c r="N372" s="57">
        <v>0.335089568</v>
      </c>
      <c r="O372" s="27">
        <v>1.342515777</v>
      </c>
      <c r="P372" s="20">
        <v>1.0</v>
      </c>
      <c r="Q372" s="7"/>
      <c r="R372" s="7"/>
      <c r="S372" s="7"/>
      <c r="T372" s="7"/>
      <c r="U372" s="7"/>
      <c r="V372" s="7"/>
      <c r="W372" s="7"/>
      <c r="X372" s="7"/>
      <c r="Y372" s="7"/>
      <c r="Z372" s="7"/>
    </row>
    <row r="373" ht="15.0" customHeight="1">
      <c r="A373" s="20" t="s">
        <v>272</v>
      </c>
      <c r="B373" s="20" t="s">
        <v>406</v>
      </c>
      <c r="C373" s="20">
        <v>730.0</v>
      </c>
      <c r="D373" s="50">
        <v>546.0</v>
      </c>
      <c r="E373" s="57">
        <v>0.3026916278</v>
      </c>
      <c r="F373" s="50">
        <v>165.0</v>
      </c>
      <c r="G373" s="50">
        <v>381.0</v>
      </c>
      <c r="H373" s="20" t="s">
        <v>245</v>
      </c>
      <c r="I373" s="7"/>
      <c r="J373" s="20" t="s">
        <v>272</v>
      </c>
      <c r="K373" s="20" t="s">
        <v>406</v>
      </c>
      <c r="L373" s="20">
        <v>730.0</v>
      </c>
      <c r="M373" s="57">
        <v>0.2794271154</v>
      </c>
      <c r="N373" s="57">
        <v>0.3115438108</v>
      </c>
      <c r="O373" s="27">
        <v>-3.211669548</v>
      </c>
      <c r="P373" s="20">
        <v>1.0</v>
      </c>
      <c r="Q373" s="7"/>
      <c r="R373" s="7"/>
      <c r="S373" s="7"/>
      <c r="T373" s="7"/>
      <c r="U373" s="7"/>
      <c r="V373" s="7"/>
      <c r="W373" s="7"/>
      <c r="X373" s="7"/>
      <c r="Y373" s="7"/>
      <c r="Z373" s="7"/>
    </row>
    <row r="374" ht="15.0" customHeight="1">
      <c r="A374" s="20" t="s">
        <v>272</v>
      </c>
      <c r="B374" s="20" t="s">
        <v>406</v>
      </c>
      <c r="C374" s="20">
        <v>740.0</v>
      </c>
      <c r="D374" s="50">
        <v>1351.0</v>
      </c>
      <c r="E374" s="57">
        <v>0.3142729366</v>
      </c>
      <c r="F374" s="50">
        <v>425.0</v>
      </c>
      <c r="G374" s="50">
        <v>926.0</v>
      </c>
      <c r="H374" s="20" t="s">
        <v>245</v>
      </c>
      <c r="I374" s="7"/>
      <c r="J374" s="20" t="s">
        <v>272</v>
      </c>
      <c r="K374" s="20" t="s">
        <v>406</v>
      </c>
      <c r="L374" s="20">
        <v>740.0</v>
      </c>
      <c r="M374" s="57">
        <v>0.3312924482</v>
      </c>
      <c r="N374" s="57">
        <v>0.3352033661</v>
      </c>
      <c r="O374" s="27">
        <v>-0.3910917816</v>
      </c>
      <c r="P374" s="20">
        <v>1.0</v>
      </c>
      <c r="Q374" s="7"/>
      <c r="R374" s="7"/>
      <c r="S374" s="7"/>
      <c r="T374" s="7"/>
      <c r="U374" s="7"/>
      <c r="V374" s="7"/>
      <c r="W374" s="7"/>
      <c r="X374" s="7"/>
      <c r="Y374" s="7"/>
      <c r="Z374" s="7"/>
    </row>
    <row r="375" ht="15.0" customHeight="1">
      <c r="A375" s="20" t="s">
        <v>272</v>
      </c>
      <c r="B375" s="20" t="s">
        <v>406</v>
      </c>
      <c r="C375" s="20">
        <v>750.0</v>
      </c>
      <c r="D375" s="50">
        <v>836.0</v>
      </c>
      <c r="E375" s="57">
        <v>0.3577192936</v>
      </c>
      <c r="F375" s="50">
        <v>299.0</v>
      </c>
      <c r="G375" s="50">
        <v>537.0</v>
      </c>
      <c r="H375" s="20" t="s">
        <v>245</v>
      </c>
      <c r="I375" s="7"/>
      <c r="J375" s="20" t="s">
        <v>272</v>
      </c>
      <c r="K375" s="20" t="s">
        <v>406</v>
      </c>
      <c r="L375" s="20">
        <v>750.0</v>
      </c>
      <c r="M375" s="57">
        <v>0.3561886411</v>
      </c>
      <c r="N375" s="57">
        <v>0.3582089552</v>
      </c>
      <c r="O375" s="27">
        <v>-0.2020314103</v>
      </c>
      <c r="P375" s="20">
        <v>1.0</v>
      </c>
      <c r="Q375" s="7"/>
      <c r="R375" s="7"/>
      <c r="S375" s="7"/>
      <c r="T375" s="7"/>
      <c r="U375" s="7"/>
      <c r="V375" s="7"/>
      <c r="W375" s="7"/>
      <c r="X375" s="7"/>
      <c r="Y375" s="7"/>
      <c r="Z375" s="7"/>
    </row>
    <row r="376" ht="15.0" customHeight="1">
      <c r="A376" s="20" t="s">
        <v>272</v>
      </c>
      <c r="B376" s="20" t="s">
        <v>475</v>
      </c>
      <c r="C376" s="20">
        <v>760.0</v>
      </c>
      <c r="D376" s="50">
        <v>984.0</v>
      </c>
      <c r="E376" s="57">
        <v>0.3501139645</v>
      </c>
      <c r="F376" s="50">
        <v>345.0</v>
      </c>
      <c r="G376" s="50">
        <v>639.0</v>
      </c>
      <c r="H376" s="20" t="s">
        <v>245</v>
      </c>
      <c r="I376" s="7"/>
      <c r="J376" s="20" t="s">
        <v>272</v>
      </c>
      <c r="K376" s="20" t="s">
        <v>475</v>
      </c>
      <c r="L376" s="20">
        <v>760.0</v>
      </c>
      <c r="M376" s="57">
        <v>0.3476970314</v>
      </c>
      <c r="N376" s="57">
        <v>0.3755334282</v>
      </c>
      <c r="O376" s="27">
        <v>-2.783639675</v>
      </c>
      <c r="P376" s="20">
        <v>1.0</v>
      </c>
      <c r="Q376" s="7"/>
      <c r="R376" s="7"/>
      <c r="S376" s="7"/>
      <c r="T376" s="7"/>
      <c r="U376" s="7"/>
      <c r="V376" s="7"/>
      <c r="W376" s="7"/>
      <c r="X376" s="7"/>
      <c r="Y376" s="7"/>
      <c r="Z376" s="7"/>
    </row>
    <row r="377" ht="15.0" customHeight="1">
      <c r="A377" s="20" t="s">
        <v>272</v>
      </c>
      <c r="B377" s="20" t="s">
        <v>475</v>
      </c>
      <c r="C377" s="20">
        <v>770.0</v>
      </c>
      <c r="D377" s="50">
        <v>1022.0</v>
      </c>
      <c r="E377" s="57">
        <v>0.2755057032</v>
      </c>
      <c r="F377" s="50">
        <v>282.0</v>
      </c>
      <c r="G377" s="50">
        <v>740.0</v>
      </c>
      <c r="H377" s="20" t="s">
        <v>245</v>
      </c>
      <c r="I377" s="7"/>
      <c r="J377" s="20" t="s">
        <v>272</v>
      </c>
      <c r="K377" s="20" t="s">
        <v>475</v>
      </c>
      <c r="L377" s="20">
        <v>770.0</v>
      </c>
      <c r="M377" s="57">
        <v>0.3104359115</v>
      </c>
      <c r="N377" s="57">
        <v>0.3177816901</v>
      </c>
      <c r="O377" s="27">
        <v>-0.7345778597</v>
      </c>
      <c r="P377" s="20">
        <v>1.0</v>
      </c>
      <c r="Q377" s="7"/>
      <c r="R377" s="7"/>
      <c r="S377" s="7"/>
      <c r="T377" s="7"/>
      <c r="U377" s="7"/>
      <c r="V377" s="7"/>
      <c r="W377" s="7"/>
      <c r="X377" s="7"/>
      <c r="Y377" s="7"/>
      <c r="Z377" s="7"/>
    </row>
    <row r="378" ht="15.0" customHeight="1">
      <c r="A378" s="20" t="s">
        <v>272</v>
      </c>
      <c r="B378" s="20" t="s">
        <v>476</v>
      </c>
      <c r="C378" s="20">
        <v>780.0</v>
      </c>
      <c r="D378" s="50">
        <v>3094.0</v>
      </c>
      <c r="E378" s="57">
        <v>0.4641787159</v>
      </c>
      <c r="F378" s="50">
        <v>1436.0</v>
      </c>
      <c r="G378" s="50">
        <v>1658.0</v>
      </c>
      <c r="H378" s="20" t="s">
        <v>245</v>
      </c>
      <c r="I378" s="7"/>
      <c r="J378" s="20" t="s">
        <v>272</v>
      </c>
      <c r="K378" s="20" t="s">
        <v>476</v>
      </c>
      <c r="L378" s="20">
        <v>780.0</v>
      </c>
      <c r="M378" s="57">
        <v>0.4387197273</v>
      </c>
      <c r="N378" s="57">
        <v>0.462600321</v>
      </c>
      <c r="O378" s="27">
        <v>-2.388059377</v>
      </c>
      <c r="P378" s="20">
        <v>1.0</v>
      </c>
      <c r="Q378" s="7"/>
      <c r="R378" s="7"/>
      <c r="S378" s="7"/>
      <c r="T378" s="7"/>
      <c r="U378" s="7"/>
      <c r="V378" s="7"/>
      <c r="W378" s="7"/>
      <c r="X378" s="7"/>
      <c r="Y378" s="7"/>
      <c r="Z378" s="7"/>
    </row>
    <row r="379" ht="15.0" customHeight="1">
      <c r="A379" s="20" t="s">
        <v>272</v>
      </c>
      <c r="B379" s="20" t="s">
        <v>476</v>
      </c>
      <c r="C379" s="20">
        <v>790.0</v>
      </c>
      <c r="D379" s="50">
        <v>1334.0</v>
      </c>
      <c r="E379" s="57">
        <v>0.4114343132</v>
      </c>
      <c r="F379" s="50">
        <v>549.0</v>
      </c>
      <c r="G379" s="50">
        <v>785.0</v>
      </c>
      <c r="H379" s="20" t="s">
        <v>245</v>
      </c>
      <c r="I379" s="7"/>
      <c r="J379" s="20" t="s">
        <v>272</v>
      </c>
      <c r="K379" s="20" t="s">
        <v>476</v>
      </c>
      <c r="L379" s="20">
        <v>790.0</v>
      </c>
      <c r="M379" s="57">
        <v>0.4135248492</v>
      </c>
      <c r="N379" s="57">
        <v>0.4234800839</v>
      </c>
      <c r="O379" s="27">
        <v>-0.9955234666</v>
      </c>
      <c r="P379" s="20">
        <v>1.0</v>
      </c>
      <c r="Q379" s="7"/>
      <c r="R379" s="7"/>
      <c r="S379" s="7"/>
      <c r="T379" s="7"/>
      <c r="U379" s="7"/>
      <c r="V379" s="7"/>
      <c r="W379" s="7"/>
      <c r="X379" s="7"/>
      <c r="Y379" s="7"/>
      <c r="Z379" s="7"/>
    </row>
    <row r="380" ht="15.0" customHeight="1">
      <c r="A380" s="20" t="s">
        <v>272</v>
      </c>
      <c r="B380" s="20" t="s">
        <v>477</v>
      </c>
      <c r="C380" s="20">
        <v>800.0</v>
      </c>
      <c r="D380" s="50">
        <v>1024.0</v>
      </c>
      <c r="E380" s="57">
        <v>0.5320571309</v>
      </c>
      <c r="F380" s="50">
        <v>545.0</v>
      </c>
      <c r="G380" s="50">
        <v>479.0</v>
      </c>
      <c r="H380" s="20" t="s">
        <v>247</v>
      </c>
      <c r="I380" s="7"/>
      <c r="J380" s="20" t="s">
        <v>272</v>
      </c>
      <c r="K380" s="20" t="s">
        <v>477</v>
      </c>
      <c r="L380" s="20">
        <v>800.0</v>
      </c>
      <c r="M380" s="57">
        <v>0.5399045411</v>
      </c>
      <c r="N380" s="57">
        <v>0.5260791367</v>
      </c>
      <c r="O380" s="27">
        <v>1.382540444</v>
      </c>
      <c r="P380" s="20">
        <v>1.0</v>
      </c>
      <c r="Q380" s="7"/>
      <c r="R380" s="7"/>
      <c r="S380" s="7"/>
      <c r="T380" s="7"/>
      <c r="U380" s="7"/>
      <c r="V380" s="7"/>
      <c r="W380" s="7"/>
      <c r="X380" s="7"/>
      <c r="Y380" s="7"/>
      <c r="Z380" s="7"/>
    </row>
    <row r="381" ht="15.0" customHeight="1">
      <c r="A381" s="20" t="s">
        <v>272</v>
      </c>
      <c r="B381" s="20" t="s">
        <v>477</v>
      </c>
      <c r="C381" s="20">
        <v>810.0</v>
      </c>
      <c r="D381" s="50">
        <v>1350.0</v>
      </c>
      <c r="E381" s="57">
        <v>0.4074262105</v>
      </c>
      <c r="F381" s="50">
        <v>550.0</v>
      </c>
      <c r="G381" s="50">
        <v>800.0</v>
      </c>
      <c r="H381" s="20" t="s">
        <v>245</v>
      </c>
      <c r="I381" s="7"/>
      <c r="J381" s="20" t="s">
        <v>272</v>
      </c>
      <c r="K381" s="20" t="s">
        <v>477</v>
      </c>
      <c r="L381" s="20">
        <v>810.0</v>
      </c>
      <c r="M381" s="57">
        <v>0.434587913</v>
      </c>
      <c r="N381" s="57">
        <v>0.4190163934</v>
      </c>
      <c r="O381" s="27">
        <v>1.557151957</v>
      </c>
      <c r="P381" s="20">
        <v>1.0</v>
      </c>
      <c r="Q381" s="7"/>
      <c r="R381" s="7"/>
      <c r="S381" s="7"/>
      <c r="T381" s="7"/>
      <c r="U381" s="7"/>
      <c r="V381" s="7"/>
      <c r="W381" s="7"/>
      <c r="X381" s="7"/>
      <c r="Y381" s="7"/>
      <c r="Z381" s="7"/>
    </row>
    <row r="382" ht="15.0" customHeight="1">
      <c r="A382" s="20" t="s">
        <v>272</v>
      </c>
      <c r="B382" s="20" t="s">
        <v>477</v>
      </c>
      <c r="C382" s="20">
        <v>820.0</v>
      </c>
      <c r="D382" s="50">
        <v>474.0</v>
      </c>
      <c r="E382" s="57">
        <v>0.4233980864</v>
      </c>
      <c r="F382" s="50">
        <v>201.0</v>
      </c>
      <c r="G382" s="50">
        <v>273.0</v>
      </c>
      <c r="H382" s="20" t="s">
        <v>245</v>
      </c>
      <c r="I382" s="7"/>
      <c r="J382" s="20" t="s">
        <v>272</v>
      </c>
      <c r="K382" s="20" t="s">
        <v>477</v>
      </c>
      <c r="L382" s="20">
        <v>820.0</v>
      </c>
      <c r="M382" s="57">
        <v>0.445286886</v>
      </c>
      <c r="N382" s="57">
        <v>0.4269662921</v>
      </c>
      <c r="O382" s="27">
        <v>1.832059388</v>
      </c>
      <c r="P382" s="20">
        <v>1.0</v>
      </c>
      <c r="Q382" s="7"/>
      <c r="R382" s="7"/>
      <c r="S382" s="7"/>
      <c r="T382" s="7"/>
      <c r="U382" s="7"/>
      <c r="V382" s="7"/>
      <c r="W382" s="7"/>
      <c r="X382" s="7"/>
      <c r="Y382" s="7"/>
      <c r="Z382" s="7"/>
    </row>
    <row r="383" ht="15.0" customHeight="1">
      <c r="A383" s="20" t="s">
        <v>272</v>
      </c>
      <c r="B383" s="20" t="s">
        <v>477</v>
      </c>
      <c r="C383" s="20">
        <v>830.0</v>
      </c>
      <c r="D383" s="50">
        <v>803.0</v>
      </c>
      <c r="E383" s="57">
        <v>0.511794266</v>
      </c>
      <c r="F383" s="50">
        <v>411.0</v>
      </c>
      <c r="G383" s="50">
        <v>392.0</v>
      </c>
      <c r="H383" s="20" t="s">
        <v>247</v>
      </c>
      <c r="I383" s="7"/>
      <c r="J383" s="20" t="s">
        <v>272</v>
      </c>
      <c r="K383" s="20" t="s">
        <v>477</v>
      </c>
      <c r="L383" s="20">
        <v>830.0</v>
      </c>
      <c r="M383" s="57">
        <v>0.5101644788</v>
      </c>
      <c r="N383" s="57">
        <v>0.5199161426</v>
      </c>
      <c r="O383" s="27">
        <v>-0.9751663785</v>
      </c>
      <c r="P383" s="20">
        <v>1.0</v>
      </c>
      <c r="Q383" s="7"/>
      <c r="R383" s="7"/>
      <c r="S383" s="7"/>
      <c r="T383" s="7"/>
      <c r="U383" s="7"/>
      <c r="V383" s="7"/>
      <c r="W383" s="7"/>
      <c r="X383" s="7"/>
      <c r="Y383" s="7"/>
      <c r="Z383" s="7"/>
    </row>
    <row r="384" ht="15.0" customHeight="1">
      <c r="A384" s="20" t="s">
        <v>272</v>
      </c>
      <c r="B384" s="20" t="s">
        <v>477</v>
      </c>
      <c r="C384" s="20">
        <v>833.0</v>
      </c>
      <c r="D384" s="50">
        <v>663.0</v>
      </c>
      <c r="E384" s="57">
        <v>0.5015598984</v>
      </c>
      <c r="F384" s="50">
        <v>333.0</v>
      </c>
      <c r="G384" s="50">
        <v>330.0</v>
      </c>
      <c r="H384" s="20" t="s">
        <v>247</v>
      </c>
      <c r="I384" s="7"/>
      <c r="J384" s="20" t="s">
        <v>272</v>
      </c>
      <c r="K384" s="20" t="s">
        <v>477</v>
      </c>
      <c r="L384" s="20">
        <v>833.0</v>
      </c>
      <c r="M384" s="57">
        <v>0.5303237329</v>
      </c>
      <c r="N384" s="57">
        <v>0.515195369</v>
      </c>
      <c r="O384" s="27">
        <v>1.512836389</v>
      </c>
      <c r="P384" s="20">
        <v>1.0</v>
      </c>
      <c r="Q384" s="7"/>
      <c r="R384" s="7"/>
      <c r="S384" s="7"/>
      <c r="T384" s="7"/>
      <c r="U384" s="7"/>
      <c r="V384" s="7"/>
      <c r="W384" s="7"/>
      <c r="X384" s="7"/>
      <c r="Y384" s="7"/>
      <c r="Z384" s="7"/>
    </row>
    <row r="385" ht="15.0" customHeight="1">
      <c r="A385" s="20" t="s">
        <v>272</v>
      </c>
      <c r="B385" s="20" t="s">
        <v>477</v>
      </c>
      <c r="C385" s="20">
        <v>837.0</v>
      </c>
      <c r="D385" s="50">
        <v>1002.0</v>
      </c>
      <c r="E385" s="57">
        <v>0.542082086</v>
      </c>
      <c r="F385" s="50">
        <v>543.0</v>
      </c>
      <c r="G385" s="50">
        <v>459.0</v>
      </c>
      <c r="H385" s="20" t="s">
        <v>247</v>
      </c>
      <c r="I385" s="7"/>
      <c r="J385" s="20" t="s">
        <v>272</v>
      </c>
      <c r="K385" s="20" t="s">
        <v>477</v>
      </c>
      <c r="L385" s="20">
        <v>837.0</v>
      </c>
      <c r="M385" s="57">
        <v>0.5432540222</v>
      </c>
      <c r="N385" s="57">
        <v>0.5541082164</v>
      </c>
      <c r="O385" s="27">
        <v>-1.085419424</v>
      </c>
      <c r="P385" s="20">
        <v>1.0</v>
      </c>
      <c r="Q385" s="7"/>
      <c r="R385" s="7"/>
      <c r="S385" s="7"/>
      <c r="T385" s="7"/>
      <c r="U385" s="7"/>
      <c r="V385" s="7"/>
      <c r="W385" s="7"/>
      <c r="X385" s="7"/>
      <c r="Y385" s="7"/>
      <c r="Z385" s="7"/>
    </row>
    <row r="386" ht="15.0" customHeight="1">
      <c r="A386" s="20" t="s">
        <v>272</v>
      </c>
      <c r="B386" s="20" t="s">
        <v>477</v>
      </c>
      <c r="C386" s="20">
        <v>840.0</v>
      </c>
      <c r="D386" s="50">
        <v>407.0</v>
      </c>
      <c r="E386" s="57">
        <v>0.382684368</v>
      </c>
      <c r="F386" s="50">
        <v>156.0</v>
      </c>
      <c r="G386" s="50">
        <v>251.0</v>
      </c>
      <c r="H386" s="20" t="s">
        <v>245</v>
      </c>
      <c r="I386" s="7"/>
      <c r="J386" s="20" t="s">
        <v>272</v>
      </c>
      <c r="K386" s="20" t="s">
        <v>477</v>
      </c>
      <c r="L386" s="20">
        <v>840.0</v>
      </c>
      <c r="M386" s="57">
        <v>0.4043510008</v>
      </c>
      <c r="N386" s="57">
        <v>0.4087759815</v>
      </c>
      <c r="O386" s="27">
        <v>-0.4424980686</v>
      </c>
      <c r="P386" s="20">
        <v>1.0</v>
      </c>
      <c r="Q386" s="7"/>
      <c r="R386" s="7"/>
      <c r="S386" s="7"/>
      <c r="T386" s="7"/>
      <c r="U386" s="7"/>
      <c r="V386" s="7"/>
      <c r="W386" s="7"/>
      <c r="X386" s="7"/>
      <c r="Y386" s="7"/>
      <c r="Z386" s="7"/>
    </row>
    <row r="387" ht="15.0" customHeight="1">
      <c r="A387" s="20" t="s">
        <v>272</v>
      </c>
      <c r="B387" s="20" t="s">
        <v>477</v>
      </c>
      <c r="C387" s="20">
        <v>850.0</v>
      </c>
      <c r="D387" s="50">
        <v>967.0</v>
      </c>
      <c r="E387" s="57">
        <v>0.4064214558</v>
      </c>
      <c r="F387" s="50">
        <v>393.0</v>
      </c>
      <c r="G387" s="50">
        <v>574.0</v>
      </c>
      <c r="H387" s="20" t="s">
        <v>245</v>
      </c>
      <c r="I387" s="7"/>
      <c r="J387" s="20" t="s">
        <v>272</v>
      </c>
      <c r="K387" s="20" t="s">
        <v>477</v>
      </c>
      <c r="L387" s="20">
        <v>850.0</v>
      </c>
      <c r="M387" s="57">
        <v>0.4126120274</v>
      </c>
      <c r="N387" s="57">
        <v>0.4167487685</v>
      </c>
      <c r="O387" s="27">
        <v>-0.4136741073</v>
      </c>
      <c r="P387" s="20">
        <v>1.0</v>
      </c>
      <c r="Q387" s="7"/>
      <c r="R387" s="7"/>
      <c r="S387" s="7"/>
      <c r="T387" s="7"/>
      <c r="U387" s="7"/>
      <c r="V387" s="7"/>
      <c r="W387" s="7"/>
      <c r="X387" s="7"/>
      <c r="Y387" s="7"/>
      <c r="Z387" s="7"/>
    </row>
    <row r="388" ht="15.0" customHeight="1">
      <c r="A388" s="20" t="s">
        <v>272</v>
      </c>
      <c r="B388" s="20" t="s">
        <v>478</v>
      </c>
      <c r="C388" s="20">
        <v>860.0</v>
      </c>
      <c r="D388" s="50">
        <v>1090.0</v>
      </c>
      <c r="E388" s="57">
        <v>0.3341430542</v>
      </c>
      <c r="F388" s="50">
        <v>364.0</v>
      </c>
      <c r="G388" s="50">
        <v>726.0</v>
      </c>
      <c r="H388" s="20" t="s">
        <v>245</v>
      </c>
      <c r="I388" s="7"/>
      <c r="J388" s="20" t="s">
        <v>272</v>
      </c>
      <c r="K388" s="20" t="s">
        <v>478</v>
      </c>
      <c r="L388" s="20">
        <v>860.0</v>
      </c>
      <c r="M388" s="57">
        <v>0.3316292163</v>
      </c>
      <c r="N388" s="57">
        <v>0.3486786019</v>
      </c>
      <c r="O388" s="27">
        <v>-1.704938558</v>
      </c>
      <c r="P388" s="20">
        <v>1.0</v>
      </c>
      <c r="Q388" s="7"/>
      <c r="R388" s="7"/>
      <c r="S388" s="7"/>
      <c r="T388" s="7"/>
      <c r="U388" s="7"/>
      <c r="V388" s="7"/>
      <c r="W388" s="7"/>
      <c r="X388" s="7"/>
      <c r="Y388" s="7"/>
      <c r="Z388" s="7"/>
    </row>
    <row r="389" ht="15.0" customHeight="1">
      <c r="A389" s="20" t="s">
        <v>272</v>
      </c>
      <c r="B389" s="20" t="s">
        <v>478</v>
      </c>
      <c r="C389" s="20">
        <v>870.0</v>
      </c>
      <c r="D389" s="50">
        <v>2184.0</v>
      </c>
      <c r="E389" s="57">
        <v>0.3160542981</v>
      </c>
      <c r="F389" s="50">
        <v>690.0</v>
      </c>
      <c r="G389" s="50">
        <v>1494.0</v>
      </c>
      <c r="H389" s="20" t="s">
        <v>245</v>
      </c>
      <c r="I389" s="7"/>
      <c r="J389" s="20" t="s">
        <v>272</v>
      </c>
      <c r="K389" s="20" t="s">
        <v>478</v>
      </c>
      <c r="L389" s="20">
        <v>870.0</v>
      </c>
      <c r="M389" s="57">
        <v>0.3344323165</v>
      </c>
      <c r="N389" s="57">
        <v>0.3379513014</v>
      </c>
      <c r="O389" s="27">
        <v>-0.3518984915</v>
      </c>
      <c r="P389" s="20">
        <v>1.0</v>
      </c>
      <c r="Q389" s="7"/>
      <c r="R389" s="7"/>
      <c r="S389" s="7"/>
      <c r="T389" s="7"/>
      <c r="U389" s="7"/>
      <c r="V389" s="7"/>
      <c r="W389" s="7"/>
      <c r="X389" s="7"/>
      <c r="Y389" s="7"/>
      <c r="Z389" s="7"/>
    </row>
    <row r="390" ht="15.0" customHeight="1">
      <c r="A390" s="20" t="s">
        <v>272</v>
      </c>
      <c r="B390" s="20" t="s">
        <v>478</v>
      </c>
      <c r="C390" s="20">
        <v>880.0</v>
      </c>
      <c r="D390" s="50">
        <v>1581.0</v>
      </c>
      <c r="E390" s="57">
        <v>0.3074026228</v>
      </c>
      <c r="F390" s="50">
        <v>486.0</v>
      </c>
      <c r="G390" s="50">
        <v>1095.0</v>
      </c>
      <c r="H390" s="20" t="s">
        <v>245</v>
      </c>
      <c r="I390" s="7"/>
      <c r="J390" s="20" t="s">
        <v>272</v>
      </c>
      <c r="K390" s="20" t="s">
        <v>478</v>
      </c>
      <c r="L390" s="20">
        <v>880.0</v>
      </c>
      <c r="M390" s="57">
        <v>0.3248938326</v>
      </c>
      <c r="N390" s="57">
        <v>0.3169177289</v>
      </c>
      <c r="O390" s="27">
        <v>0.7976103751</v>
      </c>
      <c r="P390" s="20">
        <v>1.0</v>
      </c>
      <c r="Q390" s="7"/>
      <c r="R390" s="7"/>
      <c r="S390" s="7"/>
      <c r="T390" s="7"/>
      <c r="U390" s="7"/>
      <c r="V390" s="7"/>
      <c r="W390" s="7"/>
      <c r="X390" s="7"/>
      <c r="Y390" s="7"/>
      <c r="Z390" s="7"/>
    </row>
    <row r="391" ht="15.0" customHeight="1">
      <c r="A391" s="20" t="s">
        <v>272</v>
      </c>
      <c r="B391" s="20" t="s">
        <v>478</v>
      </c>
      <c r="C391" s="20">
        <v>890.0</v>
      </c>
      <c r="D391" s="50">
        <v>733.0</v>
      </c>
      <c r="E391" s="57">
        <v>0.3101634445</v>
      </c>
      <c r="F391" s="50">
        <v>227.0</v>
      </c>
      <c r="G391" s="50">
        <v>506.0</v>
      </c>
      <c r="H391" s="20" t="s">
        <v>245</v>
      </c>
      <c r="I391" s="7"/>
      <c r="J391" s="20" t="s">
        <v>272</v>
      </c>
      <c r="K391" s="20" t="s">
        <v>478</v>
      </c>
      <c r="L391" s="20">
        <v>890.0</v>
      </c>
      <c r="M391" s="57">
        <v>0.3693823983</v>
      </c>
      <c r="N391" s="57">
        <v>0.3132992327</v>
      </c>
      <c r="O391" s="27">
        <v>5.608316559</v>
      </c>
      <c r="P391" s="20">
        <v>1.0</v>
      </c>
      <c r="Q391" s="7"/>
      <c r="R391" s="7"/>
      <c r="S391" s="7"/>
      <c r="T391" s="7"/>
      <c r="U391" s="7"/>
      <c r="V391" s="7"/>
      <c r="W391" s="7"/>
      <c r="X391" s="7"/>
      <c r="Y391" s="7"/>
      <c r="Z391" s="7"/>
    </row>
    <row r="392" ht="15.0" customHeight="1">
      <c r="A392" s="20" t="s">
        <v>272</v>
      </c>
      <c r="B392" s="20" t="s">
        <v>479</v>
      </c>
      <c r="C392" s="20">
        <v>900.0</v>
      </c>
      <c r="D392" s="50">
        <v>1060.0</v>
      </c>
      <c r="E392" s="57">
        <v>0.4949336829</v>
      </c>
      <c r="F392" s="50">
        <v>525.0</v>
      </c>
      <c r="G392" s="50">
        <v>535.0</v>
      </c>
      <c r="H392" s="20" t="s">
        <v>245</v>
      </c>
      <c r="I392" s="7"/>
      <c r="J392" s="20" t="s">
        <v>272</v>
      </c>
      <c r="K392" s="20" t="s">
        <v>479</v>
      </c>
      <c r="L392" s="20">
        <v>900.0</v>
      </c>
      <c r="M392" s="57">
        <v>0.4942869867</v>
      </c>
      <c r="N392" s="57">
        <v>0.4983416252</v>
      </c>
      <c r="O392" s="27">
        <v>-0.405463849</v>
      </c>
      <c r="P392" s="20">
        <v>1.0</v>
      </c>
      <c r="Q392" s="7"/>
      <c r="R392" s="7"/>
      <c r="S392" s="7"/>
      <c r="T392" s="7"/>
      <c r="U392" s="7"/>
      <c r="V392" s="7"/>
      <c r="W392" s="7"/>
      <c r="X392" s="7"/>
      <c r="Y392" s="7"/>
      <c r="Z392" s="7"/>
    </row>
    <row r="393" ht="15.0" customHeight="1">
      <c r="A393" s="20" t="s">
        <v>272</v>
      </c>
      <c r="B393" s="20" t="s">
        <v>479</v>
      </c>
      <c r="C393" s="20">
        <v>910.0</v>
      </c>
      <c r="D393" s="50">
        <v>893.0</v>
      </c>
      <c r="E393" s="57">
        <v>0.4556954113</v>
      </c>
      <c r="F393" s="50">
        <v>407.0</v>
      </c>
      <c r="G393" s="50">
        <v>486.0</v>
      </c>
      <c r="H393" s="20" t="s">
        <v>245</v>
      </c>
      <c r="I393" s="7"/>
      <c r="J393" s="20" t="s">
        <v>272</v>
      </c>
      <c r="K393" s="20" t="s">
        <v>479</v>
      </c>
      <c r="L393" s="20">
        <v>910.0</v>
      </c>
      <c r="M393" s="57">
        <v>0.5177350823</v>
      </c>
      <c r="N393" s="57">
        <v>0.4910798122</v>
      </c>
      <c r="O393" s="27">
        <v>2.665527014</v>
      </c>
      <c r="P393" s="20">
        <v>0.0</v>
      </c>
      <c r="Q393" s="7"/>
      <c r="R393" s="7"/>
      <c r="S393" s="7"/>
      <c r="T393" s="7"/>
      <c r="U393" s="7"/>
      <c r="V393" s="7"/>
      <c r="W393" s="7"/>
      <c r="X393" s="7"/>
      <c r="Y393" s="7"/>
      <c r="Z393" s="7"/>
    </row>
    <row r="394" ht="15.0" customHeight="1">
      <c r="A394" s="20" t="s">
        <v>272</v>
      </c>
      <c r="B394" s="20" t="s">
        <v>479</v>
      </c>
      <c r="C394" s="20">
        <v>920.0</v>
      </c>
      <c r="D394" s="50">
        <v>841.0</v>
      </c>
      <c r="E394" s="57">
        <v>0.4380078291</v>
      </c>
      <c r="F394" s="50">
        <v>368.0</v>
      </c>
      <c r="G394" s="50">
        <v>473.0</v>
      </c>
      <c r="H394" s="20" t="s">
        <v>245</v>
      </c>
      <c r="I394" s="7"/>
      <c r="J394" s="20" t="s">
        <v>272</v>
      </c>
      <c r="K394" s="20" t="s">
        <v>479</v>
      </c>
      <c r="L394" s="20">
        <v>920.0</v>
      </c>
      <c r="M394" s="57">
        <v>0.4572335021</v>
      </c>
      <c r="N394" s="57">
        <v>0.4772497472</v>
      </c>
      <c r="O394" s="27">
        <v>-2.001624517</v>
      </c>
      <c r="P394" s="20">
        <v>1.0</v>
      </c>
      <c r="Q394" s="7"/>
      <c r="R394" s="7"/>
      <c r="S394" s="7"/>
      <c r="T394" s="7"/>
      <c r="U394" s="7"/>
      <c r="V394" s="7"/>
      <c r="W394" s="7"/>
      <c r="X394" s="7"/>
      <c r="Y394" s="7"/>
      <c r="Z394" s="7"/>
    </row>
    <row r="395" ht="15.0" customHeight="1">
      <c r="A395" s="20" t="s">
        <v>272</v>
      </c>
      <c r="B395" s="20" t="s">
        <v>480</v>
      </c>
      <c r="C395" s="20">
        <v>930.0</v>
      </c>
      <c r="D395" s="50">
        <v>432.0</v>
      </c>
      <c r="E395" s="57">
        <v>0.4111151948</v>
      </c>
      <c r="F395" s="50">
        <v>178.0</v>
      </c>
      <c r="G395" s="50">
        <v>254.0</v>
      </c>
      <c r="H395" s="20" t="s">
        <v>245</v>
      </c>
      <c r="I395" s="7"/>
      <c r="J395" s="20" t="s">
        <v>272</v>
      </c>
      <c r="K395" s="20" t="s">
        <v>480</v>
      </c>
      <c r="L395" s="20">
        <v>930.0</v>
      </c>
      <c r="M395" s="57">
        <v>0.4205017304</v>
      </c>
      <c r="N395" s="57">
        <v>0.4457831325</v>
      </c>
      <c r="O395" s="27">
        <v>-2.528140208</v>
      </c>
      <c r="P395" s="20">
        <v>1.0</v>
      </c>
      <c r="Q395" s="7"/>
      <c r="R395" s="7"/>
      <c r="S395" s="7"/>
      <c r="T395" s="7"/>
      <c r="U395" s="7"/>
      <c r="V395" s="7"/>
      <c r="W395" s="7"/>
      <c r="X395" s="7"/>
      <c r="Y395" s="7"/>
      <c r="Z395" s="7"/>
    </row>
    <row r="396" ht="15.0" customHeight="1">
      <c r="A396" s="20" t="s">
        <v>272</v>
      </c>
      <c r="B396" s="20" t="s">
        <v>480</v>
      </c>
      <c r="C396" s="20">
        <v>940.0</v>
      </c>
      <c r="D396" s="50">
        <v>1067.0</v>
      </c>
      <c r="E396" s="57">
        <v>0.4985222614</v>
      </c>
      <c r="F396" s="50">
        <v>532.0</v>
      </c>
      <c r="G396" s="50">
        <v>535.0</v>
      </c>
      <c r="H396" s="20" t="s">
        <v>245</v>
      </c>
      <c r="I396" s="7"/>
      <c r="J396" s="20" t="s">
        <v>272</v>
      </c>
      <c r="K396" s="20" t="s">
        <v>480</v>
      </c>
      <c r="L396" s="20">
        <v>940.0</v>
      </c>
      <c r="M396" s="57">
        <v>0.510627526</v>
      </c>
      <c r="N396" s="57">
        <v>0.5048465267</v>
      </c>
      <c r="O396" s="27">
        <v>0.5780999392</v>
      </c>
      <c r="P396" s="20">
        <v>1.0</v>
      </c>
      <c r="Q396" s="7"/>
      <c r="R396" s="7"/>
      <c r="S396" s="7"/>
      <c r="T396" s="7"/>
      <c r="U396" s="7"/>
      <c r="V396" s="7"/>
      <c r="W396" s="7"/>
      <c r="X396" s="7"/>
      <c r="Y396" s="7"/>
      <c r="Z396" s="7"/>
    </row>
    <row r="397" ht="15.0" customHeight="1">
      <c r="A397" s="20" t="s">
        <v>272</v>
      </c>
      <c r="B397" s="20" t="s">
        <v>481</v>
      </c>
      <c r="C397" s="20">
        <v>950.0</v>
      </c>
      <c r="D397" s="50">
        <v>1086.0</v>
      </c>
      <c r="E397" s="57">
        <v>0.4510314365</v>
      </c>
      <c r="F397" s="50">
        <v>490.0</v>
      </c>
      <c r="G397" s="50">
        <v>596.0</v>
      </c>
      <c r="H397" s="20" t="s">
        <v>245</v>
      </c>
      <c r="I397" s="7"/>
      <c r="J397" s="20" t="s">
        <v>272</v>
      </c>
      <c r="K397" s="20" t="s">
        <v>481</v>
      </c>
      <c r="L397" s="20">
        <v>950.0</v>
      </c>
      <c r="M397" s="57">
        <v>0.4769552534</v>
      </c>
      <c r="N397" s="57">
        <v>0.4662212324</v>
      </c>
      <c r="O397" s="27">
        <v>1.073402104</v>
      </c>
      <c r="P397" s="20">
        <v>1.0</v>
      </c>
      <c r="Q397" s="7"/>
      <c r="R397" s="7"/>
      <c r="S397" s="7"/>
      <c r="T397" s="7"/>
      <c r="U397" s="7"/>
      <c r="V397" s="7"/>
      <c r="W397" s="7"/>
      <c r="X397" s="7"/>
      <c r="Y397" s="7"/>
      <c r="Z397" s="7"/>
    </row>
    <row r="398" ht="15.0" customHeight="1">
      <c r="A398" s="20" t="s">
        <v>272</v>
      </c>
      <c r="B398" s="20" t="s">
        <v>481</v>
      </c>
      <c r="C398" s="20">
        <v>960.0</v>
      </c>
      <c r="D398" s="50">
        <v>978.0</v>
      </c>
      <c r="E398" s="57">
        <v>0.4566232802</v>
      </c>
      <c r="F398" s="50">
        <v>447.0</v>
      </c>
      <c r="G398" s="50">
        <v>531.0</v>
      </c>
      <c r="H398" s="20" t="s">
        <v>245</v>
      </c>
      <c r="I398" s="7"/>
      <c r="J398" s="20" t="s">
        <v>272</v>
      </c>
      <c r="K398" s="20" t="s">
        <v>481</v>
      </c>
      <c r="L398" s="20">
        <v>960.0</v>
      </c>
      <c r="M398" s="57">
        <v>0.4733175251</v>
      </c>
      <c r="N398" s="57">
        <v>0.4835526316</v>
      </c>
      <c r="O398" s="27">
        <v>-1.023510651</v>
      </c>
      <c r="P398" s="20">
        <v>1.0</v>
      </c>
      <c r="Q398" s="7"/>
      <c r="R398" s="7"/>
      <c r="S398" s="7"/>
      <c r="T398" s="7"/>
      <c r="U398" s="7"/>
      <c r="V398" s="7"/>
      <c r="W398" s="7"/>
      <c r="X398" s="7"/>
      <c r="Y398" s="7"/>
      <c r="Z398" s="7"/>
    </row>
    <row r="399" ht="15.0" customHeight="1">
      <c r="A399" s="20" t="s">
        <v>272</v>
      </c>
      <c r="B399" s="20" t="s">
        <v>481</v>
      </c>
      <c r="C399" s="20">
        <v>970.0</v>
      </c>
      <c r="D399" s="50">
        <v>2074.0</v>
      </c>
      <c r="E399" s="57">
        <v>0.4246885351</v>
      </c>
      <c r="F399" s="50">
        <v>881.0</v>
      </c>
      <c r="G399" s="50">
        <v>1193.0</v>
      </c>
      <c r="H399" s="20" t="s">
        <v>245</v>
      </c>
      <c r="I399" s="7"/>
      <c r="J399" s="20" t="s">
        <v>272</v>
      </c>
      <c r="K399" s="20" t="s">
        <v>481</v>
      </c>
      <c r="L399" s="20">
        <v>970.0</v>
      </c>
      <c r="M399" s="57">
        <v>0.4663320729</v>
      </c>
      <c r="N399" s="57">
        <v>0.4530744337</v>
      </c>
      <c r="O399" s="27">
        <v>1.325763927</v>
      </c>
      <c r="P399" s="20">
        <v>1.0</v>
      </c>
      <c r="Q399" s="7"/>
      <c r="R399" s="7"/>
      <c r="S399" s="7"/>
      <c r="T399" s="7"/>
      <c r="U399" s="7"/>
      <c r="V399" s="7"/>
      <c r="W399" s="7"/>
      <c r="X399" s="7"/>
      <c r="Y399" s="7"/>
      <c r="Z399" s="7"/>
    </row>
    <row r="400" ht="15.0" customHeight="1">
      <c r="A400" s="20" t="s">
        <v>272</v>
      </c>
      <c r="B400" s="20" t="s">
        <v>481</v>
      </c>
      <c r="C400" s="20">
        <v>980.0</v>
      </c>
      <c r="D400" s="50">
        <v>432.0</v>
      </c>
      <c r="E400" s="57">
        <v>0.3883818928</v>
      </c>
      <c r="F400" s="50">
        <v>168.0</v>
      </c>
      <c r="G400" s="50">
        <v>264.0</v>
      </c>
      <c r="H400" s="20" t="s">
        <v>245</v>
      </c>
      <c r="I400" s="7"/>
      <c r="J400" s="20" t="s">
        <v>272</v>
      </c>
      <c r="K400" s="20" t="s">
        <v>481</v>
      </c>
      <c r="L400" s="20">
        <v>980.0</v>
      </c>
      <c r="M400" s="57">
        <v>0.4788543889</v>
      </c>
      <c r="N400" s="57">
        <v>0.422459893</v>
      </c>
      <c r="O400" s="27">
        <v>5.639449585</v>
      </c>
      <c r="P400" s="20">
        <v>1.0</v>
      </c>
      <c r="Q400" s="7"/>
      <c r="R400" s="7"/>
      <c r="S400" s="7"/>
      <c r="T400" s="7"/>
      <c r="U400" s="7"/>
      <c r="V400" s="7"/>
      <c r="W400" s="7"/>
      <c r="X400" s="7"/>
      <c r="Y400" s="7"/>
      <c r="Z400" s="7"/>
    </row>
    <row r="401" ht="15.0" customHeight="1">
      <c r="A401" s="20" t="s">
        <v>272</v>
      </c>
      <c r="B401" s="20" t="s">
        <v>482</v>
      </c>
      <c r="C401" s="20">
        <v>990.0</v>
      </c>
      <c r="D401" s="50">
        <v>2007.0</v>
      </c>
      <c r="E401" s="57">
        <v>0.5214746965</v>
      </c>
      <c r="F401" s="50">
        <v>1047.0</v>
      </c>
      <c r="G401" s="50">
        <v>960.0</v>
      </c>
      <c r="H401" s="20" t="s">
        <v>247</v>
      </c>
      <c r="I401" s="7"/>
      <c r="J401" s="20" t="s">
        <v>272</v>
      </c>
      <c r="K401" s="20" t="s">
        <v>482</v>
      </c>
      <c r="L401" s="20">
        <v>990.0</v>
      </c>
      <c r="M401" s="57">
        <v>0.5554652096</v>
      </c>
      <c r="N401" s="57">
        <v>0.546093427</v>
      </c>
      <c r="O401" s="27">
        <v>0.9371782543</v>
      </c>
      <c r="P401" s="20">
        <v>1.0</v>
      </c>
      <c r="Q401" s="7"/>
      <c r="R401" s="7"/>
      <c r="S401" s="7"/>
      <c r="T401" s="7"/>
      <c r="U401" s="7"/>
      <c r="V401" s="7"/>
      <c r="W401" s="7"/>
      <c r="X401" s="7"/>
      <c r="Y401" s="7"/>
      <c r="Z401" s="7"/>
    </row>
    <row r="402" ht="15.0" customHeight="1">
      <c r="A402" s="20" t="s">
        <v>272</v>
      </c>
      <c r="B402" s="20" t="s">
        <v>482</v>
      </c>
      <c r="C402" s="20">
        <v>1000.0</v>
      </c>
      <c r="D402" s="50">
        <v>1071.0</v>
      </c>
      <c r="E402" s="57">
        <v>0.4391758439</v>
      </c>
      <c r="F402" s="50">
        <v>470.0</v>
      </c>
      <c r="G402" s="50">
        <v>601.0</v>
      </c>
      <c r="H402" s="20" t="s">
        <v>245</v>
      </c>
      <c r="I402" s="7"/>
      <c r="J402" s="20" t="s">
        <v>272</v>
      </c>
      <c r="K402" s="20" t="s">
        <v>482</v>
      </c>
      <c r="L402" s="20">
        <v>1000.0</v>
      </c>
      <c r="M402" s="57">
        <v>0.4676844428</v>
      </c>
      <c r="N402" s="57">
        <v>0.4683840749</v>
      </c>
      <c r="O402" s="27">
        <v>-0.06996321809</v>
      </c>
      <c r="P402" s="20">
        <v>1.0</v>
      </c>
      <c r="Q402" s="7"/>
      <c r="R402" s="7"/>
      <c r="S402" s="7"/>
      <c r="T402" s="7"/>
      <c r="U402" s="7"/>
      <c r="V402" s="7"/>
      <c r="W402" s="7"/>
      <c r="X402" s="7"/>
      <c r="Y402" s="7"/>
      <c r="Z402" s="7"/>
    </row>
    <row r="403" ht="15.0" customHeight="1">
      <c r="A403" s="20" t="s">
        <v>272</v>
      </c>
      <c r="B403" s="20" t="s">
        <v>482</v>
      </c>
      <c r="C403" s="20">
        <v>1010.0</v>
      </c>
      <c r="D403" s="50">
        <v>1316.0</v>
      </c>
      <c r="E403" s="57">
        <v>0.5030254747</v>
      </c>
      <c r="F403" s="50">
        <v>662.0</v>
      </c>
      <c r="G403" s="50">
        <v>654.0</v>
      </c>
      <c r="H403" s="20" t="s">
        <v>247</v>
      </c>
      <c r="I403" s="7"/>
      <c r="J403" s="20" t="s">
        <v>272</v>
      </c>
      <c r="K403" s="20" t="s">
        <v>482</v>
      </c>
      <c r="L403" s="20">
        <v>1010.0</v>
      </c>
      <c r="M403" s="57">
        <v>0.5266340444</v>
      </c>
      <c r="N403" s="57">
        <v>0.5089561458</v>
      </c>
      <c r="O403" s="27">
        <v>1.767789859</v>
      </c>
      <c r="P403" s="20">
        <v>1.0</v>
      </c>
      <c r="Q403" s="7"/>
      <c r="R403" s="7"/>
      <c r="S403" s="7"/>
      <c r="T403" s="7"/>
      <c r="U403" s="7"/>
      <c r="V403" s="7"/>
      <c r="W403" s="7"/>
      <c r="X403" s="7"/>
      <c r="Y403" s="7"/>
      <c r="Z403" s="7"/>
    </row>
    <row r="404" ht="15.0" customHeight="1">
      <c r="A404" s="20" t="s">
        <v>272</v>
      </c>
      <c r="B404" s="20" t="s">
        <v>482</v>
      </c>
      <c r="C404" s="20">
        <v>1020.0</v>
      </c>
      <c r="D404" s="50">
        <v>2138.0</v>
      </c>
      <c r="E404" s="57">
        <v>0.4528703377</v>
      </c>
      <c r="F404" s="50">
        <v>968.0</v>
      </c>
      <c r="G404" s="50">
        <v>1170.0</v>
      </c>
      <c r="H404" s="20" t="s">
        <v>245</v>
      </c>
      <c r="I404" s="7"/>
      <c r="J404" s="20" t="s">
        <v>272</v>
      </c>
      <c r="K404" s="20" t="s">
        <v>482</v>
      </c>
      <c r="L404" s="20">
        <v>1020.0</v>
      </c>
      <c r="M404" s="57">
        <v>0.4613037083</v>
      </c>
      <c r="N404" s="57">
        <v>0.4721013059</v>
      </c>
      <c r="O404" s="27">
        <v>-1.079759755</v>
      </c>
      <c r="P404" s="20">
        <v>1.0</v>
      </c>
      <c r="Q404" s="7"/>
      <c r="R404" s="7"/>
      <c r="S404" s="7"/>
      <c r="T404" s="7"/>
      <c r="U404" s="7"/>
      <c r="V404" s="7"/>
      <c r="W404" s="7"/>
      <c r="X404" s="7"/>
      <c r="Y404" s="7"/>
      <c r="Z404" s="7"/>
    </row>
    <row r="405" ht="15.0" customHeight="1">
      <c r="A405" s="20" t="s">
        <v>272</v>
      </c>
      <c r="B405" s="20" t="s">
        <v>482</v>
      </c>
      <c r="C405" s="20">
        <v>1030.0</v>
      </c>
      <c r="D405" s="50">
        <v>3029.0</v>
      </c>
      <c r="E405" s="57">
        <v>0.5299695387</v>
      </c>
      <c r="F405" s="50">
        <v>1605.0</v>
      </c>
      <c r="G405" s="50">
        <v>1424.0</v>
      </c>
      <c r="H405" s="20" t="s">
        <v>247</v>
      </c>
      <c r="I405" s="7"/>
      <c r="J405" s="20" t="s">
        <v>272</v>
      </c>
      <c r="K405" s="20" t="s">
        <v>482</v>
      </c>
      <c r="L405" s="20">
        <v>1030.0</v>
      </c>
      <c r="M405" s="57">
        <v>0.5261137566</v>
      </c>
      <c r="N405" s="57">
        <v>0.5492716367</v>
      </c>
      <c r="O405" s="27">
        <v>-2.315788006</v>
      </c>
      <c r="P405" s="20">
        <v>1.0</v>
      </c>
      <c r="Q405" s="7"/>
      <c r="R405" s="7"/>
      <c r="S405" s="7"/>
      <c r="T405" s="7"/>
      <c r="U405" s="7"/>
      <c r="V405" s="7"/>
      <c r="W405" s="7"/>
      <c r="X405" s="7"/>
      <c r="Y405" s="7"/>
      <c r="Z405" s="7"/>
    </row>
    <row r="406" ht="15.0" customHeight="1">
      <c r="A406" s="20" t="s">
        <v>272</v>
      </c>
      <c r="B406" s="20" t="s">
        <v>482</v>
      </c>
      <c r="C406" s="20">
        <v>1040.0</v>
      </c>
      <c r="D406" s="50">
        <v>1457.0</v>
      </c>
      <c r="E406" s="57">
        <v>0.4894546338</v>
      </c>
      <c r="F406" s="50">
        <v>713.0</v>
      </c>
      <c r="G406" s="50">
        <v>744.0</v>
      </c>
      <c r="H406" s="20" t="s">
        <v>245</v>
      </c>
      <c r="I406" s="7"/>
      <c r="J406" s="20" t="s">
        <v>272</v>
      </c>
      <c r="K406" s="20" t="s">
        <v>482</v>
      </c>
      <c r="L406" s="20">
        <v>1040.0</v>
      </c>
      <c r="M406" s="57">
        <v>0.4905489167</v>
      </c>
      <c r="N406" s="57">
        <v>0.4889896373</v>
      </c>
      <c r="O406" s="27">
        <v>0.1559279351</v>
      </c>
      <c r="P406" s="20">
        <v>1.0</v>
      </c>
      <c r="Q406" s="7"/>
      <c r="R406" s="7"/>
      <c r="S406" s="7"/>
      <c r="T406" s="7"/>
      <c r="U406" s="7"/>
      <c r="V406" s="7"/>
      <c r="W406" s="7"/>
      <c r="X406" s="7"/>
      <c r="Y406" s="7"/>
      <c r="Z406" s="7"/>
    </row>
    <row r="407" ht="15.0" customHeight="1">
      <c r="A407" s="20" t="s">
        <v>272</v>
      </c>
      <c r="B407" s="20" t="s">
        <v>482</v>
      </c>
      <c r="C407" s="20">
        <v>1050.0</v>
      </c>
      <c r="D407" s="50">
        <v>709.0</v>
      </c>
      <c r="E407" s="57">
        <v>0.4016260184</v>
      </c>
      <c r="F407" s="50">
        <v>285.0</v>
      </c>
      <c r="G407" s="50">
        <v>424.0</v>
      </c>
      <c r="H407" s="20" t="s">
        <v>245</v>
      </c>
      <c r="I407" s="7"/>
      <c r="J407" s="20" t="s">
        <v>272</v>
      </c>
      <c r="K407" s="20" t="s">
        <v>482</v>
      </c>
      <c r="L407" s="20">
        <v>1050.0</v>
      </c>
      <c r="M407" s="57">
        <v>0.4331139299</v>
      </c>
      <c r="N407" s="57">
        <v>0.4371184371</v>
      </c>
      <c r="O407" s="27">
        <v>-0.4004507229</v>
      </c>
      <c r="P407" s="20">
        <v>1.0</v>
      </c>
      <c r="Q407" s="7"/>
      <c r="R407" s="7"/>
      <c r="S407" s="7"/>
      <c r="T407" s="7"/>
      <c r="U407" s="7"/>
      <c r="V407" s="7"/>
      <c r="W407" s="7"/>
      <c r="X407" s="7"/>
      <c r="Y407" s="7"/>
      <c r="Z407" s="7"/>
    </row>
    <row r="408" ht="15.0" customHeight="1">
      <c r="A408" s="20" t="s">
        <v>272</v>
      </c>
      <c r="B408" s="20" t="s">
        <v>483</v>
      </c>
      <c r="C408" s="20">
        <v>1060.0</v>
      </c>
      <c r="D408" s="50">
        <v>228.0</v>
      </c>
      <c r="E408" s="57">
        <v>0.3100681787</v>
      </c>
      <c r="F408" s="50">
        <v>71.0</v>
      </c>
      <c r="G408" s="50">
        <v>157.0</v>
      </c>
      <c r="H408" s="20" t="s">
        <v>245</v>
      </c>
      <c r="I408" s="7"/>
      <c r="J408" s="20" t="s">
        <v>272</v>
      </c>
      <c r="K408" s="20" t="s">
        <v>483</v>
      </c>
      <c r="L408" s="20">
        <v>1060.0</v>
      </c>
      <c r="M408" s="57">
        <v>0.3556018022</v>
      </c>
      <c r="N408" s="57">
        <v>0.3601286174</v>
      </c>
      <c r="O408" s="27">
        <v>-0.4526815171</v>
      </c>
      <c r="P408" s="20">
        <v>1.0</v>
      </c>
      <c r="Q408" s="7"/>
      <c r="R408" s="7"/>
      <c r="S408" s="7"/>
      <c r="T408" s="7"/>
      <c r="U408" s="7"/>
      <c r="V408" s="7"/>
      <c r="W408" s="7"/>
      <c r="X408" s="7"/>
      <c r="Y408" s="7"/>
      <c r="Z408" s="7"/>
    </row>
    <row r="409" ht="15.0" customHeight="1">
      <c r="A409" s="20" t="s">
        <v>272</v>
      </c>
      <c r="B409" s="20" t="s">
        <v>483</v>
      </c>
      <c r="C409" s="20">
        <v>1070.0</v>
      </c>
      <c r="D409" s="50">
        <v>617.0</v>
      </c>
      <c r="E409" s="57">
        <v>0.3577263507</v>
      </c>
      <c r="F409" s="50">
        <v>221.0</v>
      </c>
      <c r="G409" s="50">
        <v>396.0</v>
      </c>
      <c r="H409" s="20" t="s">
        <v>245</v>
      </c>
      <c r="I409" s="7"/>
      <c r="J409" s="20" t="s">
        <v>272</v>
      </c>
      <c r="K409" s="20" t="s">
        <v>483</v>
      </c>
      <c r="L409" s="20">
        <v>1070.0</v>
      </c>
      <c r="M409" s="57">
        <v>0.3564337493</v>
      </c>
      <c r="N409" s="57">
        <v>0.350473613</v>
      </c>
      <c r="O409" s="27">
        <v>0.5960136342</v>
      </c>
      <c r="P409" s="20">
        <v>1.0</v>
      </c>
      <c r="Q409" s="7"/>
      <c r="R409" s="7"/>
      <c r="S409" s="7"/>
      <c r="T409" s="7"/>
      <c r="U409" s="7"/>
      <c r="V409" s="7"/>
      <c r="W409" s="7"/>
      <c r="X409" s="7"/>
      <c r="Y409" s="7"/>
      <c r="Z409" s="7"/>
    </row>
    <row r="410" ht="15.0" customHeight="1">
      <c r="A410" s="20" t="s">
        <v>272</v>
      </c>
      <c r="B410" s="20" t="s">
        <v>483</v>
      </c>
      <c r="C410" s="20">
        <v>1080.0</v>
      </c>
      <c r="D410" s="50">
        <v>356.0</v>
      </c>
      <c r="E410" s="57">
        <v>0.3706055577</v>
      </c>
      <c r="F410" s="50">
        <v>132.0</v>
      </c>
      <c r="G410" s="50">
        <v>224.0</v>
      </c>
      <c r="H410" s="20" t="s">
        <v>245</v>
      </c>
      <c r="I410" s="7"/>
      <c r="J410" s="20" t="s">
        <v>272</v>
      </c>
      <c r="K410" s="20" t="s">
        <v>483</v>
      </c>
      <c r="L410" s="20">
        <v>1080.0</v>
      </c>
      <c r="M410" s="57">
        <v>0.3987698188</v>
      </c>
      <c r="N410" s="57">
        <v>0.403960396</v>
      </c>
      <c r="O410" s="27">
        <v>-0.5190577191</v>
      </c>
      <c r="P410" s="20">
        <v>1.0</v>
      </c>
      <c r="Q410" s="7"/>
      <c r="R410" s="7"/>
      <c r="S410" s="7"/>
      <c r="T410" s="7"/>
      <c r="U410" s="7"/>
      <c r="V410" s="7"/>
      <c r="W410" s="7"/>
      <c r="X410" s="7"/>
      <c r="Y410" s="7"/>
      <c r="Z410" s="7"/>
    </row>
    <row r="411" ht="15.0" customHeight="1">
      <c r="A411" s="20" t="s">
        <v>272</v>
      </c>
      <c r="B411" s="20" t="s">
        <v>483</v>
      </c>
      <c r="C411" s="20">
        <v>1090.0</v>
      </c>
      <c r="D411" s="50">
        <v>208.0</v>
      </c>
      <c r="E411" s="57">
        <v>0.3460460929</v>
      </c>
      <c r="F411" s="50">
        <v>72.0</v>
      </c>
      <c r="G411" s="50">
        <v>136.0</v>
      </c>
      <c r="H411" s="20" t="s">
        <v>245</v>
      </c>
      <c r="I411" s="7"/>
      <c r="J411" s="20" t="s">
        <v>272</v>
      </c>
      <c r="K411" s="20" t="s">
        <v>483</v>
      </c>
      <c r="L411" s="20">
        <v>1090.0</v>
      </c>
      <c r="M411" s="57">
        <v>0.4321816229</v>
      </c>
      <c r="N411" s="57">
        <v>0.3902439024</v>
      </c>
      <c r="O411" s="27">
        <v>4.193772042</v>
      </c>
      <c r="P411" s="20">
        <v>1.0</v>
      </c>
      <c r="Q411" s="7"/>
      <c r="R411" s="7"/>
      <c r="S411" s="7"/>
      <c r="T411" s="7"/>
      <c r="U411" s="7"/>
      <c r="V411" s="7"/>
      <c r="W411" s="7"/>
      <c r="X411" s="7"/>
      <c r="Y411" s="7"/>
      <c r="Z411" s="7"/>
    </row>
    <row r="412" ht="15.0" customHeight="1">
      <c r="A412" s="20" t="s">
        <v>272</v>
      </c>
      <c r="B412" s="20" t="s">
        <v>484</v>
      </c>
      <c r="C412" s="20">
        <v>1100.0</v>
      </c>
      <c r="D412" s="50">
        <v>1055.0</v>
      </c>
      <c r="E412" s="57">
        <v>0.3154204327</v>
      </c>
      <c r="F412" s="50">
        <v>333.0</v>
      </c>
      <c r="G412" s="50">
        <v>722.0</v>
      </c>
      <c r="H412" s="20" t="s">
        <v>245</v>
      </c>
      <c r="I412" s="7"/>
      <c r="J412" s="20" t="s">
        <v>272</v>
      </c>
      <c r="K412" s="20" t="s">
        <v>484</v>
      </c>
      <c r="L412" s="20">
        <v>1100.0</v>
      </c>
      <c r="M412" s="57">
        <v>0.3065333125</v>
      </c>
      <c r="N412" s="57">
        <v>0.3494486853</v>
      </c>
      <c r="O412" s="27">
        <v>-4.29153728</v>
      </c>
      <c r="P412" s="20">
        <v>1.0</v>
      </c>
      <c r="Q412" s="7"/>
      <c r="R412" s="7"/>
      <c r="S412" s="7"/>
      <c r="T412" s="7"/>
      <c r="U412" s="7"/>
      <c r="V412" s="7"/>
      <c r="W412" s="7"/>
      <c r="X412" s="7"/>
      <c r="Y412" s="7"/>
      <c r="Z412" s="7"/>
    </row>
    <row r="413" ht="15.0" customHeight="1">
      <c r="A413" s="20" t="s">
        <v>272</v>
      </c>
      <c r="B413" s="20" t="s">
        <v>484</v>
      </c>
      <c r="C413" s="20">
        <v>1110.0</v>
      </c>
      <c r="D413" s="50">
        <v>847.0</v>
      </c>
      <c r="E413" s="57">
        <v>0.3272240231</v>
      </c>
      <c r="F413" s="50">
        <v>277.0</v>
      </c>
      <c r="G413" s="50">
        <v>570.0</v>
      </c>
      <c r="H413" s="20" t="s">
        <v>245</v>
      </c>
      <c r="I413" s="7"/>
      <c r="J413" s="20" t="s">
        <v>272</v>
      </c>
      <c r="K413" s="20" t="s">
        <v>484</v>
      </c>
      <c r="L413" s="20">
        <v>1110.0</v>
      </c>
      <c r="M413" s="57">
        <v>0.3282858398</v>
      </c>
      <c r="N413" s="57">
        <v>0.3631790744</v>
      </c>
      <c r="O413" s="27">
        <v>-3.489323469</v>
      </c>
      <c r="P413" s="20">
        <v>1.0</v>
      </c>
      <c r="Q413" s="7"/>
      <c r="R413" s="7"/>
      <c r="S413" s="7"/>
      <c r="T413" s="7"/>
      <c r="U413" s="7"/>
      <c r="V413" s="7"/>
      <c r="W413" s="7"/>
      <c r="X413" s="7"/>
      <c r="Y413" s="7"/>
      <c r="Z413" s="7"/>
    </row>
    <row r="414" ht="15.0" customHeight="1">
      <c r="A414" s="20" t="s">
        <v>272</v>
      </c>
      <c r="B414" s="20" t="s">
        <v>484</v>
      </c>
      <c r="C414" s="20">
        <v>1120.0</v>
      </c>
      <c r="D414" s="50">
        <v>868.0</v>
      </c>
      <c r="E414" s="57">
        <v>0.3385470611</v>
      </c>
      <c r="F414" s="50">
        <v>294.0</v>
      </c>
      <c r="G414" s="50">
        <v>574.0</v>
      </c>
      <c r="H414" s="20" t="s">
        <v>245</v>
      </c>
      <c r="I414" s="7"/>
      <c r="J414" s="20" t="s">
        <v>272</v>
      </c>
      <c r="K414" s="20" t="s">
        <v>484</v>
      </c>
      <c r="L414" s="20">
        <v>1120.0</v>
      </c>
      <c r="M414" s="57">
        <v>0.3433829374</v>
      </c>
      <c r="N414" s="57">
        <v>0.3408820024</v>
      </c>
      <c r="O414" s="27">
        <v>0.2500934975</v>
      </c>
      <c r="P414" s="20">
        <v>1.0</v>
      </c>
      <c r="Q414" s="7"/>
      <c r="R414" s="7"/>
      <c r="S414" s="7"/>
      <c r="T414" s="7"/>
      <c r="U414" s="7"/>
      <c r="V414" s="7"/>
      <c r="W414" s="7"/>
      <c r="X414" s="7"/>
      <c r="Y414" s="7"/>
      <c r="Z414" s="7"/>
    </row>
    <row r="415" ht="15.0" customHeight="1">
      <c r="A415" s="20" t="s">
        <v>272</v>
      </c>
      <c r="B415" s="20" t="s">
        <v>484</v>
      </c>
      <c r="C415" s="20">
        <v>1130.0</v>
      </c>
      <c r="D415" s="50">
        <v>831.0</v>
      </c>
      <c r="E415" s="57">
        <v>0.3025376233</v>
      </c>
      <c r="F415" s="50">
        <v>251.0</v>
      </c>
      <c r="G415" s="50">
        <v>580.0</v>
      </c>
      <c r="H415" s="20" t="s">
        <v>245</v>
      </c>
      <c r="I415" s="7"/>
      <c r="J415" s="20" t="s">
        <v>272</v>
      </c>
      <c r="K415" s="20" t="s">
        <v>484</v>
      </c>
      <c r="L415" s="20">
        <v>1130.0</v>
      </c>
      <c r="M415" s="57">
        <v>0.3103779356</v>
      </c>
      <c r="N415" s="57">
        <v>0.3318681319</v>
      </c>
      <c r="O415" s="27">
        <v>-2.149019625</v>
      </c>
      <c r="P415" s="20">
        <v>1.0</v>
      </c>
      <c r="Q415" s="7"/>
      <c r="R415" s="7"/>
      <c r="S415" s="7"/>
      <c r="T415" s="7"/>
      <c r="U415" s="7"/>
      <c r="V415" s="7"/>
      <c r="W415" s="7"/>
      <c r="X415" s="7"/>
      <c r="Y415" s="7"/>
      <c r="Z415" s="7"/>
    </row>
    <row r="416" ht="15.0" customHeight="1">
      <c r="A416" s="20" t="s">
        <v>272</v>
      </c>
      <c r="B416" s="20" t="s">
        <v>485</v>
      </c>
      <c r="C416" s="20">
        <v>1140.0</v>
      </c>
      <c r="D416" s="50">
        <v>222.0</v>
      </c>
      <c r="E416" s="57">
        <v>0.3387010794</v>
      </c>
      <c r="F416" s="50">
        <v>75.0</v>
      </c>
      <c r="G416" s="50">
        <v>147.0</v>
      </c>
      <c r="H416" s="20" t="s">
        <v>245</v>
      </c>
      <c r="I416" s="7"/>
      <c r="J416" s="20" t="s">
        <v>272</v>
      </c>
      <c r="K416" s="20" t="s">
        <v>485</v>
      </c>
      <c r="L416" s="20">
        <v>1140.0</v>
      </c>
      <c r="M416" s="57">
        <v>0.3060753759</v>
      </c>
      <c r="N416" s="57">
        <v>0.3552123552</v>
      </c>
      <c r="O416" s="27">
        <v>-4.913697928</v>
      </c>
      <c r="P416" s="20">
        <v>1.0</v>
      </c>
      <c r="Q416" s="7"/>
      <c r="R416" s="7"/>
      <c r="S416" s="7"/>
      <c r="T416" s="7"/>
      <c r="U416" s="7"/>
      <c r="V416" s="7"/>
      <c r="W416" s="7"/>
      <c r="X416" s="7"/>
      <c r="Y416" s="7"/>
      <c r="Z416" s="7"/>
    </row>
    <row r="417" ht="15.0" customHeight="1">
      <c r="A417" s="20" t="s">
        <v>272</v>
      </c>
      <c r="B417" s="20" t="s">
        <v>486</v>
      </c>
      <c r="C417" s="20">
        <v>1150.0</v>
      </c>
      <c r="D417" s="50">
        <v>774.0</v>
      </c>
      <c r="E417" s="57">
        <v>0.3369002788</v>
      </c>
      <c r="F417" s="50">
        <v>261.0</v>
      </c>
      <c r="G417" s="50">
        <v>513.0</v>
      </c>
      <c r="H417" s="20" t="s">
        <v>245</v>
      </c>
      <c r="I417" s="7"/>
      <c r="J417" s="20" t="s">
        <v>272</v>
      </c>
      <c r="K417" s="20" t="s">
        <v>486</v>
      </c>
      <c r="L417" s="20">
        <v>1150.0</v>
      </c>
      <c r="M417" s="57">
        <v>0.3507857671</v>
      </c>
      <c r="N417" s="57">
        <v>0.365720524</v>
      </c>
      <c r="O417" s="27">
        <v>-1.493475696</v>
      </c>
      <c r="P417" s="20">
        <v>1.0</v>
      </c>
      <c r="Q417" s="7"/>
      <c r="R417" s="7"/>
      <c r="S417" s="7"/>
      <c r="T417" s="7"/>
      <c r="U417" s="7"/>
      <c r="V417" s="7"/>
      <c r="W417" s="7"/>
      <c r="X417" s="7"/>
      <c r="Y417" s="7"/>
      <c r="Z417" s="7"/>
    </row>
    <row r="418" ht="15.0" customHeight="1">
      <c r="A418" s="20" t="s">
        <v>272</v>
      </c>
      <c r="B418" s="20" t="s">
        <v>487</v>
      </c>
      <c r="C418" s="20">
        <v>1160.0</v>
      </c>
      <c r="D418" s="50">
        <v>460.0</v>
      </c>
      <c r="E418" s="57">
        <v>0.3798787257</v>
      </c>
      <c r="F418" s="50">
        <v>175.0</v>
      </c>
      <c r="G418" s="50">
        <v>285.0</v>
      </c>
      <c r="H418" s="20" t="s">
        <v>245</v>
      </c>
      <c r="I418" s="7"/>
      <c r="J418" s="20" t="s">
        <v>272</v>
      </c>
      <c r="K418" s="20" t="s">
        <v>487</v>
      </c>
      <c r="L418" s="20">
        <v>1160.0</v>
      </c>
      <c r="M418" s="57">
        <v>0.3865914449</v>
      </c>
      <c r="N418" s="57">
        <v>0.4046242775</v>
      </c>
      <c r="O418" s="27">
        <v>-1.803283251</v>
      </c>
      <c r="P418" s="20">
        <v>1.0</v>
      </c>
      <c r="Q418" s="7"/>
      <c r="R418" s="7"/>
      <c r="S418" s="7"/>
      <c r="T418" s="7"/>
      <c r="U418" s="7"/>
      <c r="V418" s="7"/>
      <c r="W418" s="7"/>
      <c r="X418" s="7"/>
      <c r="Y418" s="7"/>
      <c r="Z418" s="7"/>
    </row>
    <row r="419" ht="15.0" customHeight="1">
      <c r="A419" s="20" t="s">
        <v>272</v>
      </c>
      <c r="B419" s="20" t="s">
        <v>488</v>
      </c>
      <c r="C419" s="20">
        <v>1170.0</v>
      </c>
      <c r="D419" s="50">
        <v>677.0</v>
      </c>
      <c r="E419" s="57">
        <v>0.4102631894</v>
      </c>
      <c r="F419" s="50">
        <v>278.0</v>
      </c>
      <c r="G419" s="50">
        <v>399.0</v>
      </c>
      <c r="H419" s="20" t="s">
        <v>245</v>
      </c>
      <c r="I419" s="7"/>
      <c r="J419" s="20" t="s">
        <v>272</v>
      </c>
      <c r="K419" s="20" t="s">
        <v>488</v>
      </c>
      <c r="L419" s="20">
        <v>1170.0</v>
      </c>
      <c r="M419" s="57">
        <v>0.4213750533</v>
      </c>
      <c r="N419" s="57">
        <v>0.4195183777</v>
      </c>
      <c r="O419" s="27">
        <v>0.1856675626</v>
      </c>
      <c r="P419" s="20">
        <v>1.0</v>
      </c>
      <c r="Q419" s="7"/>
      <c r="R419" s="7"/>
      <c r="S419" s="7"/>
      <c r="T419" s="7"/>
      <c r="U419" s="7"/>
      <c r="V419" s="7"/>
      <c r="W419" s="7"/>
      <c r="X419" s="7"/>
      <c r="Y419" s="7"/>
      <c r="Z419" s="7"/>
    </row>
    <row r="420" ht="15.0" customHeight="1">
      <c r="A420" s="20" t="s">
        <v>272</v>
      </c>
      <c r="B420" s="20" t="s">
        <v>489</v>
      </c>
      <c r="C420" s="20">
        <v>1180.0</v>
      </c>
      <c r="D420" s="50">
        <v>953.0</v>
      </c>
      <c r="E420" s="57">
        <v>0.2706257087</v>
      </c>
      <c r="F420" s="50">
        <v>258.0</v>
      </c>
      <c r="G420" s="50">
        <v>695.0</v>
      </c>
      <c r="H420" s="20" t="s">
        <v>245</v>
      </c>
      <c r="I420" s="7"/>
      <c r="J420" s="20" t="s">
        <v>272</v>
      </c>
      <c r="K420" s="20" t="s">
        <v>489</v>
      </c>
      <c r="L420" s="20">
        <v>1180.0</v>
      </c>
      <c r="M420" s="57">
        <v>0.2644027116</v>
      </c>
      <c r="N420" s="57">
        <v>0.2915479582</v>
      </c>
      <c r="O420" s="27">
        <v>-2.714524659</v>
      </c>
      <c r="P420" s="20">
        <v>1.0</v>
      </c>
      <c r="Q420" s="7"/>
      <c r="R420" s="7"/>
      <c r="S420" s="7"/>
      <c r="T420" s="7"/>
      <c r="U420" s="7"/>
      <c r="V420" s="7"/>
      <c r="W420" s="7"/>
      <c r="X420" s="7"/>
      <c r="Y420" s="7"/>
      <c r="Z420" s="7"/>
    </row>
    <row r="421" ht="15.0" customHeight="1">
      <c r="A421" s="20" t="s">
        <v>272</v>
      </c>
      <c r="B421" s="20" t="s">
        <v>489</v>
      </c>
      <c r="C421" s="20">
        <v>1190.0</v>
      </c>
      <c r="D421" s="50">
        <v>666.0</v>
      </c>
      <c r="E421" s="57">
        <v>0.2932327574</v>
      </c>
      <c r="F421" s="50">
        <v>195.0</v>
      </c>
      <c r="G421" s="50">
        <v>471.0</v>
      </c>
      <c r="H421" s="20" t="s">
        <v>245</v>
      </c>
      <c r="I421" s="7"/>
      <c r="J421" s="20" t="s">
        <v>272</v>
      </c>
      <c r="K421" s="20" t="s">
        <v>489</v>
      </c>
      <c r="L421" s="20">
        <v>1190.0</v>
      </c>
      <c r="M421" s="57">
        <v>0.2970637733</v>
      </c>
      <c r="N421" s="57">
        <v>0.3226703755</v>
      </c>
      <c r="O421" s="27">
        <v>-2.560660219</v>
      </c>
      <c r="P421" s="20">
        <v>1.0</v>
      </c>
      <c r="Q421" s="7"/>
      <c r="R421" s="7"/>
      <c r="S421" s="7"/>
      <c r="T421" s="7"/>
      <c r="U421" s="7"/>
      <c r="V421" s="7"/>
      <c r="W421" s="7"/>
      <c r="X421" s="7"/>
      <c r="Y421" s="7"/>
      <c r="Z421" s="7"/>
    </row>
    <row r="422" ht="15.0" customHeight="1">
      <c r="A422" s="20" t="s">
        <v>272</v>
      </c>
      <c r="B422" s="20" t="s">
        <v>489</v>
      </c>
      <c r="C422" s="20">
        <v>1200.0</v>
      </c>
      <c r="D422" s="50">
        <v>615.0</v>
      </c>
      <c r="E422" s="57">
        <v>0.2360991458</v>
      </c>
      <c r="F422" s="50">
        <v>145.0</v>
      </c>
      <c r="G422" s="50">
        <v>470.0</v>
      </c>
      <c r="H422" s="20" t="s">
        <v>245</v>
      </c>
      <c r="I422" s="7"/>
      <c r="J422" s="20" t="s">
        <v>272</v>
      </c>
      <c r="K422" s="20" t="s">
        <v>489</v>
      </c>
      <c r="L422" s="20">
        <v>1200.0</v>
      </c>
      <c r="M422" s="57">
        <v>0.2630525491</v>
      </c>
      <c r="N422" s="57">
        <v>0.2705167173</v>
      </c>
      <c r="O422" s="27">
        <v>-0.7464168224</v>
      </c>
      <c r="P422" s="20">
        <v>1.0</v>
      </c>
      <c r="Q422" s="7"/>
      <c r="R422" s="7"/>
      <c r="S422" s="7"/>
      <c r="T422" s="7"/>
      <c r="U422" s="7"/>
      <c r="V422" s="7"/>
      <c r="W422" s="7"/>
      <c r="X422" s="7"/>
      <c r="Y422" s="7"/>
      <c r="Z422" s="7"/>
    </row>
    <row r="423" ht="15.0" customHeight="1">
      <c r="A423" s="20" t="s">
        <v>272</v>
      </c>
      <c r="B423" s="20" t="s">
        <v>489</v>
      </c>
      <c r="C423" s="20">
        <v>1210.0</v>
      </c>
      <c r="D423" s="50">
        <v>535.0</v>
      </c>
      <c r="E423" s="57">
        <v>0.2741652297</v>
      </c>
      <c r="F423" s="50">
        <v>147.0</v>
      </c>
      <c r="G423" s="50">
        <v>388.0</v>
      </c>
      <c r="H423" s="20" t="s">
        <v>245</v>
      </c>
      <c r="I423" s="7"/>
      <c r="J423" s="20" t="s">
        <v>272</v>
      </c>
      <c r="K423" s="20" t="s">
        <v>489</v>
      </c>
      <c r="L423" s="20">
        <v>1210.0</v>
      </c>
      <c r="M423" s="57">
        <v>0.3291154786</v>
      </c>
      <c r="N423" s="57">
        <v>0.2950819672</v>
      </c>
      <c r="O423" s="27">
        <v>3.403351136</v>
      </c>
      <c r="P423" s="20">
        <v>1.0</v>
      </c>
      <c r="Q423" s="7"/>
      <c r="R423" s="7"/>
      <c r="S423" s="7"/>
      <c r="T423" s="7"/>
      <c r="U423" s="7"/>
      <c r="V423" s="7"/>
      <c r="W423" s="7"/>
      <c r="X423" s="7"/>
      <c r="Y423" s="7"/>
      <c r="Z423" s="7"/>
    </row>
    <row r="424" ht="15.0" customHeight="1">
      <c r="A424" s="20" t="s">
        <v>272</v>
      </c>
      <c r="B424" s="20" t="s">
        <v>489</v>
      </c>
      <c r="C424" s="20">
        <v>1220.0</v>
      </c>
      <c r="D424" s="50">
        <v>805.0</v>
      </c>
      <c r="E424" s="57">
        <v>0.3566099386</v>
      </c>
      <c r="F424" s="50">
        <v>287.0</v>
      </c>
      <c r="G424" s="50">
        <v>518.0</v>
      </c>
      <c r="H424" s="20" t="s">
        <v>245</v>
      </c>
      <c r="I424" s="7"/>
      <c r="J424" s="20" t="s">
        <v>272</v>
      </c>
      <c r="K424" s="20" t="s">
        <v>489</v>
      </c>
      <c r="L424" s="20">
        <v>1220.0</v>
      </c>
      <c r="M424" s="57">
        <v>0.3675877644</v>
      </c>
      <c r="N424" s="57">
        <v>0.3758169935</v>
      </c>
      <c r="O424" s="27">
        <v>-0.8229229093</v>
      </c>
      <c r="P424" s="20">
        <v>1.0</v>
      </c>
      <c r="Q424" s="7"/>
      <c r="R424" s="7"/>
      <c r="S424" s="7"/>
      <c r="T424" s="7"/>
      <c r="U424" s="7"/>
      <c r="V424" s="7"/>
      <c r="W424" s="7"/>
      <c r="X424" s="7"/>
      <c r="Y424" s="7"/>
      <c r="Z424" s="7"/>
    </row>
    <row r="425" ht="15.0" customHeight="1">
      <c r="A425" s="20" t="s">
        <v>272</v>
      </c>
      <c r="B425" s="20" t="s">
        <v>490</v>
      </c>
      <c r="C425" s="20">
        <v>1230.0</v>
      </c>
      <c r="D425" s="50">
        <v>2255.0</v>
      </c>
      <c r="E425" s="57">
        <v>0.460814072</v>
      </c>
      <c r="F425" s="50">
        <v>1039.0</v>
      </c>
      <c r="G425" s="50">
        <v>1216.0</v>
      </c>
      <c r="H425" s="20" t="s">
        <v>245</v>
      </c>
      <c r="I425" s="7"/>
      <c r="J425" s="20" t="s">
        <v>272</v>
      </c>
      <c r="K425" s="20" t="s">
        <v>490</v>
      </c>
      <c r="L425" s="20">
        <v>1230.0</v>
      </c>
      <c r="M425" s="57">
        <v>0.4889041508</v>
      </c>
      <c r="N425" s="57">
        <v>0.4773227653</v>
      </c>
      <c r="O425" s="27">
        <v>1.158138552</v>
      </c>
      <c r="P425" s="20">
        <v>1.0</v>
      </c>
      <c r="Q425" s="7"/>
      <c r="R425" s="7"/>
      <c r="S425" s="7"/>
      <c r="T425" s="7"/>
      <c r="U425" s="7"/>
      <c r="V425" s="7"/>
      <c r="W425" s="7"/>
      <c r="X425" s="7"/>
      <c r="Y425" s="7"/>
      <c r="Z425" s="7"/>
    </row>
    <row r="426" ht="15.0" customHeight="1">
      <c r="A426" s="20" t="s">
        <v>272</v>
      </c>
      <c r="B426" s="20" t="s">
        <v>490</v>
      </c>
      <c r="C426" s="20">
        <v>1240.0</v>
      </c>
      <c r="D426" s="50">
        <v>1548.0</v>
      </c>
      <c r="E426" s="57">
        <v>0.4670749652</v>
      </c>
      <c r="F426" s="50">
        <v>723.0</v>
      </c>
      <c r="G426" s="50">
        <v>825.0</v>
      </c>
      <c r="H426" s="20" t="s">
        <v>245</v>
      </c>
      <c r="I426" s="7"/>
      <c r="J426" s="20" t="s">
        <v>272</v>
      </c>
      <c r="K426" s="20" t="s">
        <v>490</v>
      </c>
      <c r="L426" s="20">
        <v>1240.0</v>
      </c>
      <c r="M426" s="57">
        <v>0.4721715725</v>
      </c>
      <c r="N426" s="57">
        <v>0.4782608696</v>
      </c>
      <c r="O426" s="27">
        <v>-0.6089297083</v>
      </c>
      <c r="P426" s="20">
        <v>1.0</v>
      </c>
      <c r="Q426" s="7"/>
      <c r="R426" s="7"/>
      <c r="S426" s="7"/>
      <c r="T426" s="7"/>
      <c r="U426" s="7"/>
      <c r="V426" s="7"/>
      <c r="W426" s="7"/>
      <c r="X426" s="7"/>
      <c r="Y426" s="7"/>
      <c r="Z426" s="7"/>
    </row>
    <row r="427" ht="15.0" customHeight="1">
      <c r="A427" s="20" t="s">
        <v>272</v>
      </c>
      <c r="B427" s="20" t="s">
        <v>491</v>
      </c>
      <c r="C427" s="20">
        <v>1250.0</v>
      </c>
      <c r="D427" s="50">
        <v>854.0</v>
      </c>
      <c r="E427" s="57">
        <v>0.3694012133</v>
      </c>
      <c r="F427" s="50">
        <v>315.0</v>
      </c>
      <c r="G427" s="50">
        <v>539.0</v>
      </c>
      <c r="H427" s="20" t="s">
        <v>245</v>
      </c>
      <c r="I427" s="7"/>
      <c r="J427" s="20" t="s">
        <v>272</v>
      </c>
      <c r="K427" s="20" t="s">
        <v>491</v>
      </c>
      <c r="L427" s="20">
        <v>1250.0</v>
      </c>
      <c r="M427" s="57">
        <v>0.4051900459</v>
      </c>
      <c r="N427" s="57">
        <v>0.3873370577</v>
      </c>
      <c r="O427" s="27">
        <v>1.785298819</v>
      </c>
      <c r="P427" s="20">
        <v>1.0</v>
      </c>
      <c r="Q427" s="7"/>
      <c r="R427" s="7"/>
      <c r="S427" s="7"/>
      <c r="T427" s="7"/>
      <c r="U427" s="7"/>
      <c r="V427" s="7"/>
      <c r="W427" s="7"/>
      <c r="X427" s="7"/>
      <c r="Y427" s="7"/>
      <c r="Z427" s="7"/>
    </row>
    <row r="428" ht="15.0" customHeight="1">
      <c r="A428" s="20" t="s">
        <v>272</v>
      </c>
      <c r="B428" s="20" t="s">
        <v>441</v>
      </c>
      <c r="C428" s="20">
        <v>1260.0</v>
      </c>
      <c r="D428" s="50">
        <v>2178.0</v>
      </c>
      <c r="E428" s="57">
        <v>0.3001726749</v>
      </c>
      <c r="F428" s="50">
        <v>654.0</v>
      </c>
      <c r="G428" s="50">
        <v>1524.0</v>
      </c>
      <c r="H428" s="20" t="s">
        <v>245</v>
      </c>
      <c r="I428" s="7"/>
      <c r="J428" s="20" t="s">
        <v>272</v>
      </c>
      <c r="K428" s="20" t="s">
        <v>441</v>
      </c>
      <c r="L428" s="20">
        <v>1260.0</v>
      </c>
      <c r="M428" s="57">
        <v>0.3220246181</v>
      </c>
      <c r="N428" s="57">
        <v>0.328476017</v>
      </c>
      <c r="O428" s="27">
        <v>-0.6451398879</v>
      </c>
      <c r="P428" s="20">
        <v>1.0</v>
      </c>
      <c r="Q428" s="7"/>
      <c r="R428" s="7"/>
      <c r="S428" s="7"/>
      <c r="T428" s="7"/>
      <c r="U428" s="7"/>
      <c r="V428" s="7"/>
      <c r="W428" s="7"/>
      <c r="X428" s="7"/>
      <c r="Y428" s="7"/>
      <c r="Z428" s="7"/>
    </row>
    <row r="429" ht="15.0" customHeight="1">
      <c r="A429" s="20" t="s">
        <v>272</v>
      </c>
      <c r="B429" s="20" t="s">
        <v>441</v>
      </c>
      <c r="C429" s="20">
        <v>1270.0</v>
      </c>
      <c r="D429" s="50">
        <v>706.0</v>
      </c>
      <c r="E429" s="57">
        <v>0.3097413293</v>
      </c>
      <c r="F429" s="50">
        <v>219.0</v>
      </c>
      <c r="G429" s="50">
        <v>487.0</v>
      </c>
      <c r="H429" s="20" t="s">
        <v>245</v>
      </c>
      <c r="I429" s="7"/>
      <c r="J429" s="20" t="s">
        <v>272</v>
      </c>
      <c r="K429" s="20" t="s">
        <v>441</v>
      </c>
      <c r="L429" s="20">
        <v>1270.0</v>
      </c>
      <c r="M429" s="57">
        <v>0.3449469082</v>
      </c>
      <c r="N429" s="57">
        <v>0.3373819163</v>
      </c>
      <c r="O429" s="27">
        <v>0.7564991914</v>
      </c>
      <c r="P429" s="20">
        <v>1.0</v>
      </c>
      <c r="Q429" s="7"/>
      <c r="R429" s="7"/>
      <c r="S429" s="7"/>
      <c r="T429" s="7"/>
      <c r="U429" s="7"/>
      <c r="V429" s="7"/>
      <c r="W429" s="7"/>
      <c r="X429" s="7"/>
      <c r="Y429" s="7"/>
      <c r="Z429" s="7"/>
    </row>
    <row r="430" ht="15.0" customHeight="1">
      <c r="A430" s="20" t="s">
        <v>272</v>
      </c>
      <c r="B430" s="20" t="s">
        <v>492</v>
      </c>
      <c r="C430" s="20">
        <v>1280.0</v>
      </c>
      <c r="D430" s="50">
        <v>473.0</v>
      </c>
      <c r="E430" s="57">
        <v>0.4347592223</v>
      </c>
      <c r="F430" s="50">
        <v>206.0</v>
      </c>
      <c r="G430" s="50">
        <v>267.0</v>
      </c>
      <c r="H430" s="20" t="s">
        <v>245</v>
      </c>
      <c r="I430" s="7"/>
      <c r="J430" s="20" t="s">
        <v>272</v>
      </c>
      <c r="K430" s="20" t="s">
        <v>492</v>
      </c>
      <c r="L430" s="20">
        <v>1280.0</v>
      </c>
      <c r="M430" s="57">
        <v>0.4250496086</v>
      </c>
      <c r="N430" s="57">
        <v>0.475465313</v>
      </c>
      <c r="O430" s="27">
        <v>-5.041570441</v>
      </c>
      <c r="P430" s="20">
        <v>1.0</v>
      </c>
      <c r="Q430" s="7"/>
      <c r="R430" s="7"/>
      <c r="S430" s="7"/>
      <c r="T430" s="7"/>
      <c r="U430" s="7"/>
      <c r="V430" s="7"/>
      <c r="W430" s="7"/>
      <c r="X430" s="7"/>
      <c r="Y430" s="7"/>
      <c r="Z430" s="7"/>
    </row>
    <row r="431" ht="15.0" customHeight="1">
      <c r="A431" s="20" t="s">
        <v>272</v>
      </c>
      <c r="B431" s="20" t="s">
        <v>493</v>
      </c>
      <c r="C431" s="20">
        <v>1290.0</v>
      </c>
      <c r="D431" s="50">
        <v>1156.0</v>
      </c>
      <c r="E431" s="57">
        <v>0.3929681704</v>
      </c>
      <c r="F431" s="50">
        <v>454.0</v>
      </c>
      <c r="G431" s="50">
        <v>702.0</v>
      </c>
      <c r="H431" s="20" t="s">
        <v>245</v>
      </c>
      <c r="I431" s="7"/>
      <c r="J431" s="20" t="s">
        <v>272</v>
      </c>
      <c r="K431" s="20" t="s">
        <v>493</v>
      </c>
      <c r="L431" s="20">
        <v>1290.0</v>
      </c>
      <c r="M431" s="57">
        <v>0.4052982603</v>
      </c>
      <c r="N431" s="57">
        <v>0.4189079055</v>
      </c>
      <c r="O431" s="27">
        <v>-1.360964514</v>
      </c>
      <c r="P431" s="20">
        <v>1.0</v>
      </c>
      <c r="Q431" s="7"/>
      <c r="R431" s="7"/>
      <c r="S431" s="7"/>
      <c r="T431" s="7"/>
      <c r="U431" s="7"/>
      <c r="V431" s="7"/>
      <c r="W431" s="7"/>
      <c r="X431" s="7"/>
      <c r="Y431" s="7"/>
      <c r="Z431" s="7"/>
    </row>
    <row r="432" ht="15.0" customHeight="1">
      <c r="A432" s="20" t="s">
        <v>272</v>
      </c>
      <c r="B432" s="20" t="s">
        <v>493</v>
      </c>
      <c r="C432" s="20">
        <v>1300.0</v>
      </c>
      <c r="D432" s="50">
        <v>990.0</v>
      </c>
      <c r="E432" s="57">
        <v>0.3755789059</v>
      </c>
      <c r="F432" s="50">
        <v>372.0</v>
      </c>
      <c r="G432" s="50">
        <v>618.0</v>
      </c>
      <c r="H432" s="20" t="s">
        <v>245</v>
      </c>
      <c r="I432" s="7"/>
      <c r="J432" s="20" t="s">
        <v>272</v>
      </c>
      <c r="K432" s="20" t="s">
        <v>493</v>
      </c>
      <c r="L432" s="20">
        <v>1300.0</v>
      </c>
      <c r="M432" s="57">
        <v>0.3756451256</v>
      </c>
      <c r="N432" s="57">
        <v>0.3931544866</v>
      </c>
      <c r="O432" s="27">
        <v>-1.750936096</v>
      </c>
      <c r="P432" s="20">
        <v>1.0</v>
      </c>
      <c r="Q432" s="7"/>
      <c r="R432" s="7"/>
      <c r="S432" s="7"/>
      <c r="T432" s="7"/>
      <c r="U432" s="7"/>
      <c r="V432" s="7"/>
      <c r="W432" s="7"/>
      <c r="X432" s="7"/>
      <c r="Y432" s="7"/>
      <c r="Z432" s="7"/>
    </row>
    <row r="433" ht="15.0" customHeight="1">
      <c r="A433" s="20" t="s">
        <v>272</v>
      </c>
      <c r="B433" s="20" t="s">
        <v>493</v>
      </c>
      <c r="C433" s="20">
        <v>1310.0</v>
      </c>
      <c r="D433" s="50">
        <v>1020.0</v>
      </c>
      <c r="E433" s="57">
        <v>0.5128182156</v>
      </c>
      <c r="F433" s="50">
        <v>523.0</v>
      </c>
      <c r="G433" s="50">
        <v>497.0</v>
      </c>
      <c r="H433" s="20" t="s">
        <v>247</v>
      </c>
      <c r="I433" s="7"/>
      <c r="J433" s="20" t="s">
        <v>272</v>
      </c>
      <c r="K433" s="20" t="s">
        <v>493</v>
      </c>
      <c r="L433" s="20">
        <v>1310.0</v>
      </c>
      <c r="M433" s="57">
        <v>0.4944049362</v>
      </c>
      <c r="N433" s="57">
        <v>0.5024154589</v>
      </c>
      <c r="O433" s="27">
        <v>-0.8010522689</v>
      </c>
      <c r="P433" s="20">
        <v>0.0</v>
      </c>
      <c r="Q433" s="7"/>
      <c r="R433" s="7"/>
      <c r="S433" s="7"/>
      <c r="T433" s="7"/>
      <c r="U433" s="7"/>
      <c r="V433" s="7"/>
      <c r="W433" s="7"/>
      <c r="X433" s="7"/>
      <c r="Y433" s="7"/>
      <c r="Z433" s="7"/>
    </row>
    <row r="434" ht="15.0" customHeight="1">
      <c r="A434" s="20" t="s">
        <v>272</v>
      </c>
      <c r="B434" s="20" t="s">
        <v>493</v>
      </c>
      <c r="C434" s="20">
        <v>1320.0</v>
      </c>
      <c r="D434" s="50">
        <v>636.0</v>
      </c>
      <c r="E434" s="57">
        <v>0.3752035365</v>
      </c>
      <c r="F434" s="50">
        <v>239.0</v>
      </c>
      <c r="G434" s="50">
        <v>397.0</v>
      </c>
      <c r="H434" s="20" t="s">
        <v>245</v>
      </c>
      <c r="I434" s="7"/>
      <c r="J434" s="20" t="s">
        <v>272</v>
      </c>
      <c r="K434" s="20" t="s">
        <v>493</v>
      </c>
      <c r="L434" s="20">
        <v>1320.0</v>
      </c>
      <c r="M434" s="57">
        <v>0.396629917</v>
      </c>
      <c r="N434" s="57">
        <v>0.4068767908</v>
      </c>
      <c r="O434" s="27">
        <v>-1.024687386</v>
      </c>
      <c r="P434" s="20">
        <v>1.0</v>
      </c>
      <c r="Q434" s="7"/>
      <c r="R434" s="7"/>
      <c r="S434" s="7"/>
      <c r="T434" s="7"/>
      <c r="U434" s="7"/>
      <c r="V434" s="7"/>
      <c r="W434" s="7"/>
      <c r="X434" s="7"/>
      <c r="Y434" s="7"/>
      <c r="Z434" s="7"/>
    </row>
    <row r="435" ht="15.0" customHeight="1">
      <c r="A435" s="20" t="s">
        <v>272</v>
      </c>
      <c r="B435" s="20" t="s">
        <v>494</v>
      </c>
      <c r="C435" s="20">
        <v>1330.0</v>
      </c>
      <c r="D435" s="50">
        <v>837.0</v>
      </c>
      <c r="E435" s="57">
        <v>0.5633304492</v>
      </c>
      <c r="F435" s="50">
        <v>472.0</v>
      </c>
      <c r="G435" s="50">
        <v>365.0</v>
      </c>
      <c r="H435" s="20" t="s">
        <v>247</v>
      </c>
      <c r="I435" s="7"/>
      <c r="J435" s="20" t="s">
        <v>272</v>
      </c>
      <c r="K435" s="20" t="s">
        <v>494</v>
      </c>
      <c r="L435" s="20">
        <v>1330.0</v>
      </c>
      <c r="M435" s="57">
        <v>0.5959413011</v>
      </c>
      <c r="N435" s="57">
        <v>0.5837837838</v>
      </c>
      <c r="O435" s="27">
        <v>1.215751733</v>
      </c>
      <c r="P435" s="20">
        <v>1.0</v>
      </c>
      <c r="Q435" s="7"/>
      <c r="R435" s="7"/>
      <c r="S435" s="7"/>
      <c r="T435" s="7"/>
      <c r="U435" s="7"/>
      <c r="V435" s="7"/>
      <c r="W435" s="7"/>
      <c r="X435" s="7"/>
      <c r="Y435" s="7"/>
      <c r="Z435" s="7"/>
    </row>
    <row r="436" ht="15.0" customHeight="1">
      <c r="A436" s="20" t="s">
        <v>272</v>
      </c>
      <c r="B436" s="20" t="s">
        <v>494</v>
      </c>
      <c r="C436" s="20">
        <v>1340.0</v>
      </c>
      <c r="D436" s="50">
        <v>670.0</v>
      </c>
      <c r="E436" s="57">
        <v>0.5053963645</v>
      </c>
      <c r="F436" s="50">
        <v>339.0</v>
      </c>
      <c r="G436" s="50">
        <v>331.0</v>
      </c>
      <c r="H436" s="20" t="s">
        <v>247</v>
      </c>
      <c r="I436" s="7"/>
      <c r="J436" s="20" t="s">
        <v>272</v>
      </c>
      <c r="K436" s="20" t="s">
        <v>494</v>
      </c>
      <c r="L436" s="20">
        <v>1340.0</v>
      </c>
      <c r="M436" s="57">
        <v>0.5431618754</v>
      </c>
      <c r="N436" s="57">
        <v>0.5498320269</v>
      </c>
      <c r="O436" s="27">
        <v>-0.6670151448</v>
      </c>
      <c r="P436" s="20">
        <v>1.0</v>
      </c>
      <c r="Q436" s="7"/>
      <c r="R436" s="7"/>
      <c r="S436" s="7"/>
      <c r="T436" s="7"/>
      <c r="U436" s="7"/>
      <c r="V436" s="7"/>
      <c r="W436" s="7"/>
      <c r="X436" s="7"/>
      <c r="Y436" s="7"/>
      <c r="Z436" s="7"/>
    </row>
    <row r="437" ht="15.0" customHeight="1">
      <c r="A437" s="20" t="s">
        <v>272</v>
      </c>
      <c r="B437" s="20" t="s">
        <v>494</v>
      </c>
      <c r="C437" s="20">
        <v>1350.0</v>
      </c>
      <c r="D437" s="50">
        <v>1022.0</v>
      </c>
      <c r="E437" s="57">
        <v>0.5047276925</v>
      </c>
      <c r="F437" s="50">
        <v>516.0</v>
      </c>
      <c r="G437" s="50">
        <v>506.0</v>
      </c>
      <c r="H437" s="20" t="s">
        <v>247</v>
      </c>
      <c r="I437" s="7"/>
      <c r="J437" s="20" t="s">
        <v>272</v>
      </c>
      <c r="K437" s="20" t="s">
        <v>494</v>
      </c>
      <c r="L437" s="20">
        <v>1350.0</v>
      </c>
      <c r="M437" s="57">
        <v>0.5337571217</v>
      </c>
      <c r="N437" s="57">
        <v>0.5293296089</v>
      </c>
      <c r="O437" s="27">
        <v>0.4427512764</v>
      </c>
      <c r="P437" s="20">
        <v>1.0</v>
      </c>
      <c r="Q437" s="7"/>
      <c r="R437" s="7"/>
      <c r="S437" s="7"/>
      <c r="T437" s="7"/>
      <c r="U437" s="7"/>
      <c r="V437" s="7"/>
      <c r="W437" s="7"/>
      <c r="X437" s="7"/>
      <c r="Y437" s="7"/>
      <c r="Z437" s="7"/>
    </row>
    <row r="438" ht="15.0" customHeight="1">
      <c r="A438" s="20" t="s">
        <v>272</v>
      </c>
      <c r="B438" s="20" t="s">
        <v>495</v>
      </c>
      <c r="C438" s="20">
        <v>1360.0</v>
      </c>
      <c r="D438" s="50">
        <v>1391.0</v>
      </c>
      <c r="E438" s="57">
        <v>0.4039817398</v>
      </c>
      <c r="F438" s="50">
        <v>562.0</v>
      </c>
      <c r="G438" s="50">
        <v>829.0</v>
      </c>
      <c r="H438" s="20" t="s">
        <v>245</v>
      </c>
      <c r="I438" s="7"/>
      <c r="J438" s="20" t="s">
        <v>272</v>
      </c>
      <c r="K438" s="20" t="s">
        <v>495</v>
      </c>
      <c r="L438" s="20">
        <v>1360.0</v>
      </c>
      <c r="M438" s="57">
        <v>0.4227746735</v>
      </c>
      <c r="N438" s="57">
        <v>0.4255033557</v>
      </c>
      <c r="O438" s="27">
        <v>-0.2728682235</v>
      </c>
      <c r="P438" s="20">
        <v>1.0</v>
      </c>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6">
    <mergeCell ref="A17:B17"/>
    <mergeCell ref="A18:B18"/>
    <mergeCell ref="A22:B22"/>
    <mergeCell ref="A23:B23"/>
    <mergeCell ref="A24:B24"/>
    <mergeCell ref="A25:B25"/>
    <mergeCell ref="A26:B26"/>
    <mergeCell ref="C26:H26"/>
    <mergeCell ref="A6:K6"/>
    <mergeCell ref="A7:K7"/>
    <mergeCell ref="A8:K8"/>
    <mergeCell ref="A14:B14"/>
    <mergeCell ref="E14:K19"/>
    <mergeCell ref="A15:B15"/>
    <mergeCell ref="A16:B16"/>
    <mergeCell ref="A19:B19"/>
  </mergeCells>
  <hyperlinks>
    <hyperlink r:id="rId1" location="'Results'!A1" ref="A3"/>
    <hyperlink r:id="rId2" location="'How%20to%20Read'!A1" ref="F22"/>
  </hyperlinks>
  <printOptions/>
  <pageMargins bottom="1.0" footer="0.0" header="0.0" left="0.75" right="0.75" top="1.0"/>
  <pageSetup fitToHeight="0" paperSize="9" orientation="landscape"/>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3" width="16.0"/>
    <col customWidth="1" min="4" max="16" width="13.0"/>
    <col customWidth="1" min="17" max="26" width="8.71"/>
  </cols>
  <sheetData>
    <row r="1" ht="17.25" customHeight="1">
      <c r="A1" s="1" t="s">
        <v>505</v>
      </c>
      <c r="B1" s="7"/>
      <c r="C1" s="7"/>
      <c r="D1" s="7"/>
      <c r="E1" s="7"/>
      <c r="F1" s="7"/>
      <c r="G1" s="7"/>
      <c r="H1" s="7"/>
      <c r="I1" s="7"/>
      <c r="J1" s="7"/>
      <c r="K1" s="7"/>
      <c r="L1" s="7"/>
      <c r="M1" s="7"/>
      <c r="N1" s="7"/>
      <c r="O1" s="7"/>
      <c r="P1" s="7"/>
      <c r="Q1" s="7"/>
      <c r="R1" s="7"/>
      <c r="S1" s="7"/>
      <c r="T1" s="7"/>
      <c r="U1" s="7"/>
      <c r="V1" s="7"/>
      <c r="W1" s="7"/>
      <c r="X1" s="7"/>
      <c r="Y1" s="7"/>
      <c r="Z1" s="7"/>
    </row>
    <row r="2" ht="15.0" customHeight="1">
      <c r="A2" s="2" t="s">
        <v>386</v>
      </c>
      <c r="B2" s="7"/>
      <c r="C2" s="7"/>
      <c r="D2" s="7"/>
      <c r="E2" s="7"/>
      <c r="F2" s="7"/>
      <c r="G2" s="7"/>
      <c r="H2" s="7"/>
      <c r="I2" s="7"/>
      <c r="J2" s="7"/>
      <c r="K2" s="7"/>
      <c r="L2" s="7"/>
      <c r="M2" s="7"/>
      <c r="N2" s="7"/>
      <c r="O2" s="7"/>
      <c r="P2" s="7"/>
      <c r="Q2" s="7"/>
      <c r="R2" s="7"/>
      <c r="S2" s="7"/>
      <c r="T2" s="7"/>
      <c r="U2" s="7"/>
      <c r="V2" s="7"/>
      <c r="W2" s="7"/>
      <c r="X2" s="7"/>
      <c r="Y2" s="7"/>
      <c r="Z2" s="7"/>
    </row>
    <row r="3" ht="15.0" customHeight="1">
      <c r="A3" s="25" t="s">
        <v>205</v>
      </c>
      <c r="B3" s="7"/>
      <c r="C3" s="7"/>
      <c r="D3" s="7"/>
      <c r="E3" s="7"/>
      <c r="F3" s="7"/>
      <c r="G3" s="7"/>
      <c r="H3" s="7"/>
      <c r="I3" s="7"/>
      <c r="J3" s="7"/>
      <c r="K3" s="7"/>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ht="15.0" customHeight="1">
      <c r="A5" s="8" t="s">
        <v>206</v>
      </c>
      <c r="B5" s="7"/>
      <c r="C5" s="7"/>
      <c r="D5" s="7"/>
      <c r="E5" s="7"/>
      <c r="F5" s="7"/>
      <c r="G5" s="7"/>
      <c r="H5" s="7"/>
      <c r="I5" s="7"/>
      <c r="J5" s="7"/>
      <c r="K5" s="7"/>
      <c r="L5" s="7"/>
      <c r="M5" s="7"/>
      <c r="N5" s="7"/>
      <c r="O5" s="7"/>
      <c r="P5" s="7"/>
      <c r="Q5" s="7"/>
      <c r="R5" s="7"/>
      <c r="S5" s="7"/>
      <c r="T5" s="7"/>
      <c r="U5" s="7"/>
      <c r="V5" s="7"/>
      <c r="W5" s="7"/>
      <c r="X5" s="7"/>
      <c r="Y5" s="7"/>
      <c r="Z5" s="7"/>
    </row>
    <row r="6" ht="18.0" customHeight="1">
      <c r="A6" s="3" t="s">
        <v>506</v>
      </c>
      <c r="L6" s="7"/>
      <c r="M6" s="7"/>
      <c r="N6" s="7"/>
      <c r="O6" s="7"/>
      <c r="P6" s="7"/>
      <c r="Q6" s="7"/>
      <c r="R6" s="7"/>
      <c r="S6" s="7"/>
      <c r="T6" s="7"/>
      <c r="U6" s="7"/>
      <c r="V6" s="7"/>
      <c r="W6" s="7"/>
      <c r="X6" s="7"/>
      <c r="Y6" s="7"/>
      <c r="Z6" s="7"/>
    </row>
    <row r="7" ht="30.0" customHeight="1">
      <c r="A7" s="3" t="s">
        <v>507</v>
      </c>
      <c r="L7" s="7"/>
      <c r="M7" s="7"/>
      <c r="N7" s="7"/>
      <c r="O7" s="7"/>
      <c r="P7" s="7"/>
      <c r="Q7" s="7"/>
      <c r="R7" s="7"/>
      <c r="S7" s="7"/>
      <c r="T7" s="7"/>
      <c r="U7" s="7"/>
      <c r="V7" s="7"/>
      <c r="W7" s="7"/>
      <c r="X7" s="7"/>
      <c r="Y7" s="7"/>
      <c r="Z7" s="7"/>
    </row>
    <row r="8" ht="18.0" customHeight="1">
      <c r="A8" s="3" t="s">
        <v>508</v>
      </c>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ht="15.0" customHeight="1">
      <c r="A13" s="8" t="s">
        <v>212</v>
      </c>
      <c r="B13" s="7"/>
      <c r="C13" s="7"/>
      <c r="D13" s="7"/>
      <c r="E13" s="8" t="s">
        <v>213</v>
      </c>
      <c r="F13" s="7"/>
      <c r="G13" s="7"/>
      <c r="H13" s="7"/>
      <c r="I13" s="7"/>
      <c r="J13" s="7"/>
      <c r="K13" s="7"/>
      <c r="L13" s="7"/>
      <c r="M13" s="7"/>
      <c r="N13" s="7"/>
      <c r="O13" s="7"/>
      <c r="P13" s="7"/>
      <c r="Q13" s="7"/>
      <c r="R13" s="7"/>
      <c r="S13" s="7"/>
      <c r="T13" s="7"/>
      <c r="U13" s="7"/>
      <c r="V13" s="7"/>
      <c r="W13" s="7"/>
      <c r="X13" s="7"/>
      <c r="Y13" s="7"/>
      <c r="Z13" s="7"/>
    </row>
    <row r="14" ht="15.0" customHeight="1">
      <c r="A14" s="3" t="s">
        <v>214</v>
      </c>
      <c r="C14" s="42">
        <v>0.50897</v>
      </c>
      <c r="D14" s="7"/>
      <c r="E14" s="43" t="s">
        <v>155</v>
      </c>
      <c r="F14" s="44"/>
      <c r="G14" s="44"/>
      <c r="H14" s="44"/>
      <c r="I14" s="44"/>
      <c r="J14" s="44"/>
      <c r="K14" s="45"/>
      <c r="L14" s="7"/>
      <c r="M14" s="7"/>
      <c r="N14" s="7"/>
      <c r="O14" s="7"/>
      <c r="P14" s="7"/>
      <c r="Q14" s="7"/>
      <c r="R14" s="7"/>
      <c r="S14" s="7"/>
      <c r="T14" s="7"/>
      <c r="U14" s="7"/>
      <c r="V14" s="7"/>
      <c r="W14" s="7"/>
      <c r="X14" s="7"/>
      <c r="Y14" s="7"/>
      <c r="Z14" s="7"/>
    </row>
    <row r="15" ht="15.0" customHeight="1">
      <c r="A15" s="3" t="s">
        <v>216</v>
      </c>
      <c r="C15" s="42">
        <f>1-C14</f>
        <v>0.49103</v>
      </c>
      <c r="D15" s="7"/>
      <c r="E15" s="46"/>
      <c r="K15" s="47"/>
      <c r="L15" s="7"/>
      <c r="M15" s="7"/>
      <c r="N15" s="7"/>
      <c r="O15" s="7"/>
      <c r="P15" s="7"/>
      <c r="Q15" s="7"/>
      <c r="R15" s="7"/>
      <c r="S15" s="7"/>
      <c r="T15" s="7"/>
      <c r="U15" s="7"/>
      <c r="V15" s="7"/>
      <c r="W15" s="7"/>
      <c r="X15" s="7"/>
      <c r="Y15" s="7"/>
      <c r="Z15" s="7"/>
    </row>
    <row r="16" ht="15.0" customHeight="1">
      <c r="A16" s="3" t="s">
        <v>217</v>
      </c>
      <c r="C16" s="48">
        <f>(C14-C15)*100</f>
        <v>1.794</v>
      </c>
      <c r="D16" s="7"/>
      <c r="E16" s="46"/>
      <c r="K16" s="47"/>
      <c r="L16" s="7"/>
      <c r="M16" s="7"/>
      <c r="N16" s="7"/>
      <c r="O16" s="7"/>
      <c r="P16" s="7"/>
      <c r="Q16" s="7"/>
      <c r="R16" s="7"/>
      <c r="S16" s="7"/>
      <c r="T16" s="7"/>
      <c r="U16" s="7"/>
      <c r="V16" s="7"/>
      <c r="W16" s="7"/>
      <c r="X16" s="7"/>
      <c r="Y16" s="7"/>
      <c r="Z16" s="7"/>
    </row>
    <row r="17" ht="15.0" customHeight="1">
      <c r="A17" s="3" t="s">
        <v>120</v>
      </c>
      <c r="C17" s="49" t="str">
        <f>IF(C14&gt;0.5,"Brooks","Mackenzie")</f>
        <v>Brooks</v>
      </c>
      <c r="D17" s="7"/>
      <c r="E17" s="46"/>
      <c r="K17" s="47"/>
      <c r="L17" s="7"/>
      <c r="M17" s="7"/>
      <c r="N17" s="7"/>
      <c r="O17" s="7"/>
      <c r="P17" s="7"/>
      <c r="Q17" s="7"/>
      <c r="R17" s="7"/>
      <c r="S17" s="7"/>
      <c r="T17" s="7"/>
      <c r="U17" s="7"/>
      <c r="V17" s="7"/>
      <c r="W17" s="7"/>
      <c r="X17" s="7"/>
      <c r="Y17" s="7"/>
      <c r="Z17" s="7"/>
    </row>
    <row r="18" ht="15.0" customHeight="1">
      <c r="A18" s="20" t="s">
        <v>218</v>
      </c>
      <c r="C18" s="50"/>
      <c r="D18" s="7"/>
      <c r="E18" s="46"/>
      <c r="K18" s="47"/>
      <c r="L18" s="7"/>
      <c r="M18" s="7"/>
      <c r="N18" s="7"/>
      <c r="O18" s="7"/>
      <c r="P18" s="7"/>
      <c r="Q18" s="7"/>
      <c r="R18" s="7"/>
      <c r="S18" s="7"/>
      <c r="T18" s="7"/>
      <c r="U18" s="7"/>
      <c r="V18" s="7"/>
      <c r="W18" s="7"/>
      <c r="X18" s="7"/>
      <c r="Y18" s="7"/>
      <c r="Z18" s="7"/>
    </row>
    <row r="19" ht="15.0" customHeight="1">
      <c r="A19" s="20" t="s">
        <v>219</v>
      </c>
      <c r="C19" s="50"/>
      <c r="D19" s="7"/>
      <c r="E19" s="51"/>
      <c r="F19" s="52"/>
      <c r="G19" s="52"/>
      <c r="H19" s="52"/>
      <c r="I19" s="52"/>
      <c r="J19" s="52"/>
      <c r="K19" s="53"/>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0" customHeight="1">
      <c r="A21" s="8" t="s">
        <v>220</v>
      </c>
      <c r="B21" s="7"/>
      <c r="C21" s="7"/>
      <c r="D21" s="7"/>
      <c r="E21" s="8" t="s">
        <v>80</v>
      </c>
      <c r="F21" s="7"/>
      <c r="G21" s="7"/>
      <c r="H21" s="7"/>
      <c r="I21" s="7"/>
      <c r="J21" s="7"/>
      <c r="K21" s="7"/>
      <c r="L21" s="7"/>
      <c r="M21" s="7"/>
      <c r="N21" s="7"/>
      <c r="O21" s="7"/>
      <c r="P21" s="7"/>
      <c r="Q21" s="7"/>
      <c r="R21" s="7"/>
      <c r="S21" s="7"/>
      <c r="T21" s="7"/>
      <c r="U21" s="7"/>
      <c r="V21" s="7"/>
      <c r="W21" s="7"/>
      <c r="X21" s="7"/>
      <c r="Y21" s="7"/>
      <c r="Z21" s="7"/>
    </row>
    <row r="22" ht="27.75" customHeight="1">
      <c r="A22" s="3" t="s">
        <v>221</v>
      </c>
      <c r="C22" s="54">
        <v>2.46</v>
      </c>
      <c r="D22" s="7"/>
      <c r="E22" s="38" t="s">
        <v>86</v>
      </c>
      <c r="F22" s="55" t="s">
        <v>222</v>
      </c>
      <c r="G22" s="7"/>
      <c r="H22" s="7"/>
      <c r="I22" s="7"/>
      <c r="J22" s="7"/>
      <c r="K22" s="7"/>
      <c r="L22" s="7"/>
      <c r="M22" s="7"/>
      <c r="N22" s="7"/>
      <c r="O22" s="7"/>
      <c r="P22" s="7"/>
      <c r="Q22" s="7"/>
      <c r="R22" s="7"/>
      <c r="S22" s="7"/>
      <c r="T22" s="7"/>
      <c r="U22" s="7"/>
      <c r="V22" s="7"/>
      <c r="W22" s="7"/>
      <c r="X22" s="7"/>
      <c r="Y22" s="7"/>
      <c r="Z22" s="7"/>
    </row>
    <row r="23" ht="27.75" customHeight="1">
      <c r="A23" s="3" t="s">
        <v>223</v>
      </c>
      <c r="C23" s="23" t="s">
        <v>509</v>
      </c>
      <c r="D23" s="7"/>
      <c r="E23" s="7"/>
      <c r="F23" s="7"/>
      <c r="G23" s="7"/>
      <c r="H23" s="7"/>
      <c r="I23" s="7"/>
      <c r="J23" s="7"/>
      <c r="K23" s="7"/>
      <c r="L23" s="7"/>
      <c r="M23" s="7"/>
      <c r="N23" s="7"/>
      <c r="O23" s="7"/>
      <c r="P23" s="7"/>
      <c r="Q23" s="7"/>
      <c r="R23" s="7"/>
      <c r="S23" s="7"/>
      <c r="T23" s="7"/>
      <c r="U23" s="7"/>
      <c r="V23" s="7"/>
      <c r="W23" s="7"/>
      <c r="X23" s="7"/>
      <c r="Y23" s="7"/>
      <c r="Z23" s="7"/>
    </row>
    <row r="24" ht="27.75" customHeight="1">
      <c r="A24" s="3" t="s">
        <v>225</v>
      </c>
      <c r="C24" s="56">
        <v>-1.82665666527009</v>
      </c>
      <c r="D24" s="7"/>
      <c r="E24" s="7"/>
      <c r="F24" s="7"/>
      <c r="G24" s="7"/>
      <c r="H24" s="7"/>
      <c r="I24" s="7"/>
      <c r="J24" s="7"/>
      <c r="K24" s="7"/>
      <c r="L24" s="7"/>
      <c r="M24" s="7"/>
      <c r="N24" s="7"/>
      <c r="O24" s="7"/>
      <c r="P24" s="7"/>
      <c r="Q24" s="7"/>
      <c r="R24" s="7"/>
      <c r="S24" s="7"/>
      <c r="T24" s="7"/>
      <c r="U24" s="7"/>
      <c r="V24" s="7"/>
      <c r="W24" s="7"/>
      <c r="X24" s="7"/>
      <c r="Y24" s="7"/>
      <c r="Z24" s="7"/>
    </row>
    <row r="25" ht="27.75" customHeight="1">
      <c r="A25" s="3" t="s">
        <v>226</v>
      </c>
      <c r="C25" s="20" t="s">
        <v>227</v>
      </c>
      <c r="D25" s="7"/>
      <c r="E25" s="7"/>
      <c r="F25" s="7"/>
      <c r="G25" s="7"/>
      <c r="H25" s="7"/>
      <c r="I25" s="7"/>
      <c r="J25" s="7"/>
      <c r="K25" s="7"/>
      <c r="L25" s="7"/>
      <c r="M25" s="7"/>
      <c r="N25" s="7"/>
      <c r="O25" s="7"/>
      <c r="P25" s="7"/>
      <c r="Q25" s="7"/>
      <c r="R25" s="7"/>
      <c r="S25" s="7"/>
      <c r="T25" s="7"/>
      <c r="U25" s="7"/>
      <c r="V25" s="7"/>
      <c r="W25" s="7"/>
      <c r="X25" s="7"/>
      <c r="Y25" s="7"/>
      <c r="Z25" s="7"/>
    </row>
    <row r="26" ht="27.75" customHeight="1">
      <c r="A26" s="3" t="s">
        <v>125</v>
      </c>
      <c r="C26" s="3" t="s">
        <v>41</v>
      </c>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0" customHeight="1">
      <c r="A29" s="8" t="s">
        <v>228</v>
      </c>
      <c r="B29" s="7"/>
      <c r="C29" s="7"/>
      <c r="D29" s="7"/>
      <c r="E29" s="7"/>
      <c r="F29" s="7"/>
      <c r="G29" s="7"/>
      <c r="H29" s="7"/>
      <c r="I29" s="7"/>
      <c r="J29" s="8" t="s">
        <v>229</v>
      </c>
      <c r="K29" s="7"/>
      <c r="L29" s="7"/>
      <c r="M29" s="7"/>
      <c r="N29" s="7"/>
      <c r="O29" s="7"/>
      <c r="P29" s="7"/>
      <c r="Q29" s="7"/>
      <c r="R29" s="7"/>
      <c r="S29" s="7"/>
      <c r="T29" s="7"/>
      <c r="U29" s="7"/>
      <c r="V29" s="7"/>
      <c r="W29" s="7"/>
      <c r="X29" s="7"/>
      <c r="Y29" s="7"/>
      <c r="Z29" s="7"/>
    </row>
    <row r="30" ht="39.75" customHeight="1">
      <c r="A30" s="24" t="s">
        <v>231</v>
      </c>
      <c r="B30" s="24" t="s">
        <v>230</v>
      </c>
      <c r="C30" s="24" t="s">
        <v>392</v>
      </c>
      <c r="D30" s="24" t="s">
        <v>339</v>
      </c>
      <c r="E30" s="24" t="s">
        <v>340</v>
      </c>
      <c r="F30" s="24" t="s">
        <v>341</v>
      </c>
      <c r="G30" s="24" t="s">
        <v>342</v>
      </c>
      <c r="H30" s="24" t="s">
        <v>237</v>
      </c>
      <c r="I30" s="7"/>
      <c r="J30" s="24" t="s">
        <v>231</v>
      </c>
      <c r="K30" s="24" t="s">
        <v>230</v>
      </c>
      <c r="L30" s="24" t="s">
        <v>392</v>
      </c>
      <c r="M30" s="24" t="s">
        <v>510</v>
      </c>
      <c r="N30" s="24" t="s">
        <v>239</v>
      </c>
      <c r="O30" s="24" t="s">
        <v>511</v>
      </c>
      <c r="P30" s="24" t="s">
        <v>512</v>
      </c>
      <c r="Q30" s="7"/>
      <c r="R30" s="7"/>
      <c r="S30" s="7"/>
      <c r="T30" s="7"/>
      <c r="U30" s="7"/>
      <c r="V30" s="7"/>
      <c r="W30" s="7"/>
      <c r="X30" s="7"/>
      <c r="Y30" s="7"/>
      <c r="Z30" s="7"/>
    </row>
    <row r="31" ht="15.0" customHeight="1">
      <c r="A31" s="20" t="s">
        <v>306</v>
      </c>
      <c r="B31" s="20" t="s">
        <v>396</v>
      </c>
      <c r="C31" s="20">
        <v>10.0</v>
      </c>
      <c r="D31" s="50">
        <v>391.0</v>
      </c>
      <c r="E31" s="57">
        <v>0.4151483167</v>
      </c>
      <c r="F31" s="50">
        <v>162.0</v>
      </c>
      <c r="G31" s="50">
        <v>229.0</v>
      </c>
      <c r="H31" s="20" t="s">
        <v>245</v>
      </c>
      <c r="I31" s="7"/>
      <c r="J31" s="20" t="s">
        <v>306</v>
      </c>
      <c r="K31" s="20" t="s">
        <v>396</v>
      </c>
      <c r="L31" s="20">
        <v>10.0</v>
      </c>
      <c r="M31" s="57">
        <v>0.3268432955</v>
      </c>
      <c r="N31" s="57">
        <v>0.3884120172</v>
      </c>
      <c r="O31" s="27">
        <v>-6.156872167</v>
      </c>
      <c r="P31" s="20">
        <v>1.0</v>
      </c>
      <c r="Q31" s="7"/>
      <c r="R31" s="7"/>
      <c r="S31" s="7"/>
      <c r="T31" s="7"/>
      <c r="U31" s="7"/>
      <c r="V31" s="7"/>
      <c r="W31" s="7"/>
      <c r="X31" s="7"/>
      <c r="Y31" s="7"/>
      <c r="Z31" s="7"/>
    </row>
    <row r="32" ht="15.0" customHeight="1">
      <c r="A32" s="20" t="s">
        <v>306</v>
      </c>
      <c r="B32" s="20" t="s">
        <v>397</v>
      </c>
      <c r="C32" s="20">
        <v>40.0</v>
      </c>
      <c r="D32" s="50">
        <v>341.0</v>
      </c>
      <c r="E32" s="57">
        <v>0.3107928275</v>
      </c>
      <c r="F32" s="50">
        <v>106.0</v>
      </c>
      <c r="G32" s="50">
        <v>235.0</v>
      </c>
      <c r="H32" s="20" t="s">
        <v>245</v>
      </c>
      <c r="I32" s="7"/>
      <c r="J32" s="20" t="s">
        <v>306</v>
      </c>
      <c r="K32" s="20" t="s">
        <v>397</v>
      </c>
      <c r="L32" s="20">
        <v>40.0</v>
      </c>
      <c r="M32" s="57">
        <v>0.2398313719</v>
      </c>
      <c r="N32" s="57">
        <v>0.2822966507</v>
      </c>
      <c r="O32" s="27">
        <v>-4.246527877</v>
      </c>
      <c r="P32" s="20">
        <v>1.0</v>
      </c>
      <c r="Q32" s="7"/>
      <c r="R32" s="7"/>
      <c r="S32" s="7"/>
      <c r="T32" s="7"/>
      <c r="U32" s="7"/>
      <c r="V32" s="7"/>
      <c r="W32" s="7"/>
      <c r="X32" s="7"/>
      <c r="Y32" s="7"/>
      <c r="Z32" s="7"/>
    </row>
    <row r="33" ht="15.0" customHeight="1">
      <c r="A33" s="20" t="s">
        <v>306</v>
      </c>
      <c r="B33" s="20" t="s">
        <v>398</v>
      </c>
      <c r="C33" s="20">
        <v>50.0</v>
      </c>
      <c r="D33" s="50">
        <v>411.0</v>
      </c>
      <c r="E33" s="57">
        <v>0.3437491615</v>
      </c>
      <c r="F33" s="50">
        <v>141.0</v>
      </c>
      <c r="G33" s="50">
        <v>270.0</v>
      </c>
      <c r="H33" s="20" t="s">
        <v>245</v>
      </c>
      <c r="I33" s="7"/>
      <c r="J33" s="20" t="s">
        <v>306</v>
      </c>
      <c r="K33" s="20" t="s">
        <v>398</v>
      </c>
      <c r="L33" s="20">
        <v>50.0</v>
      </c>
      <c r="M33" s="57">
        <v>0.325438097</v>
      </c>
      <c r="N33" s="57">
        <v>0.3171806167</v>
      </c>
      <c r="O33" s="27">
        <v>0.825748031</v>
      </c>
      <c r="P33" s="20">
        <v>1.0</v>
      </c>
      <c r="Q33" s="7"/>
      <c r="R33" s="7"/>
      <c r="S33" s="7"/>
      <c r="T33" s="7"/>
      <c r="U33" s="7"/>
      <c r="V33" s="7"/>
      <c r="W33" s="7"/>
      <c r="X33" s="7"/>
      <c r="Y33" s="7"/>
      <c r="Z33" s="7"/>
    </row>
    <row r="34" ht="15.0" customHeight="1">
      <c r="A34" s="20" t="s">
        <v>306</v>
      </c>
      <c r="B34" s="20" t="s">
        <v>399</v>
      </c>
      <c r="C34" s="20">
        <v>60.0</v>
      </c>
      <c r="D34" s="50">
        <v>786.0</v>
      </c>
      <c r="E34" s="57">
        <v>0.2696826401</v>
      </c>
      <c r="F34" s="50">
        <v>212.0</v>
      </c>
      <c r="G34" s="50">
        <v>574.0</v>
      </c>
      <c r="H34" s="20" t="s">
        <v>245</v>
      </c>
      <c r="I34" s="7"/>
      <c r="J34" s="20" t="s">
        <v>306</v>
      </c>
      <c r="K34" s="20" t="s">
        <v>399</v>
      </c>
      <c r="L34" s="20">
        <v>60.0</v>
      </c>
      <c r="M34" s="57">
        <v>0.248131451</v>
      </c>
      <c r="N34" s="57">
        <v>0.240850059</v>
      </c>
      <c r="O34" s="27">
        <v>0.7281391923</v>
      </c>
      <c r="P34" s="20">
        <v>1.0</v>
      </c>
      <c r="Q34" s="7"/>
      <c r="R34" s="7"/>
      <c r="S34" s="7"/>
      <c r="T34" s="7"/>
      <c r="U34" s="7"/>
      <c r="V34" s="7"/>
      <c r="W34" s="7"/>
      <c r="X34" s="7"/>
      <c r="Y34" s="7"/>
      <c r="Z34" s="7"/>
    </row>
    <row r="35" ht="15.0" customHeight="1">
      <c r="A35" s="20" t="s">
        <v>306</v>
      </c>
      <c r="B35" s="20" t="s">
        <v>399</v>
      </c>
      <c r="C35" s="20">
        <v>65.0</v>
      </c>
      <c r="D35" s="50">
        <v>697.0</v>
      </c>
      <c r="E35" s="57">
        <v>0.3041234872</v>
      </c>
      <c r="F35" s="50">
        <v>212.0</v>
      </c>
      <c r="G35" s="50">
        <v>485.0</v>
      </c>
      <c r="H35" s="20" t="s">
        <v>245</v>
      </c>
      <c r="I35" s="7"/>
      <c r="J35" s="20" t="s">
        <v>306</v>
      </c>
      <c r="K35" s="20" t="s">
        <v>399</v>
      </c>
      <c r="L35" s="20">
        <v>65.0</v>
      </c>
      <c r="M35" s="57">
        <v>0.2637740061</v>
      </c>
      <c r="N35" s="57">
        <v>0.2772511848</v>
      </c>
      <c r="O35" s="27">
        <v>-1.347717874</v>
      </c>
      <c r="P35" s="20">
        <v>1.0</v>
      </c>
      <c r="Q35" s="7"/>
      <c r="R35" s="7"/>
      <c r="S35" s="7"/>
      <c r="T35" s="7"/>
      <c r="U35" s="7"/>
      <c r="V35" s="7"/>
      <c r="W35" s="7"/>
      <c r="X35" s="7"/>
      <c r="Y35" s="7"/>
      <c r="Z35" s="7"/>
    </row>
    <row r="36" ht="15.0" customHeight="1">
      <c r="A36" s="20" t="s">
        <v>306</v>
      </c>
      <c r="B36" s="20" t="s">
        <v>400</v>
      </c>
      <c r="C36" s="20">
        <v>70.0</v>
      </c>
      <c r="D36" s="50">
        <v>111.0</v>
      </c>
      <c r="E36" s="57">
        <v>0.3552333759</v>
      </c>
      <c r="F36" s="50">
        <v>39.0</v>
      </c>
      <c r="G36" s="50">
        <v>72.0</v>
      </c>
      <c r="H36" s="20" t="s">
        <v>245</v>
      </c>
      <c r="I36" s="7"/>
      <c r="J36" s="20" t="s">
        <v>306</v>
      </c>
      <c r="K36" s="20" t="s">
        <v>400</v>
      </c>
      <c r="L36" s="20">
        <v>70.0</v>
      </c>
      <c r="M36" s="57">
        <v>0.3197380514</v>
      </c>
      <c r="N36" s="57">
        <v>0.3275862069</v>
      </c>
      <c r="O36" s="27">
        <v>-0.7848155533</v>
      </c>
      <c r="P36" s="20">
        <v>1.0</v>
      </c>
      <c r="Q36" s="7"/>
      <c r="R36" s="7"/>
      <c r="S36" s="7"/>
      <c r="T36" s="7"/>
      <c r="U36" s="7"/>
      <c r="V36" s="7"/>
      <c r="W36" s="7"/>
      <c r="X36" s="7"/>
      <c r="Y36" s="7"/>
      <c r="Z36" s="7"/>
    </row>
    <row r="37" ht="15.0" customHeight="1">
      <c r="A37" s="20" t="s">
        <v>306</v>
      </c>
      <c r="B37" s="20" t="s">
        <v>401</v>
      </c>
      <c r="C37" s="20">
        <v>80.0</v>
      </c>
      <c r="D37" s="50">
        <v>522.0</v>
      </c>
      <c r="E37" s="57">
        <v>0.2946047912</v>
      </c>
      <c r="F37" s="50">
        <v>154.0</v>
      </c>
      <c r="G37" s="50">
        <v>368.0</v>
      </c>
      <c r="H37" s="20" t="s">
        <v>245</v>
      </c>
      <c r="I37" s="7"/>
      <c r="J37" s="20" t="s">
        <v>306</v>
      </c>
      <c r="K37" s="20" t="s">
        <v>401</v>
      </c>
      <c r="L37" s="20">
        <v>80.0</v>
      </c>
      <c r="M37" s="57">
        <v>0.2617118366</v>
      </c>
      <c r="N37" s="57">
        <v>0.2666666667</v>
      </c>
      <c r="O37" s="27">
        <v>-0.4954830108</v>
      </c>
      <c r="P37" s="20">
        <v>1.0</v>
      </c>
      <c r="Q37" s="7"/>
      <c r="R37" s="7"/>
      <c r="S37" s="7"/>
      <c r="T37" s="7"/>
      <c r="U37" s="7"/>
      <c r="V37" s="7"/>
      <c r="W37" s="7"/>
      <c r="X37" s="7"/>
      <c r="Y37" s="7"/>
      <c r="Z37" s="7"/>
    </row>
    <row r="38" ht="15.0" customHeight="1">
      <c r="A38" s="20" t="s">
        <v>306</v>
      </c>
      <c r="B38" s="20" t="s">
        <v>401</v>
      </c>
      <c r="C38" s="20">
        <v>90.0</v>
      </c>
      <c r="D38" s="50">
        <v>960.0</v>
      </c>
      <c r="E38" s="57">
        <v>0.3138459515</v>
      </c>
      <c r="F38" s="50">
        <v>301.0</v>
      </c>
      <c r="G38" s="50">
        <v>659.0</v>
      </c>
      <c r="H38" s="20" t="s">
        <v>245</v>
      </c>
      <c r="I38" s="7"/>
      <c r="J38" s="20" t="s">
        <v>306</v>
      </c>
      <c r="K38" s="20" t="s">
        <v>401</v>
      </c>
      <c r="L38" s="20">
        <v>90.0</v>
      </c>
      <c r="M38" s="57">
        <v>0.2661016379</v>
      </c>
      <c r="N38" s="57">
        <v>0.2877094972</v>
      </c>
      <c r="O38" s="27">
        <v>-2.160785927</v>
      </c>
      <c r="P38" s="20">
        <v>1.0</v>
      </c>
      <c r="Q38" s="7"/>
      <c r="R38" s="7"/>
      <c r="S38" s="7"/>
      <c r="T38" s="7"/>
      <c r="U38" s="7"/>
      <c r="V38" s="7"/>
      <c r="W38" s="7"/>
      <c r="X38" s="7"/>
      <c r="Y38" s="7"/>
      <c r="Z38" s="7"/>
    </row>
    <row r="39" ht="15.0" customHeight="1">
      <c r="A39" s="20" t="s">
        <v>306</v>
      </c>
      <c r="B39" s="20" t="s">
        <v>401</v>
      </c>
      <c r="C39" s="20">
        <v>100.0</v>
      </c>
      <c r="D39" s="50">
        <v>776.0</v>
      </c>
      <c r="E39" s="57">
        <v>0.2985481911</v>
      </c>
      <c r="F39" s="50">
        <v>232.0</v>
      </c>
      <c r="G39" s="50">
        <v>544.0</v>
      </c>
      <c r="H39" s="20" t="s">
        <v>245</v>
      </c>
      <c r="I39" s="7"/>
      <c r="J39" s="20" t="s">
        <v>306</v>
      </c>
      <c r="K39" s="20" t="s">
        <v>401</v>
      </c>
      <c r="L39" s="20">
        <v>100.0</v>
      </c>
      <c r="M39" s="57">
        <v>0.2361800326</v>
      </c>
      <c r="N39" s="57">
        <v>0.2716763006</v>
      </c>
      <c r="O39" s="27">
        <v>-3.5496268</v>
      </c>
      <c r="P39" s="20">
        <v>1.0</v>
      </c>
      <c r="Q39" s="7"/>
      <c r="R39" s="7"/>
      <c r="S39" s="7"/>
      <c r="T39" s="7"/>
      <c r="U39" s="7"/>
      <c r="V39" s="7"/>
      <c r="W39" s="7"/>
      <c r="X39" s="7"/>
      <c r="Y39" s="7"/>
      <c r="Z39" s="7"/>
    </row>
    <row r="40" ht="15.0" customHeight="1">
      <c r="A40" s="20" t="s">
        <v>306</v>
      </c>
      <c r="B40" s="20" t="s">
        <v>402</v>
      </c>
      <c r="C40" s="20">
        <v>110.0</v>
      </c>
      <c r="D40" s="50">
        <v>480.0</v>
      </c>
      <c r="E40" s="57">
        <v>0.4628613834</v>
      </c>
      <c r="F40" s="50">
        <v>222.0</v>
      </c>
      <c r="G40" s="50">
        <v>258.0</v>
      </c>
      <c r="H40" s="20" t="s">
        <v>245</v>
      </c>
      <c r="I40" s="7"/>
      <c r="J40" s="20" t="s">
        <v>306</v>
      </c>
      <c r="K40" s="20" t="s">
        <v>402</v>
      </c>
      <c r="L40" s="20">
        <v>110.0</v>
      </c>
      <c r="M40" s="57">
        <v>0.4192251903</v>
      </c>
      <c r="N40" s="57">
        <v>0.4398496241</v>
      </c>
      <c r="O40" s="27">
        <v>-2.062443375</v>
      </c>
      <c r="P40" s="20">
        <v>1.0</v>
      </c>
      <c r="Q40" s="7"/>
      <c r="R40" s="7"/>
      <c r="S40" s="7"/>
      <c r="T40" s="7"/>
      <c r="U40" s="7"/>
      <c r="V40" s="7"/>
      <c r="W40" s="7"/>
      <c r="X40" s="7"/>
      <c r="Y40" s="7"/>
      <c r="Z40" s="7"/>
    </row>
    <row r="41" ht="15.0" customHeight="1">
      <c r="A41" s="20" t="s">
        <v>306</v>
      </c>
      <c r="B41" s="20" t="s">
        <v>402</v>
      </c>
      <c r="C41" s="20">
        <v>120.0</v>
      </c>
      <c r="D41" s="50">
        <v>338.0</v>
      </c>
      <c r="E41" s="57">
        <v>0.4431369463</v>
      </c>
      <c r="F41" s="50">
        <v>150.0</v>
      </c>
      <c r="G41" s="50">
        <v>188.0</v>
      </c>
      <c r="H41" s="20" t="s">
        <v>245</v>
      </c>
      <c r="I41" s="7"/>
      <c r="J41" s="20" t="s">
        <v>306</v>
      </c>
      <c r="K41" s="20" t="s">
        <v>402</v>
      </c>
      <c r="L41" s="20">
        <v>120.0</v>
      </c>
      <c r="M41" s="57">
        <v>0.4215445505</v>
      </c>
      <c r="N41" s="57">
        <v>0.4194373402</v>
      </c>
      <c r="O41" s="27">
        <v>0.210721038</v>
      </c>
      <c r="P41" s="20">
        <v>1.0</v>
      </c>
      <c r="Q41" s="7"/>
      <c r="R41" s="7"/>
      <c r="S41" s="7"/>
      <c r="T41" s="7"/>
      <c r="U41" s="7"/>
      <c r="V41" s="7"/>
      <c r="W41" s="7"/>
      <c r="X41" s="7"/>
      <c r="Y41" s="7"/>
      <c r="Z41" s="7"/>
    </row>
    <row r="42" ht="15.0" customHeight="1">
      <c r="A42" s="20" t="s">
        <v>306</v>
      </c>
      <c r="B42" s="20" t="s">
        <v>402</v>
      </c>
      <c r="C42" s="20">
        <v>130.0</v>
      </c>
      <c r="D42" s="50">
        <v>690.0</v>
      </c>
      <c r="E42" s="57">
        <v>0.4061555037</v>
      </c>
      <c r="F42" s="50">
        <v>280.0</v>
      </c>
      <c r="G42" s="50">
        <v>410.0</v>
      </c>
      <c r="H42" s="20" t="s">
        <v>245</v>
      </c>
      <c r="I42" s="7"/>
      <c r="J42" s="20" t="s">
        <v>306</v>
      </c>
      <c r="K42" s="20" t="s">
        <v>402</v>
      </c>
      <c r="L42" s="20">
        <v>130.0</v>
      </c>
      <c r="M42" s="57">
        <v>0.3559585466</v>
      </c>
      <c r="N42" s="57">
        <v>0.382781457</v>
      </c>
      <c r="O42" s="27">
        <v>-2.682291031</v>
      </c>
      <c r="P42" s="20">
        <v>1.0</v>
      </c>
      <c r="Q42" s="7"/>
      <c r="R42" s="7"/>
      <c r="S42" s="7"/>
      <c r="T42" s="7"/>
      <c r="U42" s="7"/>
      <c r="V42" s="7"/>
      <c r="W42" s="7"/>
      <c r="X42" s="7"/>
      <c r="Y42" s="7"/>
      <c r="Z42" s="7"/>
    </row>
    <row r="43" ht="15.0" customHeight="1">
      <c r="A43" s="20" t="s">
        <v>306</v>
      </c>
      <c r="B43" s="20" t="s">
        <v>402</v>
      </c>
      <c r="C43" s="20">
        <v>140.0</v>
      </c>
      <c r="D43" s="50">
        <v>271.0</v>
      </c>
      <c r="E43" s="57">
        <v>0.5261438165</v>
      </c>
      <c r="F43" s="50">
        <v>143.0</v>
      </c>
      <c r="G43" s="50">
        <v>128.0</v>
      </c>
      <c r="H43" s="20" t="s">
        <v>247</v>
      </c>
      <c r="I43" s="7"/>
      <c r="J43" s="20" t="s">
        <v>306</v>
      </c>
      <c r="K43" s="20" t="s">
        <v>402</v>
      </c>
      <c r="L43" s="20">
        <v>140.0</v>
      </c>
      <c r="M43" s="57">
        <v>0.5235466171</v>
      </c>
      <c r="N43" s="57">
        <v>0.5072992701</v>
      </c>
      <c r="O43" s="27">
        <v>1.624734706</v>
      </c>
      <c r="P43" s="20">
        <v>1.0</v>
      </c>
      <c r="Q43" s="7"/>
      <c r="R43" s="7"/>
      <c r="S43" s="7"/>
      <c r="T43" s="7"/>
      <c r="U43" s="7"/>
      <c r="V43" s="7"/>
      <c r="W43" s="7"/>
      <c r="X43" s="7"/>
      <c r="Y43" s="7"/>
      <c r="Z43" s="7"/>
    </row>
    <row r="44" ht="15.0" customHeight="1">
      <c r="A44" s="20" t="s">
        <v>306</v>
      </c>
      <c r="B44" s="20" t="s">
        <v>402</v>
      </c>
      <c r="C44" s="20">
        <v>150.0</v>
      </c>
      <c r="D44" s="50">
        <v>632.0</v>
      </c>
      <c r="E44" s="57">
        <v>0.4601205281</v>
      </c>
      <c r="F44" s="50">
        <v>291.0</v>
      </c>
      <c r="G44" s="50">
        <v>341.0</v>
      </c>
      <c r="H44" s="20" t="s">
        <v>245</v>
      </c>
      <c r="I44" s="7"/>
      <c r="J44" s="20" t="s">
        <v>306</v>
      </c>
      <c r="K44" s="20" t="s">
        <v>402</v>
      </c>
      <c r="L44" s="20">
        <v>150.0</v>
      </c>
      <c r="M44" s="57">
        <v>0.4512977311</v>
      </c>
      <c r="N44" s="57">
        <v>0.439178515</v>
      </c>
      <c r="O44" s="27">
        <v>1.211921607</v>
      </c>
      <c r="P44" s="20">
        <v>1.0</v>
      </c>
      <c r="Q44" s="7"/>
      <c r="R44" s="7"/>
      <c r="S44" s="7"/>
      <c r="T44" s="7"/>
      <c r="U44" s="7"/>
      <c r="V44" s="7"/>
      <c r="W44" s="7"/>
      <c r="X44" s="7"/>
      <c r="Y44" s="7"/>
      <c r="Z44" s="7"/>
    </row>
    <row r="45" ht="15.0" customHeight="1">
      <c r="A45" s="20" t="s">
        <v>306</v>
      </c>
      <c r="B45" s="20" t="s">
        <v>403</v>
      </c>
      <c r="C45" s="20">
        <v>160.0</v>
      </c>
      <c r="D45" s="50">
        <v>287.0</v>
      </c>
      <c r="E45" s="57">
        <v>0.3935023011</v>
      </c>
      <c r="F45" s="50">
        <v>113.0</v>
      </c>
      <c r="G45" s="50">
        <v>174.0</v>
      </c>
      <c r="H45" s="20" t="s">
        <v>245</v>
      </c>
      <c r="I45" s="7"/>
      <c r="J45" s="20" t="s">
        <v>306</v>
      </c>
      <c r="K45" s="20" t="s">
        <v>403</v>
      </c>
      <c r="L45" s="20">
        <v>160.0</v>
      </c>
      <c r="M45" s="57">
        <v>0.3211253233</v>
      </c>
      <c r="N45" s="57">
        <v>0.3723076923</v>
      </c>
      <c r="O45" s="27">
        <v>-5.118236903</v>
      </c>
      <c r="P45" s="20">
        <v>1.0</v>
      </c>
      <c r="Q45" s="7"/>
      <c r="R45" s="7"/>
      <c r="S45" s="7"/>
      <c r="T45" s="7"/>
      <c r="U45" s="7"/>
      <c r="V45" s="7"/>
      <c r="W45" s="7"/>
      <c r="X45" s="7"/>
      <c r="Y45" s="7"/>
      <c r="Z45" s="7"/>
    </row>
    <row r="46" ht="15.0" customHeight="1">
      <c r="A46" s="20" t="s">
        <v>306</v>
      </c>
      <c r="B46" s="20" t="s">
        <v>403</v>
      </c>
      <c r="C46" s="20">
        <v>170.0</v>
      </c>
      <c r="D46" s="50">
        <v>625.0</v>
      </c>
      <c r="E46" s="57">
        <v>0.3432642081</v>
      </c>
      <c r="F46" s="50">
        <v>215.0</v>
      </c>
      <c r="G46" s="50">
        <v>410.0</v>
      </c>
      <c r="H46" s="20" t="s">
        <v>245</v>
      </c>
      <c r="I46" s="7"/>
      <c r="J46" s="20" t="s">
        <v>306</v>
      </c>
      <c r="K46" s="20" t="s">
        <v>403</v>
      </c>
      <c r="L46" s="20">
        <v>170.0</v>
      </c>
      <c r="M46" s="57">
        <v>0.2880011792</v>
      </c>
      <c r="N46" s="57">
        <v>0.3181189488</v>
      </c>
      <c r="O46" s="27">
        <v>-3.011776963</v>
      </c>
      <c r="P46" s="20">
        <v>1.0</v>
      </c>
      <c r="Q46" s="7"/>
      <c r="R46" s="7"/>
      <c r="S46" s="7"/>
      <c r="T46" s="7"/>
      <c r="U46" s="7"/>
      <c r="V46" s="7"/>
      <c r="W46" s="7"/>
      <c r="X46" s="7"/>
      <c r="Y46" s="7"/>
      <c r="Z46" s="7"/>
    </row>
    <row r="47" ht="15.0" customHeight="1">
      <c r="A47" s="20" t="s">
        <v>306</v>
      </c>
      <c r="B47" s="20" t="s">
        <v>404</v>
      </c>
      <c r="C47" s="20">
        <v>180.0</v>
      </c>
      <c r="D47" s="50">
        <v>546.0</v>
      </c>
      <c r="E47" s="57">
        <v>0.4138807072</v>
      </c>
      <c r="F47" s="50">
        <v>226.0</v>
      </c>
      <c r="G47" s="50">
        <v>320.0</v>
      </c>
      <c r="H47" s="20" t="s">
        <v>245</v>
      </c>
      <c r="I47" s="7"/>
      <c r="J47" s="20" t="s">
        <v>306</v>
      </c>
      <c r="K47" s="20" t="s">
        <v>404</v>
      </c>
      <c r="L47" s="20">
        <v>180.0</v>
      </c>
      <c r="M47" s="57">
        <v>0.3614194565</v>
      </c>
      <c r="N47" s="57">
        <v>0.3881987578</v>
      </c>
      <c r="O47" s="27">
        <v>-2.677930125</v>
      </c>
      <c r="P47" s="20">
        <v>1.0</v>
      </c>
      <c r="Q47" s="7"/>
      <c r="R47" s="7"/>
      <c r="S47" s="7"/>
      <c r="T47" s="7"/>
      <c r="U47" s="7"/>
      <c r="V47" s="7"/>
      <c r="W47" s="7"/>
      <c r="X47" s="7"/>
      <c r="Y47" s="7"/>
      <c r="Z47" s="7"/>
    </row>
    <row r="48" ht="15.0" customHeight="1">
      <c r="A48" s="20" t="s">
        <v>306</v>
      </c>
      <c r="B48" s="20" t="s">
        <v>404</v>
      </c>
      <c r="C48" s="20">
        <v>190.0</v>
      </c>
      <c r="D48" s="50">
        <v>295.0</v>
      </c>
      <c r="E48" s="57">
        <v>0.4153970351</v>
      </c>
      <c r="F48" s="50">
        <v>123.0</v>
      </c>
      <c r="G48" s="50">
        <v>172.0</v>
      </c>
      <c r="H48" s="20" t="s">
        <v>245</v>
      </c>
      <c r="I48" s="7"/>
      <c r="J48" s="20" t="s">
        <v>306</v>
      </c>
      <c r="K48" s="20" t="s">
        <v>404</v>
      </c>
      <c r="L48" s="20">
        <v>190.0</v>
      </c>
      <c r="M48" s="57">
        <v>0.3895532908</v>
      </c>
      <c r="N48" s="57">
        <v>0.391198044</v>
      </c>
      <c r="O48" s="27">
        <v>-0.1644753215</v>
      </c>
      <c r="P48" s="20">
        <v>1.0</v>
      </c>
      <c r="Q48" s="7"/>
      <c r="R48" s="7"/>
      <c r="S48" s="7"/>
      <c r="T48" s="7"/>
      <c r="U48" s="7"/>
      <c r="V48" s="7"/>
      <c r="W48" s="7"/>
      <c r="X48" s="7"/>
      <c r="Y48" s="7"/>
      <c r="Z48" s="7"/>
    </row>
    <row r="49" ht="15.0" customHeight="1">
      <c r="A49" s="20" t="s">
        <v>306</v>
      </c>
      <c r="B49" s="20" t="s">
        <v>404</v>
      </c>
      <c r="C49" s="20">
        <v>200.0</v>
      </c>
      <c r="D49" s="50">
        <v>237.0</v>
      </c>
      <c r="E49" s="57">
        <v>0.4342378997</v>
      </c>
      <c r="F49" s="50">
        <v>103.0</v>
      </c>
      <c r="G49" s="50">
        <v>134.0</v>
      </c>
      <c r="H49" s="20" t="s">
        <v>245</v>
      </c>
      <c r="I49" s="7"/>
      <c r="J49" s="20" t="s">
        <v>306</v>
      </c>
      <c r="K49" s="20" t="s">
        <v>404</v>
      </c>
      <c r="L49" s="20">
        <v>200.0</v>
      </c>
      <c r="M49" s="57">
        <v>0.4317812973</v>
      </c>
      <c r="N49" s="57">
        <v>0.4104477612</v>
      </c>
      <c r="O49" s="27">
        <v>2.13335361</v>
      </c>
      <c r="P49" s="20">
        <v>1.0</v>
      </c>
      <c r="Q49" s="7"/>
      <c r="R49" s="7"/>
      <c r="S49" s="7"/>
      <c r="T49" s="7"/>
      <c r="U49" s="7"/>
      <c r="V49" s="7"/>
      <c r="W49" s="7"/>
      <c r="X49" s="7"/>
      <c r="Y49" s="7"/>
      <c r="Z49" s="7"/>
    </row>
    <row r="50" ht="15.0" customHeight="1">
      <c r="A50" s="20" t="s">
        <v>306</v>
      </c>
      <c r="B50" s="20" t="s">
        <v>405</v>
      </c>
      <c r="C50" s="20">
        <v>210.0</v>
      </c>
      <c r="D50" s="50">
        <v>142.0</v>
      </c>
      <c r="E50" s="57">
        <v>0.290095742</v>
      </c>
      <c r="F50" s="50">
        <v>41.0</v>
      </c>
      <c r="G50" s="50">
        <v>101.0</v>
      </c>
      <c r="H50" s="20" t="s">
        <v>245</v>
      </c>
      <c r="I50" s="7"/>
      <c r="J50" s="20" t="s">
        <v>306</v>
      </c>
      <c r="K50" s="20" t="s">
        <v>405</v>
      </c>
      <c r="L50" s="20">
        <v>210.0</v>
      </c>
      <c r="M50" s="57">
        <v>0.2800904946</v>
      </c>
      <c r="N50" s="57">
        <v>0.2620689655</v>
      </c>
      <c r="O50" s="27">
        <v>1.802152912</v>
      </c>
      <c r="P50" s="20">
        <v>1.0</v>
      </c>
      <c r="Q50" s="7"/>
      <c r="R50" s="7"/>
      <c r="S50" s="7"/>
      <c r="T50" s="7"/>
      <c r="U50" s="7"/>
      <c r="V50" s="7"/>
      <c r="W50" s="7"/>
      <c r="X50" s="7"/>
      <c r="Y50" s="7"/>
      <c r="Z50" s="7"/>
    </row>
    <row r="51" ht="15.0" customHeight="1">
      <c r="A51" s="20" t="s">
        <v>306</v>
      </c>
      <c r="B51" s="20" t="s">
        <v>406</v>
      </c>
      <c r="C51" s="20">
        <v>220.0</v>
      </c>
      <c r="D51" s="50">
        <v>278.0</v>
      </c>
      <c r="E51" s="57">
        <v>0.2383607666</v>
      </c>
      <c r="F51" s="50">
        <v>66.0</v>
      </c>
      <c r="G51" s="50">
        <v>212.0</v>
      </c>
      <c r="H51" s="20" t="s">
        <v>245</v>
      </c>
      <c r="I51" s="7"/>
      <c r="J51" s="20" t="s">
        <v>306</v>
      </c>
      <c r="K51" s="20" t="s">
        <v>406</v>
      </c>
      <c r="L51" s="20">
        <v>220.0</v>
      </c>
      <c r="M51" s="57">
        <v>0.1848916812</v>
      </c>
      <c r="N51" s="57">
        <v>0.2116788321</v>
      </c>
      <c r="O51" s="27">
        <v>-2.678715095</v>
      </c>
      <c r="P51" s="20">
        <v>1.0</v>
      </c>
      <c r="Q51" s="7"/>
      <c r="R51" s="7"/>
      <c r="S51" s="7"/>
      <c r="T51" s="7"/>
      <c r="U51" s="7"/>
      <c r="V51" s="7"/>
      <c r="W51" s="7"/>
      <c r="X51" s="7"/>
      <c r="Y51" s="7"/>
      <c r="Z51" s="7"/>
    </row>
    <row r="52" ht="15.0" customHeight="1">
      <c r="A52" s="20" t="s">
        <v>306</v>
      </c>
      <c r="B52" s="20" t="s">
        <v>407</v>
      </c>
      <c r="C52" s="20">
        <v>230.0</v>
      </c>
      <c r="D52" s="50">
        <v>634.0</v>
      </c>
      <c r="E52" s="57">
        <v>0.4182394556</v>
      </c>
      <c r="F52" s="50">
        <v>265.0</v>
      </c>
      <c r="G52" s="50">
        <v>369.0</v>
      </c>
      <c r="H52" s="20" t="s">
        <v>245</v>
      </c>
      <c r="I52" s="7"/>
      <c r="J52" s="20" t="s">
        <v>306</v>
      </c>
      <c r="K52" s="20" t="s">
        <v>407</v>
      </c>
      <c r="L52" s="20">
        <v>230.0</v>
      </c>
      <c r="M52" s="57">
        <v>0.3758153632</v>
      </c>
      <c r="N52" s="57">
        <v>0.3956574186</v>
      </c>
      <c r="O52" s="27">
        <v>-1.984205542</v>
      </c>
      <c r="P52" s="20">
        <v>1.0</v>
      </c>
      <c r="Q52" s="7"/>
      <c r="R52" s="7"/>
      <c r="S52" s="7"/>
      <c r="T52" s="7"/>
      <c r="U52" s="7"/>
      <c r="V52" s="7"/>
      <c r="W52" s="7"/>
      <c r="X52" s="7"/>
      <c r="Y52" s="7"/>
      <c r="Z52" s="7"/>
    </row>
    <row r="53" ht="15.0" customHeight="1">
      <c r="A53" s="20" t="s">
        <v>306</v>
      </c>
      <c r="B53" s="20" t="s">
        <v>407</v>
      </c>
      <c r="C53" s="20">
        <v>240.0</v>
      </c>
      <c r="D53" s="50">
        <v>597.0</v>
      </c>
      <c r="E53" s="57">
        <v>0.4158620279</v>
      </c>
      <c r="F53" s="50">
        <v>248.0</v>
      </c>
      <c r="G53" s="50">
        <v>349.0</v>
      </c>
      <c r="H53" s="20" t="s">
        <v>245</v>
      </c>
      <c r="I53" s="7"/>
      <c r="J53" s="20" t="s">
        <v>306</v>
      </c>
      <c r="K53" s="20" t="s">
        <v>407</v>
      </c>
      <c r="L53" s="20">
        <v>240.0</v>
      </c>
      <c r="M53" s="57">
        <v>0.4197063484</v>
      </c>
      <c r="N53" s="57">
        <v>0.3932885906</v>
      </c>
      <c r="O53" s="27">
        <v>2.641775776</v>
      </c>
      <c r="P53" s="20">
        <v>1.0</v>
      </c>
      <c r="Q53" s="7"/>
      <c r="R53" s="7"/>
      <c r="S53" s="7"/>
      <c r="T53" s="7"/>
      <c r="U53" s="7"/>
      <c r="V53" s="7"/>
      <c r="W53" s="7"/>
      <c r="X53" s="7"/>
      <c r="Y53" s="7"/>
      <c r="Z53" s="7"/>
    </row>
    <row r="54" ht="15.0" customHeight="1">
      <c r="A54" s="20" t="s">
        <v>306</v>
      </c>
      <c r="B54" s="20" t="s">
        <v>407</v>
      </c>
      <c r="C54" s="20">
        <v>250.0</v>
      </c>
      <c r="D54" s="50">
        <v>669.0</v>
      </c>
      <c r="E54" s="57">
        <v>0.4010298093</v>
      </c>
      <c r="F54" s="50">
        <v>268.0</v>
      </c>
      <c r="G54" s="50">
        <v>401.0</v>
      </c>
      <c r="H54" s="20" t="s">
        <v>245</v>
      </c>
      <c r="I54" s="7"/>
      <c r="J54" s="20" t="s">
        <v>306</v>
      </c>
      <c r="K54" s="20" t="s">
        <v>407</v>
      </c>
      <c r="L54" s="20">
        <v>250.0</v>
      </c>
      <c r="M54" s="57">
        <v>0.3880359959</v>
      </c>
      <c r="N54" s="57">
        <v>0.3773364486</v>
      </c>
      <c r="O54" s="27">
        <v>1.069954734</v>
      </c>
      <c r="P54" s="20">
        <v>1.0</v>
      </c>
      <c r="Q54" s="7"/>
      <c r="R54" s="7"/>
      <c r="S54" s="7"/>
      <c r="T54" s="7"/>
      <c r="U54" s="7"/>
      <c r="V54" s="7"/>
      <c r="W54" s="7"/>
      <c r="X54" s="7"/>
      <c r="Y54" s="7"/>
      <c r="Z54" s="7"/>
    </row>
    <row r="55" ht="15.0" customHeight="1">
      <c r="A55" s="20" t="s">
        <v>306</v>
      </c>
      <c r="B55" s="20" t="s">
        <v>408</v>
      </c>
      <c r="C55" s="20">
        <v>260.0</v>
      </c>
      <c r="D55" s="50">
        <v>957.0</v>
      </c>
      <c r="E55" s="57">
        <v>0.3000374115</v>
      </c>
      <c r="F55" s="50">
        <v>287.0</v>
      </c>
      <c r="G55" s="50">
        <v>670.0</v>
      </c>
      <c r="H55" s="20" t="s">
        <v>245</v>
      </c>
      <c r="I55" s="7"/>
      <c r="J55" s="20" t="s">
        <v>306</v>
      </c>
      <c r="K55" s="20" t="s">
        <v>408</v>
      </c>
      <c r="L55" s="20">
        <v>260.0</v>
      </c>
      <c r="M55" s="57">
        <v>0.2759308996</v>
      </c>
      <c r="N55" s="57">
        <v>0.2721217888</v>
      </c>
      <c r="O55" s="27">
        <v>0.3809110788</v>
      </c>
      <c r="P55" s="20">
        <v>1.0</v>
      </c>
      <c r="Q55" s="7"/>
      <c r="R55" s="7"/>
      <c r="S55" s="7"/>
      <c r="T55" s="7"/>
      <c r="U55" s="7"/>
      <c r="V55" s="7"/>
      <c r="W55" s="7"/>
      <c r="X55" s="7"/>
      <c r="Y55" s="7"/>
      <c r="Z55" s="7"/>
    </row>
    <row r="56" ht="15.0" customHeight="1">
      <c r="A56" s="20" t="s">
        <v>306</v>
      </c>
      <c r="B56" s="20" t="s">
        <v>408</v>
      </c>
      <c r="C56" s="20">
        <v>265.0</v>
      </c>
      <c r="D56" s="50">
        <v>647.0</v>
      </c>
      <c r="E56" s="57">
        <v>0.3277054585</v>
      </c>
      <c r="F56" s="50">
        <v>212.0</v>
      </c>
      <c r="G56" s="50">
        <v>435.0</v>
      </c>
      <c r="H56" s="20" t="s">
        <v>245</v>
      </c>
      <c r="I56" s="7"/>
      <c r="J56" s="20" t="s">
        <v>306</v>
      </c>
      <c r="K56" s="20" t="s">
        <v>408</v>
      </c>
      <c r="L56" s="20">
        <v>265.0</v>
      </c>
      <c r="M56" s="57">
        <v>0.3018443645</v>
      </c>
      <c r="N56" s="57">
        <v>0.3025099075</v>
      </c>
      <c r="O56" s="27">
        <v>-0.06655430476</v>
      </c>
      <c r="P56" s="20">
        <v>1.0</v>
      </c>
      <c r="Q56" s="7"/>
      <c r="R56" s="7"/>
      <c r="S56" s="7"/>
      <c r="T56" s="7"/>
      <c r="U56" s="7"/>
      <c r="V56" s="7"/>
      <c r="W56" s="7"/>
      <c r="X56" s="7"/>
      <c r="Y56" s="7"/>
      <c r="Z56" s="7"/>
    </row>
    <row r="57" ht="15.0" customHeight="1">
      <c r="A57" s="20" t="s">
        <v>306</v>
      </c>
      <c r="B57" s="20" t="s">
        <v>409</v>
      </c>
      <c r="C57" s="20">
        <v>270.0</v>
      </c>
      <c r="D57" s="50">
        <v>1242.0</v>
      </c>
      <c r="E57" s="57">
        <v>0.327482646</v>
      </c>
      <c r="F57" s="50">
        <v>407.0</v>
      </c>
      <c r="G57" s="50">
        <v>835.0</v>
      </c>
      <c r="H57" s="20" t="s">
        <v>245</v>
      </c>
      <c r="I57" s="7"/>
      <c r="J57" s="20" t="s">
        <v>306</v>
      </c>
      <c r="K57" s="20" t="s">
        <v>409</v>
      </c>
      <c r="L57" s="20">
        <v>270.0</v>
      </c>
      <c r="M57" s="57">
        <v>0.2910781086</v>
      </c>
      <c r="N57" s="57">
        <v>0.3021784961</v>
      </c>
      <c r="O57" s="27">
        <v>-1.11003875</v>
      </c>
      <c r="P57" s="20">
        <v>1.0</v>
      </c>
      <c r="Q57" s="7"/>
      <c r="R57" s="7"/>
      <c r="S57" s="7"/>
      <c r="T57" s="7"/>
      <c r="U57" s="7"/>
      <c r="V57" s="7"/>
      <c r="W57" s="7"/>
      <c r="X57" s="7"/>
      <c r="Y57" s="7"/>
      <c r="Z57" s="7"/>
    </row>
    <row r="58" ht="15.0" customHeight="1">
      <c r="A58" s="20" t="s">
        <v>306</v>
      </c>
      <c r="B58" s="20" t="s">
        <v>409</v>
      </c>
      <c r="C58" s="20">
        <v>280.0</v>
      </c>
      <c r="D58" s="50">
        <v>458.0</v>
      </c>
      <c r="E58" s="57">
        <v>0.2847567929</v>
      </c>
      <c r="F58" s="50">
        <v>130.0</v>
      </c>
      <c r="G58" s="50">
        <v>328.0</v>
      </c>
      <c r="H58" s="20" t="s">
        <v>245</v>
      </c>
      <c r="I58" s="7"/>
      <c r="J58" s="20" t="s">
        <v>306</v>
      </c>
      <c r="K58" s="20" t="s">
        <v>409</v>
      </c>
      <c r="L58" s="20">
        <v>280.0</v>
      </c>
      <c r="M58" s="57">
        <v>0.2291243544</v>
      </c>
      <c r="N58" s="57">
        <v>0.2578849722</v>
      </c>
      <c r="O58" s="27">
        <v>-2.876061777</v>
      </c>
      <c r="P58" s="20">
        <v>1.0</v>
      </c>
      <c r="Q58" s="7"/>
      <c r="R58" s="7"/>
      <c r="S58" s="7"/>
      <c r="T58" s="7"/>
      <c r="U58" s="7"/>
      <c r="V58" s="7"/>
      <c r="W58" s="7"/>
      <c r="X58" s="7"/>
      <c r="Y58" s="7"/>
      <c r="Z58" s="7"/>
    </row>
    <row r="59" ht="15.0" customHeight="1">
      <c r="A59" s="20" t="s">
        <v>306</v>
      </c>
      <c r="B59" s="20" t="s">
        <v>409</v>
      </c>
      <c r="C59" s="20">
        <v>290.0</v>
      </c>
      <c r="D59" s="50">
        <v>376.0</v>
      </c>
      <c r="E59" s="57">
        <v>0.3189693974</v>
      </c>
      <c r="F59" s="50">
        <v>120.0</v>
      </c>
      <c r="G59" s="50">
        <v>256.0</v>
      </c>
      <c r="H59" s="20" t="s">
        <v>245</v>
      </c>
      <c r="I59" s="7"/>
      <c r="J59" s="20" t="s">
        <v>306</v>
      </c>
      <c r="K59" s="20" t="s">
        <v>409</v>
      </c>
      <c r="L59" s="20">
        <v>290.0</v>
      </c>
      <c r="M59" s="57">
        <v>0.2781343142</v>
      </c>
      <c r="N59" s="57">
        <v>0.2927400468</v>
      </c>
      <c r="O59" s="27">
        <v>-1.460573264</v>
      </c>
      <c r="P59" s="20">
        <v>1.0</v>
      </c>
      <c r="Q59" s="7"/>
      <c r="R59" s="7"/>
      <c r="S59" s="7"/>
      <c r="T59" s="7"/>
      <c r="U59" s="7"/>
      <c r="V59" s="7"/>
      <c r="W59" s="7"/>
      <c r="X59" s="7"/>
      <c r="Y59" s="7"/>
      <c r="Z59" s="7"/>
    </row>
    <row r="60" ht="15.0" customHeight="1">
      <c r="A60" s="20" t="s">
        <v>306</v>
      </c>
      <c r="B60" s="20" t="s">
        <v>410</v>
      </c>
      <c r="C60" s="20">
        <v>300.0</v>
      </c>
      <c r="D60" s="50">
        <v>625.0</v>
      </c>
      <c r="E60" s="57">
        <v>0.4103474564</v>
      </c>
      <c r="F60" s="50">
        <v>256.0</v>
      </c>
      <c r="G60" s="50">
        <v>369.0</v>
      </c>
      <c r="H60" s="20" t="s">
        <v>245</v>
      </c>
      <c r="I60" s="7"/>
      <c r="J60" s="20" t="s">
        <v>306</v>
      </c>
      <c r="K60" s="20" t="s">
        <v>410</v>
      </c>
      <c r="L60" s="20">
        <v>300.0</v>
      </c>
      <c r="M60" s="57">
        <v>0.399887057</v>
      </c>
      <c r="N60" s="57">
        <v>0.3854595336</v>
      </c>
      <c r="O60" s="27">
        <v>1.442752335</v>
      </c>
      <c r="P60" s="20">
        <v>1.0</v>
      </c>
      <c r="Q60" s="7"/>
      <c r="R60" s="7"/>
      <c r="S60" s="7"/>
      <c r="T60" s="7"/>
      <c r="U60" s="7"/>
      <c r="V60" s="7"/>
      <c r="W60" s="7"/>
      <c r="X60" s="7"/>
      <c r="Y60" s="7"/>
      <c r="Z60" s="7"/>
    </row>
    <row r="61" ht="15.0" customHeight="1">
      <c r="A61" s="20" t="s">
        <v>306</v>
      </c>
      <c r="B61" s="20" t="s">
        <v>410</v>
      </c>
      <c r="C61" s="20">
        <v>310.0</v>
      </c>
      <c r="D61" s="50">
        <v>717.0</v>
      </c>
      <c r="E61" s="57">
        <v>0.411057939</v>
      </c>
      <c r="F61" s="50">
        <v>295.0</v>
      </c>
      <c r="G61" s="50">
        <v>422.0</v>
      </c>
      <c r="H61" s="20" t="s">
        <v>245</v>
      </c>
      <c r="I61" s="7"/>
      <c r="J61" s="20" t="s">
        <v>306</v>
      </c>
      <c r="K61" s="20" t="s">
        <v>410</v>
      </c>
      <c r="L61" s="20">
        <v>310.0</v>
      </c>
      <c r="M61" s="57">
        <v>0.351529982</v>
      </c>
      <c r="N61" s="57">
        <v>0.3869407497</v>
      </c>
      <c r="O61" s="27">
        <v>-3.54107677</v>
      </c>
      <c r="P61" s="20">
        <v>1.0</v>
      </c>
      <c r="Q61" s="7"/>
      <c r="R61" s="7"/>
      <c r="S61" s="7"/>
      <c r="T61" s="7"/>
      <c r="U61" s="7"/>
      <c r="V61" s="7"/>
      <c r="W61" s="7"/>
      <c r="X61" s="7"/>
      <c r="Y61" s="7"/>
      <c r="Z61" s="7"/>
    </row>
    <row r="62" ht="15.0" customHeight="1">
      <c r="A62" s="20" t="s">
        <v>306</v>
      </c>
      <c r="B62" s="20" t="s">
        <v>411</v>
      </c>
      <c r="C62" s="20">
        <v>320.0</v>
      </c>
      <c r="D62" s="50">
        <v>597.0</v>
      </c>
      <c r="E62" s="57">
        <v>0.2369128942</v>
      </c>
      <c r="F62" s="50">
        <v>141.0</v>
      </c>
      <c r="G62" s="50">
        <v>456.0</v>
      </c>
      <c r="H62" s="20" t="s">
        <v>245</v>
      </c>
      <c r="I62" s="7"/>
      <c r="J62" s="20" t="s">
        <v>306</v>
      </c>
      <c r="K62" s="20" t="s">
        <v>411</v>
      </c>
      <c r="L62" s="20">
        <v>320.0</v>
      </c>
      <c r="M62" s="57">
        <v>0.1500585195</v>
      </c>
      <c r="N62" s="57">
        <v>0.2097026604</v>
      </c>
      <c r="O62" s="27">
        <v>-5.96441409</v>
      </c>
      <c r="P62" s="20">
        <v>1.0</v>
      </c>
      <c r="Q62" s="7"/>
      <c r="R62" s="7"/>
      <c r="S62" s="7"/>
      <c r="T62" s="7"/>
      <c r="U62" s="7"/>
      <c r="V62" s="7"/>
      <c r="W62" s="7"/>
      <c r="X62" s="7"/>
      <c r="Y62" s="7"/>
      <c r="Z62" s="7"/>
    </row>
    <row r="63" ht="15.0" customHeight="1">
      <c r="A63" s="20" t="s">
        <v>306</v>
      </c>
      <c r="B63" s="20" t="s">
        <v>412</v>
      </c>
      <c r="C63" s="20">
        <v>330.0</v>
      </c>
      <c r="D63" s="50">
        <v>758.0</v>
      </c>
      <c r="E63" s="57">
        <v>0.3564529685</v>
      </c>
      <c r="F63" s="50">
        <v>270.0</v>
      </c>
      <c r="G63" s="50">
        <v>488.0</v>
      </c>
      <c r="H63" s="20" t="s">
        <v>245</v>
      </c>
      <c r="I63" s="7"/>
      <c r="J63" s="20" t="s">
        <v>306</v>
      </c>
      <c r="K63" s="20" t="s">
        <v>412</v>
      </c>
      <c r="L63" s="20">
        <v>330.0</v>
      </c>
      <c r="M63" s="57">
        <v>0.3212110045</v>
      </c>
      <c r="N63" s="57">
        <v>0.3311827957</v>
      </c>
      <c r="O63" s="27">
        <v>-0.9971791186</v>
      </c>
      <c r="P63" s="20">
        <v>1.0</v>
      </c>
      <c r="Q63" s="7"/>
      <c r="R63" s="7"/>
      <c r="S63" s="7"/>
      <c r="T63" s="7"/>
      <c r="U63" s="7"/>
      <c r="V63" s="7"/>
      <c r="W63" s="7"/>
      <c r="X63" s="7"/>
      <c r="Y63" s="7"/>
      <c r="Z63" s="7"/>
    </row>
    <row r="64" ht="15.0" customHeight="1">
      <c r="A64" s="20" t="s">
        <v>306</v>
      </c>
      <c r="B64" s="20" t="s">
        <v>412</v>
      </c>
      <c r="C64" s="20">
        <v>340.0</v>
      </c>
      <c r="D64" s="50">
        <v>1053.0</v>
      </c>
      <c r="E64" s="57">
        <v>0.4104818553</v>
      </c>
      <c r="F64" s="50">
        <v>432.0</v>
      </c>
      <c r="G64" s="50">
        <v>621.0</v>
      </c>
      <c r="H64" s="20" t="s">
        <v>245</v>
      </c>
      <c r="I64" s="7"/>
      <c r="J64" s="20" t="s">
        <v>306</v>
      </c>
      <c r="K64" s="20" t="s">
        <v>412</v>
      </c>
      <c r="L64" s="20">
        <v>340.0</v>
      </c>
      <c r="M64" s="57">
        <v>0.3826371884</v>
      </c>
      <c r="N64" s="57">
        <v>0.3870728083</v>
      </c>
      <c r="O64" s="27">
        <v>-0.4435619925</v>
      </c>
      <c r="P64" s="20">
        <v>1.0</v>
      </c>
      <c r="Q64" s="7"/>
      <c r="R64" s="7"/>
      <c r="S64" s="7"/>
      <c r="T64" s="7"/>
      <c r="U64" s="7"/>
      <c r="V64" s="7"/>
      <c r="W64" s="7"/>
      <c r="X64" s="7"/>
      <c r="Y64" s="7"/>
      <c r="Z64" s="7"/>
    </row>
    <row r="65" ht="15.0" customHeight="1">
      <c r="A65" s="20" t="s">
        <v>306</v>
      </c>
      <c r="B65" s="20" t="s">
        <v>412</v>
      </c>
      <c r="C65" s="20">
        <v>350.0</v>
      </c>
      <c r="D65" s="50">
        <v>342.0</v>
      </c>
      <c r="E65" s="57">
        <v>0.3684273093</v>
      </c>
      <c r="F65" s="50">
        <v>126.0</v>
      </c>
      <c r="G65" s="50">
        <v>216.0</v>
      </c>
      <c r="H65" s="20" t="s">
        <v>245</v>
      </c>
      <c r="I65" s="7"/>
      <c r="J65" s="20" t="s">
        <v>306</v>
      </c>
      <c r="K65" s="20" t="s">
        <v>412</v>
      </c>
      <c r="L65" s="20">
        <v>350.0</v>
      </c>
      <c r="M65" s="57">
        <v>0.3224482041</v>
      </c>
      <c r="N65" s="57">
        <v>0.3415730337</v>
      </c>
      <c r="O65" s="27">
        <v>-1.912482961</v>
      </c>
      <c r="P65" s="20">
        <v>1.0</v>
      </c>
      <c r="Q65" s="7"/>
      <c r="R65" s="7"/>
      <c r="S65" s="7"/>
      <c r="T65" s="7"/>
      <c r="U65" s="7"/>
      <c r="V65" s="7"/>
      <c r="W65" s="7"/>
      <c r="X65" s="7"/>
      <c r="Y65" s="7"/>
      <c r="Z65" s="7"/>
    </row>
    <row r="66" ht="15.0" customHeight="1">
      <c r="A66" s="20" t="s">
        <v>306</v>
      </c>
      <c r="B66" s="20" t="s">
        <v>413</v>
      </c>
      <c r="C66" s="20">
        <v>360.0</v>
      </c>
      <c r="D66" s="50">
        <v>209.0</v>
      </c>
      <c r="E66" s="57">
        <v>0.3392082908</v>
      </c>
      <c r="F66" s="50">
        <v>71.0</v>
      </c>
      <c r="G66" s="50">
        <v>138.0</v>
      </c>
      <c r="H66" s="20" t="s">
        <v>245</v>
      </c>
      <c r="I66" s="7"/>
      <c r="J66" s="20" t="s">
        <v>306</v>
      </c>
      <c r="K66" s="20" t="s">
        <v>413</v>
      </c>
      <c r="L66" s="20">
        <v>360.0</v>
      </c>
      <c r="M66" s="57">
        <v>0.2440968235</v>
      </c>
      <c r="N66" s="57">
        <v>0.313559322</v>
      </c>
      <c r="O66" s="27">
        <v>-6.946249853</v>
      </c>
      <c r="P66" s="20">
        <v>1.0</v>
      </c>
      <c r="Q66" s="7"/>
      <c r="R66" s="7"/>
      <c r="S66" s="7"/>
      <c r="T66" s="7"/>
      <c r="U66" s="7"/>
      <c r="V66" s="7"/>
      <c r="W66" s="7"/>
      <c r="X66" s="7"/>
      <c r="Y66" s="7"/>
      <c r="Z66" s="7"/>
    </row>
    <row r="67" ht="15.0" customHeight="1">
      <c r="A67" s="20" t="s">
        <v>306</v>
      </c>
      <c r="B67" s="20" t="s">
        <v>414</v>
      </c>
      <c r="C67" s="20">
        <v>370.0</v>
      </c>
      <c r="D67" s="50">
        <v>1050.0</v>
      </c>
      <c r="E67" s="57">
        <v>0.3870682428</v>
      </c>
      <c r="F67" s="50">
        <v>406.0</v>
      </c>
      <c r="G67" s="50">
        <v>644.0</v>
      </c>
      <c r="H67" s="20" t="s">
        <v>245</v>
      </c>
      <c r="I67" s="7"/>
      <c r="J67" s="20" t="s">
        <v>306</v>
      </c>
      <c r="K67" s="20" t="s">
        <v>414</v>
      </c>
      <c r="L67" s="20">
        <v>370.0</v>
      </c>
      <c r="M67" s="57">
        <v>0.3194981794</v>
      </c>
      <c r="N67" s="57">
        <v>0.363800905</v>
      </c>
      <c r="O67" s="27">
        <v>-4.430272557</v>
      </c>
      <c r="P67" s="20">
        <v>1.0</v>
      </c>
      <c r="Q67" s="7"/>
      <c r="R67" s="7"/>
      <c r="S67" s="7"/>
      <c r="T67" s="7"/>
      <c r="U67" s="7"/>
      <c r="V67" s="7"/>
      <c r="W67" s="7"/>
      <c r="X67" s="7"/>
      <c r="Y67" s="7"/>
      <c r="Z67" s="7"/>
    </row>
    <row r="68" ht="15.0" customHeight="1">
      <c r="A68" s="20" t="s">
        <v>306</v>
      </c>
      <c r="B68" s="20" t="s">
        <v>414</v>
      </c>
      <c r="C68" s="20">
        <v>373.0</v>
      </c>
      <c r="D68" s="50">
        <v>1267.0</v>
      </c>
      <c r="E68" s="57">
        <v>0.341704745</v>
      </c>
      <c r="F68" s="50">
        <v>433.0</v>
      </c>
      <c r="G68" s="50">
        <v>834.0</v>
      </c>
      <c r="H68" s="20" t="s">
        <v>245</v>
      </c>
      <c r="I68" s="7"/>
      <c r="J68" s="20" t="s">
        <v>306</v>
      </c>
      <c r="K68" s="20" t="s">
        <v>414</v>
      </c>
      <c r="L68" s="20">
        <v>373.0</v>
      </c>
      <c r="M68" s="57">
        <v>0.2801905774</v>
      </c>
      <c r="N68" s="57">
        <v>0.3166051661</v>
      </c>
      <c r="O68" s="27">
        <v>-3.64145887</v>
      </c>
      <c r="P68" s="20">
        <v>1.0</v>
      </c>
      <c r="Q68" s="7"/>
      <c r="R68" s="7"/>
      <c r="S68" s="7"/>
      <c r="T68" s="7"/>
      <c r="U68" s="7"/>
      <c r="V68" s="7"/>
      <c r="W68" s="7"/>
      <c r="X68" s="7"/>
      <c r="Y68" s="7"/>
      <c r="Z68" s="7"/>
    </row>
    <row r="69" ht="15.0" customHeight="1">
      <c r="A69" s="20" t="s">
        <v>306</v>
      </c>
      <c r="B69" s="20" t="s">
        <v>414</v>
      </c>
      <c r="C69" s="20">
        <v>375.0</v>
      </c>
      <c r="D69" s="50">
        <v>977.0</v>
      </c>
      <c r="E69" s="57">
        <v>0.4040647769</v>
      </c>
      <c r="F69" s="50">
        <v>395.0</v>
      </c>
      <c r="G69" s="50">
        <v>582.0</v>
      </c>
      <c r="H69" s="20" t="s">
        <v>245</v>
      </c>
      <c r="I69" s="7"/>
      <c r="J69" s="20" t="s">
        <v>306</v>
      </c>
      <c r="K69" s="20" t="s">
        <v>414</v>
      </c>
      <c r="L69" s="20">
        <v>375.0</v>
      </c>
      <c r="M69" s="57">
        <v>0.3545573358</v>
      </c>
      <c r="N69" s="57">
        <v>0.3802575107</v>
      </c>
      <c r="O69" s="27">
        <v>-2.570017494</v>
      </c>
      <c r="P69" s="20">
        <v>1.0</v>
      </c>
      <c r="Q69" s="7"/>
      <c r="R69" s="7"/>
      <c r="S69" s="7"/>
      <c r="T69" s="7"/>
      <c r="U69" s="7"/>
      <c r="V69" s="7"/>
      <c r="W69" s="7"/>
      <c r="X69" s="7"/>
      <c r="Y69" s="7"/>
      <c r="Z69" s="7"/>
    </row>
    <row r="70" ht="15.0" customHeight="1">
      <c r="A70" s="20" t="s">
        <v>306</v>
      </c>
      <c r="B70" s="20" t="s">
        <v>414</v>
      </c>
      <c r="C70" s="20">
        <v>377.0</v>
      </c>
      <c r="D70" s="50">
        <v>729.0</v>
      </c>
      <c r="E70" s="57">
        <v>0.3838106936</v>
      </c>
      <c r="F70" s="50">
        <v>280.0</v>
      </c>
      <c r="G70" s="50">
        <v>449.0</v>
      </c>
      <c r="H70" s="20" t="s">
        <v>245</v>
      </c>
      <c r="I70" s="7"/>
      <c r="J70" s="20" t="s">
        <v>306</v>
      </c>
      <c r="K70" s="20" t="s">
        <v>414</v>
      </c>
      <c r="L70" s="20">
        <v>377.0</v>
      </c>
      <c r="M70" s="57">
        <v>0.3485510251</v>
      </c>
      <c r="N70" s="57">
        <v>0.3597633136</v>
      </c>
      <c r="O70" s="27">
        <v>-1.121228847</v>
      </c>
      <c r="P70" s="20">
        <v>1.0</v>
      </c>
      <c r="Q70" s="7"/>
      <c r="R70" s="7"/>
      <c r="S70" s="7"/>
      <c r="T70" s="7"/>
      <c r="U70" s="7"/>
      <c r="V70" s="7"/>
      <c r="W70" s="7"/>
      <c r="X70" s="7"/>
      <c r="Y70" s="7"/>
      <c r="Z70" s="7"/>
    </row>
    <row r="71" ht="15.0" customHeight="1">
      <c r="A71" s="20" t="s">
        <v>306</v>
      </c>
      <c r="B71" s="20" t="s">
        <v>414</v>
      </c>
      <c r="C71" s="20">
        <v>379.0</v>
      </c>
      <c r="D71" s="50">
        <v>1092.0</v>
      </c>
      <c r="E71" s="57">
        <v>0.3904939424</v>
      </c>
      <c r="F71" s="50">
        <v>426.0</v>
      </c>
      <c r="G71" s="50">
        <v>666.0</v>
      </c>
      <c r="H71" s="20" t="s">
        <v>245</v>
      </c>
      <c r="I71" s="7"/>
      <c r="J71" s="20" t="s">
        <v>306</v>
      </c>
      <c r="K71" s="20" t="s">
        <v>414</v>
      </c>
      <c r="L71" s="20">
        <v>379.0</v>
      </c>
      <c r="M71" s="57">
        <v>0.3613843467</v>
      </c>
      <c r="N71" s="57">
        <v>0.3666927287</v>
      </c>
      <c r="O71" s="27">
        <v>-0.5308382025</v>
      </c>
      <c r="P71" s="20">
        <v>1.0</v>
      </c>
      <c r="Q71" s="7"/>
      <c r="R71" s="7"/>
      <c r="S71" s="7"/>
      <c r="T71" s="7"/>
      <c r="U71" s="7"/>
      <c r="V71" s="7"/>
      <c r="W71" s="7"/>
      <c r="X71" s="7"/>
      <c r="Y71" s="7"/>
      <c r="Z71" s="7"/>
    </row>
    <row r="72" ht="15.0" customHeight="1">
      <c r="A72" s="20" t="s">
        <v>306</v>
      </c>
      <c r="B72" s="20" t="s">
        <v>415</v>
      </c>
      <c r="C72" s="20">
        <v>380.0</v>
      </c>
      <c r="D72" s="50">
        <v>295.0</v>
      </c>
      <c r="E72" s="57">
        <v>0.4752102371</v>
      </c>
      <c r="F72" s="50">
        <v>140.0</v>
      </c>
      <c r="G72" s="50">
        <v>155.0</v>
      </c>
      <c r="H72" s="20" t="s">
        <v>245</v>
      </c>
      <c r="I72" s="7"/>
      <c r="J72" s="20" t="s">
        <v>306</v>
      </c>
      <c r="K72" s="20" t="s">
        <v>415</v>
      </c>
      <c r="L72" s="20">
        <v>380.0</v>
      </c>
      <c r="M72" s="57">
        <v>0.4429526681</v>
      </c>
      <c r="N72" s="57">
        <v>0.4521963824</v>
      </c>
      <c r="O72" s="27">
        <v>-0.9243714341</v>
      </c>
      <c r="P72" s="20">
        <v>1.0</v>
      </c>
      <c r="Q72" s="7"/>
      <c r="R72" s="7"/>
      <c r="S72" s="7"/>
      <c r="T72" s="7"/>
      <c r="U72" s="7"/>
      <c r="V72" s="7"/>
      <c r="W72" s="7"/>
      <c r="X72" s="7"/>
      <c r="Y72" s="7"/>
      <c r="Z72" s="7"/>
    </row>
    <row r="73" ht="15.0" customHeight="1">
      <c r="A73" s="20" t="s">
        <v>306</v>
      </c>
      <c r="B73" s="20" t="s">
        <v>415</v>
      </c>
      <c r="C73" s="20">
        <v>390.0</v>
      </c>
      <c r="D73" s="50">
        <v>323.0</v>
      </c>
      <c r="E73" s="57">
        <v>0.4931044695</v>
      </c>
      <c r="F73" s="50">
        <v>159.0</v>
      </c>
      <c r="G73" s="50">
        <v>164.0</v>
      </c>
      <c r="H73" s="20" t="s">
        <v>245</v>
      </c>
      <c r="I73" s="7"/>
      <c r="J73" s="20" t="s">
        <v>306</v>
      </c>
      <c r="K73" s="20" t="s">
        <v>415</v>
      </c>
      <c r="L73" s="20">
        <v>390.0</v>
      </c>
      <c r="M73" s="57">
        <v>0.4805253703</v>
      </c>
      <c r="N73" s="57">
        <v>0.4710327456</v>
      </c>
      <c r="O73" s="27">
        <v>0.949262471</v>
      </c>
      <c r="P73" s="20">
        <v>1.0</v>
      </c>
      <c r="Q73" s="7"/>
      <c r="R73" s="7"/>
      <c r="S73" s="7"/>
      <c r="T73" s="7"/>
      <c r="U73" s="7"/>
      <c r="V73" s="7"/>
      <c r="W73" s="7"/>
      <c r="X73" s="7"/>
      <c r="Y73" s="7"/>
      <c r="Z73" s="7"/>
    </row>
    <row r="74" ht="15.0" customHeight="1">
      <c r="A74" s="20" t="s">
        <v>306</v>
      </c>
      <c r="B74" s="20" t="s">
        <v>415</v>
      </c>
      <c r="C74" s="20">
        <v>400.0</v>
      </c>
      <c r="D74" s="50">
        <v>446.0</v>
      </c>
      <c r="E74" s="57">
        <v>0.4193375059</v>
      </c>
      <c r="F74" s="50">
        <v>187.0</v>
      </c>
      <c r="G74" s="50">
        <v>259.0</v>
      </c>
      <c r="H74" s="20" t="s">
        <v>245</v>
      </c>
      <c r="I74" s="7"/>
      <c r="J74" s="20" t="s">
        <v>306</v>
      </c>
      <c r="K74" s="20" t="s">
        <v>415</v>
      </c>
      <c r="L74" s="20">
        <v>400.0</v>
      </c>
      <c r="M74" s="57">
        <v>0.3792509935</v>
      </c>
      <c r="N74" s="57">
        <v>0.3955375254</v>
      </c>
      <c r="O74" s="27">
        <v>-1.628653187</v>
      </c>
      <c r="P74" s="20">
        <v>1.0</v>
      </c>
      <c r="Q74" s="7"/>
      <c r="R74" s="7"/>
      <c r="S74" s="7"/>
      <c r="T74" s="7"/>
      <c r="U74" s="7"/>
      <c r="V74" s="7"/>
      <c r="W74" s="7"/>
      <c r="X74" s="7"/>
      <c r="Y74" s="7"/>
      <c r="Z74" s="7"/>
    </row>
    <row r="75" ht="15.0" customHeight="1">
      <c r="A75" s="20" t="s">
        <v>306</v>
      </c>
      <c r="B75" s="20" t="s">
        <v>415</v>
      </c>
      <c r="C75" s="20">
        <v>410.0</v>
      </c>
      <c r="D75" s="50">
        <v>270.0</v>
      </c>
      <c r="E75" s="57">
        <v>0.3730581143</v>
      </c>
      <c r="F75" s="50">
        <v>101.0</v>
      </c>
      <c r="G75" s="50">
        <v>169.0</v>
      </c>
      <c r="H75" s="20" t="s">
        <v>245</v>
      </c>
      <c r="I75" s="7"/>
      <c r="J75" s="20" t="s">
        <v>306</v>
      </c>
      <c r="K75" s="20" t="s">
        <v>415</v>
      </c>
      <c r="L75" s="20">
        <v>410.0</v>
      </c>
      <c r="M75" s="57">
        <v>0.3551646603</v>
      </c>
      <c r="N75" s="57">
        <v>0.347972973</v>
      </c>
      <c r="O75" s="27">
        <v>0.7191687315</v>
      </c>
      <c r="P75" s="20">
        <v>1.0</v>
      </c>
      <c r="Q75" s="7"/>
      <c r="R75" s="7"/>
      <c r="S75" s="7"/>
      <c r="T75" s="7"/>
      <c r="U75" s="7"/>
      <c r="V75" s="7"/>
      <c r="W75" s="7"/>
      <c r="X75" s="7"/>
      <c r="Y75" s="7"/>
      <c r="Z75" s="7"/>
    </row>
    <row r="76" ht="15.0" customHeight="1">
      <c r="A76" s="20" t="s">
        <v>306</v>
      </c>
      <c r="B76" s="20" t="s">
        <v>416</v>
      </c>
      <c r="C76" s="20">
        <v>420.0</v>
      </c>
      <c r="D76" s="50">
        <v>842.0</v>
      </c>
      <c r="E76" s="57">
        <v>0.3436093097</v>
      </c>
      <c r="F76" s="50">
        <v>289.0</v>
      </c>
      <c r="G76" s="50">
        <v>553.0</v>
      </c>
      <c r="H76" s="20" t="s">
        <v>245</v>
      </c>
      <c r="I76" s="7"/>
      <c r="J76" s="20" t="s">
        <v>306</v>
      </c>
      <c r="K76" s="20" t="s">
        <v>416</v>
      </c>
      <c r="L76" s="20">
        <v>420.0</v>
      </c>
      <c r="M76" s="57">
        <v>0.2642866768</v>
      </c>
      <c r="N76" s="57">
        <v>0.3194154489</v>
      </c>
      <c r="O76" s="27">
        <v>-5.512877207</v>
      </c>
      <c r="P76" s="20">
        <v>1.0</v>
      </c>
      <c r="Q76" s="7"/>
      <c r="R76" s="7"/>
      <c r="S76" s="7"/>
      <c r="T76" s="7"/>
      <c r="U76" s="7"/>
      <c r="V76" s="7"/>
      <c r="W76" s="7"/>
      <c r="X76" s="7"/>
      <c r="Y76" s="7"/>
      <c r="Z76" s="7"/>
    </row>
    <row r="77" ht="15.0" customHeight="1">
      <c r="A77" s="20" t="s">
        <v>306</v>
      </c>
      <c r="B77" s="20" t="s">
        <v>416</v>
      </c>
      <c r="C77" s="20">
        <v>430.0</v>
      </c>
      <c r="D77" s="50">
        <v>882.0</v>
      </c>
      <c r="E77" s="57">
        <v>0.2900842538</v>
      </c>
      <c r="F77" s="50">
        <v>256.0</v>
      </c>
      <c r="G77" s="50">
        <v>626.0</v>
      </c>
      <c r="H77" s="20" t="s">
        <v>245</v>
      </c>
      <c r="I77" s="7"/>
      <c r="J77" s="20" t="s">
        <v>306</v>
      </c>
      <c r="K77" s="20" t="s">
        <v>416</v>
      </c>
      <c r="L77" s="20">
        <v>430.0</v>
      </c>
      <c r="M77" s="57">
        <v>0.2505823987</v>
      </c>
      <c r="N77" s="57">
        <v>0.262345679</v>
      </c>
      <c r="O77" s="27">
        <v>-1.176328033</v>
      </c>
      <c r="P77" s="20">
        <v>1.0</v>
      </c>
      <c r="Q77" s="7"/>
      <c r="R77" s="7"/>
      <c r="S77" s="7"/>
      <c r="T77" s="7"/>
      <c r="U77" s="7"/>
      <c r="V77" s="7"/>
      <c r="W77" s="7"/>
      <c r="X77" s="7"/>
      <c r="Y77" s="7"/>
      <c r="Z77" s="7"/>
    </row>
    <row r="78" ht="15.0" customHeight="1">
      <c r="A78" s="20" t="s">
        <v>306</v>
      </c>
      <c r="B78" s="20" t="s">
        <v>416</v>
      </c>
      <c r="C78" s="20">
        <v>435.0</v>
      </c>
      <c r="D78" s="50">
        <v>789.0</v>
      </c>
      <c r="E78" s="57">
        <v>0.3174453871</v>
      </c>
      <c r="F78" s="50">
        <v>250.0</v>
      </c>
      <c r="G78" s="50">
        <v>539.0</v>
      </c>
      <c r="H78" s="20" t="s">
        <v>245</v>
      </c>
      <c r="I78" s="7"/>
      <c r="J78" s="20" t="s">
        <v>306</v>
      </c>
      <c r="K78" s="20" t="s">
        <v>416</v>
      </c>
      <c r="L78" s="20">
        <v>435.0</v>
      </c>
      <c r="M78" s="57">
        <v>0.271699513</v>
      </c>
      <c r="N78" s="57">
        <v>0.2914147521</v>
      </c>
      <c r="O78" s="27">
        <v>-1.971523907</v>
      </c>
      <c r="P78" s="20">
        <v>1.0</v>
      </c>
      <c r="Q78" s="7"/>
      <c r="R78" s="7"/>
      <c r="S78" s="7"/>
      <c r="T78" s="7"/>
      <c r="U78" s="7"/>
      <c r="V78" s="7"/>
      <c r="W78" s="7"/>
      <c r="X78" s="7"/>
      <c r="Y78" s="7"/>
      <c r="Z78" s="7"/>
    </row>
    <row r="79" ht="15.0" customHeight="1">
      <c r="A79" s="20" t="s">
        <v>306</v>
      </c>
      <c r="B79" s="20" t="s">
        <v>417</v>
      </c>
      <c r="C79" s="20">
        <v>440.0</v>
      </c>
      <c r="D79" s="50">
        <v>644.0</v>
      </c>
      <c r="E79" s="57">
        <v>0.332021567</v>
      </c>
      <c r="F79" s="50">
        <v>214.0</v>
      </c>
      <c r="G79" s="50">
        <v>430.0</v>
      </c>
      <c r="H79" s="20" t="s">
        <v>245</v>
      </c>
      <c r="I79" s="7"/>
      <c r="J79" s="20" t="s">
        <v>306</v>
      </c>
      <c r="K79" s="20" t="s">
        <v>417</v>
      </c>
      <c r="L79" s="20">
        <v>440.0</v>
      </c>
      <c r="M79" s="57">
        <v>0.2475924134</v>
      </c>
      <c r="N79" s="57">
        <v>0.3067173638</v>
      </c>
      <c r="O79" s="27">
        <v>-5.912495035</v>
      </c>
      <c r="P79" s="20">
        <v>1.0</v>
      </c>
      <c r="Q79" s="7"/>
      <c r="R79" s="7"/>
      <c r="S79" s="7"/>
      <c r="T79" s="7"/>
      <c r="U79" s="7"/>
      <c r="V79" s="7"/>
      <c r="W79" s="7"/>
      <c r="X79" s="7"/>
      <c r="Y79" s="7"/>
      <c r="Z79" s="7"/>
    </row>
    <row r="80" ht="15.0" customHeight="1">
      <c r="A80" s="20" t="s">
        <v>306</v>
      </c>
      <c r="B80" s="20" t="s">
        <v>417</v>
      </c>
      <c r="C80" s="20">
        <v>450.0</v>
      </c>
      <c r="D80" s="50">
        <v>311.0</v>
      </c>
      <c r="E80" s="57">
        <v>0.293709414</v>
      </c>
      <c r="F80" s="50">
        <v>91.0</v>
      </c>
      <c r="G80" s="50">
        <v>220.0</v>
      </c>
      <c r="H80" s="20" t="s">
        <v>245</v>
      </c>
      <c r="I80" s="7"/>
      <c r="J80" s="20" t="s">
        <v>306</v>
      </c>
      <c r="K80" s="20" t="s">
        <v>417</v>
      </c>
      <c r="L80" s="20">
        <v>450.0</v>
      </c>
      <c r="M80" s="57">
        <v>0.232429239</v>
      </c>
      <c r="N80" s="57">
        <v>0.2652068127</v>
      </c>
      <c r="O80" s="27">
        <v>-3.27775737</v>
      </c>
      <c r="P80" s="20">
        <v>1.0</v>
      </c>
      <c r="Q80" s="7"/>
      <c r="R80" s="7"/>
      <c r="S80" s="7"/>
      <c r="T80" s="7"/>
      <c r="U80" s="7"/>
      <c r="V80" s="7"/>
      <c r="W80" s="7"/>
      <c r="X80" s="7"/>
      <c r="Y80" s="7"/>
      <c r="Z80" s="7"/>
    </row>
    <row r="81" ht="15.0" customHeight="1">
      <c r="A81" s="20" t="s">
        <v>306</v>
      </c>
      <c r="B81" s="20" t="s">
        <v>418</v>
      </c>
      <c r="C81" s="20">
        <v>460.0</v>
      </c>
      <c r="D81" s="50">
        <v>102.0</v>
      </c>
      <c r="E81" s="57">
        <v>0.3808845142</v>
      </c>
      <c r="F81" s="50">
        <v>39.0</v>
      </c>
      <c r="G81" s="50">
        <v>63.0</v>
      </c>
      <c r="H81" s="20" t="s">
        <v>245</v>
      </c>
      <c r="I81" s="7"/>
      <c r="J81" s="20" t="s">
        <v>306</v>
      </c>
      <c r="K81" s="20" t="s">
        <v>418</v>
      </c>
      <c r="L81" s="20">
        <v>460.0</v>
      </c>
      <c r="M81" s="57">
        <v>0.4201940234</v>
      </c>
      <c r="N81" s="57">
        <v>0.3558282209</v>
      </c>
      <c r="O81" s="27">
        <v>6.436580252</v>
      </c>
      <c r="P81" s="20">
        <v>1.0</v>
      </c>
      <c r="Q81" s="7"/>
      <c r="R81" s="7"/>
      <c r="S81" s="7"/>
      <c r="T81" s="7"/>
      <c r="U81" s="7"/>
      <c r="V81" s="7"/>
      <c r="W81" s="7"/>
      <c r="X81" s="7"/>
      <c r="Y81" s="7"/>
      <c r="Z81" s="7"/>
    </row>
    <row r="82" ht="15.0" customHeight="1">
      <c r="A82" s="20" t="s">
        <v>243</v>
      </c>
      <c r="B82" s="20" t="s">
        <v>419</v>
      </c>
      <c r="C82" s="20">
        <v>10.0</v>
      </c>
      <c r="D82" s="50">
        <v>1166.0</v>
      </c>
      <c r="E82" s="57">
        <v>0.4607696902</v>
      </c>
      <c r="F82" s="50">
        <v>537.0</v>
      </c>
      <c r="G82" s="50">
        <v>629.0</v>
      </c>
      <c r="H82" s="20" t="s">
        <v>245</v>
      </c>
      <c r="I82" s="7"/>
      <c r="J82" s="20" t="s">
        <v>243</v>
      </c>
      <c r="K82" s="20" t="s">
        <v>419</v>
      </c>
      <c r="L82" s="20">
        <v>10.0</v>
      </c>
      <c r="M82" s="57">
        <v>0.4480177254</v>
      </c>
      <c r="N82" s="57">
        <v>0.4396488661</v>
      </c>
      <c r="O82" s="27">
        <v>0.836885927</v>
      </c>
      <c r="P82" s="20">
        <v>1.0</v>
      </c>
      <c r="Q82" s="7"/>
      <c r="R82" s="7"/>
      <c r="S82" s="7"/>
      <c r="T82" s="7"/>
      <c r="U82" s="7"/>
      <c r="V82" s="7"/>
      <c r="W82" s="7"/>
      <c r="X82" s="7"/>
      <c r="Y82" s="7"/>
      <c r="Z82" s="7"/>
    </row>
    <row r="83" ht="15.0" customHeight="1">
      <c r="A83" s="20" t="s">
        <v>243</v>
      </c>
      <c r="B83" s="20" t="s">
        <v>420</v>
      </c>
      <c r="C83" s="20">
        <v>20.0</v>
      </c>
      <c r="D83" s="50">
        <v>216.0</v>
      </c>
      <c r="E83" s="57">
        <v>0.7291757723</v>
      </c>
      <c r="F83" s="50">
        <v>158.0</v>
      </c>
      <c r="G83" s="50">
        <v>58.0</v>
      </c>
      <c r="H83" s="20" t="s">
        <v>247</v>
      </c>
      <c r="I83" s="7"/>
      <c r="J83" s="20" t="s">
        <v>243</v>
      </c>
      <c r="K83" s="20" t="s">
        <v>420</v>
      </c>
      <c r="L83" s="20">
        <v>20.0</v>
      </c>
      <c r="M83" s="57">
        <v>0.7403209771</v>
      </c>
      <c r="N83" s="57">
        <v>0.7182890855</v>
      </c>
      <c r="O83" s="27">
        <v>2.203189155</v>
      </c>
      <c r="P83" s="20">
        <v>1.0</v>
      </c>
      <c r="Q83" s="7"/>
      <c r="R83" s="7"/>
      <c r="S83" s="7"/>
      <c r="T83" s="7"/>
      <c r="U83" s="7"/>
      <c r="V83" s="7"/>
      <c r="W83" s="7"/>
      <c r="X83" s="7"/>
      <c r="Y83" s="7"/>
      <c r="Z83" s="7"/>
    </row>
    <row r="84" ht="15.0" customHeight="1">
      <c r="A84" s="20" t="s">
        <v>243</v>
      </c>
      <c r="B84" s="20" t="s">
        <v>420</v>
      </c>
      <c r="C84" s="20">
        <v>30.0</v>
      </c>
      <c r="D84" s="50">
        <v>317.0</v>
      </c>
      <c r="E84" s="57">
        <v>0.7087281744</v>
      </c>
      <c r="F84" s="50">
        <v>225.0</v>
      </c>
      <c r="G84" s="50">
        <v>92.0</v>
      </c>
      <c r="H84" s="20" t="s">
        <v>247</v>
      </c>
      <c r="I84" s="7"/>
      <c r="J84" s="20" t="s">
        <v>243</v>
      </c>
      <c r="K84" s="20" t="s">
        <v>420</v>
      </c>
      <c r="L84" s="20">
        <v>30.0</v>
      </c>
      <c r="M84" s="57">
        <v>0.7242266043</v>
      </c>
      <c r="N84" s="57">
        <v>0.6978297162</v>
      </c>
      <c r="O84" s="27">
        <v>2.639688809</v>
      </c>
      <c r="P84" s="20">
        <v>1.0</v>
      </c>
      <c r="Q84" s="7"/>
      <c r="R84" s="7"/>
      <c r="S84" s="7"/>
      <c r="T84" s="7"/>
      <c r="U84" s="7"/>
      <c r="V84" s="7"/>
      <c r="W84" s="7"/>
      <c r="X84" s="7"/>
      <c r="Y84" s="7"/>
      <c r="Z84" s="7"/>
    </row>
    <row r="85" ht="15.0" customHeight="1">
      <c r="A85" s="20" t="s">
        <v>243</v>
      </c>
      <c r="B85" s="20" t="s">
        <v>420</v>
      </c>
      <c r="C85" s="20">
        <v>40.0</v>
      </c>
      <c r="D85" s="50">
        <v>492.0</v>
      </c>
      <c r="E85" s="57">
        <v>0.729895018</v>
      </c>
      <c r="F85" s="50">
        <v>359.0</v>
      </c>
      <c r="G85" s="50">
        <v>133.0</v>
      </c>
      <c r="H85" s="20" t="s">
        <v>247</v>
      </c>
      <c r="I85" s="7"/>
      <c r="J85" s="20" t="s">
        <v>243</v>
      </c>
      <c r="K85" s="20" t="s">
        <v>420</v>
      </c>
      <c r="L85" s="20">
        <v>40.0</v>
      </c>
      <c r="M85" s="57">
        <v>0.7799774806</v>
      </c>
      <c r="N85" s="57">
        <v>0.7194473964</v>
      </c>
      <c r="O85" s="27">
        <v>6.053008423</v>
      </c>
      <c r="P85" s="20">
        <v>1.0</v>
      </c>
      <c r="Q85" s="7"/>
      <c r="R85" s="7"/>
      <c r="S85" s="7"/>
      <c r="T85" s="7"/>
      <c r="U85" s="7"/>
      <c r="V85" s="7"/>
      <c r="W85" s="7"/>
      <c r="X85" s="7"/>
      <c r="Y85" s="7"/>
      <c r="Z85" s="7"/>
    </row>
    <row r="86" ht="15.0" customHeight="1">
      <c r="A86" s="20" t="s">
        <v>243</v>
      </c>
      <c r="B86" s="20" t="s">
        <v>420</v>
      </c>
      <c r="C86" s="20">
        <v>50.0</v>
      </c>
      <c r="D86" s="50">
        <v>195.0</v>
      </c>
      <c r="E86" s="57">
        <v>0.6856062307</v>
      </c>
      <c r="F86" s="50">
        <v>134.0</v>
      </c>
      <c r="G86" s="50">
        <v>61.0</v>
      </c>
      <c r="H86" s="20" t="s">
        <v>247</v>
      </c>
      <c r="I86" s="7"/>
      <c r="J86" s="20" t="s">
        <v>243</v>
      </c>
      <c r="K86" s="20" t="s">
        <v>420</v>
      </c>
      <c r="L86" s="20">
        <v>50.0</v>
      </c>
      <c r="M86" s="57">
        <v>0.69646453</v>
      </c>
      <c r="N86" s="57">
        <v>0.6722090261</v>
      </c>
      <c r="O86" s="27">
        <v>2.425550384</v>
      </c>
      <c r="P86" s="20">
        <v>1.0</v>
      </c>
      <c r="Q86" s="7"/>
      <c r="R86" s="7"/>
      <c r="S86" s="7"/>
      <c r="T86" s="7"/>
      <c r="U86" s="7"/>
      <c r="V86" s="7"/>
      <c r="W86" s="7"/>
      <c r="X86" s="7"/>
      <c r="Y86" s="7"/>
      <c r="Z86" s="7"/>
    </row>
    <row r="87" ht="15.0" customHeight="1">
      <c r="A87" s="20" t="s">
        <v>243</v>
      </c>
      <c r="B87" s="20" t="s">
        <v>420</v>
      </c>
      <c r="C87" s="20">
        <v>60.0</v>
      </c>
      <c r="D87" s="50">
        <v>231.0</v>
      </c>
      <c r="E87" s="57">
        <v>0.754752559</v>
      </c>
      <c r="F87" s="50">
        <v>174.0</v>
      </c>
      <c r="G87" s="50">
        <v>57.0</v>
      </c>
      <c r="H87" s="20" t="s">
        <v>247</v>
      </c>
      <c r="I87" s="7"/>
      <c r="J87" s="20" t="s">
        <v>243</v>
      </c>
      <c r="K87" s="20" t="s">
        <v>420</v>
      </c>
      <c r="L87" s="20">
        <v>60.0</v>
      </c>
      <c r="M87" s="57">
        <v>0.7446868448</v>
      </c>
      <c r="N87" s="57">
        <v>0.7462437396</v>
      </c>
      <c r="O87" s="27">
        <v>-0.1556894762</v>
      </c>
      <c r="P87" s="20">
        <v>1.0</v>
      </c>
      <c r="Q87" s="7"/>
      <c r="R87" s="7"/>
      <c r="S87" s="7"/>
      <c r="T87" s="7"/>
      <c r="U87" s="7"/>
      <c r="V87" s="7"/>
      <c r="W87" s="7"/>
      <c r="X87" s="7"/>
      <c r="Y87" s="7"/>
      <c r="Z87" s="7"/>
    </row>
    <row r="88" ht="15.0" customHeight="1">
      <c r="A88" s="20" t="s">
        <v>243</v>
      </c>
      <c r="B88" s="20" t="s">
        <v>420</v>
      </c>
      <c r="C88" s="20">
        <v>70.0</v>
      </c>
      <c r="D88" s="50">
        <v>44.0</v>
      </c>
      <c r="E88" s="57">
        <v>0.6318251166</v>
      </c>
      <c r="F88" s="50">
        <v>28.0</v>
      </c>
      <c r="G88" s="50">
        <v>16.0</v>
      </c>
      <c r="H88" s="20" t="s">
        <v>247</v>
      </c>
      <c r="I88" s="7"/>
      <c r="J88" s="20" t="s">
        <v>243</v>
      </c>
      <c r="K88" s="20" t="s">
        <v>420</v>
      </c>
      <c r="L88" s="20">
        <v>70.0</v>
      </c>
      <c r="M88" s="57">
        <v>0.7052539469</v>
      </c>
      <c r="N88" s="57">
        <v>0.6151202749</v>
      </c>
      <c r="O88" s="27">
        <v>9.013367201</v>
      </c>
      <c r="P88" s="20">
        <v>1.0</v>
      </c>
      <c r="Q88" s="7"/>
      <c r="R88" s="7"/>
      <c r="S88" s="7"/>
      <c r="T88" s="7"/>
      <c r="U88" s="7"/>
      <c r="V88" s="7"/>
      <c r="W88" s="7"/>
      <c r="X88" s="7"/>
      <c r="Y88" s="7"/>
      <c r="Z88" s="7"/>
    </row>
    <row r="89" ht="15.0" customHeight="1">
      <c r="A89" s="20" t="s">
        <v>243</v>
      </c>
      <c r="B89" s="20" t="s">
        <v>420</v>
      </c>
      <c r="C89" s="20">
        <v>80.0</v>
      </c>
      <c r="D89" s="50">
        <v>269.0</v>
      </c>
      <c r="E89" s="57">
        <v>0.6300972461</v>
      </c>
      <c r="F89" s="50">
        <v>169.0</v>
      </c>
      <c r="G89" s="50">
        <v>100.0</v>
      </c>
      <c r="H89" s="20" t="s">
        <v>247</v>
      </c>
      <c r="I89" s="7"/>
      <c r="J89" s="20" t="s">
        <v>243</v>
      </c>
      <c r="K89" s="20" t="s">
        <v>420</v>
      </c>
      <c r="L89" s="20">
        <v>80.0</v>
      </c>
      <c r="M89" s="57">
        <v>0.6627053389</v>
      </c>
      <c r="N89" s="57">
        <v>0.6134020619</v>
      </c>
      <c r="O89" s="27">
        <v>4.930327702</v>
      </c>
      <c r="P89" s="20">
        <v>1.0</v>
      </c>
      <c r="Q89" s="7"/>
      <c r="R89" s="7"/>
      <c r="S89" s="7"/>
      <c r="T89" s="7"/>
      <c r="U89" s="7"/>
      <c r="V89" s="7"/>
      <c r="W89" s="7"/>
      <c r="X89" s="7"/>
      <c r="Y89" s="7"/>
      <c r="Z89" s="7"/>
    </row>
    <row r="90" ht="15.0" customHeight="1">
      <c r="A90" s="20" t="s">
        <v>243</v>
      </c>
      <c r="B90" s="20" t="s">
        <v>420</v>
      </c>
      <c r="C90" s="20">
        <v>90.0</v>
      </c>
      <c r="D90" s="50">
        <v>331.0</v>
      </c>
      <c r="E90" s="57">
        <v>0.738692181</v>
      </c>
      <c r="F90" s="50">
        <v>245.0</v>
      </c>
      <c r="G90" s="50">
        <v>86.0</v>
      </c>
      <c r="H90" s="20" t="s">
        <v>247</v>
      </c>
      <c r="I90" s="7"/>
      <c r="J90" s="20" t="s">
        <v>243</v>
      </c>
      <c r="K90" s="20" t="s">
        <v>420</v>
      </c>
      <c r="L90" s="20">
        <v>90.0</v>
      </c>
      <c r="M90" s="57">
        <v>0.7139693858</v>
      </c>
      <c r="N90" s="57">
        <v>0.729312763</v>
      </c>
      <c r="O90" s="27">
        <v>-1.534337714</v>
      </c>
      <c r="P90" s="20">
        <v>1.0</v>
      </c>
      <c r="Q90" s="7"/>
      <c r="R90" s="7"/>
      <c r="S90" s="7"/>
      <c r="T90" s="7"/>
      <c r="U90" s="7"/>
      <c r="V90" s="7"/>
      <c r="W90" s="7"/>
      <c r="X90" s="7"/>
      <c r="Y90" s="7"/>
      <c r="Z90" s="7"/>
    </row>
    <row r="91" ht="15.0" customHeight="1">
      <c r="A91" s="20" t="s">
        <v>243</v>
      </c>
      <c r="B91" s="20" t="s">
        <v>420</v>
      </c>
      <c r="C91" s="20">
        <v>110.0</v>
      </c>
      <c r="D91" s="50">
        <v>93.0</v>
      </c>
      <c r="E91" s="57">
        <v>0.7277111596</v>
      </c>
      <c r="F91" s="50">
        <v>68.0</v>
      </c>
      <c r="G91" s="50">
        <v>25.0</v>
      </c>
      <c r="H91" s="20" t="s">
        <v>247</v>
      </c>
      <c r="I91" s="7"/>
      <c r="J91" s="20" t="s">
        <v>243</v>
      </c>
      <c r="K91" s="20" t="s">
        <v>420</v>
      </c>
      <c r="L91" s="20">
        <v>110.0</v>
      </c>
      <c r="M91" s="57">
        <v>0.7683351722</v>
      </c>
      <c r="N91" s="57">
        <v>0.7171052632</v>
      </c>
      <c r="O91" s="27">
        <v>5.122990905</v>
      </c>
      <c r="P91" s="20">
        <v>1.0</v>
      </c>
      <c r="Q91" s="7"/>
      <c r="R91" s="7"/>
      <c r="S91" s="7"/>
      <c r="T91" s="7"/>
      <c r="U91" s="7"/>
      <c r="V91" s="7"/>
      <c r="W91" s="7"/>
      <c r="X91" s="7"/>
      <c r="Y91" s="7"/>
      <c r="Z91" s="7"/>
    </row>
    <row r="92" ht="15.0" customHeight="1">
      <c r="A92" s="20" t="s">
        <v>243</v>
      </c>
      <c r="B92" s="20" t="s">
        <v>420</v>
      </c>
      <c r="C92" s="20">
        <v>120.0</v>
      </c>
      <c r="D92" s="50">
        <v>90.0</v>
      </c>
      <c r="E92" s="57">
        <v>0.7181162078</v>
      </c>
      <c r="F92" s="50">
        <v>65.0</v>
      </c>
      <c r="G92" s="50">
        <v>25.0</v>
      </c>
      <c r="H92" s="20" t="s">
        <v>247</v>
      </c>
      <c r="I92" s="7"/>
      <c r="J92" s="20" t="s">
        <v>243</v>
      </c>
      <c r="K92" s="20" t="s">
        <v>420</v>
      </c>
      <c r="L92" s="20">
        <v>120.0</v>
      </c>
      <c r="M92" s="57">
        <v>0.7938943171</v>
      </c>
      <c r="N92" s="57">
        <v>0.7061994609</v>
      </c>
      <c r="O92" s="27">
        <v>8.769485614</v>
      </c>
      <c r="P92" s="20">
        <v>1.0</v>
      </c>
      <c r="Q92" s="7"/>
      <c r="R92" s="7"/>
      <c r="S92" s="7"/>
      <c r="T92" s="7"/>
      <c r="U92" s="7"/>
      <c r="V92" s="7"/>
      <c r="W92" s="7"/>
      <c r="X92" s="7"/>
      <c r="Y92" s="7"/>
      <c r="Z92" s="7"/>
    </row>
    <row r="93" ht="15.0" customHeight="1">
      <c r="A93" s="20" t="s">
        <v>243</v>
      </c>
      <c r="B93" s="20" t="s">
        <v>420</v>
      </c>
      <c r="C93" s="20">
        <v>130.0</v>
      </c>
      <c r="D93" s="50">
        <v>218.0</v>
      </c>
      <c r="E93" s="57">
        <v>0.7469534884</v>
      </c>
      <c r="F93" s="50">
        <v>163.0</v>
      </c>
      <c r="G93" s="50">
        <v>55.0</v>
      </c>
      <c r="H93" s="20" t="s">
        <v>247</v>
      </c>
      <c r="I93" s="7"/>
      <c r="J93" s="20" t="s">
        <v>243</v>
      </c>
      <c r="K93" s="20" t="s">
        <v>420</v>
      </c>
      <c r="L93" s="20">
        <v>130.0</v>
      </c>
      <c r="M93" s="57">
        <v>0.7477333234</v>
      </c>
      <c r="N93" s="57">
        <v>0.7373913043</v>
      </c>
      <c r="O93" s="27">
        <v>1.034201902</v>
      </c>
      <c r="P93" s="20">
        <v>1.0</v>
      </c>
      <c r="Q93" s="7"/>
      <c r="R93" s="7"/>
      <c r="S93" s="7"/>
      <c r="T93" s="7"/>
      <c r="U93" s="7"/>
      <c r="V93" s="7"/>
      <c r="W93" s="7"/>
      <c r="X93" s="7"/>
      <c r="Y93" s="7"/>
      <c r="Z93" s="7"/>
    </row>
    <row r="94" ht="15.0" customHeight="1">
      <c r="A94" s="20" t="s">
        <v>243</v>
      </c>
      <c r="B94" s="20" t="s">
        <v>420</v>
      </c>
      <c r="C94" s="20">
        <v>140.0</v>
      </c>
      <c r="D94" s="50">
        <v>441.0</v>
      </c>
      <c r="E94" s="57">
        <v>0.6846424292</v>
      </c>
      <c r="F94" s="50">
        <v>302.0</v>
      </c>
      <c r="G94" s="50">
        <v>139.0</v>
      </c>
      <c r="H94" s="20" t="s">
        <v>247</v>
      </c>
      <c r="I94" s="7"/>
      <c r="J94" s="20" t="s">
        <v>243</v>
      </c>
      <c r="K94" s="20" t="s">
        <v>420</v>
      </c>
      <c r="L94" s="20">
        <v>140.0</v>
      </c>
      <c r="M94" s="57">
        <v>0.6357808974</v>
      </c>
      <c r="N94" s="57">
        <v>0.6710213777</v>
      </c>
      <c r="O94" s="27">
        <v>-3.524048027</v>
      </c>
      <c r="P94" s="20">
        <v>1.0</v>
      </c>
      <c r="Q94" s="7"/>
      <c r="R94" s="7"/>
      <c r="S94" s="7"/>
      <c r="T94" s="7"/>
      <c r="U94" s="7"/>
      <c r="V94" s="7"/>
      <c r="W94" s="7"/>
      <c r="X94" s="7"/>
      <c r="Y94" s="7"/>
      <c r="Z94" s="7"/>
    </row>
    <row r="95" ht="15.0" customHeight="1">
      <c r="A95" s="20" t="s">
        <v>243</v>
      </c>
      <c r="B95" s="20" t="s">
        <v>420</v>
      </c>
      <c r="C95" s="20">
        <v>150.0</v>
      </c>
      <c r="D95" s="50">
        <v>171.0</v>
      </c>
      <c r="E95" s="57">
        <v>0.694100549</v>
      </c>
      <c r="F95" s="50">
        <v>119.0</v>
      </c>
      <c r="G95" s="50">
        <v>52.0</v>
      </c>
      <c r="H95" s="20" t="s">
        <v>247</v>
      </c>
      <c r="I95" s="7"/>
      <c r="J95" s="20" t="s">
        <v>243</v>
      </c>
      <c r="K95" s="20" t="s">
        <v>420</v>
      </c>
      <c r="L95" s="20">
        <v>150.0</v>
      </c>
      <c r="M95" s="57">
        <v>0.6761057442</v>
      </c>
      <c r="N95" s="57">
        <v>0.6824146982</v>
      </c>
      <c r="O95" s="27">
        <v>-0.6308953924</v>
      </c>
      <c r="P95" s="20">
        <v>1.0</v>
      </c>
      <c r="Q95" s="7"/>
      <c r="R95" s="7"/>
      <c r="S95" s="7"/>
      <c r="T95" s="7"/>
      <c r="U95" s="7"/>
      <c r="V95" s="7"/>
      <c r="W95" s="7"/>
      <c r="X95" s="7"/>
      <c r="Y95" s="7"/>
      <c r="Z95" s="7"/>
    </row>
    <row r="96" ht="15.0" customHeight="1">
      <c r="A96" s="20" t="s">
        <v>243</v>
      </c>
      <c r="B96" s="20" t="s">
        <v>420</v>
      </c>
      <c r="C96" s="20">
        <v>160.0</v>
      </c>
      <c r="D96" s="50">
        <v>135.0</v>
      </c>
      <c r="E96" s="57">
        <v>0.6897278411</v>
      </c>
      <c r="F96" s="50">
        <v>93.0</v>
      </c>
      <c r="G96" s="50">
        <v>42.0</v>
      </c>
      <c r="H96" s="20" t="s">
        <v>247</v>
      </c>
      <c r="I96" s="7"/>
      <c r="J96" s="20" t="s">
        <v>243</v>
      </c>
      <c r="K96" s="20" t="s">
        <v>420</v>
      </c>
      <c r="L96" s="20">
        <v>160.0</v>
      </c>
      <c r="M96" s="57">
        <v>0.706997118</v>
      </c>
      <c r="N96" s="57">
        <v>0.6759061834</v>
      </c>
      <c r="O96" s="27">
        <v>3.109093464</v>
      </c>
      <c r="P96" s="20">
        <v>1.0</v>
      </c>
      <c r="Q96" s="7"/>
      <c r="R96" s="7"/>
      <c r="S96" s="7"/>
      <c r="T96" s="7"/>
      <c r="U96" s="7"/>
      <c r="V96" s="7"/>
      <c r="W96" s="7"/>
      <c r="X96" s="7"/>
      <c r="Y96" s="7"/>
      <c r="Z96" s="7"/>
    </row>
    <row r="97" ht="15.0" customHeight="1">
      <c r="A97" s="20" t="s">
        <v>243</v>
      </c>
      <c r="B97" s="20" t="s">
        <v>420</v>
      </c>
      <c r="C97" s="20">
        <v>170.0</v>
      </c>
      <c r="D97" s="50">
        <v>331.0</v>
      </c>
      <c r="E97" s="57">
        <v>0.6311984492</v>
      </c>
      <c r="F97" s="50">
        <v>209.0</v>
      </c>
      <c r="G97" s="50">
        <v>122.0</v>
      </c>
      <c r="H97" s="20" t="s">
        <v>247</v>
      </c>
      <c r="I97" s="7"/>
      <c r="J97" s="20" t="s">
        <v>243</v>
      </c>
      <c r="K97" s="20" t="s">
        <v>420</v>
      </c>
      <c r="L97" s="20">
        <v>170.0</v>
      </c>
      <c r="M97" s="57">
        <v>0.6067365475</v>
      </c>
      <c r="N97" s="57">
        <v>0.6162790698</v>
      </c>
      <c r="O97" s="27">
        <v>-0.9542522232</v>
      </c>
      <c r="P97" s="20">
        <v>1.0</v>
      </c>
      <c r="Q97" s="7"/>
      <c r="R97" s="7"/>
      <c r="S97" s="7"/>
      <c r="T97" s="7"/>
      <c r="U97" s="7"/>
      <c r="V97" s="7"/>
      <c r="W97" s="7"/>
      <c r="X97" s="7"/>
      <c r="Y97" s="7"/>
      <c r="Z97" s="7"/>
    </row>
    <row r="98" ht="15.0" customHeight="1">
      <c r="A98" s="20" t="s">
        <v>243</v>
      </c>
      <c r="B98" s="20" t="s">
        <v>420</v>
      </c>
      <c r="C98" s="20">
        <v>180.0</v>
      </c>
      <c r="D98" s="50">
        <v>247.0</v>
      </c>
      <c r="E98" s="57">
        <v>0.6990641718</v>
      </c>
      <c r="F98" s="50">
        <v>173.0</v>
      </c>
      <c r="G98" s="50">
        <v>74.0</v>
      </c>
      <c r="H98" s="20" t="s">
        <v>247</v>
      </c>
      <c r="I98" s="7"/>
      <c r="J98" s="20" t="s">
        <v>243</v>
      </c>
      <c r="K98" s="20" t="s">
        <v>420</v>
      </c>
      <c r="L98" s="20">
        <v>180.0</v>
      </c>
      <c r="M98" s="57">
        <v>0.7453243589</v>
      </c>
      <c r="N98" s="57">
        <v>0.6856725146</v>
      </c>
      <c r="O98" s="27">
        <v>5.965184428</v>
      </c>
      <c r="P98" s="20">
        <v>1.0</v>
      </c>
      <c r="Q98" s="7"/>
      <c r="R98" s="7"/>
      <c r="S98" s="7"/>
      <c r="T98" s="7"/>
      <c r="U98" s="7"/>
      <c r="V98" s="7"/>
      <c r="W98" s="7"/>
      <c r="X98" s="7"/>
      <c r="Y98" s="7"/>
      <c r="Z98" s="7"/>
    </row>
    <row r="99" ht="15.0" customHeight="1">
      <c r="A99" s="20" t="s">
        <v>243</v>
      </c>
      <c r="B99" s="20" t="s">
        <v>420</v>
      </c>
      <c r="C99" s="20">
        <v>190.0</v>
      </c>
      <c r="D99" s="50">
        <v>279.0</v>
      </c>
      <c r="E99" s="57">
        <v>0.7269331141</v>
      </c>
      <c r="F99" s="50">
        <v>203.0</v>
      </c>
      <c r="G99" s="50">
        <v>76.0</v>
      </c>
      <c r="H99" s="20" t="s">
        <v>247</v>
      </c>
      <c r="I99" s="7"/>
      <c r="J99" s="20" t="s">
        <v>243</v>
      </c>
      <c r="K99" s="20" t="s">
        <v>420</v>
      </c>
      <c r="L99" s="20">
        <v>190.0</v>
      </c>
      <c r="M99" s="57">
        <v>0.7361094618</v>
      </c>
      <c r="N99" s="57">
        <v>0.7163934426</v>
      </c>
      <c r="O99" s="27">
        <v>1.971601919</v>
      </c>
      <c r="P99" s="20">
        <v>1.0</v>
      </c>
      <c r="Q99" s="7"/>
      <c r="R99" s="7"/>
      <c r="S99" s="7"/>
      <c r="T99" s="7"/>
      <c r="U99" s="7"/>
      <c r="V99" s="7"/>
      <c r="W99" s="7"/>
      <c r="X99" s="7"/>
      <c r="Y99" s="7"/>
      <c r="Z99" s="7"/>
    </row>
    <row r="100" ht="15.0" customHeight="1">
      <c r="A100" s="20" t="s">
        <v>243</v>
      </c>
      <c r="B100" s="20" t="s">
        <v>420</v>
      </c>
      <c r="C100" s="20">
        <v>200.0</v>
      </c>
      <c r="D100" s="50">
        <v>99.0</v>
      </c>
      <c r="E100" s="57">
        <v>0.6692608595</v>
      </c>
      <c r="F100" s="50">
        <v>66.0</v>
      </c>
      <c r="G100" s="50">
        <v>33.0</v>
      </c>
      <c r="H100" s="20" t="s">
        <v>247</v>
      </c>
      <c r="I100" s="7"/>
      <c r="J100" s="20" t="s">
        <v>243</v>
      </c>
      <c r="K100" s="20" t="s">
        <v>420</v>
      </c>
      <c r="L100" s="20">
        <v>200.0</v>
      </c>
      <c r="M100" s="57">
        <v>0.6792862152</v>
      </c>
      <c r="N100" s="57">
        <v>0.6546906188</v>
      </c>
      <c r="O100" s="27">
        <v>2.459559647</v>
      </c>
      <c r="P100" s="20">
        <v>1.0</v>
      </c>
      <c r="Q100" s="7"/>
      <c r="R100" s="7"/>
      <c r="S100" s="7"/>
      <c r="T100" s="7"/>
      <c r="U100" s="7"/>
      <c r="V100" s="7"/>
      <c r="W100" s="7"/>
      <c r="X100" s="7"/>
      <c r="Y100" s="7"/>
      <c r="Z100" s="7"/>
    </row>
    <row r="101" ht="15.0" customHeight="1">
      <c r="A101" s="20" t="s">
        <v>243</v>
      </c>
      <c r="B101" s="20" t="s">
        <v>420</v>
      </c>
      <c r="C101" s="20">
        <v>210.0</v>
      </c>
      <c r="D101" s="50">
        <v>163.0</v>
      </c>
      <c r="E101" s="57">
        <v>0.7134456376</v>
      </c>
      <c r="F101" s="50">
        <v>116.0</v>
      </c>
      <c r="G101" s="50">
        <v>47.0</v>
      </c>
      <c r="H101" s="20" t="s">
        <v>247</v>
      </c>
      <c r="I101" s="7"/>
      <c r="J101" s="20" t="s">
        <v>243</v>
      </c>
      <c r="K101" s="20" t="s">
        <v>420</v>
      </c>
      <c r="L101" s="20">
        <v>210.0</v>
      </c>
      <c r="M101" s="57">
        <v>0.745860229</v>
      </c>
      <c r="N101" s="57">
        <v>0.7024291498</v>
      </c>
      <c r="O101" s="27">
        <v>4.343107918</v>
      </c>
      <c r="P101" s="20">
        <v>1.0</v>
      </c>
      <c r="Q101" s="7"/>
      <c r="R101" s="7"/>
      <c r="S101" s="7"/>
      <c r="T101" s="7"/>
      <c r="U101" s="7"/>
      <c r="V101" s="7"/>
      <c r="W101" s="7"/>
      <c r="X101" s="7"/>
      <c r="Y101" s="7"/>
      <c r="Z101" s="7"/>
    </row>
    <row r="102" ht="15.0" customHeight="1">
      <c r="A102" s="20" t="s">
        <v>243</v>
      </c>
      <c r="B102" s="20" t="s">
        <v>420</v>
      </c>
      <c r="C102" s="20">
        <v>220.0</v>
      </c>
      <c r="D102" s="50">
        <v>173.0</v>
      </c>
      <c r="E102" s="57">
        <v>0.6911066539</v>
      </c>
      <c r="F102" s="50">
        <v>120.0</v>
      </c>
      <c r="G102" s="50">
        <v>53.0</v>
      </c>
      <c r="H102" s="20" t="s">
        <v>247</v>
      </c>
      <c r="I102" s="7"/>
      <c r="J102" s="20" t="s">
        <v>243</v>
      </c>
      <c r="K102" s="20" t="s">
        <v>420</v>
      </c>
      <c r="L102" s="20">
        <v>220.0</v>
      </c>
      <c r="M102" s="57">
        <v>0.7140527955</v>
      </c>
      <c r="N102" s="57">
        <v>0.6781857451</v>
      </c>
      <c r="O102" s="27">
        <v>3.586705037</v>
      </c>
      <c r="P102" s="20">
        <v>1.0</v>
      </c>
      <c r="Q102" s="7"/>
      <c r="R102" s="7"/>
      <c r="S102" s="7"/>
      <c r="T102" s="7"/>
      <c r="U102" s="7"/>
      <c r="V102" s="7"/>
      <c r="W102" s="7"/>
      <c r="X102" s="7"/>
      <c r="Y102" s="7"/>
      <c r="Z102" s="7"/>
    </row>
    <row r="103" ht="15.0" customHeight="1">
      <c r="A103" s="20" t="s">
        <v>243</v>
      </c>
      <c r="B103" s="20" t="s">
        <v>420</v>
      </c>
      <c r="C103" s="20">
        <v>230.0</v>
      </c>
      <c r="D103" s="50">
        <v>109.0</v>
      </c>
      <c r="E103" s="57">
        <v>0.7369955125</v>
      </c>
      <c r="F103" s="50">
        <v>80.0</v>
      </c>
      <c r="G103" s="50">
        <v>29.0</v>
      </c>
      <c r="H103" s="20" t="s">
        <v>247</v>
      </c>
      <c r="I103" s="7"/>
      <c r="J103" s="20" t="s">
        <v>243</v>
      </c>
      <c r="K103" s="20" t="s">
        <v>420</v>
      </c>
      <c r="L103" s="20">
        <v>230.0</v>
      </c>
      <c r="M103" s="57">
        <v>0.7334435436</v>
      </c>
      <c r="N103" s="57">
        <v>0.7265469062</v>
      </c>
      <c r="O103" s="27">
        <v>0.6896637459</v>
      </c>
      <c r="P103" s="20">
        <v>1.0</v>
      </c>
      <c r="Q103" s="7"/>
      <c r="R103" s="7"/>
      <c r="S103" s="7"/>
      <c r="T103" s="7"/>
      <c r="U103" s="7"/>
      <c r="V103" s="7"/>
      <c r="W103" s="7"/>
      <c r="X103" s="7"/>
      <c r="Y103" s="7"/>
      <c r="Z103" s="7"/>
    </row>
    <row r="104" ht="15.0" customHeight="1">
      <c r="A104" s="20" t="s">
        <v>243</v>
      </c>
      <c r="B104" s="20" t="s">
        <v>420</v>
      </c>
      <c r="C104" s="20">
        <v>240.0</v>
      </c>
      <c r="D104" s="50">
        <v>258.0</v>
      </c>
      <c r="E104" s="57">
        <v>0.7103306686</v>
      </c>
      <c r="F104" s="50">
        <v>183.0</v>
      </c>
      <c r="G104" s="50">
        <v>75.0</v>
      </c>
      <c r="H104" s="20" t="s">
        <v>247</v>
      </c>
      <c r="I104" s="7"/>
      <c r="J104" s="20" t="s">
        <v>243</v>
      </c>
      <c r="K104" s="20" t="s">
        <v>420</v>
      </c>
      <c r="L104" s="20">
        <v>240.0</v>
      </c>
      <c r="M104" s="57">
        <v>0.6722329931</v>
      </c>
      <c r="N104" s="57">
        <v>0.7</v>
      </c>
      <c r="O104" s="27">
        <v>-2.77670069</v>
      </c>
      <c r="P104" s="20">
        <v>1.0</v>
      </c>
      <c r="Q104" s="7"/>
      <c r="R104" s="7"/>
      <c r="S104" s="7"/>
      <c r="T104" s="7"/>
      <c r="U104" s="7"/>
      <c r="V104" s="7"/>
      <c r="W104" s="7"/>
      <c r="X104" s="7"/>
      <c r="Y104" s="7"/>
      <c r="Z104" s="7"/>
    </row>
    <row r="105" ht="15.0" customHeight="1">
      <c r="A105" s="20" t="s">
        <v>243</v>
      </c>
      <c r="B105" s="20" t="s">
        <v>420</v>
      </c>
      <c r="C105" s="20">
        <v>250.0</v>
      </c>
      <c r="D105" s="50">
        <v>606.0</v>
      </c>
      <c r="E105" s="57">
        <v>0.7912516054</v>
      </c>
      <c r="F105" s="50">
        <v>479.0</v>
      </c>
      <c r="G105" s="50">
        <v>127.0</v>
      </c>
      <c r="H105" s="20" t="s">
        <v>247</v>
      </c>
      <c r="I105" s="7"/>
      <c r="J105" s="20" t="s">
        <v>243</v>
      </c>
      <c r="K105" s="20" t="s">
        <v>420</v>
      </c>
      <c r="L105" s="20">
        <v>250.0</v>
      </c>
      <c r="M105" s="57">
        <v>0.7476800832</v>
      </c>
      <c r="N105" s="57">
        <v>0.7839272176</v>
      </c>
      <c r="O105" s="27">
        <v>-3.624713439</v>
      </c>
      <c r="P105" s="20">
        <v>1.0</v>
      </c>
      <c r="Q105" s="7"/>
      <c r="R105" s="7"/>
      <c r="S105" s="7"/>
      <c r="T105" s="7"/>
      <c r="U105" s="7"/>
      <c r="V105" s="7"/>
      <c r="W105" s="7"/>
      <c r="X105" s="7"/>
      <c r="Y105" s="7"/>
      <c r="Z105" s="7"/>
    </row>
    <row r="106" ht="15.0" customHeight="1">
      <c r="A106" s="20" t="s">
        <v>243</v>
      </c>
      <c r="B106" s="20" t="s">
        <v>420</v>
      </c>
      <c r="C106" s="20">
        <v>260.0</v>
      </c>
      <c r="D106" s="50">
        <v>369.0</v>
      </c>
      <c r="E106" s="57">
        <v>0.6769383847</v>
      </c>
      <c r="F106" s="50">
        <v>250.0</v>
      </c>
      <c r="G106" s="50">
        <v>119.0</v>
      </c>
      <c r="H106" s="20" t="s">
        <v>247</v>
      </c>
      <c r="I106" s="7"/>
      <c r="J106" s="20" t="s">
        <v>243</v>
      </c>
      <c r="K106" s="20" t="s">
        <v>420</v>
      </c>
      <c r="L106" s="20">
        <v>260.0</v>
      </c>
      <c r="M106" s="57">
        <v>0.653840764</v>
      </c>
      <c r="N106" s="57">
        <v>0.6649029982</v>
      </c>
      <c r="O106" s="27">
        <v>-1.106223422</v>
      </c>
      <c r="P106" s="20">
        <v>1.0</v>
      </c>
      <c r="Q106" s="7"/>
      <c r="R106" s="7"/>
      <c r="S106" s="7"/>
      <c r="T106" s="7"/>
      <c r="U106" s="7"/>
      <c r="V106" s="7"/>
      <c r="W106" s="7"/>
      <c r="X106" s="7"/>
      <c r="Y106" s="7"/>
      <c r="Z106" s="7"/>
    </row>
    <row r="107" ht="15.0" customHeight="1">
      <c r="A107" s="20" t="s">
        <v>243</v>
      </c>
      <c r="B107" s="20" t="s">
        <v>420</v>
      </c>
      <c r="C107" s="20">
        <v>270.0</v>
      </c>
      <c r="D107" s="50">
        <v>643.0</v>
      </c>
      <c r="E107" s="57">
        <v>0.6228547284</v>
      </c>
      <c r="F107" s="50">
        <v>400.0</v>
      </c>
      <c r="G107" s="50">
        <v>243.0</v>
      </c>
      <c r="H107" s="20" t="s">
        <v>247</v>
      </c>
      <c r="I107" s="7"/>
      <c r="J107" s="20" t="s">
        <v>243</v>
      </c>
      <c r="K107" s="20" t="s">
        <v>420</v>
      </c>
      <c r="L107" s="20">
        <v>270.0</v>
      </c>
      <c r="M107" s="57">
        <v>0.5742885409</v>
      </c>
      <c r="N107" s="57">
        <v>0.6074582924</v>
      </c>
      <c r="O107" s="27">
        <v>-3.31697515</v>
      </c>
      <c r="P107" s="20">
        <v>1.0</v>
      </c>
      <c r="Q107" s="7"/>
      <c r="R107" s="7"/>
      <c r="S107" s="7"/>
      <c r="T107" s="7"/>
      <c r="U107" s="7"/>
      <c r="V107" s="7"/>
      <c r="W107" s="7"/>
      <c r="X107" s="7"/>
      <c r="Y107" s="7"/>
      <c r="Z107" s="7"/>
    </row>
    <row r="108" ht="15.0" customHeight="1">
      <c r="A108" s="20" t="s">
        <v>243</v>
      </c>
      <c r="B108" s="20" t="s">
        <v>420</v>
      </c>
      <c r="C108" s="20">
        <v>280.0</v>
      </c>
      <c r="D108" s="50">
        <v>543.0</v>
      </c>
      <c r="E108" s="57">
        <v>0.6419288713</v>
      </c>
      <c r="F108" s="50">
        <v>349.0</v>
      </c>
      <c r="G108" s="50">
        <v>194.0</v>
      </c>
      <c r="H108" s="20" t="s">
        <v>247</v>
      </c>
      <c r="I108" s="7"/>
      <c r="J108" s="20" t="s">
        <v>243</v>
      </c>
      <c r="K108" s="20" t="s">
        <v>420</v>
      </c>
      <c r="L108" s="20">
        <v>280.0</v>
      </c>
      <c r="M108" s="57">
        <v>0.5798065494</v>
      </c>
      <c r="N108" s="57">
        <v>0.6284074605</v>
      </c>
      <c r="O108" s="27">
        <v>-4.860091117</v>
      </c>
      <c r="P108" s="20">
        <v>1.0</v>
      </c>
      <c r="Q108" s="7"/>
      <c r="R108" s="7"/>
      <c r="S108" s="7"/>
      <c r="T108" s="7"/>
      <c r="U108" s="7"/>
      <c r="V108" s="7"/>
      <c r="W108" s="7"/>
      <c r="X108" s="7"/>
      <c r="Y108" s="7"/>
      <c r="Z108" s="7"/>
    </row>
    <row r="109" ht="15.0" customHeight="1">
      <c r="A109" s="20" t="s">
        <v>243</v>
      </c>
      <c r="B109" s="20" t="s">
        <v>420</v>
      </c>
      <c r="C109" s="20">
        <v>290.0</v>
      </c>
      <c r="D109" s="50">
        <v>297.0</v>
      </c>
      <c r="E109" s="57">
        <v>0.6983792566</v>
      </c>
      <c r="F109" s="50">
        <v>207.0</v>
      </c>
      <c r="G109" s="50">
        <v>90.0</v>
      </c>
      <c r="H109" s="20" t="s">
        <v>247</v>
      </c>
      <c r="I109" s="7"/>
      <c r="J109" s="20" t="s">
        <v>243</v>
      </c>
      <c r="K109" s="20" t="s">
        <v>420</v>
      </c>
      <c r="L109" s="20">
        <v>290.0</v>
      </c>
      <c r="M109" s="57">
        <v>0.6971092192</v>
      </c>
      <c r="N109" s="57">
        <v>0.6869983949</v>
      </c>
      <c r="O109" s="27">
        <v>1.011082432</v>
      </c>
      <c r="P109" s="20">
        <v>1.0</v>
      </c>
      <c r="Q109" s="7"/>
      <c r="R109" s="7"/>
      <c r="S109" s="7"/>
      <c r="T109" s="7"/>
      <c r="U109" s="7"/>
      <c r="V109" s="7"/>
      <c r="W109" s="7"/>
      <c r="X109" s="7"/>
      <c r="Y109" s="7"/>
      <c r="Z109" s="7"/>
    </row>
    <row r="110" ht="15.0" customHeight="1">
      <c r="A110" s="20" t="s">
        <v>243</v>
      </c>
      <c r="B110" s="20" t="s">
        <v>420</v>
      </c>
      <c r="C110" s="20">
        <v>300.0</v>
      </c>
      <c r="D110" s="50">
        <v>375.0</v>
      </c>
      <c r="E110" s="57">
        <v>0.6510659427</v>
      </c>
      <c r="F110" s="50">
        <v>244.0</v>
      </c>
      <c r="G110" s="50">
        <v>131.0</v>
      </c>
      <c r="H110" s="20" t="s">
        <v>247</v>
      </c>
      <c r="I110" s="7"/>
      <c r="J110" s="20" t="s">
        <v>243</v>
      </c>
      <c r="K110" s="20" t="s">
        <v>420</v>
      </c>
      <c r="L110" s="20">
        <v>300.0</v>
      </c>
      <c r="M110" s="57">
        <v>0.6278106609</v>
      </c>
      <c r="N110" s="57">
        <v>0.6361581921</v>
      </c>
      <c r="O110" s="27">
        <v>-0.8347531148</v>
      </c>
      <c r="P110" s="20">
        <v>1.0</v>
      </c>
      <c r="Q110" s="7"/>
      <c r="R110" s="7"/>
      <c r="S110" s="7"/>
      <c r="T110" s="7"/>
      <c r="U110" s="7"/>
      <c r="V110" s="7"/>
      <c r="W110" s="7"/>
      <c r="X110" s="7"/>
      <c r="Y110" s="7"/>
      <c r="Z110" s="7"/>
    </row>
    <row r="111" ht="15.0" customHeight="1">
      <c r="A111" s="20" t="s">
        <v>243</v>
      </c>
      <c r="B111" s="20" t="s">
        <v>420</v>
      </c>
      <c r="C111" s="20">
        <v>310.0</v>
      </c>
      <c r="D111" s="50">
        <v>491.0</v>
      </c>
      <c r="E111" s="57">
        <v>0.6474074593</v>
      </c>
      <c r="F111" s="50">
        <v>318.0</v>
      </c>
      <c r="G111" s="50">
        <v>173.0</v>
      </c>
      <c r="H111" s="20" t="s">
        <v>247</v>
      </c>
      <c r="I111" s="7"/>
      <c r="J111" s="20" t="s">
        <v>243</v>
      </c>
      <c r="K111" s="20" t="s">
        <v>420</v>
      </c>
      <c r="L111" s="20">
        <v>310.0</v>
      </c>
      <c r="M111" s="57">
        <v>0.5803464741</v>
      </c>
      <c r="N111" s="57">
        <v>0.633557047</v>
      </c>
      <c r="O111" s="27">
        <v>-5.321057291</v>
      </c>
      <c r="P111" s="20">
        <v>1.0</v>
      </c>
      <c r="Q111" s="7"/>
      <c r="R111" s="7"/>
      <c r="S111" s="7"/>
      <c r="T111" s="7"/>
      <c r="U111" s="7"/>
      <c r="V111" s="7"/>
      <c r="W111" s="7"/>
      <c r="X111" s="7"/>
      <c r="Y111" s="7"/>
      <c r="Z111" s="7"/>
    </row>
    <row r="112" ht="15.0" customHeight="1">
      <c r="A112" s="20" t="s">
        <v>243</v>
      </c>
      <c r="B112" s="20" t="s">
        <v>420</v>
      </c>
      <c r="C112" s="20">
        <v>320.0</v>
      </c>
      <c r="D112" s="50">
        <v>632.0</v>
      </c>
      <c r="E112" s="57">
        <v>0.5789846427</v>
      </c>
      <c r="F112" s="50">
        <v>366.0</v>
      </c>
      <c r="G112" s="50">
        <v>266.0</v>
      </c>
      <c r="H112" s="20" t="s">
        <v>247</v>
      </c>
      <c r="I112" s="7"/>
      <c r="J112" s="20" t="s">
        <v>243</v>
      </c>
      <c r="K112" s="20" t="s">
        <v>420</v>
      </c>
      <c r="L112" s="20">
        <v>320.0</v>
      </c>
      <c r="M112" s="57">
        <v>0.5470867883</v>
      </c>
      <c r="N112" s="57">
        <v>0.5627476882</v>
      </c>
      <c r="O112" s="27">
        <v>-1.566089996</v>
      </c>
      <c r="P112" s="20">
        <v>1.0</v>
      </c>
      <c r="Q112" s="7"/>
      <c r="R112" s="7"/>
      <c r="S112" s="7"/>
      <c r="T112" s="7"/>
      <c r="U112" s="7"/>
      <c r="V112" s="7"/>
      <c r="W112" s="7"/>
      <c r="X112" s="7"/>
      <c r="Y112" s="7"/>
      <c r="Z112" s="7"/>
    </row>
    <row r="113" ht="15.0" customHeight="1">
      <c r="A113" s="20" t="s">
        <v>243</v>
      </c>
      <c r="B113" s="20" t="s">
        <v>420</v>
      </c>
      <c r="C113" s="20">
        <v>330.0</v>
      </c>
      <c r="D113" s="50">
        <v>354.0</v>
      </c>
      <c r="E113" s="57">
        <v>0.617942293</v>
      </c>
      <c r="F113" s="50">
        <v>219.0</v>
      </c>
      <c r="G113" s="50">
        <v>135.0</v>
      </c>
      <c r="H113" s="20" t="s">
        <v>247</v>
      </c>
      <c r="I113" s="7"/>
      <c r="J113" s="20" t="s">
        <v>243</v>
      </c>
      <c r="K113" s="20" t="s">
        <v>420</v>
      </c>
      <c r="L113" s="20">
        <v>330.0</v>
      </c>
      <c r="M113" s="57">
        <v>0.5827602152</v>
      </c>
      <c r="N113" s="57">
        <v>0.6005747126</v>
      </c>
      <c r="O113" s="27">
        <v>-1.781449745</v>
      </c>
      <c r="P113" s="20">
        <v>1.0</v>
      </c>
      <c r="Q113" s="7"/>
      <c r="R113" s="7"/>
      <c r="S113" s="7"/>
      <c r="T113" s="7"/>
      <c r="U113" s="7"/>
      <c r="V113" s="7"/>
      <c r="W113" s="7"/>
      <c r="X113" s="7"/>
      <c r="Y113" s="7"/>
      <c r="Z113" s="7"/>
    </row>
    <row r="114" ht="15.0" customHeight="1">
      <c r="A114" s="20" t="s">
        <v>243</v>
      </c>
      <c r="B114" s="20" t="s">
        <v>420</v>
      </c>
      <c r="C114" s="20">
        <v>340.0</v>
      </c>
      <c r="D114" s="50">
        <v>263.0</v>
      </c>
      <c r="E114" s="57">
        <v>0.7047505288</v>
      </c>
      <c r="F114" s="50">
        <v>185.0</v>
      </c>
      <c r="G114" s="50">
        <v>78.0</v>
      </c>
      <c r="H114" s="20" t="s">
        <v>247</v>
      </c>
      <c r="I114" s="7"/>
      <c r="J114" s="20" t="s">
        <v>243</v>
      </c>
      <c r="K114" s="20" t="s">
        <v>420</v>
      </c>
      <c r="L114" s="20">
        <v>340.0</v>
      </c>
      <c r="M114" s="57">
        <v>0.7351366538</v>
      </c>
      <c r="N114" s="57">
        <v>0.6928104575</v>
      </c>
      <c r="O114" s="27">
        <v>4.232619628</v>
      </c>
      <c r="P114" s="20">
        <v>1.0</v>
      </c>
      <c r="Q114" s="7"/>
      <c r="R114" s="7"/>
      <c r="S114" s="7"/>
      <c r="T114" s="7"/>
      <c r="U114" s="7"/>
      <c r="V114" s="7"/>
      <c r="W114" s="7"/>
      <c r="X114" s="7"/>
      <c r="Y114" s="7"/>
      <c r="Z114" s="7"/>
    </row>
    <row r="115" ht="15.0" customHeight="1">
      <c r="A115" s="20" t="s">
        <v>243</v>
      </c>
      <c r="B115" s="20" t="s">
        <v>420</v>
      </c>
      <c r="C115" s="20">
        <v>350.0</v>
      </c>
      <c r="D115" s="50">
        <v>204.0</v>
      </c>
      <c r="E115" s="57">
        <v>0.6448031399</v>
      </c>
      <c r="F115" s="50">
        <v>132.0</v>
      </c>
      <c r="G115" s="50">
        <v>72.0</v>
      </c>
      <c r="H115" s="20" t="s">
        <v>247</v>
      </c>
      <c r="I115" s="7"/>
      <c r="J115" s="20" t="s">
        <v>243</v>
      </c>
      <c r="K115" s="20" t="s">
        <v>420</v>
      </c>
      <c r="L115" s="20">
        <v>350.0</v>
      </c>
      <c r="M115" s="57">
        <v>0.6701553619</v>
      </c>
      <c r="N115" s="57">
        <v>0.6285714286</v>
      </c>
      <c r="O115" s="27">
        <v>4.158393332</v>
      </c>
      <c r="P115" s="20">
        <v>1.0</v>
      </c>
      <c r="Q115" s="7"/>
      <c r="R115" s="7"/>
      <c r="S115" s="7"/>
      <c r="T115" s="7"/>
      <c r="U115" s="7"/>
      <c r="V115" s="7"/>
      <c r="W115" s="7"/>
      <c r="X115" s="7"/>
      <c r="Y115" s="7"/>
      <c r="Z115" s="7"/>
    </row>
    <row r="116" ht="15.0" customHeight="1">
      <c r="A116" s="20" t="s">
        <v>243</v>
      </c>
      <c r="B116" s="20" t="s">
        <v>420</v>
      </c>
      <c r="C116" s="20">
        <v>360.0</v>
      </c>
      <c r="D116" s="50">
        <v>297.0</v>
      </c>
      <c r="E116" s="57">
        <v>0.6690343437</v>
      </c>
      <c r="F116" s="50">
        <v>199.0</v>
      </c>
      <c r="G116" s="50">
        <v>98.0</v>
      </c>
      <c r="H116" s="20" t="s">
        <v>247</v>
      </c>
      <c r="I116" s="7"/>
      <c r="J116" s="20" t="s">
        <v>243</v>
      </c>
      <c r="K116" s="20" t="s">
        <v>420</v>
      </c>
      <c r="L116" s="20">
        <v>360.0</v>
      </c>
      <c r="M116" s="57">
        <v>0.6304884203</v>
      </c>
      <c r="N116" s="57">
        <v>0.6552748886</v>
      </c>
      <c r="O116" s="27">
        <v>-2.47864683</v>
      </c>
      <c r="P116" s="20">
        <v>1.0</v>
      </c>
      <c r="Q116" s="7"/>
      <c r="R116" s="7"/>
      <c r="S116" s="7"/>
      <c r="T116" s="7"/>
      <c r="U116" s="7"/>
      <c r="V116" s="7"/>
      <c r="W116" s="7"/>
      <c r="X116" s="7"/>
      <c r="Y116" s="7"/>
      <c r="Z116" s="7"/>
    </row>
    <row r="117" ht="15.0" customHeight="1">
      <c r="A117" s="20" t="s">
        <v>243</v>
      </c>
      <c r="B117" s="20" t="s">
        <v>420</v>
      </c>
      <c r="C117" s="20">
        <v>370.0</v>
      </c>
      <c r="D117" s="50">
        <v>245.0</v>
      </c>
      <c r="E117" s="57">
        <v>0.6820756553</v>
      </c>
      <c r="F117" s="50">
        <v>167.0</v>
      </c>
      <c r="G117" s="50">
        <v>78.0</v>
      </c>
      <c r="H117" s="20" t="s">
        <v>247</v>
      </c>
      <c r="I117" s="7"/>
      <c r="J117" s="20" t="s">
        <v>243</v>
      </c>
      <c r="K117" s="20" t="s">
        <v>420</v>
      </c>
      <c r="L117" s="20">
        <v>370.0</v>
      </c>
      <c r="M117" s="57">
        <v>0.6706197444</v>
      </c>
      <c r="N117" s="57">
        <v>0.6688034188</v>
      </c>
      <c r="O117" s="27">
        <v>0.1816325548</v>
      </c>
      <c r="P117" s="20">
        <v>1.0</v>
      </c>
      <c r="Q117" s="7"/>
      <c r="R117" s="7"/>
      <c r="S117" s="7"/>
      <c r="T117" s="7"/>
      <c r="U117" s="7"/>
      <c r="V117" s="7"/>
      <c r="W117" s="7"/>
      <c r="X117" s="7"/>
      <c r="Y117" s="7"/>
      <c r="Z117" s="7"/>
    </row>
    <row r="118" ht="15.0" customHeight="1">
      <c r="A118" s="20" t="s">
        <v>243</v>
      </c>
      <c r="B118" s="20" t="s">
        <v>420</v>
      </c>
      <c r="C118" s="20">
        <v>380.0</v>
      </c>
      <c r="D118" s="50">
        <v>493.0</v>
      </c>
      <c r="E118" s="57">
        <v>0.6518084747</v>
      </c>
      <c r="F118" s="50">
        <v>321.0</v>
      </c>
      <c r="G118" s="50">
        <v>172.0</v>
      </c>
      <c r="H118" s="20" t="s">
        <v>247</v>
      </c>
      <c r="I118" s="7"/>
      <c r="J118" s="20" t="s">
        <v>243</v>
      </c>
      <c r="K118" s="20" t="s">
        <v>420</v>
      </c>
      <c r="L118" s="20">
        <v>380.0</v>
      </c>
      <c r="M118" s="57">
        <v>0.5983825039</v>
      </c>
      <c r="N118" s="57">
        <v>0.6369796709</v>
      </c>
      <c r="O118" s="27">
        <v>-3.859716697</v>
      </c>
      <c r="P118" s="20">
        <v>1.0</v>
      </c>
      <c r="Q118" s="7"/>
      <c r="R118" s="7"/>
      <c r="S118" s="7"/>
      <c r="T118" s="7"/>
      <c r="U118" s="7"/>
      <c r="V118" s="7"/>
      <c r="W118" s="7"/>
      <c r="X118" s="7"/>
      <c r="Y118" s="7"/>
      <c r="Z118" s="7"/>
    </row>
    <row r="119" ht="15.0" customHeight="1">
      <c r="A119" s="20" t="s">
        <v>243</v>
      </c>
      <c r="B119" s="20" t="s">
        <v>420</v>
      </c>
      <c r="C119" s="20">
        <v>390.0</v>
      </c>
      <c r="D119" s="50">
        <v>485.0</v>
      </c>
      <c r="E119" s="57">
        <v>0.6555350317</v>
      </c>
      <c r="F119" s="50">
        <v>318.0</v>
      </c>
      <c r="G119" s="50">
        <v>167.0</v>
      </c>
      <c r="H119" s="20" t="s">
        <v>247</v>
      </c>
      <c r="I119" s="7"/>
      <c r="J119" s="20" t="s">
        <v>243</v>
      </c>
      <c r="K119" s="20" t="s">
        <v>420</v>
      </c>
      <c r="L119" s="20">
        <v>390.0</v>
      </c>
      <c r="M119" s="57">
        <v>0.6499307291</v>
      </c>
      <c r="N119" s="57">
        <v>0.6404805915</v>
      </c>
      <c r="O119" s="27">
        <v>0.9450137585</v>
      </c>
      <c r="P119" s="20">
        <v>1.0</v>
      </c>
      <c r="Q119" s="7"/>
      <c r="R119" s="7"/>
      <c r="S119" s="7"/>
      <c r="T119" s="7"/>
      <c r="U119" s="7"/>
      <c r="V119" s="7"/>
      <c r="W119" s="7"/>
      <c r="X119" s="7"/>
      <c r="Y119" s="7"/>
      <c r="Z119" s="7"/>
    </row>
    <row r="120" ht="15.0" customHeight="1">
      <c r="A120" s="20" t="s">
        <v>243</v>
      </c>
      <c r="B120" s="20" t="s">
        <v>420</v>
      </c>
      <c r="C120" s="20">
        <v>400.0</v>
      </c>
      <c r="D120" s="50">
        <v>529.0</v>
      </c>
      <c r="E120" s="57">
        <v>0.5591734508</v>
      </c>
      <c r="F120" s="50">
        <v>296.0</v>
      </c>
      <c r="G120" s="50">
        <v>233.0</v>
      </c>
      <c r="H120" s="20" t="s">
        <v>247</v>
      </c>
      <c r="I120" s="7"/>
      <c r="J120" s="20" t="s">
        <v>243</v>
      </c>
      <c r="K120" s="20" t="s">
        <v>420</v>
      </c>
      <c r="L120" s="20">
        <v>400.0</v>
      </c>
      <c r="M120" s="57">
        <v>0.5485084254</v>
      </c>
      <c r="N120" s="57">
        <v>0.538647343</v>
      </c>
      <c r="O120" s="27">
        <v>0.9861082412</v>
      </c>
      <c r="P120" s="20">
        <v>1.0</v>
      </c>
      <c r="Q120" s="7"/>
      <c r="R120" s="7"/>
      <c r="S120" s="7"/>
      <c r="T120" s="7"/>
      <c r="U120" s="7"/>
      <c r="V120" s="7"/>
      <c r="W120" s="7"/>
      <c r="X120" s="7"/>
      <c r="Y120" s="7"/>
      <c r="Z120" s="7"/>
    </row>
    <row r="121" ht="15.0" customHeight="1">
      <c r="A121" s="20" t="s">
        <v>243</v>
      </c>
      <c r="B121" s="20" t="s">
        <v>420</v>
      </c>
      <c r="C121" s="20">
        <v>410.0</v>
      </c>
      <c r="D121" s="50">
        <v>611.0</v>
      </c>
      <c r="E121" s="57">
        <v>0.6322726621</v>
      </c>
      <c r="F121" s="50">
        <v>386.0</v>
      </c>
      <c r="G121" s="50">
        <v>225.0</v>
      </c>
      <c r="H121" s="20" t="s">
        <v>247</v>
      </c>
      <c r="I121" s="7"/>
      <c r="J121" s="20" t="s">
        <v>243</v>
      </c>
      <c r="K121" s="20" t="s">
        <v>420</v>
      </c>
      <c r="L121" s="20">
        <v>410.0</v>
      </c>
      <c r="M121" s="57">
        <v>0.607032979</v>
      </c>
      <c r="N121" s="57">
        <v>0.6171259843</v>
      </c>
      <c r="O121" s="27">
        <v>-1.009300528</v>
      </c>
      <c r="P121" s="20">
        <v>1.0</v>
      </c>
      <c r="Q121" s="7"/>
      <c r="R121" s="7"/>
      <c r="S121" s="7"/>
      <c r="T121" s="7"/>
      <c r="U121" s="7"/>
      <c r="V121" s="7"/>
      <c r="W121" s="7"/>
      <c r="X121" s="7"/>
      <c r="Y121" s="7"/>
      <c r="Z121" s="7"/>
    </row>
    <row r="122" ht="15.0" customHeight="1">
      <c r="A122" s="20" t="s">
        <v>243</v>
      </c>
      <c r="B122" s="20" t="s">
        <v>420</v>
      </c>
      <c r="C122" s="20">
        <v>420.0</v>
      </c>
      <c r="D122" s="50">
        <v>612.0</v>
      </c>
      <c r="E122" s="57">
        <v>0.6225088224</v>
      </c>
      <c r="F122" s="50">
        <v>381.0</v>
      </c>
      <c r="G122" s="50">
        <v>231.0</v>
      </c>
      <c r="H122" s="20" t="s">
        <v>247</v>
      </c>
      <c r="I122" s="7"/>
      <c r="J122" s="20" t="s">
        <v>243</v>
      </c>
      <c r="K122" s="20" t="s">
        <v>420</v>
      </c>
      <c r="L122" s="20">
        <v>420.0</v>
      </c>
      <c r="M122" s="57">
        <v>0.5944436879</v>
      </c>
      <c r="N122" s="57">
        <v>0.6067732832</v>
      </c>
      <c r="O122" s="27">
        <v>-1.23295953</v>
      </c>
      <c r="P122" s="20">
        <v>1.0</v>
      </c>
      <c r="Q122" s="7"/>
      <c r="R122" s="7"/>
      <c r="S122" s="7"/>
      <c r="T122" s="7"/>
      <c r="U122" s="7"/>
      <c r="V122" s="7"/>
      <c r="W122" s="7"/>
      <c r="X122" s="7"/>
      <c r="Y122" s="7"/>
      <c r="Z122" s="7"/>
    </row>
    <row r="123" ht="15.0" customHeight="1">
      <c r="A123" s="20" t="s">
        <v>243</v>
      </c>
      <c r="B123" s="20" t="s">
        <v>420</v>
      </c>
      <c r="C123" s="20">
        <v>430.0</v>
      </c>
      <c r="D123" s="50">
        <v>451.0</v>
      </c>
      <c r="E123" s="57">
        <v>0.5886229323</v>
      </c>
      <c r="F123" s="50">
        <v>265.0</v>
      </c>
      <c r="G123" s="50">
        <v>186.0</v>
      </c>
      <c r="H123" s="20" t="s">
        <v>247</v>
      </c>
      <c r="I123" s="7"/>
      <c r="J123" s="20" t="s">
        <v>243</v>
      </c>
      <c r="K123" s="20" t="s">
        <v>420</v>
      </c>
      <c r="L123" s="20">
        <v>430.0</v>
      </c>
      <c r="M123" s="57">
        <v>0.5783653073</v>
      </c>
      <c r="N123" s="57">
        <v>0.5699873897</v>
      </c>
      <c r="O123" s="27">
        <v>0.8377917617</v>
      </c>
      <c r="P123" s="20">
        <v>1.0</v>
      </c>
      <c r="Q123" s="7"/>
      <c r="R123" s="7"/>
      <c r="S123" s="7"/>
      <c r="T123" s="7"/>
      <c r="U123" s="7"/>
      <c r="V123" s="7"/>
      <c r="W123" s="7"/>
      <c r="X123" s="7"/>
      <c r="Y123" s="7"/>
      <c r="Z123" s="7"/>
    </row>
    <row r="124" ht="15.0" customHeight="1">
      <c r="A124" s="20" t="s">
        <v>243</v>
      </c>
      <c r="B124" s="20" t="s">
        <v>420</v>
      </c>
      <c r="C124" s="20">
        <v>440.0</v>
      </c>
      <c r="D124" s="50">
        <v>341.0</v>
      </c>
      <c r="E124" s="57">
        <v>0.6401421751</v>
      </c>
      <c r="F124" s="50">
        <v>218.0</v>
      </c>
      <c r="G124" s="50">
        <v>123.0</v>
      </c>
      <c r="H124" s="20" t="s">
        <v>247</v>
      </c>
      <c r="I124" s="7"/>
      <c r="J124" s="20" t="s">
        <v>243</v>
      </c>
      <c r="K124" s="20" t="s">
        <v>420</v>
      </c>
      <c r="L124" s="20">
        <v>440.0</v>
      </c>
      <c r="M124" s="57">
        <v>0.5986531466</v>
      </c>
      <c r="N124" s="57">
        <v>0.6247113164</v>
      </c>
      <c r="O124" s="27">
        <v>-2.605816975</v>
      </c>
      <c r="P124" s="20">
        <v>1.0</v>
      </c>
      <c r="Q124" s="7"/>
      <c r="R124" s="7"/>
      <c r="S124" s="7"/>
      <c r="T124" s="7"/>
      <c r="U124" s="7"/>
      <c r="V124" s="7"/>
      <c r="W124" s="7"/>
      <c r="X124" s="7"/>
      <c r="Y124" s="7"/>
      <c r="Z124" s="7"/>
    </row>
    <row r="125" ht="15.0" customHeight="1">
      <c r="A125" s="20" t="s">
        <v>243</v>
      </c>
      <c r="B125" s="20" t="s">
        <v>420</v>
      </c>
      <c r="C125" s="20">
        <v>450.0</v>
      </c>
      <c r="D125" s="50">
        <v>734.0</v>
      </c>
      <c r="E125" s="57">
        <v>0.6006738159</v>
      </c>
      <c r="F125" s="50">
        <v>441.0</v>
      </c>
      <c r="G125" s="50">
        <v>293.0</v>
      </c>
      <c r="H125" s="20" t="s">
        <v>247</v>
      </c>
      <c r="I125" s="7"/>
      <c r="J125" s="20" t="s">
        <v>243</v>
      </c>
      <c r="K125" s="20" t="s">
        <v>420</v>
      </c>
      <c r="L125" s="20">
        <v>450.0</v>
      </c>
      <c r="M125" s="57">
        <v>0.5714537866</v>
      </c>
      <c r="N125" s="57">
        <v>0.5821561338</v>
      </c>
      <c r="O125" s="27">
        <v>-1.070234721</v>
      </c>
      <c r="P125" s="20">
        <v>1.0</v>
      </c>
      <c r="Q125" s="7"/>
      <c r="R125" s="7"/>
      <c r="S125" s="7"/>
      <c r="T125" s="7"/>
      <c r="U125" s="7"/>
      <c r="V125" s="7"/>
      <c r="W125" s="7"/>
      <c r="X125" s="7"/>
      <c r="Y125" s="7"/>
      <c r="Z125" s="7"/>
    </row>
    <row r="126" ht="15.0" customHeight="1">
      <c r="A126" s="20" t="s">
        <v>243</v>
      </c>
      <c r="B126" s="20" t="s">
        <v>420</v>
      </c>
      <c r="C126" s="20">
        <v>460.0</v>
      </c>
      <c r="D126" s="50">
        <v>486.0</v>
      </c>
      <c r="E126" s="57">
        <v>0.6868439392</v>
      </c>
      <c r="F126" s="50">
        <v>334.0</v>
      </c>
      <c r="G126" s="50">
        <v>152.0</v>
      </c>
      <c r="H126" s="20" t="s">
        <v>247</v>
      </c>
      <c r="I126" s="7"/>
      <c r="J126" s="20" t="s">
        <v>243</v>
      </c>
      <c r="K126" s="20" t="s">
        <v>420</v>
      </c>
      <c r="L126" s="20">
        <v>460.0</v>
      </c>
      <c r="M126" s="57">
        <v>0.6552227766</v>
      </c>
      <c r="N126" s="57">
        <v>0.6755952381</v>
      </c>
      <c r="O126" s="27">
        <v>-2.03724615</v>
      </c>
      <c r="P126" s="20">
        <v>1.0</v>
      </c>
      <c r="Q126" s="7"/>
      <c r="R126" s="7"/>
      <c r="S126" s="7"/>
      <c r="T126" s="7"/>
      <c r="U126" s="7"/>
      <c r="V126" s="7"/>
      <c r="W126" s="7"/>
      <c r="X126" s="7"/>
      <c r="Y126" s="7"/>
      <c r="Z126" s="7"/>
    </row>
    <row r="127" ht="15.0" customHeight="1">
      <c r="A127" s="20" t="s">
        <v>243</v>
      </c>
      <c r="B127" s="20" t="s">
        <v>420</v>
      </c>
      <c r="C127" s="20">
        <v>470.0</v>
      </c>
      <c r="D127" s="50">
        <v>657.0</v>
      </c>
      <c r="E127" s="57">
        <v>0.6585740966</v>
      </c>
      <c r="F127" s="50">
        <v>433.0</v>
      </c>
      <c r="G127" s="50">
        <v>224.0</v>
      </c>
      <c r="H127" s="20" t="s">
        <v>247</v>
      </c>
      <c r="I127" s="7"/>
      <c r="J127" s="20" t="s">
        <v>243</v>
      </c>
      <c r="K127" s="20" t="s">
        <v>420</v>
      </c>
      <c r="L127" s="20">
        <v>470.0</v>
      </c>
      <c r="M127" s="57">
        <v>0.6126768542</v>
      </c>
      <c r="N127" s="57">
        <v>0.6469072165</v>
      </c>
      <c r="O127" s="27">
        <v>-3.423036229</v>
      </c>
      <c r="P127" s="20">
        <v>1.0</v>
      </c>
      <c r="Q127" s="7"/>
      <c r="R127" s="7"/>
      <c r="S127" s="7"/>
      <c r="T127" s="7"/>
      <c r="U127" s="7"/>
      <c r="V127" s="7"/>
      <c r="W127" s="7"/>
      <c r="X127" s="7"/>
      <c r="Y127" s="7"/>
      <c r="Z127" s="7"/>
    </row>
    <row r="128" ht="15.0" customHeight="1">
      <c r="A128" s="20" t="s">
        <v>243</v>
      </c>
      <c r="B128" s="20" t="s">
        <v>420</v>
      </c>
      <c r="C128" s="20">
        <v>480.0</v>
      </c>
      <c r="D128" s="50">
        <v>720.0</v>
      </c>
      <c r="E128" s="57">
        <v>0.6502467501</v>
      </c>
      <c r="F128" s="50">
        <v>468.0</v>
      </c>
      <c r="G128" s="50">
        <v>252.0</v>
      </c>
      <c r="H128" s="20" t="s">
        <v>247</v>
      </c>
      <c r="I128" s="7"/>
      <c r="J128" s="20" t="s">
        <v>243</v>
      </c>
      <c r="K128" s="20" t="s">
        <v>420</v>
      </c>
      <c r="L128" s="20">
        <v>480.0</v>
      </c>
      <c r="M128" s="57">
        <v>0.6037447905</v>
      </c>
      <c r="N128" s="57">
        <v>0.6394904459</v>
      </c>
      <c r="O128" s="27">
        <v>-3.574565534</v>
      </c>
      <c r="P128" s="20">
        <v>1.0</v>
      </c>
      <c r="Q128" s="7"/>
      <c r="R128" s="7"/>
      <c r="S128" s="7"/>
      <c r="T128" s="7"/>
      <c r="U128" s="7"/>
      <c r="V128" s="7"/>
      <c r="W128" s="7"/>
      <c r="X128" s="7"/>
      <c r="Y128" s="7"/>
      <c r="Z128" s="7"/>
    </row>
    <row r="129" ht="15.0" customHeight="1">
      <c r="A129" s="20" t="s">
        <v>243</v>
      </c>
      <c r="B129" s="20" t="s">
        <v>420</v>
      </c>
      <c r="C129" s="20">
        <v>500.0</v>
      </c>
      <c r="D129" s="50">
        <v>585.0</v>
      </c>
      <c r="E129" s="57">
        <v>0.6713054739</v>
      </c>
      <c r="F129" s="50">
        <v>393.0</v>
      </c>
      <c r="G129" s="50">
        <v>192.0</v>
      </c>
      <c r="H129" s="20" t="s">
        <v>247</v>
      </c>
      <c r="I129" s="7"/>
      <c r="J129" s="20" t="s">
        <v>243</v>
      </c>
      <c r="K129" s="20" t="s">
        <v>420</v>
      </c>
      <c r="L129" s="20">
        <v>500.0</v>
      </c>
      <c r="M129" s="57">
        <v>0.6637192824</v>
      </c>
      <c r="N129" s="57">
        <v>0.6594594595</v>
      </c>
      <c r="O129" s="27">
        <v>0.4259822904</v>
      </c>
      <c r="P129" s="20">
        <v>1.0</v>
      </c>
      <c r="Q129" s="7"/>
      <c r="R129" s="7"/>
      <c r="S129" s="7"/>
      <c r="T129" s="7"/>
      <c r="U129" s="7"/>
      <c r="V129" s="7"/>
      <c r="W129" s="7"/>
      <c r="X129" s="7"/>
      <c r="Y129" s="7"/>
      <c r="Z129" s="7"/>
    </row>
    <row r="130" ht="15.0" customHeight="1">
      <c r="A130" s="20" t="s">
        <v>243</v>
      </c>
      <c r="B130" s="20" t="s">
        <v>420</v>
      </c>
      <c r="C130" s="20">
        <v>520.0</v>
      </c>
      <c r="D130" s="50">
        <v>353.0</v>
      </c>
      <c r="E130" s="57">
        <v>0.5688766531</v>
      </c>
      <c r="F130" s="50">
        <v>201.0</v>
      </c>
      <c r="G130" s="50">
        <v>152.0</v>
      </c>
      <c r="H130" s="20" t="s">
        <v>247</v>
      </c>
      <c r="I130" s="7"/>
      <c r="J130" s="20" t="s">
        <v>243</v>
      </c>
      <c r="K130" s="20" t="s">
        <v>420</v>
      </c>
      <c r="L130" s="20">
        <v>520.0</v>
      </c>
      <c r="M130" s="57">
        <v>0.5372553805</v>
      </c>
      <c r="N130" s="57">
        <v>0.55</v>
      </c>
      <c r="O130" s="27">
        <v>-1.274461948</v>
      </c>
      <c r="P130" s="20">
        <v>1.0</v>
      </c>
      <c r="Q130" s="7"/>
      <c r="R130" s="7"/>
      <c r="S130" s="7"/>
      <c r="T130" s="7"/>
      <c r="U130" s="7"/>
      <c r="V130" s="7"/>
      <c r="W130" s="7"/>
      <c r="X130" s="7"/>
      <c r="Y130" s="7"/>
      <c r="Z130" s="7"/>
    </row>
    <row r="131" ht="15.0" customHeight="1">
      <c r="A131" s="20" t="s">
        <v>243</v>
      </c>
      <c r="B131" s="20" t="s">
        <v>420</v>
      </c>
      <c r="C131" s="20">
        <v>530.0</v>
      </c>
      <c r="D131" s="50">
        <v>443.0</v>
      </c>
      <c r="E131" s="57">
        <v>0.6548718394</v>
      </c>
      <c r="F131" s="50">
        <v>290.0</v>
      </c>
      <c r="G131" s="50">
        <v>153.0</v>
      </c>
      <c r="H131" s="20" t="s">
        <v>247</v>
      </c>
      <c r="I131" s="7"/>
      <c r="J131" s="20" t="s">
        <v>243</v>
      </c>
      <c r="K131" s="20" t="s">
        <v>420</v>
      </c>
      <c r="L131" s="20">
        <v>530.0</v>
      </c>
      <c r="M131" s="57">
        <v>0.6519090602</v>
      </c>
      <c r="N131" s="57">
        <v>0.6396103896</v>
      </c>
      <c r="O131" s="27">
        <v>1.22986706</v>
      </c>
      <c r="P131" s="20">
        <v>1.0</v>
      </c>
      <c r="Q131" s="7"/>
      <c r="R131" s="7"/>
      <c r="S131" s="7"/>
      <c r="T131" s="7"/>
      <c r="U131" s="7"/>
      <c r="V131" s="7"/>
      <c r="W131" s="7"/>
      <c r="X131" s="7"/>
      <c r="Y131" s="7"/>
      <c r="Z131" s="7"/>
    </row>
    <row r="132" ht="15.0" customHeight="1">
      <c r="A132" s="20" t="s">
        <v>243</v>
      </c>
      <c r="B132" s="20" t="s">
        <v>420</v>
      </c>
      <c r="C132" s="20">
        <v>540.0</v>
      </c>
      <c r="D132" s="50">
        <v>418.0</v>
      </c>
      <c r="E132" s="57">
        <v>0.6031759543</v>
      </c>
      <c r="F132" s="50">
        <v>252.0</v>
      </c>
      <c r="G132" s="50">
        <v>166.0</v>
      </c>
      <c r="H132" s="20" t="s">
        <v>247</v>
      </c>
      <c r="I132" s="7"/>
      <c r="J132" s="20" t="s">
        <v>243</v>
      </c>
      <c r="K132" s="20" t="s">
        <v>420</v>
      </c>
      <c r="L132" s="20">
        <v>540.0</v>
      </c>
      <c r="M132" s="57">
        <v>0.5599977</v>
      </c>
      <c r="N132" s="57">
        <v>0.5881355932</v>
      </c>
      <c r="O132" s="27">
        <v>-2.813789323</v>
      </c>
      <c r="P132" s="20">
        <v>1.0</v>
      </c>
      <c r="Q132" s="7"/>
      <c r="R132" s="7"/>
      <c r="S132" s="7"/>
      <c r="T132" s="7"/>
      <c r="U132" s="7"/>
      <c r="V132" s="7"/>
      <c r="W132" s="7"/>
      <c r="X132" s="7"/>
      <c r="Y132" s="7"/>
      <c r="Z132" s="7"/>
    </row>
    <row r="133" ht="15.0" customHeight="1">
      <c r="A133" s="20" t="s">
        <v>243</v>
      </c>
      <c r="B133" s="20" t="s">
        <v>420</v>
      </c>
      <c r="C133" s="20">
        <v>550.0</v>
      </c>
      <c r="D133" s="50">
        <v>361.0</v>
      </c>
      <c r="E133" s="57">
        <v>0.6455206883</v>
      </c>
      <c r="F133" s="50">
        <v>233.0</v>
      </c>
      <c r="G133" s="50">
        <v>128.0</v>
      </c>
      <c r="H133" s="20" t="s">
        <v>247</v>
      </c>
      <c r="I133" s="7"/>
      <c r="J133" s="20" t="s">
        <v>243</v>
      </c>
      <c r="K133" s="20" t="s">
        <v>420</v>
      </c>
      <c r="L133" s="20">
        <v>550.0</v>
      </c>
      <c r="M133" s="57">
        <v>0.6411547733</v>
      </c>
      <c r="N133" s="57">
        <v>0.6294706724</v>
      </c>
      <c r="O133" s="27">
        <v>1.168410093</v>
      </c>
      <c r="P133" s="20">
        <v>1.0</v>
      </c>
      <c r="Q133" s="7"/>
      <c r="R133" s="7"/>
      <c r="S133" s="7"/>
      <c r="T133" s="7"/>
      <c r="U133" s="7"/>
      <c r="V133" s="7"/>
      <c r="W133" s="7"/>
      <c r="X133" s="7"/>
      <c r="Y133" s="7"/>
      <c r="Z133" s="7"/>
    </row>
    <row r="134" ht="15.0" customHeight="1">
      <c r="A134" s="20" t="s">
        <v>243</v>
      </c>
      <c r="B134" s="20" t="s">
        <v>420</v>
      </c>
      <c r="C134" s="20">
        <v>560.0</v>
      </c>
      <c r="D134" s="50">
        <v>595.0</v>
      </c>
      <c r="E134" s="57">
        <v>0.6164799101</v>
      </c>
      <c r="F134" s="50">
        <v>367.0</v>
      </c>
      <c r="G134" s="50">
        <v>228.0</v>
      </c>
      <c r="H134" s="20" t="s">
        <v>247</v>
      </c>
      <c r="I134" s="7"/>
      <c r="J134" s="20" t="s">
        <v>243</v>
      </c>
      <c r="K134" s="20" t="s">
        <v>420</v>
      </c>
      <c r="L134" s="20">
        <v>560.0</v>
      </c>
      <c r="M134" s="57">
        <v>0.5407161356</v>
      </c>
      <c r="N134" s="57">
        <v>0.6010869565</v>
      </c>
      <c r="O134" s="27">
        <v>-6.037082091</v>
      </c>
      <c r="P134" s="20">
        <v>1.0</v>
      </c>
      <c r="Q134" s="7"/>
      <c r="R134" s="7"/>
      <c r="S134" s="7"/>
      <c r="T134" s="7"/>
      <c r="U134" s="7"/>
      <c r="V134" s="7"/>
      <c r="W134" s="7"/>
      <c r="X134" s="7"/>
      <c r="Y134" s="7"/>
      <c r="Z134" s="7"/>
    </row>
    <row r="135" ht="15.0" customHeight="1">
      <c r="A135" s="20" t="s">
        <v>243</v>
      </c>
      <c r="B135" s="20" t="s">
        <v>420</v>
      </c>
      <c r="C135" s="20">
        <v>570.0</v>
      </c>
      <c r="D135" s="50">
        <v>698.0</v>
      </c>
      <c r="E135" s="57">
        <v>0.6349226405</v>
      </c>
      <c r="F135" s="50">
        <v>443.0</v>
      </c>
      <c r="G135" s="50">
        <v>255.0</v>
      </c>
      <c r="H135" s="20" t="s">
        <v>247</v>
      </c>
      <c r="I135" s="7"/>
      <c r="J135" s="20" t="s">
        <v>243</v>
      </c>
      <c r="K135" s="20" t="s">
        <v>420</v>
      </c>
      <c r="L135" s="20">
        <v>570.0</v>
      </c>
      <c r="M135" s="57">
        <v>0.5967941025</v>
      </c>
      <c r="N135" s="57">
        <v>0.6196226415</v>
      </c>
      <c r="O135" s="27">
        <v>-2.282853898</v>
      </c>
      <c r="P135" s="20">
        <v>1.0</v>
      </c>
      <c r="Q135" s="7"/>
      <c r="R135" s="7"/>
      <c r="S135" s="7"/>
      <c r="T135" s="7"/>
      <c r="U135" s="7"/>
      <c r="V135" s="7"/>
      <c r="W135" s="7"/>
      <c r="X135" s="7"/>
      <c r="Y135" s="7"/>
      <c r="Z135" s="7"/>
    </row>
    <row r="136" ht="15.0" customHeight="1">
      <c r="A136" s="20" t="s">
        <v>243</v>
      </c>
      <c r="B136" s="20" t="s">
        <v>421</v>
      </c>
      <c r="C136" s="20">
        <v>580.0</v>
      </c>
      <c r="D136" s="50">
        <v>700.0</v>
      </c>
      <c r="E136" s="57">
        <v>0.7132687276</v>
      </c>
      <c r="F136" s="50">
        <v>499.0</v>
      </c>
      <c r="G136" s="50">
        <v>201.0</v>
      </c>
      <c r="H136" s="20" t="s">
        <v>247</v>
      </c>
      <c r="I136" s="7"/>
      <c r="J136" s="20" t="s">
        <v>243</v>
      </c>
      <c r="K136" s="20" t="s">
        <v>421</v>
      </c>
      <c r="L136" s="20">
        <v>580.0</v>
      </c>
      <c r="M136" s="57">
        <v>0.6969210427</v>
      </c>
      <c r="N136" s="57">
        <v>0.7027027027</v>
      </c>
      <c r="O136" s="27">
        <v>-0.5781659973</v>
      </c>
      <c r="P136" s="20">
        <v>1.0</v>
      </c>
      <c r="Q136" s="7"/>
      <c r="R136" s="7"/>
      <c r="S136" s="7"/>
      <c r="T136" s="7"/>
      <c r="U136" s="7"/>
      <c r="V136" s="7"/>
      <c r="W136" s="7"/>
      <c r="X136" s="7"/>
      <c r="Y136" s="7"/>
      <c r="Z136" s="7"/>
    </row>
    <row r="137" ht="15.0" customHeight="1">
      <c r="A137" s="20" t="s">
        <v>243</v>
      </c>
      <c r="B137" s="20" t="s">
        <v>421</v>
      </c>
      <c r="C137" s="20">
        <v>590.0</v>
      </c>
      <c r="D137" s="50">
        <v>493.0</v>
      </c>
      <c r="E137" s="57">
        <v>0.6743745503</v>
      </c>
      <c r="F137" s="50">
        <v>332.0</v>
      </c>
      <c r="G137" s="50">
        <v>161.0</v>
      </c>
      <c r="H137" s="20" t="s">
        <v>247</v>
      </c>
      <c r="I137" s="7"/>
      <c r="J137" s="20" t="s">
        <v>243</v>
      </c>
      <c r="K137" s="20" t="s">
        <v>421</v>
      </c>
      <c r="L137" s="20">
        <v>590.0</v>
      </c>
      <c r="M137" s="57">
        <v>0.6531186762</v>
      </c>
      <c r="N137" s="57">
        <v>0.6624605678</v>
      </c>
      <c r="O137" s="27">
        <v>-0.9341891578</v>
      </c>
      <c r="P137" s="20">
        <v>1.0</v>
      </c>
      <c r="Q137" s="7"/>
      <c r="R137" s="7"/>
      <c r="S137" s="7"/>
      <c r="T137" s="7"/>
      <c r="U137" s="7"/>
      <c r="V137" s="7"/>
      <c r="W137" s="7"/>
      <c r="X137" s="7"/>
      <c r="Y137" s="7"/>
      <c r="Z137" s="7"/>
    </row>
    <row r="138" ht="15.0" customHeight="1">
      <c r="A138" s="20" t="s">
        <v>243</v>
      </c>
      <c r="B138" s="20" t="s">
        <v>421</v>
      </c>
      <c r="C138" s="20">
        <v>600.0</v>
      </c>
      <c r="D138" s="50">
        <v>543.0</v>
      </c>
      <c r="E138" s="57">
        <v>0.723078212</v>
      </c>
      <c r="F138" s="50">
        <v>393.0</v>
      </c>
      <c r="G138" s="50">
        <v>150.0</v>
      </c>
      <c r="H138" s="20" t="s">
        <v>247</v>
      </c>
      <c r="I138" s="7"/>
      <c r="J138" s="20" t="s">
        <v>243</v>
      </c>
      <c r="K138" s="20" t="s">
        <v>421</v>
      </c>
      <c r="L138" s="20">
        <v>600.0</v>
      </c>
      <c r="M138" s="57">
        <v>0.6969514148</v>
      </c>
      <c r="N138" s="57">
        <v>0.7133550489</v>
      </c>
      <c r="O138" s="27">
        <v>-1.640363403</v>
      </c>
      <c r="P138" s="20">
        <v>1.0</v>
      </c>
      <c r="Q138" s="7"/>
      <c r="R138" s="7"/>
      <c r="S138" s="7"/>
      <c r="T138" s="7"/>
      <c r="U138" s="7"/>
      <c r="V138" s="7"/>
      <c r="W138" s="7"/>
      <c r="X138" s="7"/>
      <c r="Y138" s="7"/>
      <c r="Z138" s="7"/>
    </row>
    <row r="139" ht="15.0" customHeight="1">
      <c r="A139" s="20" t="s">
        <v>243</v>
      </c>
      <c r="B139" s="20" t="s">
        <v>421</v>
      </c>
      <c r="C139" s="20">
        <v>610.0</v>
      </c>
      <c r="D139" s="50">
        <v>674.0</v>
      </c>
      <c r="E139" s="57">
        <v>0.6903204656</v>
      </c>
      <c r="F139" s="50">
        <v>465.0</v>
      </c>
      <c r="G139" s="50">
        <v>209.0</v>
      </c>
      <c r="H139" s="20" t="s">
        <v>247</v>
      </c>
      <c r="I139" s="7"/>
      <c r="J139" s="20" t="s">
        <v>243</v>
      </c>
      <c r="K139" s="20" t="s">
        <v>421</v>
      </c>
      <c r="L139" s="20">
        <v>610.0</v>
      </c>
      <c r="M139" s="57">
        <v>0.6658774619</v>
      </c>
      <c r="N139" s="57">
        <v>0.6788856305</v>
      </c>
      <c r="O139" s="27">
        <v>-1.300816864</v>
      </c>
      <c r="P139" s="20">
        <v>1.0</v>
      </c>
      <c r="Q139" s="7"/>
      <c r="R139" s="7"/>
      <c r="S139" s="7"/>
      <c r="T139" s="7"/>
      <c r="U139" s="7"/>
      <c r="V139" s="7"/>
      <c r="W139" s="7"/>
      <c r="X139" s="7"/>
      <c r="Y139" s="7"/>
      <c r="Z139" s="7"/>
    </row>
    <row r="140" ht="15.0" customHeight="1">
      <c r="A140" s="20" t="s">
        <v>243</v>
      </c>
      <c r="B140" s="20" t="s">
        <v>421</v>
      </c>
      <c r="C140" s="20">
        <v>620.0</v>
      </c>
      <c r="D140" s="50">
        <v>932.0</v>
      </c>
      <c r="E140" s="57">
        <v>0.671294824</v>
      </c>
      <c r="F140" s="50">
        <v>626.0</v>
      </c>
      <c r="G140" s="50">
        <v>306.0</v>
      </c>
      <c r="H140" s="20" t="s">
        <v>247</v>
      </c>
      <c r="I140" s="7"/>
      <c r="J140" s="20" t="s">
        <v>243</v>
      </c>
      <c r="K140" s="20" t="s">
        <v>421</v>
      </c>
      <c r="L140" s="20">
        <v>620.0</v>
      </c>
      <c r="M140" s="57">
        <v>0.6154448225</v>
      </c>
      <c r="N140" s="57">
        <v>0.6593591906</v>
      </c>
      <c r="O140" s="27">
        <v>-4.391436806</v>
      </c>
      <c r="P140" s="20">
        <v>1.0</v>
      </c>
      <c r="Q140" s="7"/>
      <c r="R140" s="7"/>
      <c r="S140" s="7"/>
      <c r="T140" s="7"/>
      <c r="U140" s="7"/>
      <c r="V140" s="7"/>
      <c r="W140" s="7"/>
      <c r="X140" s="7"/>
      <c r="Y140" s="7"/>
      <c r="Z140" s="7"/>
    </row>
    <row r="141" ht="15.0" customHeight="1">
      <c r="A141" s="20" t="s">
        <v>243</v>
      </c>
      <c r="B141" s="20" t="s">
        <v>421</v>
      </c>
      <c r="C141" s="20">
        <v>630.0</v>
      </c>
      <c r="D141" s="50">
        <v>681.0</v>
      </c>
      <c r="E141" s="57">
        <v>0.6276837313</v>
      </c>
      <c r="F141" s="50">
        <v>427.0</v>
      </c>
      <c r="G141" s="50">
        <v>254.0</v>
      </c>
      <c r="H141" s="20" t="s">
        <v>247</v>
      </c>
      <c r="I141" s="7"/>
      <c r="J141" s="20" t="s">
        <v>243</v>
      </c>
      <c r="K141" s="20" t="s">
        <v>421</v>
      </c>
      <c r="L141" s="20">
        <v>630.0</v>
      </c>
      <c r="M141" s="57">
        <v>0.6005465647</v>
      </c>
      <c r="N141" s="57">
        <v>0.6126674787</v>
      </c>
      <c r="O141" s="27">
        <v>-1.212091403</v>
      </c>
      <c r="P141" s="20">
        <v>1.0</v>
      </c>
      <c r="Q141" s="7"/>
      <c r="R141" s="7"/>
      <c r="S141" s="7"/>
      <c r="T141" s="7"/>
      <c r="U141" s="7"/>
      <c r="V141" s="7"/>
      <c r="W141" s="7"/>
      <c r="X141" s="7"/>
      <c r="Y141" s="7"/>
      <c r="Z141" s="7"/>
    </row>
    <row r="142" ht="15.0" customHeight="1">
      <c r="A142" s="20" t="s">
        <v>243</v>
      </c>
      <c r="B142" s="20" t="s">
        <v>421</v>
      </c>
      <c r="C142" s="20">
        <v>640.0</v>
      </c>
      <c r="D142" s="50">
        <v>810.0</v>
      </c>
      <c r="E142" s="57">
        <v>0.6149254201</v>
      </c>
      <c r="F142" s="50">
        <v>498.0</v>
      </c>
      <c r="G142" s="50">
        <v>312.0</v>
      </c>
      <c r="H142" s="20" t="s">
        <v>247</v>
      </c>
      <c r="I142" s="7"/>
      <c r="J142" s="20" t="s">
        <v>243</v>
      </c>
      <c r="K142" s="20" t="s">
        <v>421</v>
      </c>
      <c r="L142" s="20">
        <v>640.0</v>
      </c>
      <c r="M142" s="57">
        <v>0.5766227847</v>
      </c>
      <c r="N142" s="57">
        <v>0.6012084592</v>
      </c>
      <c r="O142" s="27">
        <v>-2.458567454</v>
      </c>
      <c r="P142" s="20">
        <v>1.0</v>
      </c>
      <c r="Q142" s="7"/>
      <c r="R142" s="7"/>
      <c r="S142" s="7"/>
      <c r="T142" s="7"/>
      <c r="U142" s="7"/>
      <c r="V142" s="7"/>
      <c r="W142" s="7"/>
      <c r="X142" s="7"/>
      <c r="Y142" s="7"/>
      <c r="Z142" s="7"/>
    </row>
    <row r="143" ht="15.0" customHeight="1">
      <c r="A143" s="20" t="s">
        <v>243</v>
      </c>
      <c r="B143" s="20" t="s">
        <v>421</v>
      </c>
      <c r="C143" s="20">
        <v>650.0</v>
      </c>
      <c r="D143" s="50">
        <v>1034.0</v>
      </c>
      <c r="E143" s="57">
        <v>0.6149899889</v>
      </c>
      <c r="F143" s="50">
        <v>636.0</v>
      </c>
      <c r="G143" s="50">
        <v>398.0</v>
      </c>
      <c r="H143" s="20" t="s">
        <v>247</v>
      </c>
      <c r="I143" s="7"/>
      <c r="J143" s="20" t="s">
        <v>243</v>
      </c>
      <c r="K143" s="20" t="s">
        <v>421</v>
      </c>
      <c r="L143" s="20">
        <v>650.0</v>
      </c>
      <c r="M143" s="57">
        <v>0.5897541311</v>
      </c>
      <c r="N143" s="57">
        <v>0.6005314438</v>
      </c>
      <c r="O143" s="27">
        <v>-1.077731268</v>
      </c>
      <c r="P143" s="20">
        <v>1.0</v>
      </c>
      <c r="Q143" s="7"/>
      <c r="R143" s="7"/>
      <c r="S143" s="7"/>
      <c r="T143" s="7"/>
      <c r="U143" s="7"/>
      <c r="V143" s="7"/>
      <c r="W143" s="7"/>
      <c r="X143" s="7"/>
      <c r="Y143" s="7"/>
      <c r="Z143" s="7"/>
    </row>
    <row r="144" ht="15.0" customHeight="1">
      <c r="A144" s="20" t="s">
        <v>243</v>
      </c>
      <c r="B144" s="20" t="s">
        <v>421</v>
      </c>
      <c r="C144" s="20">
        <v>660.0</v>
      </c>
      <c r="D144" s="50">
        <v>696.0</v>
      </c>
      <c r="E144" s="57">
        <v>0.6291217387</v>
      </c>
      <c r="F144" s="50">
        <v>438.0</v>
      </c>
      <c r="G144" s="50">
        <v>258.0</v>
      </c>
      <c r="H144" s="20" t="s">
        <v>247</v>
      </c>
      <c r="I144" s="7"/>
      <c r="J144" s="20" t="s">
        <v>243</v>
      </c>
      <c r="K144" s="20" t="s">
        <v>421</v>
      </c>
      <c r="L144" s="20">
        <v>660.0</v>
      </c>
      <c r="M144" s="57">
        <v>0.5902006487</v>
      </c>
      <c r="N144" s="57">
        <v>0.615746181</v>
      </c>
      <c r="O144" s="27">
        <v>-2.554553226</v>
      </c>
      <c r="P144" s="20">
        <v>1.0</v>
      </c>
      <c r="Q144" s="7"/>
      <c r="R144" s="7"/>
      <c r="S144" s="7"/>
      <c r="T144" s="7"/>
      <c r="U144" s="7"/>
      <c r="V144" s="7"/>
      <c r="W144" s="7"/>
      <c r="X144" s="7"/>
      <c r="Y144" s="7"/>
      <c r="Z144" s="7"/>
    </row>
    <row r="145" ht="15.0" customHeight="1">
      <c r="A145" s="20" t="s">
        <v>243</v>
      </c>
      <c r="B145" s="20" t="s">
        <v>421</v>
      </c>
      <c r="C145" s="20">
        <v>670.0</v>
      </c>
      <c r="D145" s="50">
        <v>684.0</v>
      </c>
      <c r="E145" s="57">
        <v>0.5757548392</v>
      </c>
      <c r="F145" s="50">
        <v>394.0</v>
      </c>
      <c r="G145" s="50">
        <v>290.0</v>
      </c>
      <c r="H145" s="20" t="s">
        <v>247</v>
      </c>
      <c r="I145" s="7"/>
      <c r="J145" s="20" t="s">
        <v>243</v>
      </c>
      <c r="K145" s="20" t="s">
        <v>421</v>
      </c>
      <c r="L145" s="20">
        <v>670.0</v>
      </c>
      <c r="M145" s="57">
        <v>0.5241025944</v>
      </c>
      <c r="N145" s="57">
        <v>0.5595390525</v>
      </c>
      <c r="O145" s="27">
        <v>-3.543645806</v>
      </c>
      <c r="P145" s="20">
        <v>1.0</v>
      </c>
      <c r="Q145" s="7"/>
      <c r="R145" s="7"/>
      <c r="S145" s="7"/>
      <c r="T145" s="7"/>
      <c r="U145" s="7"/>
      <c r="V145" s="7"/>
      <c r="W145" s="7"/>
      <c r="X145" s="7"/>
      <c r="Y145" s="7"/>
      <c r="Z145" s="7"/>
    </row>
    <row r="146" ht="15.0" customHeight="1">
      <c r="A146" s="20" t="s">
        <v>243</v>
      </c>
      <c r="B146" s="20" t="s">
        <v>421</v>
      </c>
      <c r="C146" s="20">
        <v>680.0</v>
      </c>
      <c r="D146" s="50">
        <v>715.0</v>
      </c>
      <c r="E146" s="57">
        <v>0.6423538241</v>
      </c>
      <c r="F146" s="50">
        <v>459.0</v>
      </c>
      <c r="G146" s="50">
        <v>256.0</v>
      </c>
      <c r="H146" s="20" t="s">
        <v>247</v>
      </c>
      <c r="I146" s="7"/>
      <c r="J146" s="20" t="s">
        <v>243</v>
      </c>
      <c r="K146" s="20" t="s">
        <v>421</v>
      </c>
      <c r="L146" s="20">
        <v>680.0</v>
      </c>
      <c r="M146" s="57">
        <v>0.6070237446</v>
      </c>
      <c r="N146" s="57">
        <v>0.6294691224</v>
      </c>
      <c r="O146" s="27">
        <v>-2.244537781</v>
      </c>
      <c r="P146" s="20">
        <v>1.0</v>
      </c>
      <c r="Q146" s="7"/>
      <c r="R146" s="7"/>
      <c r="S146" s="7"/>
      <c r="T146" s="7"/>
      <c r="U146" s="7"/>
      <c r="V146" s="7"/>
      <c r="W146" s="7"/>
      <c r="X146" s="7"/>
      <c r="Y146" s="7"/>
      <c r="Z146" s="7"/>
    </row>
    <row r="147" ht="15.0" customHeight="1">
      <c r="A147" s="20" t="s">
        <v>243</v>
      </c>
      <c r="B147" s="20" t="s">
        <v>421</v>
      </c>
      <c r="C147" s="20">
        <v>690.0</v>
      </c>
      <c r="D147" s="50">
        <v>820.0</v>
      </c>
      <c r="E147" s="57">
        <v>0.6170860258</v>
      </c>
      <c r="F147" s="50">
        <v>506.0</v>
      </c>
      <c r="G147" s="50">
        <v>314.0</v>
      </c>
      <c r="H147" s="20" t="s">
        <v>247</v>
      </c>
      <c r="I147" s="7"/>
      <c r="J147" s="20" t="s">
        <v>243</v>
      </c>
      <c r="K147" s="20" t="s">
        <v>421</v>
      </c>
      <c r="L147" s="20">
        <v>690.0</v>
      </c>
      <c r="M147" s="57">
        <v>0.5674148334</v>
      </c>
      <c r="N147" s="57">
        <v>0.6024464832</v>
      </c>
      <c r="O147" s="27">
        <v>-3.503164981</v>
      </c>
      <c r="P147" s="20">
        <v>1.0</v>
      </c>
      <c r="Q147" s="7"/>
      <c r="R147" s="7"/>
      <c r="S147" s="7"/>
      <c r="T147" s="7"/>
      <c r="U147" s="7"/>
      <c r="V147" s="7"/>
      <c r="W147" s="7"/>
      <c r="X147" s="7"/>
      <c r="Y147" s="7"/>
      <c r="Z147" s="7"/>
    </row>
    <row r="148" ht="15.0" customHeight="1">
      <c r="A148" s="20" t="s">
        <v>243</v>
      </c>
      <c r="B148" s="20" t="s">
        <v>422</v>
      </c>
      <c r="C148" s="20">
        <v>700.0</v>
      </c>
      <c r="D148" s="50">
        <v>745.0</v>
      </c>
      <c r="E148" s="57">
        <v>0.5684646839</v>
      </c>
      <c r="F148" s="50">
        <v>424.0</v>
      </c>
      <c r="G148" s="50">
        <v>321.0</v>
      </c>
      <c r="H148" s="20" t="s">
        <v>247</v>
      </c>
      <c r="I148" s="7"/>
      <c r="J148" s="20" t="s">
        <v>243</v>
      </c>
      <c r="K148" s="20" t="s">
        <v>422</v>
      </c>
      <c r="L148" s="20">
        <v>700.0</v>
      </c>
      <c r="M148" s="57">
        <v>0.5404311776</v>
      </c>
      <c r="N148" s="57">
        <v>0.5509396637</v>
      </c>
      <c r="O148" s="27">
        <v>-1.050848613</v>
      </c>
      <c r="P148" s="20">
        <v>1.0</v>
      </c>
      <c r="Q148" s="7"/>
      <c r="R148" s="7"/>
      <c r="S148" s="7"/>
      <c r="T148" s="7"/>
      <c r="U148" s="7"/>
      <c r="V148" s="7"/>
      <c r="W148" s="7"/>
      <c r="X148" s="7"/>
      <c r="Y148" s="7"/>
      <c r="Z148" s="7"/>
    </row>
    <row r="149" ht="15.0" customHeight="1">
      <c r="A149" s="20" t="s">
        <v>243</v>
      </c>
      <c r="B149" s="20" t="s">
        <v>422</v>
      </c>
      <c r="C149" s="20">
        <v>710.0</v>
      </c>
      <c r="D149" s="50">
        <v>691.0</v>
      </c>
      <c r="E149" s="57">
        <v>0.49720925</v>
      </c>
      <c r="F149" s="50">
        <v>344.0</v>
      </c>
      <c r="G149" s="50">
        <v>347.0</v>
      </c>
      <c r="H149" s="20" t="s">
        <v>245</v>
      </c>
      <c r="I149" s="7"/>
      <c r="J149" s="20" t="s">
        <v>243</v>
      </c>
      <c r="K149" s="20" t="s">
        <v>422</v>
      </c>
      <c r="L149" s="20">
        <v>710.0</v>
      </c>
      <c r="M149" s="57">
        <v>0.4624012065</v>
      </c>
      <c r="N149" s="57">
        <v>0.4765306122</v>
      </c>
      <c r="O149" s="27">
        <v>-1.412940578</v>
      </c>
      <c r="P149" s="20">
        <v>1.0</v>
      </c>
      <c r="Q149" s="7"/>
      <c r="R149" s="7"/>
      <c r="S149" s="7"/>
      <c r="T149" s="7"/>
      <c r="U149" s="7"/>
      <c r="V149" s="7"/>
      <c r="W149" s="7"/>
      <c r="X149" s="7"/>
      <c r="Y149" s="7"/>
      <c r="Z149" s="7"/>
    </row>
    <row r="150" ht="15.0" customHeight="1">
      <c r="A150" s="20" t="s">
        <v>243</v>
      </c>
      <c r="B150" s="20" t="s">
        <v>422</v>
      </c>
      <c r="C150" s="20">
        <v>720.0</v>
      </c>
      <c r="D150" s="50">
        <v>826.0</v>
      </c>
      <c r="E150" s="57">
        <v>0.5236601353</v>
      </c>
      <c r="F150" s="50">
        <v>433.0</v>
      </c>
      <c r="G150" s="50">
        <v>393.0</v>
      </c>
      <c r="H150" s="20" t="s">
        <v>247</v>
      </c>
      <c r="I150" s="7"/>
      <c r="J150" s="20" t="s">
        <v>243</v>
      </c>
      <c r="K150" s="20" t="s">
        <v>422</v>
      </c>
      <c r="L150" s="20">
        <v>720.0</v>
      </c>
      <c r="M150" s="57">
        <v>0.490047425</v>
      </c>
      <c r="N150" s="57">
        <v>0.5056603774</v>
      </c>
      <c r="O150" s="27">
        <v>-1.561295234</v>
      </c>
      <c r="P150" s="20">
        <v>0.0</v>
      </c>
      <c r="Q150" s="7"/>
      <c r="R150" s="7"/>
      <c r="S150" s="7"/>
      <c r="T150" s="7"/>
      <c r="U150" s="7"/>
      <c r="V150" s="7"/>
      <c r="W150" s="7"/>
      <c r="X150" s="7"/>
      <c r="Y150" s="7"/>
      <c r="Z150" s="7"/>
    </row>
    <row r="151" ht="15.0" customHeight="1">
      <c r="A151" s="20" t="s">
        <v>243</v>
      </c>
      <c r="B151" s="20" t="s">
        <v>423</v>
      </c>
      <c r="C151" s="20">
        <v>730.0</v>
      </c>
      <c r="D151" s="50">
        <v>1479.0</v>
      </c>
      <c r="E151" s="57">
        <v>0.4944832486</v>
      </c>
      <c r="F151" s="50">
        <v>731.0</v>
      </c>
      <c r="G151" s="50">
        <v>748.0</v>
      </c>
      <c r="H151" s="20" t="s">
        <v>245</v>
      </c>
      <c r="I151" s="7"/>
      <c r="J151" s="20" t="s">
        <v>243</v>
      </c>
      <c r="K151" s="20" t="s">
        <v>423</v>
      </c>
      <c r="L151" s="20">
        <v>730.0</v>
      </c>
      <c r="M151" s="57">
        <v>0.4667502926</v>
      </c>
      <c r="N151" s="57">
        <v>0.477582846</v>
      </c>
      <c r="O151" s="27">
        <v>-1.083255343</v>
      </c>
      <c r="P151" s="20">
        <v>1.0</v>
      </c>
      <c r="Q151" s="7"/>
      <c r="R151" s="7"/>
      <c r="S151" s="7"/>
      <c r="T151" s="7"/>
      <c r="U151" s="7"/>
      <c r="V151" s="7"/>
      <c r="W151" s="7"/>
      <c r="X151" s="7"/>
      <c r="Y151" s="7"/>
      <c r="Z151" s="7"/>
    </row>
    <row r="152" ht="15.0" customHeight="1">
      <c r="A152" s="20" t="s">
        <v>243</v>
      </c>
      <c r="B152" s="20" t="s">
        <v>424</v>
      </c>
      <c r="C152" s="20">
        <v>740.0</v>
      </c>
      <c r="D152" s="50">
        <v>584.0</v>
      </c>
      <c r="E152" s="57">
        <v>0.5122126633</v>
      </c>
      <c r="F152" s="50">
        <v>299.0</v>
      </c>
      <c r="G152" s="50">
        <v>285.0</v>
      </c>
      <c r="H152" s="20" t="s">
        <v>247</v>
      </c>
      <c r="I152" s="7"/>
      <c r="J152" s="20" t="s">
        <v>243</v>
      </c>
      <c r="K152" s="20" t="s">
        <v>424</v>
      </c>
      <c r="L152" s="20">
        <v>740.0</v>
      </c>
      <c r="M152" s="57">
        <v>0.4853030811</v>
      </c>
      <c r="N152" s="57">
        <v>0.4927152318</v>
      </c>
      <c r="O152" s="27">
        <v>-0.7412150645</v>
      </c>
      <c r="P152" s="20">
        <v>1.0</v>
      </c>
      <c r="Q152" s="7"/>
      <c r="R152" s="7"/>
      <c r="S152" s="7"/>
      <c r="T152" s="7"/>
      <c r="U152" s="7"/>
      <c r="V152" s="7"/>
      <c r="W152" s="7"/>
      <c r="X152" s="7"/>
      <c r="Y152" s="7"/>
      <c r="Z152" s="7"/>
    </row>
    <row r="153" ht="15.0" customHeight="1">
      <c r="A153" s="20" t="s">
        <v>243</v>
      </c>
      <c r="B153" s="20" t="s">
        <v>424</v>
      </c>
      <c r="C153" s="20">
        <v>750.0</v>
      </c>
      <c r="D153" s="50">
        <v>835.0</v>
      </c>
      <c r="E153" s="57">
        <v>0.5252511916</v>
      </c>
      <c r="F153" s="50">
        <v>439.0</v>
      </c>
      <c r="G153" s="50">
        <v>396.0</v>
      </c>
      <c r="H153" s="20" t="s">
        <v>247</v>
      </c>
      <c r="I153" s="7"/>
      <c r="J153" s="20" t="s">
        <v>243</v>
      </c>
      <c r="K153" s="20" t="s">
        <v>424</v>
      </c>
      <c r="L153" s="20">
        <v>750.0</v>
      </c>
      <c r="M153" s="57">
        <v>0.4980219179</v>
      </c>
      <c r="N153" s="57">
        <v>0.5057581574</v>
      </c>
      <c r="O153" s="27">
        <v>-0.7736239491</v>
      </c>
      <c r="P153" s="20">
        <v>0.0</v>
      </c>
      <c r="Q153" s="7"/>
      <c r="R153" s="7"/>
      <c r="S153" s="7"/>
      <c r="T153" s="7"/>
      <c r="U153" s="7"/>
      <c r="V153" s="7"/>
      <c r="W153" s="7"/>
      <c r="X153" s="7"/>
      <c r="Y153" s="7"/>
      <c r="Z153" s="7"/>
    </row>
    <row r="154" ht="15.0" customHeight="1">
      <c r="A154" s="20" t="s">
        <v>243</v>
      </c>
      <c r="B154" s="20" t="s">
        <v>425</v>
      </c>
      <c r="C154" s="20">
        <v>760.0</v>
      </c>
      <c r="D154" s="50">
        <v>954.0</v>
      </c>
      <c r="E154" s="57">
        <v>0.5474406111</v>
      </c>
      <c r="F154" s="50">
        <v>522.0</v>
      </c>
      <c r="G154" s="50">
        <v>432.0</v>
      </c>
      <c r="H154" s="20" t="s">
        <v>247</v>
      </c>
      <c r="I154" s="7"/>
      <c r="J154" s="20" t="s">
        <v>243</v>
      </c>
      <c r="K154" s="20" t="s">
        <v>425</v>
      </c>
      <c r="L154" s="20">
        <v>760.0</v>
      </c>
      <c r="M154" s="57">
        <v>0.5138621406</v>
      </c>
      <c r="N154" s="57">
        <v>0.5306893296</v>
      </c>
      <c r="O154" s="27">
        <v>-1.682718898</v>
      </c>
      <c r="P154" s="20">
        <v>1.0</v>
      </c>
      <c r="Q154" s="7"/>
      <c r="R154" s="7"/>
      <c r="S154" s="7"/>
      <c r="T154" s="7"/>
      <c r="U154" s="7"/>
      <c r="V154" s="7"/>
      <c r="W154" s="7"/>
      <c r="X154" s="7"/>
      <c r="Y154" s="7"/>
      <c r="Z154" s="7"/>
    </row>
    <row r="155" ht="15.0" customHeight="1">
      <c r="A155" s="20" t="s">
        <v>243</v>
      </c>
      <c r="B155" s="20" t="s">
        <v>425</v>
      </c>
      <c r="C155" s="20">
        <v>770.0</v>
      </c>
      <c r="D155" s="50">
        <v>890.0</v>
      </c>
      <c r="E155" s="57">
        <v>0.5432871438</v>
      </c>
      <c r="F155" s="50">
        <v>484.0</v>
      </c>
      <c r="G155" s="50">
        <v>406.0</v>
      </c>
      <c r="H155" s="20" t="s">
        <v>247</v>
      </c>
      <c r="I155" s="7"/>
      <c r="J155" s="20" t="s">
        <v>243</v>
      </c>
      <c r="K155" s="20" t="s">
        <v>425</v>
      </c>
      <c r="L155" s="20">
        <v>770.0</v>
      </c>
      <c r="M155" s="57">
        <v>0.5126959717</v>
      </c>
      <c r="N155" s="57">
        <v>0.5265116279</v>
      </c>
      <c r="O155" s="27">
        <v>-1.381565619</v>
      </c>
      <c r="P155" s="20">
        <v>1.0</v>
      </c>
      <c r="Q155" s="7"/>
      <c r="R155" s="7"/>
      <c r="S155" s="7"/>
      <c r="T155" s="7"/>
      <c r="U155" s="7"/>
      <c r="V155" s="7"/>
      <c r="W155" s="7"/>
      <c r="X155" s="7"/>
      <c r="Y155" s="7"/>
      <c r="Z155" s="7"/>
    </row>
    <row r="156" ht="15.0" customHeight="1">
      <c r="A156" s="20" t="s">
        <v>243</v>
      </c>
      <c r="B156" s="20" t="s">
        <v>425</v>
      </c>
      <c r="C156" s="20">
        <v>780.0</v>
      </c>
      <c r="D156" s="50">
        <v>1176.0</v>
      </c>
      <c r="E156" s="57">
        <v>0.5251931369</v>
      </c>
      <c r="F156" s="50">
        <v>618.0</v>
      </c>
      <c r="G156" s="50">
        <v>558.0</v>
      </c>
      <c r="H156" s="20" t="s">
        <v>247</v>
      </c>
      <c r="I156" s="7"/>
      <c r="J156" s="20" t="s">
        <v>243</v>
      </c>
      <c r="K156" s="20" t="s">
        <v>425</v>
      </c>
      <c r="L156" s="20">
        <v>780.0</v>
      </c>
      <c r="M156" s="57">
        <v>0.4762315742</v>
      </c>
      <c r="N156" s="57">
        <v>0.5076828519</v>
      </c>
      <c r="O156" s="27">
        <v>-3.145127767</v>
      </c>
      <c r="P156" s="20">
        <v>0.0</v>
      </c>
      <c r="Q156" s="7"/>
      <c r="R156" s="7"/>
      <c r="S156" s="7"/>
      <c r="T156" s="7"/>
      <c r="U156" s="7"/>
      <c r="V156" s="7"/>
      <c r="W156" s="7"/>
      <c r="X156" s="7"/>
      <c r="Y156" s="7"/>
      <c r="Z156" s="7"/>
    </row>
    <row r="157" ht="15.0" customHeight="1">
      <c r="A157" s="20" t="s">
        <v>243</v>
      </c>
      <c r="B157" s="20" t="s">
        <v>425</v>
      </c>
      <c r="C157" s="20">
        <v>790.0</v>
      </c>
      <c r="D157" s="50">
        <v>1034.0</v>
      </c>
      <c r="E157" s="57">
        <v>0.5582345652</v>
      </c>
      <c r="F157" s="50">
        <v>577.0</v>
      </c>
      <c r="G157" s="50">
        <v>457.0</v>
      </c>
      <c r="H157" s="20" t="s">
        <v>247</v>
      </c>
      <c r="I157" s="7"/>
      <c r="J157" s="20" t="s">
        <v>243</v>
      </c>
      <c r="K157" s="20" t="s">
        <v>425</v>
      </c>
      <c r="L157" s="20">
        <v>790.0</v>
      </c>
      <c r="M157" s="57">
        <v>0.5428452649</v>
      </c>
      <c r="N157" s="57">
        <v>0.541864139</v>
      </c>
      <c r="O157" s="27">
        <v>0.09811258708</v>
      </c>
      <c r="P157" s="20">
        <v>1.0</v>
      </c>
      <c r="Q157" s="7"/>
      <c r="R157" s="7"/>
      <c r="S157" s="7"/>
      <c r="T157" s="7"/>
      <c r="U157" s="7"/>
      <c r="V157" s="7"/>
      <c r="W157" s="7"/>
      <c r="X157" s="7"/>
      <c r="Y157" s="7"/>
      <c r="Z157" s="7"/>
    </row>
    <row r="158" ht="15.0" customHeight="1">
      <c r="A158" s="20" t="s">
        <v>243</v>
      </c>
      <c r="B158" s="20" t="s">
        <v>425</v>
      </c>
      <c r="C158" s="20">
        <v>800.0</v>
      </c>
      <c r="D158" s="50">
        <v>618.0</v>
      </c>
      <c r="E158" s="57">
        <v>0.5117194852</v>
      </c>
      <c r="F158" s="50">
        <v>316.0</v>
      </c>
      <c r="G158" s="50">
        <v>302.0</v>
      </c>
      <c r="H158" s="20" t="s">
        <v>247</v>
      </c>
      <c r="I158" s="7"/>
      <c r="J158" s="20" t="s">
        <v>243</v>
      </c>
      <c r="K158" s="20" t="s">
        <v>425</v>
      </c>
      <c r="L158" s="20">
        <v>800.0</v>
      </c>
      <c r="M158" s="57">
        <v>0.4884243301</v>
      </c>
      <c r="N158" s="57">
        <v>0.494047619</v>
      </c>
      <c r="O158" s="27">
        <v>-0.5623288935</v>
      </c>
      <c r="P158" s="20">
        <v>1.0</v>
      </c>
      <c r="Q158" s="7"/>
      <c r="R158" s="7"/>
      <c r="S158" s="7"/>
      <c r="T158" s="7"/>
      <c r="U158" s="7"/>
      <c r="V158" s="7"/>
      <c r="W158" s="7"/>
      <c r="X158" s="7"/>
      <c r="Y158" s="7"/>
      <c r="Z158" s="7"/>
    </row>
    <row r="159" ht="15.0" customHeight="1">
      <c r="A159" s="20" t="s">
        <v>243</v>
      </c>
      <c r="B159" s="20" t="s">
        <v>425</v>
      </c>
      <c r="C159" s="20">
        <v>810.0</v>
      </c>
      <c r="D159" s="50">
        <v>1107.0</v>
      </c>
      <c r="E159" s="57">
        <v>0.5895409823</v>
      </c>
      <c r="F159" s="50">
        <v>653.0</v>
      </c>
      <c r="G159" s="50">
        <v>454.0</v>
      </c>
      <c r="H159" s="20" t="s">
        <v>247</v>
      </c>
      <c r="I159" s="7"/>
      <c r="J159" s="20" t="s">
        <v>243</v>
      </c>
      <c r="K159" s="20" t="s">
        <v>425</v>
      </c>
      <c r="L159" s="20">
        <v>810.0</v>
      </c>
      <c r="M159" s="57">
        <v>0.5458381298</v>
      </c>
      <c r="N159" s="57">
        <v>0.5758333333</v>
      </c>
      <c r="O159" s="27">
        <v>-2.999520353</v>
      </c>
      <c r="P159" s="20">
        <v>1.0</v>
      </c>
      <c r="Q159" s="7"/>
      <c r="R159" s="7"/>
      <c r="S159" s="7"/>
      <c r="T159" s="7"/>
      <c r="U159" s="7"/>
      <c r="V159" s="7"/>
      <c r="W159" s="7"/>
      <c r="X159" s="7"/>
      <c r="Y159" s="7"/>
      <c r="Z159" s="7"/>
    </row>
    <row r="160" ht="15.0" customHeight="1">
      <c r="A160" s="20" t="s">
        <v>243</v>
      </c>
      <c r="B160" s="20" t="s">
        <v>426</v>
      </c>
      <c r="C160" s="20">
        <v>820.0</v>
      </c>
      <c r="D160" s="50">
        <v>575.0</v>
      </c>
      <c r="E160" s="57">
        <v>0.677335492</v>
      </c>
      <c r="F160" s="50">
        <v>389.0</v>
      </c>
      <c r="G160" s="50">
        <v>186.0</v>
      </c>
      <c r="H160" s="20" t="s">
        <v>247</v>
      </c>
      <c r="I160" s="7"/>
      <c r="J160" s="20" t="s">
        <v>243</v>
      </c>
      <c r="K160" s="20" t="s">
        <v>426</v>
      </c>
      <c r="L160" s="20">
        <v>820.0</v>
      </c>
      <c r="M160" s="57">
        <v>0.6743429403</v>
      </c>
      <c r="N160" s="57">
        <v>0.6647531573</v>
      </c>
      <c r="O160" s="27">
        <v>0.9589782975</v>
      </c>
      <c r="P160" s="20">
        <v>1.0</v>
      </c>
      <c r="Q160" s="7"/>
      <c r="R160" s="7"/>
      <c r="S160" s="7"/>
      <c r="T160" s="7"/>
      <c r="U160" s="7"/>
      <c r="V160" s="7"/>
      <c r="W160" s="7"/>
      <c r="X160" s="7"/>
      <c r="Y160" s="7"/>
      <c r="Z160" s="7"/>
    </row>
    <row r="161" ht="15.0" customHeight="1">
      <c r="A161" s="20" t="s">
        <v>243</v>
      </c>
      <c r="B161" s="20" t="s">
        <v>426</v>
      </c>
      <c r="C161" s="20">
        <v>830.0</v>
      </c>
      <c r="D161" s="50">
        <v>445.0</v>
      </c>
      <c r="E161" s="57">
        <v>0.6422693787</v>
      </c>
      <c r="F161" s="50">
        <v>286.0</v>
      </c>
      <c r="G161" s="50">
        <v>159.0</v>
      </c>
      <c r="H161" s="20" t="s">
        <v>247</v>
      </c>
      <c r="I161" s="7"/>
      <c r="J161" s="20" t="s">
        <v>243</v>
      </c>
      <c r="K161" s="20" t="s">
        <v>426</v>
      </c>
      <c r="L161" s="20">
        <v>830.0</v>
      </c>
      <c r="M161" s="57">
        <v>0.599071382</v>
      </c>
      <c r="N161" s="57">
        <v>0.6267806268</v>
      </c>
      <c r="O161" s="27">
        <v>-2.770924476</v>
      </c>
      <c r="P161" s="20">
        <v>1.0</v>
      </c>
      <c r="Q161" s="7"/>
      <c r="R161" s="7"/>
      <c r="S161" s="7"/>
      <c r="T161" s="7"/>
      <c r="U161" s="7"/>
      <c r="V161" s="7"/>
      <c r="W161" s="7"/>
      <c r="X161" s="7"/>
      <c r="Y161" s="7"/>
      <c r="Z161" s="7"/>
    </row>
    <row r="162" ht="15.0" customHeight="1">
      <c r="A162" s="20" t="s">
        <v>243</v>
      </c>
      <c r="B162" s="20" t="s">
        <v>426</v>
      </c>
      <c r="C162" s="20">
        <v>840.0</v>
      </c>
      <c r="D162" s="50">
        <v>538.0</v>
      </c>
      <c r="E162" s="57">
        <v>0.6472686811</v>
      </c>
      <c r="F162" s="50">
        <v>348.0</v>
      </c>
      <c r="G162" s="50">
        <v>190.0</v>
      </c>
      <c r="H162" s="20" t="s">
        <v>247</v>
      </c>
      <c r="I162" s="7"/>
      <c r="J162" s="20" t="s">
        <v>243</v>
      </c>
      <c r="K162" s="20" t="s">
        <v>426</v>
      </c>
      <c r="L162" s="20">
        <v>840.0</v>
      </c>
      <c r="M162" s="57">
        <v>0.6508287415</v>
      </c>
      <c r="N162" s="57">
        <v>0.6339969372</v>
      </c>
      <c r="O162" s="27">
        <v>1.683180425</v>
      </c>
      <c r="P162" s="20">
        <v>1.0</v>
      </c>
      <c r="Q162" s="7"/>
      <c r="R162" s="7"/>
      <c r="S162" s="7"/>
      <c r="T162" s="7"/>
      <c r="U162" s="7"/>
      <c r="V162" s="7"/>
      <c r="W162" s="7"/>
      <c r="X162" s="7"/>
      <c r="Y162" s="7"/>
      <c r="Z162" s="7"/>
    </row>
    <row r="163" ht="15.0" customHeight="1">
      <c r="A163" s="20" t="s">
        <v>243</v>
      </c>
      <c r="B163" s="20" t="s">
        <v>427</v>
      </c>
      <c r="C163" s="20">
        <v>850.0</v>
      </c>
      <c r="D163" s="50">
        <v>442.0</v>
      </c>
      <c r="E163" s="57">
        <v>0.5524049389</v>
      </c>
      <c r="F163" s="50">
        <v>244.0</v>
      </c>
      <c r="G163" s="50">
        <v>198.0</v>
      </c>
      <c r="H163" s="20" t="s">
        <v>247</v>
      </c>
      <c r="I163" s="7"/>
      <c r="J163" s="20" t="s">
        <v>243</v>
      </c>
      <c r="K163" s="20" t="s">
        <v>427</v>
      </c>
      <c r="L163" s="20">
        <v>850.0</v>
      </c>
      <c r="M163" s="57">
        <v>0.5196855679</v>
      </c>
      <c r="N163" s="57">
        <v>0.5345557123</v>
      </c>
      <c r="O163" s="27">
        <v>-1.487014432</v>
      </c>
      <c r="P163" s="20">
        <v>1.0</v>
      </c>
      <c r="Q163" s="7"/>
      <c r="R163" s="7"/>
      <c r="S163" s="7"/>
      <c r="T163" s="7"/>
      <c r="U163" s="7"/>
      <c r="V163" s="7"/>
      <c r="W163" s="7"/>
      <c r="X163" s="7"/>
      <c r="Y163" s="7"/>
      <c r="Z163" s="7"/>
    </row>
    <row r="164" ht="15.0" customHeight="1">
      <c r="A164" s="20" t="s">
        <v>243</v>
      </c>
      <c r="B164" s="20" t="s">
        <v>428</v>
      </c>
      <c r="C164" s="20">
        <v>860.0</v>
      </c>
      <c r="D164" s="50">
        <v>1826.0</v>
      </c>
      <c r="E164" s="57">
        <v>0.3364238499</v>
      </c>
      <c r="F164" s="50">
        <v>614.0</v>
      </c>
      <c r="G164" s="50">
        <v>1212.0</v>
      </c>
      <c r="H164" s="20" t="s">
        <v>245</v>
      </c>
      <c r="I164" s="7"/>
      <c r="J164" s="20" t="s">
        <v>243</v>
      </c>
      <c r="K164" s="20" t="s">
        <v>428</v>
      </c>
      <c r="L164" s="20">
        <v>860.0</v>
      </c>
      <c r="M164" s="57">
        <v>0.2977323927</v>
      </c>
      <c r="N164" s="57">
        <v>0.3124701386</v>
      </c>
      <c r="O164" s="27">
        <v>-1.473774581</v>
      </c>
      <c r="P164" s="20">
        <v>1.0</v>
      </c>
      <c r="Q164" s="7"/>
      <c r="R164" s="7"/>
      <c r="S164" s="7"/>
      <c r="T164" s="7"/>
      <c r="U164" s="7"/>
      <c r="V164" s="7"/>
      <c r="W164" s="7"/>
      <c r="X164" s="7"/>
      <c r="Y164" s="7"/>
      <c r="Z164" s="7"/>
    </row>
    <row r="165" ht="15.0" customHeight="1">
      <c r="A165" s="20" t="s">
        <v>243</v>
      </c>
      <c r="B165" s="20" t="s">
        <v>429</v>
      </c>
      <c r="C165" s="20">
        <v>870.0</v>
      </c>
      <c r="D165" s="50">
        <v>1804.0</v>
      </c>
      <c r="E165" s="57">
        <v>0.5129753311</v>
      </c>
      <c r="F165" s="50">
        <v>925.0</v>
      </c>
      <c r="G165" s="50">
        <v>879.0</v>
      </c>
      <c r="H165" s="20" t="s">
        <v>247</v>
      </c>
      <c r="I165" s="7"/>
      <c r="J165" s="20" t="s">
        <v>243</v>
      </c>
      <c r="K165" s="20" t="s">
        <v>429</v>
      </c>
      <c r="L165" s="20">
        <v>870.0</v>
      </c>
      <c r="M165" s="57">
        <v>0.4789713759</v>
      </c>
      <c r="N165" s="57">
        <v>0.4956481906</v>
      </c>
      <c r="O165" s="27">
        <v>-1.667681463</v>
      </c>
      <c r="P165" s="20">
        <v>1.0</v>
      </c>
      <c r="Q165" s="7"/>
      <c r="R165" s="7"/>
      <c r="S165" s="7"/>
      <c r="T165" s="7"/>
      <c r="U165" s="7"/>
      <c r="V165" s="7"/>
      <c r="W165" s="7"/>
      <c r="X165" s="7"/>
      <c r="Y165" s="7"/>
      <c r="Z165" s="7"/>
    </row>
    <row r="166" ht="15.0" customHeight="1">
      <c r="A166" s="20" t="s">
        <v>243</v>
      </c>
      <c r="B166" s="20" t="s">
        <v>429</v>
      </c>
      <c r="C166" s="20">
        <v>880.0</v>
      </c>
      <c r="D166" s="50">
        <v>3248.0</v>
      </c>
      <c r="E166" s="57">
        <v>0.5150059078</v>
      </c>
      <c r="F166" s="50">
        <v>1673.0</v>
      </c>
      <c r="G166" s="50">
        <v>1575.0</v>
      </c>
      <c r="H166" s="20" t="s">
        <v>247</v>
      </c>
      <c r="I166" s="7"/>
      <c r="J166" s="20" t="s">
        <v>243</v>
      </c>
      <c r="K166" s="20" t="s">
        <v>429</v>
      </c>
      <c r="L166" s="20">
        <v>880.0</v>
      </c>
      <c r="M166" s="57">
        <v>0.4736241605</v>
      </c>
      <c r="N166" s="57">
        <v>0.4984760321</v>
      </c>
      <c r="O166" s="27">
        <v>-2.48518716</v>
      </c>
      <c r="P166" s="20">
        <v>1.0</v>
      </c>
      <c r="Q166" s="7"/>
      <c r="R166" s="7"/>
      <c r="S166" s="7"/>
      <c r="T166" s="7"/>
      <c r="U166" s="7"/>
      <c r="V166" s="7"/>
      <c r="W166" s="7"/>
      <c r="X166" s="7"/>
      <c r="Y166" s="7"/>
      <c r="Z166" s="7"/>
    </row>
    <row r="167" ht="15.0" customHeight="1">
      <c r="A167" s="20" t="s">
        <v>243</v>
      </c>
      <c r="B167" s="20" t="s">
        <v>429</v>
      </c>
      <c r="C167" s="20">
        <v>890.0</v>
      </c>
      <c r="D167" s="50">
        <v>1699.0</v>
      </c>
      <c r="E167" s="57">
        <v>0.4977785036</v>
      </c>
      <c r="F167" s="50">
        <v>846.0</v>
      </c>
      <c r="G167" s="50">
        <v>853.0</v>
      </c>
      <c r="H167" s="20" t="s">
        <v>245</v>
      </c>
      <c r="I167" s="7"/>
      <c r="J167" s="20" t="s">
        <v>243</v>
      </c>
      <c r="K167" s="20" t="s">
        <v>429</v>
      </c>
      <c r="L167" s="20">
        <v>890.0</v>
      </c>
      <c r="M167" s="57">
        <v>0.4661613649</v>
      </c>
      <c r="N167" s="57">
        <v>0.4803817603</v>
      </c>
      <c r="O167" s="27">
        <v>-1.422039541</v>
      </c>
      <c r="P167" s="20">
        <v>1.0</v>
      </c>
      <c r="Q167" s="7"/>
      <c r="R167" s="7"/>
      <c r="S167" s="7"/>
      <c r="T167" s="7"/>
      <c r="U167" s="7"/>
      <c r="V167" s="7"/>
      <c r="W167" s="7"/>
      <c r="X167" s="7"/>
      <c r="Y167" s="7"/>
      <c r="Z167" s="7"/>
    </row>
    <row r="168" ht="15.0" customHeight="1">
      <c r="A168" s="20" t="s">
        <v>243</v>
      </c>
      <c r="B168" s="20" t="s">
        <v>429</v>
      </c>
      <c r="C168" s="20">
        <v>900.0</v>
      </c>
      <c r="D168" s="50">
        <v>1440.0</v>
      </c>
      <c r="E168" s="57">
        <v>0.5011954039</v>
      </c>
      <c r="F168" s="50">
        <v>722.0</v>
      </c>
      <c r="G168" s="50">
        <v>718.0</v>
      </c>
      <c r="H168" s="20" t="s">
        <v>247</v>
      </c>
      <c r="I168" s="7"/>
      <c r="J168" s="20" t="s">
        <v>243</v>
      </c>
      <c r="K168" s="20" t="s">
        <v>429</v>
      </c>
      <c r="L168" s="20">
        <v>900.0</v>
      </c>
      <c r="M168" s="57">
        <v>0.4655167549</v>
      </c>
      <c r="N168" s="57">
        <v>0.4829931973</v>
      </c>
      <c r="O168" s="27">
        <v>-1.747644242</v>
      </c>
      <c r="P168" s="20">
        <v>1.0</v>
      </c>
      <c r="Q168" s="7"/>
      <c r="R168" s="7"/>
      <c r="S168" s="7"/>
      <c r="T168" s="7"/>
      <c r="U168" s="7"/>
      <c r="V168" s="7"/>
      <c r="W168" s="7"/>
      <c r="X168" s="7"/>
      <c r="Y168" s="7"/>
      <c r="Z168" s="7"/>
    </row>
    <row r="169" ht="15.0" customHeight="1">
      <c r="A169" s="20" t="s">
        <v>243</v>
      </c>
      <c r="B169" s="20" t="s">
        <v>429</v>
      </c>
      <c r="C169" s="20">
        <v>910.0</v>
      </c>
      <c r="D169" s="50">
        <v>1337.0</v>
      </c>
      <c r="E169" s="57">
        <v>0.5278521525</v>
      </c>
      <c r="F169" s="50">
        <v>706.0</v>
      </c>
      <c r="G169" s="50">
        <v>631.0</v>
      </c>
      <c r="H169" s="20" t="s">
        <v>247</v>
      </c>
      <c r="I169" s="7"/>
      <c r="J169" s="20" t="s">
        <v>243</v>
      </c>
      <c r="K169" s="20" t="s">
        <v>429</v>
      </c>
      <c r="L169" s="20">
        <v>910.0</v>
      </c>
      <c r="M169" s="57">
        <v>0.4771561977</v>
      </c>
      <c r="N169" s="57">
        <v>0.5136494253</v>
      </c>
      <c r="O169" s="27">
        <v>-3.649322755</v>
      </c>
      <c r="P169" s="20">
        <v>0.0</v>
      </c>
      <c r="Q169" s="7"/>
      <c r="R169" s="7"/>
      <c r="S169" s="7"/>
      <c r="T169" s="7"/>
      <c r="U169" s="7"/>
      <c r="V169" s="7"/>
      <c r="W169" s="7"/>
      <c r="X169" s="7"/>
      <c r="Y169" s="7"/>
      <c r="Z169" s="7"/>
    </row>
    <row r="170" ht="15.0" customHeight="1">
      <c r="A170" s="20" t="s">
        <v>243</v>
      </c>
      <c r="B170" s="20" t="s">
        <v>429</v>
      </c>
      <c r="C170" s="20">
        <v>920.0</v>
      </c>
      <c r="D170" s="50">
        <v>2641.0</v>
      </c>
      <c r="E170" s="57">
        <v>0.50150975</v>
      </c>
      <c r="F170" s="50">
        <v>1324.0</v>
      </c>
      <c r="G170" s="50">
        <v>1317.0</v>
      </c>
      <c r="H170" s="20" t="s">
        <v>247</v>
      </c>
      <c r="I170" s="7"/>
      <c r="J170" s="20" t="s">
        <v>243</v>
      </c>
      <c r="K170" s="20" t="s">
        <v>429</v>
      </c>
      <c r="L170" s="20">
        <v>920.0</v>
      </c>
      <c r="M170" s="57">
        <v>0.4899027103</v>
      </c>
      <c r="N170" s="57">
        <v>0.482398957</v>
      </c>
      <c r="O170" s="27">
        <v>0.7503753359</v>
      </c>
      <c r="P170" s="20">
        <v>1.0</v>
      </c>
      <c r="Q170" s="7"/>
      <c r="R170" s="7"/>
      <c r="S170" s="7"/>
      <c r="T170" s="7"/>
      <c r="U170" s="7"/>
      <c r="V170" s="7"/>
      <c r="W170" s="7"/>
      <c r="X170" s="7"/>
      <c r="Y170" s="7"/>
      <c r="Z170" s="7"/>
    </row>
    <row r="171" ht="15.0" customHeight="1">
      <c r="A171" s="20" t="s">
        <v>243</v>
      </c>
      <c r="B171" s="20" t="s">
        <v>429</v>
      </c>
      <c r="C171" s="20">
        <v>922.0</v>
      </c>
      <c r="D171" s="50">
        <v>1453.0</v>
      </c>
      <c r="E171" s="57">
        <v>0.5450247576</v>
      </c>
      <c r="F171" s="50">
        <v>792.0</v>
      </c>
      <c r="G171" s="50">
        <v>661.0</v>
      </c>
      <c r="H171" s="20" t="s">
        <v>247</v>
      </c>
      <c r="I171" s="7"/>
      <c r="J171" s="20" t="s">
        <v>243</v>
      </c>
      <c r="K171" s="20" t="s">
        <v>429</v>
      </c>
      <c r="L171" s="20">
        <v>922.0</v>
      </c>
      <c r="M171" s="57">
        <v>0.5183498665</v>
      </c>
      <c r="N171" s="57">
        <v>0.530077427</v>
      </c>
      <c r="O171" s="27">
        <v>-1.17275605</v>
      </c>
      <c r="P171" s="20">
        <v>1.0</v>
      </c>
      <c r="Q171" s="7"/>
      <c r="R171" s="7"/>
      <c r="S171" s="7"/>
      <c r="T171" s="7"/>
      <c r="U171" s="7"/>
      <c r="V171" s="7"/>
      <c r="W171" s="7"/>
      <c r="X171" s="7"/>
      <c r="Y171" s="7"/>
      <c r="Z171" s="7"/>
    </row>
    <row r="172" ht="15.0" customHeight="1">
      <c r="A172" s="20" t="s">
        <v>243</v>
      </c>
      <c r="B172" s="20" t="s">
        <v>429</v>
      </c>
      <c r="C172" s="20">
        <v>924.0</v>
      </c>
      <c r="D172" s="50">
        <v>1559.0</v>
      </c>
      <c r="E172" s="57">
        <v>0.5209410555</v>
      </c>
      <c r="F172" s="50">
        <v>812.0</v>
      </c>
      <c r="G172" s="50">
        <v>747.0</v>
      </c>
      <c r="H172" s="20" t="s">
        <v>247</v>
      </c>
      <c r="I172" s="7"/>
      <c r="J172" s="20" t="s">
        <v>243</v>
      </c>
      <c r="K172" s="20" t="s">
        <v>429</v>
      </c>
      <c r="L172" s="20">
        <v>924.0</v>
      </c>
      <c r="M172" s="57">
        <v>0.4912617715</v>
      </c>
      <c r="N172" s="57">
        <v>0.5058823529</v>
      </c>
      <c r="O172" s="27">
        <v>-1.462058141</v>
      </c>
      <c r="P172" s="20">
        <v>0.0</v>
      </c>
      <c r="Q172" s="7"/>
      <c r="R172" s="7"/>
      <c r="S172" s="7"/>
      <c r="T172" s="7"/>
      <c r="U172" s="7"/>
      <c r="V172" s="7"/>
      <c r="W172" s="7"/>
      <c r="X172" s="7"/>
      <c r="Y172" s="7"/>
      <c r="Z172" s="7"/>
    </row>
    <row r="173" ht="15.0" customHeight="1">
      <c r="A173" s="20" t="s">
        <v>243</v>
      </c>
      <c r="B173" s="20" t="s">
        <v>429</v>
      </c>
      <c r="C173" s="20">
        <v>926.0</v>
      </c>
      <c r="D173" s="50">
        <v>949.0</v>
      </c>
      <c r="E173" s="57">
        <v>0.514819196</v>
      </c>
      <c r="F173" s="50">
        <v>489.0</v>
      </c>
      <c r="G173" s="50">
        <v>460.0</v>
      </c>
      <c r="H173" s="20" t="s">
        <v>247</v>
      </c>
      <c r="I173" s="7"/>
      <c r="J173" s="20" t="s">
        <v>243</v>
      </c>
      <c r="K173" s="20" t="s">
        <v>429</v>
      </c>
      <c r="L173" s="20">
        <v>926.0</v>
      </c>
      <c r="M173" s="57">
        <v>0.5048580225</v>
      </c>
      <c r="N173" s="57">
        <v>0.4981949458</v>
      </c>
      <c r="O173" s="27">
        <v>0.6663076622</v>
      </c>
      <c r="P173" s="20">
        <v>0.0</v>
      </c>
      <c r="Q173" s="7"/>
      <c r="R173" s="7"/>
      <c r="S173" s="7"/>
      <c r="T173" s="7"/>
      <c r="U173" s="7"/>
      <c r="V173" s="7"/>
      <c r="W173" s="7"/>
      <c r="X173" s="7"/>
      <c r="Y173" s="7"/>
      <c r="Z173" s="7"/>
    </row>
    <row r="174" ht="15.0" customHeight="1">
      <c r="A174" s="20" t="s">
        <v>243</v>
      </c>
      <c r="B174" s="20" t="s">
        <v>429</v>
      </c>
      <c r="C174" s="20">
        <v>928.0</v>
      </c>
      <c r="D174" s="50">
        <v>1694.0</v>
      </c>
      <c r="E174" s="57">
        <v>0.5008359714</v>
      </c>
      <c r="F174" s="50">
        <v>848.0</v>
      </c>
      <c r="G174" s="50">
        <v>846.0</v>
      </c>
      <c r="H174" s="20" t="s">
        <v>247</v>
      </c>
      <c r="I174" s="7"/>
      <c r="J174" s="20" t="s">
        <v>243</v>
      </c>
      <c r="K174" s="20" t="s">
        <v>429</v>
      </c>
      <c r="L174" s="20">
        <v>928.0</v>
      </c>
      <c r="M174" s="57">
        <v>0.464541788</v>
      </c>
      <c r="N174" s="57">
        <v>0.48434238</v>
      </c>
      <c r="O174" s="27">
        <v>-1.980059196</v>
      </c>
      <c r="P174" s="20">
        <v>1.0</v>
      </c>
      <c r="Q174" s="7"/>
      <c r="R174" s="7"/>
      <c r="S174" s="7"/>
      <c r="T174" s="7"/>
      <c r="U174" s="7"/>
      <c r="V174" s="7"/>
      <c r="W174" s="7"/>
      <c r="X174" s="7"/>
      <c r="Y174" s="7"/>
      <c r="Z174" s="7"/>
    </row>
    <row r="175" ht="15.0" customHeight="1">
      <c r="A175" s="20" t="s">
        <v>243</v>
      </c>
      <c r="B175" s="20" t="s">
        <v>430</v>
      </c>
      <c r="C175" s="20">
        <v>930.0</v>
      </c>
      <c r="D175" s="50">
        <v>2470.0</v>
      </c>
      <c r="E175" s="57">
        <v>0.4033350176</v>
      </c>
      <c r="F175" s="50">
        <v>996.0</v>
      </c>
      <c r="G175" s="50">
        <v>1474.0</v>
      </c>
      <c r="H175" s="20" t="s">
        <v>245</v>
      </c>
      <c r="I175" s="7"/>
      <c r="J175" s="20" t="s">
        <v>243</v>
      </c>
      <c r="K175" s="20" t="s">
        <v>430</v>
      </c>
      <c r="L175" s="20">
        <v>930.0</v>
      </c>
      <c r="M175" s="57">
        <v>0.3555468825</v>
      </c>
      <c r="N175" s="57">
        <v>0.3831194088</v>
      </c>
      <c r="O175" s="27">
        <v>-2.757252631</v>
      </c>
      <c r="P175" s="20">
        <v>1.0</v>
      </c>
      <c r="Q175" s="7"/>
      <c r="R175" s="7"/>
      <c r="S175" s="7"/>
      <c r="T175" s="7"/>
      <c r="U175" s="7"/>
      <c r="V175" s="7"/>
      <c r="W175" s="7"/>
      <c r="X175" s="7"/>
      <c r="Y175" s="7"/>
      <c r="Z175" s="7"/>
    </row>
    <row r="176" ht="15.0" customHeight="1">
      <c r="A176" s="20" t="s">
        <v>243</v>
      </c>
      <c r="B176" s="20" t="s">
        <v>431</v>
      </c>
      <c r="C176" s="20">
        <v>940.0</v>
      </c>
      <c r="D176" s="50">
        <v>1343.0</v>
      </c>
      <c r="E176" s="57">
        <v>0.3757164549</v>
      </c>
      <c r="F176" s="50">
        <v>505.0</v>
      </c>
      <c r="G176" s="50">
        <v>838.0</v>
      </c>
      <c r="H176" s="20" t="s">
        <v>245</v>
      </c>
      <c r="I176" s="7"/>
      <c r="J176" s="20" t="s">
        <v>243</v>
      </c>
      <c r="K176" s="20" t="s">
        <v>431</v>
      </c>
      <c r="L176" s="20">
        <v>940.0</v>
      </c>
      <c r="M176" s="57">
        <v>0.3382081123</v>
      </c>
      <c r="N176" s="57">
        <v>0.3542074364</v>
      </c>
      <c r="O176" s="27">
        <v>-1.599932415</v>
      </c>
      <c r="P176" s="20">
        <v>1.0</v>
      </c>
      <c r="Q176" s="7"/>
      <c r="R176" s="7"/>
      <c r="S176" s="7"/>
      <c r="T176" s="7"/>
      <c r="U176" s="7"/>
      <c r="V176" s="7"/>
      <c r="W176" s="7"/>
      <c r="X176" s="7"/>
      <c r="Y176" s="7"/>
      <c r="Z176" s="7"/>
    </row>
    <row r="177" ht="15.0" customHeight="1">
      <c r="A177" s="20" t="s">
        <v>243</v>
      </c>
      <c r="B177" s="20" t="s">
        <v>432</v>
      </c>
      <c r="C177" s="20">
        <v>950.0</v>
      </c>
      <c r="D177" s="50">
        <v>655.0</v>
      </c>
      <c r="E177" s="57">
        <v>0.2979829387</v>
      </c>
      <c r="F177" s="50">
        <v>195.0</v>
      </c>
      <c r="G177" s="50">
        <v>460.0</v>
      </c>
      <c r="H177" s="20" t="s">
        <v>245</v>
      </c>
      <c r="I177" s="7"/>
      <c r="J177" s="20" t="s">
        <v>243</v>
      </c>
      <c r="K177" s="20" t="s">
        <v>432</v>
      </c>
      <c r="L177" s="20">
        <v>950.0</v>
      </c>
      <c r="M177" s="57">
        <v>0.2606014255</v>
      </c>
      <c r="N177" s="57">
        <v>0.2730015083</v>
      </c>
      <c r="O177" s="27">
        <v>-1.240008281</v>
      </c>
      <c r="P177" s="20">
        <v>1.0</v>
      </c>
      <c r="Q177" s="7"/>
      <c r="R177" s="7"/>
      <c r="S177" s="7"/>
      <c r="T177" s="7"/>
      <c r="U177" s="7"/>
      <c r="V177" s="7"/>
      <c r="W177" s="7"/>
      <c r="X177" s="7"/>
      <c r="Y177" s="7"/>
      <c r="Z177" s="7"/>
    </row>
    <row r="178" ht="15.0" customHeight="1">
      <c r="A178" s="20" t="s">
        <v>243</v>
      </c>
      <c r="B178" s="20" t="s">
        <v>432</v>
      </c>
      <c r="C178" s="20">
        <v>960.0</v>
      </c>
      <c r="D178" s="50">
        <v>369.0</v>
      </c>
      <c r="E178" s="57">
        <v>0.3426370563</v>
      </c>
      <c r="F178" s="50">
        <v>126.0</v>
      </c>
      <c r="G178" s="50">
        <v>243.0</v>
      </c>
      <c r="H178" s="20" t="s">
        <v>245</v>
      </c>
      <c r="I178" s="7"/>
      <c r="J178" s="20" t="s">
        <v>243</v>
      </c>
      <c r="K178" s="20" t="s">
        <v>432</v>
      </c>
      <c r="L178" s="20">
        <v>960.0</v>
      </c>
      <c r="M178" s="57">
        <v>0.2884832783</v>
      </c>
      <c r="N178" s="57">
        <v>0.3188720174</v>
      </c>
      <c r="O178" s="27">
        <v>-3.038873907</v>
      </c>
      <c r="P178" s="20">
        <v>1.0</v>
      </c>
      <c r="Q178" s="7"/>
      <c r="R178" s="7"/>
      <c r="S178" s="7"/>
      <c r="T178" s="7"/>
      <c r="U178" s="7"/>
      <c r="V178" s="7"/>
      <c r="W178" s="7"/>
      <c r="X178" s="7"/>
      <c r="Y178" s="7"/>
      <c r="Z178" s="7"/>
    </row>
    <row r="179" ht="15.0" customHeight="1">
      <c r="A179" s="20" t="s">
        <v>243</v>
      </c>
      <c r="B179" s="20" t="s">
        <v>432</v>
      </c>
      <c r="C179" s="20">
        <v>970.0</v>
      </c>
      <c r="D179" s="50">
        <v>1426.0</v>
      </c>
      <c r="E179" s="57">
        <v>0.3527277982</v>
      </c>
      <c r="F179" s="50">
        <v>503.0</v>
      </c>
      <c r="G179" s="50">
        <v>923.0</v>
      </c>
      <c r="H179" s="20" t="s">
        <v>245</v>
      </c>
      <c r="I179" s="7"/>
      <c r="J179" s="20" t="s">
        <v>243</v>
      </c>
      <c r="K179" s="20" t="s">
        <v>432</v>
      </c>
      <c r="L179" s="20">
        <v>970.0</v>
      </c>
      <c r="M179" s="57">
        <v>0.3180759336</v>
      </c>
      <c r="N179" s="57">
        <v>0.3299620733</v>
      </c>
      <c r="O179" s="27">
        <v>-1.188613973</v>
      </c>
      <c r="P179" s="20">
        <v>1.0</v>
      </c>
      <c r="Q179" s="7"/>
      <c r="R179" s="7"/>
      <c r="S179" s="7"/>
      <c r="T179" s="7"/>
      <c r="U179" s="7"/>
      <c r="V179" s="7"/>
      <c r="W179" s="7"/>
      <c r="X179" s="7"/>
      <c r="Y179" s="7"/>
      <c r="Z179" s="7"/>
    </row>
    <row r="180" ht="15.0" customHeight="1">
      <c r="A180" s="20" t="s">
        <v>243</v>
      </c>
      <c r="B180" s="20" t="s">
        <v>433</v>
      </c>
      <c r="C180" s="20">
        <v>980.0</v>
      </c>
      <c r="D180" s="50">
        <v>1557.0</v>
      </c>
      <c r="E180" s="57">
        <v>0.5451913926</v>
      </c>
      <c r="F180" s="50">
        <v>849.0</v>
      </c>
      <c r="G180" s="50">
        <v>708.0</v>
      </c>
      <c r="H180" s="20" t="s">
        <v>247</v>
      </c>
      <c r="I180" s="7"/>
      <c r="J180" s="20" t="s">
        <v>243</v>
      </c>
      <c r="K180" s="20" t="s">
        <v>433</v>
      </c>
      <c r="L180" s="20">
        <v>980.0</v>
      </c>
      <c r="M180" s="57">
        <v>0.5132761</v>
      </c>
      <c r="N180" s="57">
        <v>0.5291576674</v>
      </c>
      <c r="O180" s="27">
        <v>-1.588156738</v>
      </c>
      <c r="P180" s="20">
        <v>1.0</v>
      </c>
      <c r="Q180" s="7"/>
      <c r="R180" s="7"/>
      <c r="S180" s="7"/>
      <c r="T180" s="7"/>
      <c r="U180" s="7"/>
      <c r="V180" s="7"/>
      <c r="W180" s="7"/>
      <c r="X180" s="7"/>
      <c r="Y180" s="7"/>
      <c r="Z180" s="7"/>
    </row>
    <row r="181" ht="15.0" customHeight="1">
      <c r="A181" s="20" t="s">
        <v>243</v>
      </c>
      <c r="B181" s="20" t="s">
        <v>434</v>
      </c>
      <c r="C181" s="20">
        <v>990.0</v>
      </c>
      <c r="D181" s="50">
        <v>2087.0</v>
      </c>
      <c r="E181" s="57">
        <v>0.4496257105</v>
      </c>
      <c r="F181" s="50">
        <v>938.0</v>
      </c>
      <c r="G181" s="50">
        <v>1149.0</v>
      </c>
      <c r="H181" s="20" t="s">
        <v>245</v>
      </c>
      <c r="I181" s="7"/>
      <c r="J181" s="20" t="s">
        <v>243</v>
      </c>
      <c r="K181" s="20" t="s">
        <v>434</v>
      </c>
      <c r="L181" s="20">
        <v>990.0</v>
      </c>
      <c r="M181" s="57">
        <v>0.4037240239</v>
      </c>
      <c r="N181" s="57">
        <v>0.430887372</v>
      </c>
      <c r="O181" s="27">
        <v>-2.716334812</v>
      </c>
      <c r="P181" s="20">
        <v>1.0</v>
      </c>
      <c r="Q181" s="7"/>
      <c r="R181" s="7"/>
      <c r="S181" s="7"/>
      <c r="T181" s="7"/>
      <c r="U181" s="7"/>
      <c r="V181" s="7"/>
      <c r="W181" s="7"/>
      <c r="X181" s="7"/>
      <c r="Y181" s="7"/>
      <c r="Z181" s="7"/>
    </row>
    <row r="182" ht="15.0" customHeight="1">
      <c r="A182" s="20" t="s">
        <v>243</v>
      </c>
      <c r="B182" s="20" t="s">
        <v>434</v>
      </c>
      <c r="C182" s="20">
        <v>1000.0</v>
      </c>
      <c r="D182" s="50">
        <v>1923.0</v>
      </c>
      <c r="E182" s="57">
        <v>0.4142359237</v>
      </c>
      <c r="F182" s="50">
        <v>797.0</v>
      </c>
      <c r="G182" s="50">
        <v>1126.0</v>
      </c>
      <c r="H182" s="20" t="s">
        <v>245</v>
      </c>
      <c r="I182" s="7"/>
      <c r="J182" s="20" t="s">
        <v>243</v>
      </c>
      <c r="K182" s="20" t="s">
        <v>434</v>
      </c>
      <c r="L182" s="20">
        <v>1000.0</v>
      </c>
      <c r="M182" s="57">
        <v>0.3747584199</v>
      </c>
      <c r="N182" s="57">
        <v>0.3923357664</v>
      </c>
      <c r="O182" s="27">
        <v>-1.757734647</v>
      </c>
      <c r="P182" s="20">
        <v>1.0</v>
      </c>
      <c r="Q182" s="7"/>
      <c r="R182" s="7"/>
      <c r="S182" s="7"/>
      <c r="T182" s="7"/>
      <c r="U182" s="7"/>
      <c r="V182" s="7"/>
      <c r="W182" s="7"/>
      <c r="X182" s="7"/>
      <c r="Y182" s="7"/>
      <c r="Z182" s="7"/>
    </row>
    <row r="183" ht="15.0" customHeight="1">
      <c r="A183" s="20" t="s">
        <v>243</v>
      </c>
      <c r="B183" s="20" t="s">
        <v>434</v>
      </c>
      <c r="C183" s="20">
        <v>1010.0</v>
      </c>
      <c r="D183" s="50">
        <v>996.0</v>
      </c>
      <c r="E183" s="57">
        <v>0.4110038742</v>
      </c>
      <c r="F183" s="50">
        <v>409.0</v>
      </c>
      <c r="G183" s="50">
        <v>587.0</v>
      </c>
      <c r="H183" s="20" t="s">
        <v>245</v>
      </c>
      <c r="I183" s="7"/>
      <c r="J183" s="20" t="s">
        <v>243</v>
      </c>
      <c r="K183" s="20" t="s">
        <v>434</v>
      </c>
      <c r="L183" s="20">
        <v>1010.0</v>
      </c>
      <c r="M183" s="57">
        <v>0.3788818677</v>
      </c>
      <c r="N183" s="57">
        <v>0.3890814558</v>
      </c>
      <c r="O183" s="27">
        <v>-1.019958812</v>
      </c>
      <c r="P183" s="20">
        <v>1.0</v>
      </c>
      <c r="Q183" s="7"/>
      <c r="R183" s="7"/>
      <c r="S183" s="7"/>
      <c r="T183" s="7"/>
      <c r="U183" s="7"/>
      <c r="V183" s="7"/>
      <c r="W183" s="7"/>
      <c r="X183" s="7"/>
      <c r="Y183" s="7"/>
      <c r="Z183" s="7"/>
    </row>
    <row r="184" ht="15.0" customHeight="1">
      <c r="A184" s="20" t="s">
        <v>243</v>
      </c>
      <c r="B184" s="20" t="s">
        <v>434</v>
      </c>
      <c r="C184" s="20">
        <v>1020.0</v>
      </c>
      <c r="D184" s="50">
        <v>1512.0</v>
      </c>
      <c r="E184" s="57">
        <v>0.4217928279</v>
      </c>
      <c r="F184" s="50">
        <v>638.0</v>
      </c>
      <c r="G184" s="50">
        <v>874.0</v>
      </c>
      <c r="H184" s="20" t="s">
        <v>245</v>
      </c>
      <c r="I184" s="7"/>
      <c r="J184" s="20" t="s">
        <v>243</v>
      </c>
      <c r="K184" s="20" t="s">
        <v>434</v>
      </c>
      <c r="L184" s="20">
        <v>1020.0</v>
      </c>
      <c r="M184" s="57">
        <v>0.3708923142</v>
      </c>
      <c r="N184" s="57">
        <v>0.4004898959</v>
      </c>
      <c r="O184" s="27">
        <v>-2.959758174</v>
      </c>
      <c r="P184" s="20">
        <v>1.0</v>
      </c>
      <c r="Q184" s="7"/>
      <c r="R184" s="7"/>
      <c r="S184" s="7"/>
      <c r="T184" s="7"/>
      <c r="U184" s="7"/>
      <c r="V184" s="7"/>
      <c r="W184" s="7"/>
      <c r="X184" s="7"/>
      <c r="Y184" s="7"/>
      <c r="Z184" s="7"/>
    </row>
    <row r="185" ht="15.0" customHeight="1">
      <c r="A185" s="20" t="s">
        <v>243</v>
      </c>
      <c r="B185" s="20" t="s">
        <v>434</v>
      </c>
      <c r="C185" s="20">
        <v>1022.0</v>
      </c>
      <c r="D185" s="50">
        <v>1358.0</v>
      </c>
      <c r="E185" s="57">
        <v>0.4059671239</v>
      </c>
      <c r="F185" s="50">
        <v>551.0</v>
      </c>
      <c r="G185" s="50">
        <v>807.0</v>
      </c>
      <c r="H185" s="20" t="s">
        <v>245</v>
      </c>
      <c r="I185" s="7"/>
      <c r="J185" s="20" t="s">
        <v>243</v>
      </c>
      <c r="K185" s="20" t="s">
        <v>434</v>
      </c>
      <c r="L185" s="20">
        <v>1022.0</v>
      </c>
      <c r="M185" s="57">
        <v>0.3648771978</v>
      </c>
      <c r="N185" s="57">
        <v>0.3849343469</v>
      </c>
      <c r="O185" s="27">
        <v>-2.005714908</v>
      </c>
      <c r="P185" s="20">
        <v>1.0</v>
      </c>
      <c r="Q185" s="7"/>
      <c r="R185" s="7"/>
      <c r="S185" s="7"/>
      <c r="T185" s="7"/>
      <c r="U185" s="7"/>
      <c r="V185" s="7"/>
      <c r="W185" s="7"/>
      <c r="X185" s="7"/>
      <c r="Y185" s="7"/>
      <c r="Z185" s="7"/>
    </row>
    <row r="186" ht="15.0" customHeight="1">
      <c r="A186" s="20" t="s">
        <v>243</v>
      </c>
      <c r="B186" s="20" t="s">
        <v>434</v>
      </c>
      <c r="C186" s="20">
        <v>1025.0</v>
      </c>
      <c r="D186" s="50">
        <v>929.0</v>
      </c>
      <c r="E186" s="57">
        <v>0.4418883203</v>
      </c>
      <c r="F186" s="50">
        <v>411.0</v>
      </c>
      <c r="G186" s="50">
        <v>518.0</v>
      </c>
      <c r="H186" s="20" t="s">
        <v>245</v>
      </c>
      <c r="I186" s="7"/>
      <c r="J186" s="20" t="s">
        <v>243</v>
      </c>
      <c r="K186" s="20" t="s">
        <v>434</v>
      </c>
      <c r="L186" s="20">
        <v>1025.0</v>
      </c>
      <c r="M186" s="57">
        <v>0.4110176183</v>
      </c>
      <c r="N186" s="57">
        <v>0.4215938303</v>
      </c>
      <c r="O186" s="27">
        <v>-1.057621206</v>
      </c>
      <c r="P186" s="20">
        <v>1.0</v>
      </c>
      <c r="Q186" s="7"/>
      <c r="R186" s="7"/>
      <c r="S186" s="7"/>
      <c r="T186" s="7"/>
      <c r="U186" s="7"/>
      <c r="V186" s="7"/>
      <c r="W186" s="7"/>
      <c r="X186" s="7"/>
      <c r="Y186" s="7"/>
      <c r="Z186" s="7"/>
    </row>
    <row r="187" ht="15.0" customHeight="1">
      <c r="A187" s="20" t="s">
        <v>243</v>
      </c>
      <c r="B187" s="20" t="s">
        <v>435</v>
      </c>
      <c r="C187" s="20">
        <v>1030.0</v>
      </c>
      <c r="D187" s="50">
        <v>1080.0</v>
      </c>
      <c r="E187" s="57">
        <v>0.5107766352</v>
      </c>
      <c r="F187" s="50">
        <v>552.0</v>
      </c>
      <c r="G187" s="50">
        <v>528.0</v>
      </c>
      <c r="H187" s="20" t="s">
        <v>247</v>
      </c>
      <c r="I187" s="7"/>
      <c r="J187" s="20" t="s">
        <v>243</v>
      </c>
      <c r="K187" s="20" t="s">
        <v>435</v>
      </c>
      <c r="L187" s="20">
        <v>1030.0</v>
      </c>
      <c r="M187" s="57">
        <v>0.4634148823</v>
      </c>
      <c r="N187" s="57">
        <v>0.4908155768</v>
      </c>
      <c r="O187" s="27">
        <v>-2.740069446</v>
      </c>
      <c r="P187" s="20">
        <v>1.0</v>
      </c>
      <c r="Q187" s="7"/>
      <c r="R187" s="7"/>
      <c r="S187" s="7"/>
      <c r="T187" s="7"/>
      <c r="U187" s="7"/>
      <c r="V187" s="7"/>
      <c r="W187" s="7"/>
      <c r="X187" s="7"/>
      <c r="Y187" s="7"/>
      <c r="Z187" s="7"/>
    </row>
    <row r="188" ht="15.0" customHeight="1">
      <c r="A188" s="20" t="s">
        <v>243</v>
      </c>
      <c r="B188" s="20" t="s">
        <v>435</v>
      </c>
      <c r="C188" s="20">
        <v>1040.0</v>
      </c>
      <c r="D188" s="50">
        <v>1318.0</v>
      </c>
      <c r="E188" s="57">
        <v>0.5152211223</v>
      </c>
      <c r="F188" s="50">
        <v>679.0</v>
      </c>
      <c r="G188" s="50">
        <v>639.0</v>
      </c>
      <c r="H188" s="20" t="s">
        <v>247</v>
      </c>
      <c r="I188" s="7"/>
      <c r="J188" s="20" t="s">
        <v>243</v>
      </c>
      <c r="K188" s="20" t="s">
        <v>435</v>
      </c>
      <c r="L188" s="20">
        <v>1040.0</v>
      </c>
      <c r="M188" s="57">
        <v>0.4720791666</v>
      </c>
      <c r="N188" s="57">
        <v>0.4953732264</v>
      </c>
      <c r="O188" s="27">
        <v>-2.329405976</v>
      </c>
      <c r="P188" s="20">
        <v>1.0</v>
      </c>
      <c r="Q188" s="7"/>
      <c r="R188" s="7"/>
      <c r="S188" s="7"/>
      <c r="T188" s="7"/>
      <c r="U188" s="7"/>
      <c r="V188" s="7"/>
      <c r="W188" s="7"/>
      <c r="X188" s="7"/>
      <c r="Y188" s="7"/>
      <c r="Z188" s="7"/>
    </row>
    <row r="189" ht="15.0" customHeight="1">
      <c r="A189" s="20" t="s">
        <v>243</v>
      </c>
      <c r="B189" s="20" t="s">
        <v>435</v>
      </c>
      <c r="C189" s="20">
        <v>1050.0</v>
      </c>
      <c r="D189" s="50">
        <v>633.0</v>
      </c>
      <c r="E189" s="57">
        <v>0.5062715548</v>
      </c>
      <c r="F189" s="50">
        <v>320.0</v>
      </c>
      <c r="G189" s="50">
        <v>313.0</v>
      </c>
      <c r="H189" s="20" t="s">
        <v>247</v>
      </c>
      <c r="I189" s="7"/>
      <c r="J189" s="20" t="s">
        <v>243</v>
      </c>
      <c r="K189" s="20" t="s">
        <v>435</v>
      </c>
      <c r="L189" s="20">
        <v>1050.0</v>
      </c>
      <c r="M189" s="57">
        <v>0.4794712023</v>
      </c>
      <c r="N189" s="57">
        <v>0.4885714286</v>
      </c>
      <c r="O189" s="27">
        <v>-0.9100226246</v>
      </c>
      <c r="P189" s="20">
        <v>1.0</v>
      </c>
      <c r="Q189" s="7"/>
      <c r="R189" s="7"/>
      <c r="S189" s="7"/>
      <c r="T189" s="7"/>
      <c r="U189" s="7"/>
      <c r="V189" s="7"/>
      <c r="W189" s="7"/>
      <c r="X189" s="7"/>
      <c r="Y189" s="7"/>
      <c r="Z189" s="7"/>
    </row>
    <row r="190" ht="15.0" customHeight="1">
      <c r="A190" s="20" t="s">
        <v>243</v>
      </c>
      <c r="B190" s="20" t="s">
        <v>435</v>
      </c>
      <c r="C190" s="20">
        <v>1055.0</v>
      </c>
      <c r="D190" s="50">
        <v>727.0</v>
      </c>
      <c r="E190" s="57">
        <v>0.5151490772</v>
      </c>
      <c r="F190" s="50">
        <v>375.0</v>
      </c>
      <c r="G190" s="50">
        <v>352.0</v>
      </c>
      <c r="H190" s="20" t="s">
        <v>247</v>
      </c>
      <c r="I190" s="7"/>
      <c r="J190" s="20" t="s">
        <v>243</v>
      </c>
      <c r="K190" s="20" t="s">
        <v>435</v>
      </c>
      <c r="L190" s="20">
        <v>1055.0</v>
      </c>
      <c r="M190" s="57">
        <v>0.4863427618</v>
      </c>
      <c r="N190" s="57">
        <v>0.4963768116</v>
      </c>
      <c r="O190" s="27">
        <v>-1.003404982</v>
      </c>
      <c r="P190" s="20">
        <v>1.0</v>
      </c>
      <c r="Q190" s="7"/>
      <c r="R190" s="7"/>
      <c r="S190" s="7"/>
      <c r="T190" s="7"/>
      <c r="U190" s="7"/>
      <c r="V190" s="7"/>
      <c r="W190" s="7"/>
      <c r="X190" s="7"/>
      <c r="Y190" s="7"/>
      <c r="Z190" s="7"/>
    </row>
    <row r="191" ht="15.0" customHeight="1">
      <c r="A191" s="20" t="s">
        <v>243</v>
      </c>
      <c r="B191" s="20" t="s">
        <v>435</v>
      </c>
      <c r="C191" s="20">
        <v>1060.0</v>
      </c>
      <c r="D191" s="50">
        <v>913.0</v>
      </c>
      <c r="E191" s="57">
        <v>0.5039672122</v>
      </c>
      <c r="F191" s="50">
        <v>460.0</v>
      </c>
      <c r="G191" s="50">
        <v>453.0</v>
      </c>
      <c r="H191" s="20" t="s">
        <v>247</v>
      </c>
      <c r="I191" s="7"/>
      <c r="J191" s="20" t="s">
        <v>243</v>
      </c>
      <c r="K191" s="20" t="s">
        <v>435</v>
      </c>
      <c r="L191" s="20">
        <v>1060.0</v>
      </c>
      <c r="M191" s="57">
        <v>0.4438263046</v>
      </c>
      <c r="N191" s="57">
        <v>0.4874651811</v>
      </c>
      <c r="O191" s="27">
        <v>-4.363887649</v>
      </c>
      <c r="P191" s="20">
        <v>1.0</v>
      </c>
      <c r="Q191" s="7"/>
      <c r="R191" s="7"/>
      <c r="S191" s="7"/>
      <c r="T191" s="7"/>
      <c r="U191" s="7"/>
      <c r="V191" s="7"/>
      <c r="W191" s="7"/>
      <c r="X191" s="7"/>
      <c r="Y191" s="7"/>
      <c r="Z191" s="7"/>
    </row>
    <row r="192" ht="15.0" customHeight="1">
      <c r="A192" s="20" t="s">
        <v>243</v>
      </c>
      <c r="B192" s="20" t="s">
        <v>435</v>
      </c>
      <c r="C192" s="20">
        <v>1070.0</v>
      </c>
      <c r="D192" s="50">
        <v>620.0</v>
      </c>
      <c r="E192" s="57">
        <v>0.483687966</v>
      </c>
      <c r="F192" s="50">
        <v>300.0</v>
      </c>
      <c r="G192" s="50">
        <v>320.0</v>
      </c>
      <c r="H192" s="20" t="s">
        <v>245</v>
      </c>
      <c r="I192" s="7"/>
      <c r="J192" s="20" t="s">
        <v>243</v>
      </c>
      <c r="K192" s="20" t="s">
        <v>435</v>
      </c>
      <c r="L192" s="20">
        <v>1070.0</v>
      </c>
      <c r="M192" s="57">
        <v>0.4364106157</v>
      </c>
      <c r="N192" s="57">
        <v>0.4650817236</v>
      </c>
      <c r="O192" s="27">
        <v>-2.867110794</v>
      </c>
      <c r="P192" s="20">
        <v>1.0</v>
      </c>
      <c r="Q192" s="7"/>
      <c r="R192" s="7"/>
      <c r="S192" s="7"/>
      <c r="T192" s="7"/>
      <c r="U192" s="7"/>
      <c r="V192" s="7"/>
      <c r="W192" s="7"/>
      <c r="X192" s="7"/>
      <c r="Y192" s="7"/>
      <c r="Z192" s="7"/>
    </row>
    <row r="193" ht="15.0" customHeight="1">
      <c r="A193" s="20" t="s">
        <v>243</v>
      </c>
      <c r="B193" s="20" t="s">
        <v>435</v>
      </c>
      <c r="C193" s="20">
        <v>1085.0</v>
      </c>
      <c r="D193" s="50">
        <v>700.0</v>
      </c>
      <c r="E193" s="57">
        <v>0.5427518671</v>
      </c>
      <c r="F193" s="50">
        <v>380.0</v>
      </c>
      <c r="G193" s="50">
        <v>320.0</v>
      </c>
      <c r="H193" s="20" t="s">
        <v>247</v>
      </c>
      <c r="I193" s="7"/>
      <c r="J193" s="20" t="s">
        <v>243</v>
      </c>
      <c r="K193" s="20" t="s">
        <v>435</v>
      </c>
      <c r="L193" s="20">
        <v>1085.0</v>
      </c>
      <c r="M193" s="57">
        <v>0.4975143606</v>
      </c>
      <c r="N193" s="57">
        <v>0.5279898219</v>
      </c>
      <c r="O193" s="27">
        <v>-3.047546128</v>
      </c>
      <c r="P193" s="20">
        <v>0.0</v>
      </c>
      <c r="Q193" s="7"/>
      <c r="R193" s="7"/>
      <c r="S193" s="7"/>
      <c r="T193" s="7"/>
      <c r="U193" s="7"/>
      <c r="V193" s="7"/>
      <c r="W193" s="7"/>
      <c r="X193" s="7"/>
      <c r="Y193" s="7"/>
      <c r="Z193" s="7"/>
    </row>
    <row r="194" ht="15.0" customHeight="1">
      <c r="A194" s="20" t="s">
        <v>243</v>
      </c>
      <c r="B194" s="20" t="s">
        <v>435</v>
      </c>
      <c r="C194" s="20">
        <v>1090.0</v>
      </c>
      <c r="D194" s="50">
        <v>956.0</v>
      </c>
      <c r="E194" s="57">
        <v>0.5160761192</v>
      </c>
      <c r="F194" s="50">
        <v>493.0</v>
      </c>
      <c r="G194" s="50">
        <v>463.0</v>
      </c>
      <c r="H194" s="20" t="s">
        <v>247</v>
      </c>
      <c r="I194" s="7"/>
      <c r="J194" s="20" t="s">
        <v>243</v>
      </c>
      <c r="K194" s="20" t="s">
        <v>435</v>
      </c>
      <c r="L194" s="20">
        <v>1090.0</v>
      </c>
      <c r="M194" s="57">
        <v>0.4721848642</v>
      </c>
      <c r="N194" s="57">
        <v>0.4990636704</v>
      </c>
      <c r="O194" s="27">
        <v>-2.687880626</v>
      </c>
      <c r="P194" s="20">
        <v>1.0</v>
      </c>
      <c r="Q194" s="7"/>
      <c r="R194" s="7"/>
      <c r="S194" s="7"/>
      <c r="T194" s="7"/>
      <c r="U194" s="7"/>
      <c r="V194" s="7"/>
      <c r="W194" s="7"/>
      <c r="X194" s="7"/>
      <c r="Y194" s="7"/>
      <c r="Z194" s="7"/>
    </row>
    <row r="195" ht="15.0" customHeight="1">
      <c r="A195" s="20" t="s">
        <v>243</v>
      </c>
      <c r="B195" s="20" t="s">
        <v>436</v>
      </c>
      <c r="C195" s="20">
        <v>1100.0</v>
      </c>
      <c r="D195" s="50">
        <v>442.0</v>
      </c>
      <c r="E195" s="57">
        <v>0.4405073341</v>
      </c>
      <c r="F195" s="50">
        <v>195.0</v>
      </c>
      <c r="G195" s="50">
        <v>247.0</v>
      </c>
      <c r="H195" s="20" t="s">
        <v>245</v>
      </c>
      <c r="I195" s="7"/>
      <c r="J195" s="20" t="s">
        <v>243</v>
      </c>
      <c r="K195" s="20" t="s">
        <v>436</v>
      </c>
      <c r="L195" s="20">
        <v>1100.0</v>
      </c>
      <c r="M195" s="57">
        <v>0.4413330155</v>
      </c>
      <c r="N195" s="57">
        <v>0.4179620035</v>
      </c>
      <c r="O195" s="27">
        <v>2.337101209</v>
      </c>
      <c r="P195" s="20">
        <v>1.0</v>
      </c>
      <c r="Q195" s="7"/>
      <c r="R195" s="7"/>
      <c r="S195" s="7"/>
      <c r="T195" s="7"/>
      <c r="U195" s="7"/>
      <c r="V195" s="7"/>
      <c r="W195" s="7"/>
      <c r="X195" s="7"/>
      <c r="Y195" s="7"/>
      <c r="Z195" s="7"/>
    </row>
    <row r="196" ht="15.0" customHeight="1">
      <c r="A196" s="20" t="s">
        <v>243</v>
      </c>
      <c r="B196" s="20" t="s">
        <v>436</v>
      </c>
      <c r="C196" s="20">
        <v>1110.0</v>
      </c>
      <c r="D196" s="50">
        <v>324.0</v>
      </c>
      <c r="E196" s="57">
        <v>0.4139450827</v>
      </c>
      <c r="F196" s="50">
        <v>134.0</v>
      </c>
      <c r="G196" s="50">
        <v>190.0</v>
      </c>
      <c r="H196" s="20" t="s">
        <v>245</v>
      </c>
      <c r="I196" s="7"/>
      <c r="J196" s="20" t="s">
        <v>243</v>
      </c>
      <c r="K196" s="20" t="s">
        <v>436</v>
      </c>
      <c r="L196" s="20">
        <v>1110.0</v>
      </c>
      <c r="M196" s="57">
        <v>0.4061066785</v>
      </c>
      <c r="N196" s="57">
        <v>0.3903966597</v>
      </c>
      <c r="O196" s="27">
        <v>1.571001877</v>
      </c>
      <c r="P196" s="20">
        <v>1.0</v>
      </c>
      <c r="Q196" s="7"/>
      <c r="R196" s="7"/>
      <c r="S196" s="7"/>
      <c r="T196" s="7"/>
      <c r="U196" s="7"/>
      <c r="V196" s="7"/>
      <c r="W196" s="7"/>
      <c r="X196" s="7"/>
      <c r="Y196" s="7"/>
      <c r="Z196" s="7"/>
    </row>
    <row r="197" ht="15.0" customHeight="1">
      <c r="A197" s="20" t="s">
        <v>243</v>
      </c>
      <c r="B197" s="20" t="s">
        <v>436</v>
      </c>
      <c r="C197" s="20">
        <v>1120.0</v>
      </c>
      <c r="D197" s="50">
        <v>773.0</v>
      </c>
      <c r="E197" s="57">
        <v>0.434258575</v>
      </c>
      <c r="F197" s="50">
        <v>336.0</v>
      </c>
      <c r="G197" s="50">
        <v>437.0</v>
      </c>
      <c r="H197" s="20" t="s">
        <v>245</v>
      </c>
      <c r="I197" s="7"/>
      <c r="J197" s="20" t="s">
        <v>243</v>
      </c>
      <c r="K197" s="20" t="s">
        <v>436</v>
      </c>
      <c r="L197" s="20">
        <v>1120.0</v>
      </c>
      <c r="M197" s="57">
        <v>0.4015063899</v>
      </c>
      <c r="N197" s="57">
        <v>0.4131403118</v>
      </c>
      <c r="O197" s="27">
        <v>-1.163392188</v>
      </c>
      <c r="P197" s="20">
        <v>1.0</v>
      </c>
      <c r="Q197" s="7"/>
      <c r="R197" s="7"/>
      <c r="S197" s="7"/>
      <c r="T197" s="7"/>
      <c r="U197" s="7"/>
      <c r="V197" s="7"/>
      <c r="W197" s="7"/>
      <c r="X197" s="7"/>
      <c r="Y197" s="7"/>
      <c r="Z197" s="7"/>
    </row>
    <row r="198" ht="15.0" customHeight="1">
      <c r="A198" s="20" t="s">
        <v>243</v>
      </c>
      <c r="B198" s="20" t="s">
        <v>437</v>
      </c>
      <c r="C198" s="20">
        <v>1130.0</v>
      </c>
      <c r="D198" s="50">
        <v>1565.0</v>
      </c>
      <c r="E198" s="57">
        <v>0.5050311886</v>
      </c>
      <c r="F198" s="50">
        <v>790.0</v>
      </c>
      <c r="G198" s="50">
        <v>775.0</v>
      </c>
      <c r="H198" s="20" t="s">
        <v>247</v>
      </c>
      <c r="I198" s="7"/>
      <c r="J198" s="20" t="s">
        <v>243</v>
      </c>
      <c r="K198" s="20" t="s">
        <v>437</v>
      </c>
      <c r="L198" s="20">
        <v>1130.0</v>
      </c>
      <c r="M198" s="57">
        <v>0.4834684988</v>
      </c>
      <c r="N198" s="57">
        <v>0.4861407249</v>
      </c>
      <c r="O198" s="27">
        <v>-0.2672226129</v>
      </c>
      <c r="P198" s="20">
        <v>1.0</v>
      </c>
      <c r="Q198" s="7"/>
      <c r="R198" s="7"/>
      <c r="S198" s="7"/>
      <c r="T198" s="7"/>
      <c r="U198" s="7"/>
      <c r="V198" s="7"/>
      <c r="W198" s="7"/>
      <c r="X198" s="7"/>
      <c r="Y198" s="7"/>
      <c r="Z198" s="7"/>
    </row>
    <row r="199" ht="15.0" customHeight="1">
      <c r="A199" s="20" t="s">
        <v>243</v>
      </c>
      <c r="B199" s="20" t="s">
        <v>437</v>
      </c>
      <c r="C199" s="20">
        <v>1140.0</v>
      </c>
      <c r="D199" s="50">
        <v>679.0</v>
      </c>
      <c r="E199" s="57">
        <v>0.5189739185</v>
      </c>
      <c r="F199" s="50">
        <v>352.0</v>
      </c>
      <c r="G199" s="50">
        <v>327.0</v>
      </c>
      <c r="H199" s="20" t="s">
        <v>247</v>
      </c>
      <c r="I199" s="7"/>
      <c r="J199" s="20" t="s">
        <v>243</v>
      </c>
      <c r="K199" s="20" t="s">
        <v>437</v>
      </c>
      <c r="L199" s="20">
        <v>1140.0</v>
      </c>
      <c r="M199" s="57">
        <v>0.4919078205</v>
      </c>
      <c r="N199" s="57">
        <v>0.5005574136</v>
      </c>
      <c r="O199" s="27">
        <v>-0.8649593139</v>
      </c>
      <c r="P199" s="20">
        <v>0.0</v>
      </c>
      <c r="Q199" s="7"/>
      <c r="R199" s="7"/>
      <c r="S199" s="7"/>
      <c r="T199" s="7"/>
      <c r="U199" s="7"/>
      <c r="V199" s="7"/>
      <c r="W199" s="7"/>
      <c r="X199" s="7"/>
      <c r="Y199" s="7"/>
      <c r="Z199" s="7"/>
    </row>
    <row r="200" ht="15.0" customHeight="1">
      <c r="A200" s="20" t="s">
        <v>243</v>
      </c>
      <c r="B200" s="20" t="s">
        <v>437</v>
      </c>
      <c r="C200" s="20">
        <v>1150.0</v>
      </c>
      <c r="D200" s="50">
        <v>1823.0</v>
      </c>
      <c r="E200" s="57">
        <v>0.5744599446</v>
      </c>
      <c r="F200" s="50">
        <v>1047.0</v>
      </c>
      <c r="G200" s="50">
        <v>776.0</v>
      </c>
      <c r="H200" s="20" t="s">
        <v>247</v>
      </c>
      <c r="I200" s="7"/>
      <c r="J200" s="20" t="s">
        <v>243</v>
      </c>
      <c r="K200" s="20" t="s">
        <v>437</v>
      </c>
      <c r="L200" s="20">
        <v>1150.0</v>
      </c>
      <c r="M200" s="57">
        <v>0.5522547047</v>
      </c>
      <c r="N200" s="57">
        <v>0.5592485549</v>
      </c>
      <c r="O200" s="27">
        <v>-0.6993850167</v>
      </c>
      <c r="P200" s="20">
        <v>1.0</v>
      </c>
      <c r="Q200" s="7"/>
      <c r="R200" s="7"/>
      <c r="S200" s="7"/>
      <c r="T200" s="7"/>
      <c r="U200" s="7"/>
      <c r="V200" s="7"/>
      <c r="W200" s="7"/>
      <c r="X200" s="7"/>
      <c r="Y200" s="7"/>
      <c r="Z200" s="7"/>
    </row>
    <row r="201" ht="15.0" customHeight="1">
      <c r="A201" s="20" t="s">
        <v>243</v>
      </c>
      <c r="B201" s="20" t="s">
        <v>437</v>
      </c>
      <c r="C201" s="20">
        <v>1160.0</v>
      </c>
      <c r="D201" s="50">
        <v>893.0</v>
      </c>
      <c r="E201" s="57">
        <v>0.4988462732</v>
      </c>
      <c r="F201" s="50">
        <v>445.0</v>
      </c>
      <c r="G201" s="50">
        <v>448.0</v>
      </c>
      <c r="H201" s="20" t="s">
        <v>245</v>
      </c>
      <c r="I201" s="7"/>
      <c r="J201" s="20" t="s">
        <v>243</v>
      </c>
      <c r="K201" s="20" t="s">
        <v>437</v>
      </c>
      <c r="L201" s="20">
        <v>1160.0</v>
      </c>
      <c r="M201" s="57">
        <v>0.4525279828</v>
      </c>
      <c r="N201" s="57">
        <v>0.4806480648</v>
      </c>
      <c r="O201" s="27">
        <v>-2.812008199</v>
      </c>
      <c r="P201" s="20">
        <v>1.0</v>
      </c>
      <c r="Q201" s="7"/>
      <c r="R201" s="7"/>
      <c r="S201" s="7"/>
      <c r="T201" s="7"/>
      <c r="U201" s="7"/>
      <c r="V201" s="7"/>
      <c r="W201" s="7"/>
      <c r="X201" s="7"/>
      <c r="Y201" s="7"/>
      <c r="Z201" s="7"/>
    </row>
    <row r="202" ht="15.0" customHeight="1">
      <c r="A202" s="20" t="s">
        <v>243</v>
      </c>
      <c r="B202" s="20" t="s">
        <v>437</v>
      </c>
      <c r="C202" s="20">
        <v>1170.0</v>
      </c>
      <c r="D202" s="50">
        <v>1498.0</v>
      </c>
      <c r="E202" s="57">
        <v>0.6145439113</v>
      </c>
      <c r="F202" s="50">
        <v>921.0</v>
      </c>
      <c r="G202" s="50">
        <v>577.0</v>
      </c>
      <c r="H202" s="20" t="s">
        <v>247</v>
      </c>
      <c r="I202" s="7"/>
      <c r="J202" s="20" t="s">
        <v>243</v>
      </c>
      <c r="K202" s="20" t="s">
        <v>437</v>
      </c>
      <c r="L202" s="20">
        <v>1170.0</v>
      </c>
      <c r="M202" s="57">
        <v>0.5696614066</v>
      </c>
      <c r="N202" s="57">
        <v>0.6024678112</v>
      </c>
      <c r="O202" s="27">
        <v>-3.280640455</v>
      </c>
      <c r="P202" s="20">
        <v>1.0</v>
      </c>
      <c r="Q202" s="7"/>
      <c r="R202" s="7"/>
      <c r="S202" s="7"/>
      <c r="T202" s="7"/>
      <c r="U202" s="7"/>
      <c r="V202" s="7"/>
      <c r="W202" s="7"/>
      <c r="X202" s="7"/>
      <c r="Y202" s="7"/>
      <c r="Z202" s="7"/>
    </row>
    <row r="203" ht="15.0" customHeight="1">
      <c r="A203" s="20" t="s">
        <v>243</v>
      </c>
      <c r="B203" s="20" t="s">
        <v>437</v>
      </c>
      <c r="C203" s="20">
        <v>1180.0</v>
      </c>
      <c r="D203" s="50">
        <v>1582.0</v>
      </c>
      <c r="E203" s="57">
        <v>0.6116944773</v>
      </c>
      <c r="F203" s="50">
        <v>968.0</v>
      </c>
      <c r="G203" s="50">
        <v>614.0</v>
      </c>
      <c r="H203" s="20" t="s">
        <v>247</v>
      </c>
      <c r="I203" s="7"/>
      <c r="J203" s="20" t="s">
        <v>243</v>
      </c>
      <c r="K203" s="20" t="s">
        <v>437</v>
      </c>
      <c r="L203" s="20">
        <v>1180.0</v>
      </c>
      <c r="M203" s="57">
        <v>0.582591887</v>
      </c>
      <c r="N203" s="57">
        <v>0.5988636364</v>
      </c>
      <c r="O203" s="27">
        <v>-1.627174941</v>
      </c>
      <c r="P203" s="20">
        <v>1.0</v>
      </c>
      <c r="Q203" s="7"/>
      <c r="R203" s="7"/>
      <c r="S203" s="7"/>
      <c r="T203" s="7"/>
      <c r="U203" s="7"/>
      <c r="V203" s="7"/>
      <c r="W203" s="7"/>
      <c r="X203" s="7"/>
      <c r="Y203" s="7"/>
      <c r="Z203" s="7"/>
    </row>
    <row r="204" ht="15.0" customHeight="1">
      <c r="A204" s="20" t="s">
        <v>243</v>
      </c>
      <c r="B204" s="20" t="s">
        <v>437</v>
      </c>
      <c r="C204" s="20">
        <v>1190.0</v>
      </c>
      <c r="D204" s="50">
        <v>863.0</v>
      </c>
      <c r="E204" s="57">
        <v>0.518770375</v>
      </c>
      <c r="F204" s="50">
        <v>448.0</v>
      </c>
      <c r="G204" s="50">
        <v>415.0</v>
      </c>
      <c r="H204" s="20" t="s">
        <v>247</v>
      </c>
      <c r="I204" s="7"/>
      <c r="J204" s="20" t="s">
        <v>243</v>
      </c>
      <c r="K204" s="20" t="s">
        <v>437</v>
      </c>
      <c r="L204" s="20">
        <v>1190.0</v>
      </c>
      <c r="M204" s="57">
        <v>0.5160502036</v>
      </c>
      <c r="N204" s="57">
        <v>0.5005336179</v>
      </c>
      <c r="O204" s="27">
        <v>1.551658568</v>
      </c>
      <c r="P204" s="20">
        <v>1.0</v>
      </c>
      <c r="Q204" s="7"/>
      <c r="R204" s="7"/>
      <c r="S204" s="7"/>
      <c r="T204" s="7"/>
      <c r="U204" s="7"/>
      <c r="V204" s="7"/>
      <c r="W204" s="7"/>
      <c r="X204" s="7"/>
      <c r="Y204" s="7"/>
      <c r="Z204" s="7"/>
    </row>
    <row r="205" ht="15.0" customHeight="1">
      <c r="A205" s="20" t="s">
        <v>243</v>
      </c>
      <c r="B205" s="20" t="s">
        <v>437</v>
      </c>
      <c r="C205" s="20">
        <v>1200.0</v>
      </c>
      <c r="D205" s="50">
        <v>2487.0</v>
      </c>
      <c r="E205" s="57">
        <v>0.5217971094</v>
      </c>
      <c r="F205" s="50">
        <v>1298.0</v>
      </c>
      <c r="G205" s="50">
        <v>1189.0</v>
      </c>
      <c r="H205" s="20" t="s">
        <v>247</v>
      </c>
      <c r="I205" s="7"/>
      <c r="J205" s="20" t="s">
        <v>243</v>
      </c>
      <c r="K205" s="20" t="s">
        <v>437</v>
      </c>
      <c r="L205" s="20">
        <v>1200.0</v>
      </c>
      <c r="M205" s="57">
        <v>0.4806640702</v>
      </c>
      <c r="N205" s="57">
        <v>0.5049846626</v>
      </c>
      <c r="O205" s="27">
        <v>-2.432059242</v>
      </c>
      <c r="P205" s="20">
        <v>0.0</v>
      </c>
      <c r="Q205" s="7"/>
      <c r="R205" s="7"/>
      <c r="S205" s="7"/>
      <c r="T205" s="7"/>
      <c r="U205" s="7"/>
      <c r="V205" s="7"/>
      <c r="W205" s="7"/>
      <c r="X205" s="7"/>
      <c r="Y205" s="7"/>
      <c r="Z205" s="7"/>
    </row>
    <row r="206" ht="15.0" customHeight="1">
      <c r="A206" s="20" t="s">
        <v>243</v>
      </c>
      <c r="B206" s="20" t="s">
        <v>438</v>
      </c>
      <c r="C206" s="20">
        <v>1210.0</v>
      </c>
      <c r="D206" s="50">
        <v>1633.0</v>
      </c>
      <c r="E206" s="57">
        <v>0.5190436408</v>
      </c>
      <c r="F206" s="50">
        <v>848.0</v>
      </c>
      <c r="G206" s="50">
        <v>785.0</v>
      </c>
      <c r="H206" s="20" t="s">
        <v>247</v>
      </c>
      <c r="I206" s="7"/>
      <c r="J206" s="20" t="s">
        <v>243</v>
      </c>
      <c r="K206" s="20" t="s">
        <v>438</v>
      </c>
      <c r="L206" s="20">
        <v>1210.0</v>
      </c>
      <c r="M206" s="57">
        <v>0.4930201037</v>
      </c>
      <c r="N206" s="57">
        <v>0.502278481</v>
      </c>
      <c r="O206" s="27">
        <v>-0.9258377313</v>
      </c>
      <c r="P206" s="20">
        <v>0.0</v>
      </c>
      <c r="Q206" s="7"/>
      <c r="R206" s="7"/>
      <c r="S206" s="7"/>
      <c r="T206" s="7"/>
      <c r="U206" s="7"/>
      <c r="V206" s="7"/>
      <c r="W206" s="7"/>
      <c r="X206" s="7"/>
      <c r="Y206" s="7"/>
      <c r="Z206" s="7"/>
    </row>
    <row r="207" ht="15.0" customHeight="1">
      <c r="A207" s="20" t="s">
        <v>243</v>
      </c>
      <c r="B207" s="20" t="s">
        <v>438</v>
      </c>
      <c r="C207" s="20">
        <v>1220.0</v>
      </c>
      <c r="D207" s="50">
        <v>2245.0</v>
      </c>
      <c r="E207" s="57">
        <v>0.5256793345</v>
      </c>
      <c r="F207" s="50">
        <v>1180.0</v>
      </c>
      <c r="G207" s="50">
        <v>1065.0</v>
      </c>
      <c r="H207" s="20" t="s">
        <v>247</v>
      </c>
      <c r="I207" s="7"/>
      <c r="J207" s="20" t="s">
        <v>243</v>
      </c>
      <c r="K207" s="20" t="s">
        <v>438</v>
      </c>
      <c r="L207" s="20">
        <v>1220.0</v>
      </c>
      <c r="M207" s="57">
        <v>0.4779117661</v>
      </c>
      <c r="N207" s="57">
        <v>0.5103152978</v>
      </c>
      <c r="O207" s="27">
        <v>-3.240353165</v>
      </c>
      <c r="P207" s="20">
        <v>0.0</v>
      </c>
      <c r="Q207" s="7"/>
      <c r="R207" s="7"/>
      <c r="S207" s="7"/>
      <c r="T207" s="7"/>
      <c r="U207" s="7"/>
      <c r="V207" s="7"/>
      <c r="W207" s="7"/>
      <c r="X207" s="7"/>
      <c r="Y207" s="7"/>
      <c r="Z207" s="7"/>
    </row>
    <row r="208" ht="15.0" customHeight="1">
      <c r="A208" s="20" t="s">
        <v>243</v>
      </c>
      <c r="B208" s="20" t="s">
        <v>438</v>
      </c>
      <c r="C208" s="20">
        <v>1230.0</v>
      </c>
      <c r="D208" s="50">
        <v>1549.0</v>
      </c>
      <c r="E208" s="57">
        <v>0.4782625683</v>
      </c>
      <c r="F208" s="50">
        <v>741.0</v>
      </c>
      <c r="G208" s="50">
        <v>808.0</v>
      </c>
      <c r="H208" s="20" t="s">
        <v>245</v>
      </c>
      <c r="I208" s="7"/>
      <c r="J208" s="20" t="s">
        <v>243</v>
      </c>
      <c r="K208" s="20" t="s">
        <v>438</v>
      </c>
      <c r="L208" s="20">
        <v>1230.0</v>
      </c>
      <c r="M208" s="57">
        <v>0.4425388242</v>
      </c>
      <c r="N208" s="57">
        <v>0.4595274007</v>
      </c>
      <c r="O208" s="27">
        <v>-1.698857655</v>
      </c>
      <c r="P208" s="20">
        <v>1.0</v>
      </c>
      <c r="Q208" s="7"/>
      <c r="R208" s="7"/>
      <c r="S208" s="7"/>
      <c r="T208" s="7"/>
      <c r="U208" s="7"/>
      <c r="V208" s="7"/>
      <c r="W208" s="7"/>
      <c r="X208" s="7"/>
      <c r="Y208" s="7"/>
      <c r="Z208" s="7"/>
    </row>
    <row r="209" ht="15.0" customHeight="1">
      <c r="A209" s="20" t="s">
        <v>243</v>
      </c>
      <c r="B209" s="20" t="s">
        <v>438</v>
      </c>
      <c r="C209" s="20">
        <v>1240.0</v>
      </c>
      <c r="D209" s="50">
        <v>1100.0</v>
      </c>
      <c r="E209" s="57">
        <v>0.5456777541</v>
      </c>
      <c r="F209" s="50">
        <v>600.0</v>
      </c>
      <c r="G209" s="50">
        <v>500.0</v>
      </c>
      <c r="H209" s="20" t="s">
        <v>247</v>
      </c>
      <c r="I209" s="7"/>
      <c r="J209" s="20" t="s">
        <v>243</v>
      </c>
      <c r="K209" s="20" t="s">
        <v>438</v>
      </c>
      <c r="L209" s="20">
        <v>1240.0</v>
      </c>
      <c r="M209" s="57">
        <v>0.5197327874</v>
      </c>
      <c r="N209" s="57">
        <v>0.5295389049</v>
      </c>
      <c r="O209" s="27">
        <v>-0.9806117548</v>
      </c>
      <c r="P209" s="20">
        <v>1.0</v>
      </c>
      <c r="Q209" s="7"/>
      <c r="R209" s="7"/>
      <c r="S209" s="7"/>
      <c r="T209" s="7"/>
      <c r="U209" s="7"/>
      <c r="V209" s="7"/>
      <c r="W209" s="7"/>
      <c r="X209" s="7"/>
      <c r="Y209" s="7"/>
      <c r="Z209" s="7"/>
    </row>
    <row r="210" ht="15.0" customHeight="1">
      <c r="A210" s="20" t="s">
        <v>243</v>
      </c>
      <c r="B210" s="20" t="s">
        <v>438</v>
      </c>
      <c r="C210" s="20">
        <v>1245.0</v>
      </c>
      <c r="D210" s="50">
        <v>3095.0</v>
      </c>
      <c r="E210" s="57">
        <v>0.5502742371</v>
      </c>
      <c r="F210" s="50">
        <v>1703.0</v>
      </c>
      <c r="G210" s="50">
        <v>1392.0</v>
      </c>
      <c r="H210" s="20" t="s">
        <v>247</v>
      </c>
      <c r="I210" s="7"/>
      <c r="J210" s="20" t="s">
        <v>243</v>
      </c>
      <c r="K210" s="20" t="s">
        <v>438</v>
      </c>
      <c r="L210" s="20">
        <v>1245.0</v>
      </c>
      <c r="M210" s="57">
        <v>0.5094110805</v>
      </c>
      <c r="N210" s="57">
        <v>0.5346452328</v>
      </c>
      <c r="O210" s="27">
        <v>-2.523415236</v>
      </c>
      <c r="P210" s="20">
        <v>1.0</v>
      </c>
      <c r="Q210" s="7"/>
      <c r="R210" s="7"/>
      <c r="S210" s="7"/>
      <c r="T210" s="7"/>
      <c r="U210" s="7"/>
      <c r="V210" s="7"/>
      <c r="W210" s="7"/>
      <c r="X210" s="7"/>
      <c r="Y210" s="7"/>
      <c r="Z210" s="7"/>
    </row>
    <row r="211" ht="15.0" customHeight="1">
      <c r="A211" s="20" t="s">
        <v>243</v>
      </c>
      <c r="B211" s="20" t="s">
        <v>438</v>
      </c>
      <c r="C211" s="20">
        <v>1246.0</v>
      </c>
      <c r="D211" s="50">
        <v>1114.0</v>
      </c>
      <c r="E211" s="57">
        <v>0.5278014054</v>
      </c>
      <c r="F211" s="50">
        <v>588.0</v>
      </c>
      <c r="G211" s="50">
        <v>526.0</v>
      </c>
      <c r="H211" s="20" t="s">
        <v>247</v>
      </c>
      <c r="I211" s="7"/>
      <c r="J211" s="20" t="s">
        <v>243</v>
      </c>
      <c r="K211" s="20" t="s">
        <v>438</v>
      </c>
      <c r="L211" s="20">
        <v>1246.0</v>
      </c>
      <c r="M211" s="57">
        <v>0.5016644525</v>
      </c>
      <c r="N211" s="57">
        <v>0.5110132159</v>
      </c>
      <c r="O211" s="27">
        <v>-0.9348763358</v>
      </c>
      <c r="P211" s="20">
        <v>1.0</v>
      </c>
      <c r="Q211" s="7"/>
      <c r="R211" s="7"/>
      <c r="S211" s="7"/>
      <c r="T211" s="7"/>
      <c r="U211" s="7"/>
      <c r="V211" s="7"/>
      <c r="W211" s="7"/>
      <c r="X211" s="7"/>
      <c r="Y211" s="7"/>
      <c r="Z211" s="7"/>
    </row>
    <row r="212" ht="15.0" customHeight="1">
      <c r="A212" s="20" t="s">
        <v>243</v>
      </c>
      <c r="B212" s="20" t="s">
        <v>438</v>
      </c>
      <c r="C212" s="20">
        <v>1247.0</v>
      </c>
      <c r="D212" s="50">
        <v>997.0</v>
      </c>
      <c r="E212" s="57">
        <v>0.559900622</v>
      </c>
      <c r="F212" s="50">
        <v>558.0</v>
      </c>
      <c r="G212" s="50">
        <v>439.0</v>
      </c>
      <c r="H212" s="20" t="s">
        <v>247</v>
      </c>
      <c r="I212" s="7"/>
      <c r="J212" s="20" t="s">
        <v>243</v>
      </c>
      <c r="K212" s="20" t="s">
        <v>438</v>
      </c>
      <c r="L212" s="20">
        <v>1247.0</v>
      </c>
      <c r="M212" s="57">
        <v>0.5089432754</v>
      </c>
      <c r="N212" s="57">
        <v>0.5433130699</v>
      </c>
      <c r="O212" s="27">
        <v>-3.436979451</v>
      </c>
      <c r="P212" s="20">
        <v>1.0</v>
      </c>
      <c r="Q212" s="7"/>
      <c r="R212" s="7"/>
      <c r="S212" s="7"/>
      <c r="T212" s="7"/>
      <c r="U212" s="7"/>
      <c r="V212" s="7"/>
      <c r="W212" s="7"/>
      <c r="X212" s="7"/>
      <c r="Y212" s="7"/>
      <c r="Z212" s="7"/>
    </row>
    <row r="213" ht="15.0" customHeight="1">
      <c r="A213" s="20" t="s">
        <v>243</v>
      </c>
      <c r="B213" s="20" t="s">
        <v>438</v>
      </c>
      <c r="C213" s="20">
        <v>1248.0</v>
      </c>
      <c r="D213" s="50">
        <v>1167.0</v>
      </c>
      <c r="E213" s="57">
        <v>0.5302946248</v>
      </c>
      <c r="F213" s="50">
        <v>619.0</v>
      </c>
      <c r="G213" s="50">
        <v>548.0</v>
      </c>
      <c r="H213" s="20" t="s">
        <v>247</v>
      </c>
      <c r="I213" s="7"/>
      <c r="J213" s="20" t="s">
        <v>243</v>
      </c>
      <c r="K213" s="20" t="s">
        <v>438</v>
      </c>
      <c r="L213" s="20">
        <v>1248.0</v>
      </c>
      <c r="M213" s="57">
        <v>0.4833114269</v>
      </c>
      <c r="N213" s="57">
        <v>0.5126760563</v>
      </c>
      <c r="O213" s="27">
        <v>-2.936462942</v>
      </c>
      <c r="P213" s="20">
        <v>0.0</v>
      </c>
      <c r="Q213" s="7"/>
      <c r="R213" s="7"/>
      <c r="S213" s="7"/>
      <c r="T213" s="7"/>
      <c r="U213" s="7"/>
      <c r="V213" s="7"/>
      <c r="W213" s="7"/>
      <c r="X213" s="7"/>
      <c r="Y213" s="7"/>
      <c r="Z213" s="7"/>
    </row>
    <row r="214" ht="15.0" customHeight="1">
      <c r="A214" s="20" t="s">
        <v>243</v>
      </c>
      <c r="B214" s="20" t="s">
        <v>439</v>
      </c>
      <c r="C214" s="20">
        <v>1250.0</v>
      </c>
      <c r="D214" s="50">
        <v>3091.0</v>
      </c>
      <c r="E214" s="57">
        <v>0.4831906473</v>
      </c>
      <c r="F214" s="50">
        <v>1494.0</v>
      </c>
      <c r="G214" s="50">
        <v>1597.0</v>
      </c>
      <c r="H214" s="20" t="s">
        <v>245</v>
      </c>
      <c r="I214" s="7"/>
      <c r="J214" s="20" t="s">
        <v>243</v>
      </c>
      <c r="K214" s="20" t="s">
        <v>439</v>
      </c>
      <c r="L214" s="20">
        <v>1250.0</v>
      </c>
      <c r="M214" s="57">
        <v>0.4447210575</v>
      </c>
      <c r="N214" s="57">
        <v>0.465697123</v>
      </c>
      <c r="O214" s="27">
        <v>-2.097606549</v>
      </c>
      <c r="P214" s="20">
        <v>1.0</v>
      </c>
      <c r="Q214" s="7"/>
      <c r="R214" s="7"/>
      <c r="S214" s="7"/>
      <c r="T214" s="7"/>
      <c r="U214" s="7"/>
      <c r="V214" s="7"/>
      <c r="W214" s="7"/>
      <c r="X214" s="7"/>
      <c r="Y214" s="7"/>
      <c r="Z214" s="7"/>
    </row>
    <row r="215" ht="15.0" customHeight="1">
      <c r="A215" s="20" t="s">
        <v>243</v>
      </c>
      <c r="B215" s="20" t="s">
        <v>439</v>
      </c>
      <c r="C215" s="20">
        <v>1260.0</v>
      </c>
      <c r="D215" s="50">
        <v>2236.0</v>
      </c>
      <c r="E215" s="57">
        <v>0.4067337087</v>
      </c>
      <c r="F215" s="50">
        <v>909.0</v>
      </c>
      <c r="G215" s="50">
        <v>1327.0</v>
      </c>
      <c r="H215" s="20" t="s">
        <v>245</v>
      </c>
      <c r="I215" s="7"/>
      <c r="J215" s="20" t="s">
        <v>243</v>
      </c>
      <c r="K215" s="20" t="s">
        <v>439</v>
      </c>
      <c r="L215" s="20">
        <v>1260.0</v>
      </c>
      <c r="M215" s="57">
        <v>0.3743605529</v>
      </c>
      <c r="N215" s="57">
        <v>0.3856292517</v>
      </c>
      <c r="O215" s="27">
        <v>-1.126869875</v>
      </c>
      <c r="P215" s="20">
        <v>1.0</v>
      </c>
      <c r="Q215" s="7"/>
      <c r="R215" s="7"/>
      <c r="S215" s="7"/>
      <c r="T215" s="7"/>
      <c r="U215" s="7"/>
      <c r="V215" s="7"/>
      <c r="W215" s="7"/>
      <c r="X215" s="7"/>
      <c r="Y215" s="7"/>
      <c r="Z215" s="7"/>
    </row>
    <row r="216" ht="15.0" customHeight="1">
      <c r="A216" s="20" t="s">
        <v>243</v>
      </c>
      <c r="B216" s="20" t="s">
        <v>440</v>
      </c>
      <c r="C216" s="20">
        <v>1270.0</v>
      </c>
      <c r="D216" s="50">
        <v>1924.0</v>
      </c>
      <c r="E216" s="57">
        <v>0.5031230404</v>
      </c>
      <c r="F216" s="50">
        <v>968.0</v>
      </c>
      <c r="G216" s="50">
        <v>956.0</v>
      </c>
      <c r="H216" s="20" t="s">
        <v>247</v>
      </c>
      <c r="I216" s="7"/>
      <c r="J216" s="20" t="s">
        <v>243</v>
      </c>
      <c r="K216" s="20" t="s">
        <v>440</v>
      </c>
      <c r="L216" s="20">
        <v>1270.0</v>
      </c>
      <c r="M216" s="57">
        <v>0.4661928442</v>
      </c>
      <c r="N216" s="57">
        <v>0.4863701578</v>
      </c>
      <c r="O216" s="27">
        <v>-2.017731364</v>
      </c>
      <c r="P216" s="20">
        <v>1.0</v>
      </c>
      <c r="Q216" s="7"/>
      <c r="R216" s="7"/>
      <c r="S216" s="7"/>
      <c r="T216" s="7"/>
      <c r="U216" s="7"/>
      <c r="V216" s="7"/>
      <c r="W216" s="7"/>
      <c r="X216" s="7"/>
      <c r="Y216" s="7"/>
      <c r="Z216" s="7"/>
    </row>
    <row r="217" ht="15.0" customHeight="1">
      <c r="A217" s="20" t="s">
        <v>243</v>
      </c>
      <c r="B217" s="20" t="s">
        <v>440</v>
      </c>
      <c r="C217" s="20">
        <v>1280.0</v>
      </c>
      <c r="D217" s="50">
        <v>1475.0</v>
      </c>
      <c r="E217" s="57">
        <v>0.4878399965</v>
      </c>
      <c r="F217" s="50">
        <v>720.0</v>
      </c>
      <c r="G217" s="50">
        <v>755.0</v>
      </c>
      <c r="H217" s="20" t="s">
        <v>245</v>
      </c>
      <c r="I217" s="7"/>
      <c r="J217" s="20" t="s">
        <v>243</v>
      </c>
      <c r="K217" s="20" t="s">
        <v>440</v>
      </c>
      <c r="L217" s="20">
        <v>1280.0</v>
      </c>
      <c r="M217" s="57">
        <v>0.4378992332</v>
      </c>
      <c r="N217" s="57">
        <v>0.4694513716</v>
      </c>
      <c r="O217" s="27">
        <v>-3.155213841</v>
      </c>
      <c r="P217" s="20">
        <v>1.0</v>
      </c>
      <c r="Q217" s="7"/>
      <c r="R217" s="7"/>
      <c r="S217" s="7"/>
      <c r="T217" s="7"/>
      <c r="U217" s="7"/>
      <c r="V217" s="7"/>
      <c r="W217" s="7"/>
      <c r="X217" s="7"/>
      <c r="Y217" s="7"/>
      <c r="Z217" s="7"/>
    </row>
    <row r="218" ht="15.0" customHeight="1">
      <c r="A218" s="20" t="s">
        <v>243</v>
      </c>
      <c r="B218" s="20" t="s">
        <v>440</v>
      </c>
      <c r="C218" s="20">
        <v>1290.0</v>
      </c>
      <c r="D218" s="50">
        <v>1216.0</v>
      </c>
      <c r="E218" s="57">
        <v>0.494449111</v>
      </c>
      <c r="F218" s="50">
        <v>601.0</v>
      </c>
      <c r="G218" s="50">
        <v>615.0</v>
      </c>
      <c r="H218" s="20" t="s">
        <v>245</v>
      </c>
      <c r="I218" s="7"/>
      <c r="J218" s="20" t="s">
        <v>243</v>
      </c>
      <c r="K218" s="20" t="s">
        <v>440</v>
      </c>
      <c r="L218" s="20">
        <v>1290.0</v>
      </c>
      <c r="M218" s="57">
        <v>0.4542967858</v>
      </c>
      <c r="N218" s="57">
        <v>0.4775619558</v>
      </c>
      <c r="O218" s="27">
        <v>-2.326516997</v>
      </c>
      <c r="P218" s="20">
        <v>1.0</v>
      </c>
      <c r="Q218" s="7"/>
      <c r="R218" s="7"/>
      <c r="S218" s="7"/>
      <c r="T218" s="7"/>
      <c r="U218" s="7"/>
      <c r="V218" s="7"/>
      <c r="W218" s="7"/>
      <c r="X218" s="7"/>
      <c r="Y218" s="7"/>
      <c r="Z218" s="7"/>
    </row>
    <row r="219" ht="15.0" customHeight="1">
      <c r="A219" s="20" t="s">
        <v>243</v>
      </c>
      <c r="B219" s="20" t="s">
        <v>440</v>
      </c>
      <c r="C219" s="20">
        <v>1300.0</v>
      </c>
      <c r="D219" s="50">
        <v>3093.0</v>
      </c>
      <c r="E219" s="57">
        <v>0.4967831913</v>
      </c>
      <c r="F219" s="50">
        <v>1537.0</v>
      </c>
      <c r="G219" s="50">
        <v>1556.0</v>
      </c>
      <c r="H219" s="20" t="s">
        <v>245</v>
      </c>
      <c r="I219" s="7"/>
      <c r="J219" s="20" t="s">
        <v>243</v>
      </c>
      <c r="K219" s="20" t="s">
        <v>440</v>
      </c>
      <c r="L219" s="20">
        <v>1300.0</v>
      </c>
      <c r="M219" s="57">
        <v>0.4476533298</v>
      </c>
      <c r="N219" s="57">
        <v>0.4794879255</v>
      </c>
      <c r="O219" s="27">
        <v>-3.183459568</v>
      </c>
      <c r="P219" s="20">
        <v>1.0</v>
      </c>
      <c r="Q219" s="7"/>
      <c r="R219" s="7"/>
      <c r="S219" s="7"/>
      <c r="T219" s="7"/>
      <c r="U219" s="7"/>
      <c r="V219" s="7"/>
      <c r="W219" s="7"/>
      <c r="X219" s="7"/>
      <c r="Y219" s="7"/>
      <c r="Z219" s="7"/>
    </row>
    <row r="220" ht="15.0" customHeight="1">
      <c r="A220" s="20" t="s">
        <v>243</v>
      </c>
      <c r="B220" s="20" t="s">
        <v>440</v>
      </c>
      <c r="C220" s="20">
        <v>1302.0</v>
      </c>
      <c r="D220" s="50">
        <v>1192.0</v>
      </c>
      <c r="E220" s="57">
        <v>0.522708638</v>
      </c>
      <c r="F220" s="50">
        <v>623.0</v>
      </c>
      <c r="G220" s="50">
        <v>569.0</v>
      </c>
      <c r="H220" s="20" t="s">
        <v>247</v>
      </c>
      <c r="I220" s="7"/>
      <c r="J220" s="20" t="s">
        <v>243</v>
      </c>
      <c r="K220" s="20" t="s">
        <v>440</v>
      </c>
      <c r="L220" s="20">
        <v>1302.0</v>
      </c>
      <c r="M220" s="57">
        <v>0.4753152814</v>
      </c>
      <c r="N220" s="57">
        <v>0.5074294205</v>
      </c>
      <c r="O220" s="27">
        <v>-3.211413907</v>
      </c>
      <c r="P220" s="20">
        <v>0.0</v>
      </c>
      <c r="Q220" s="7"/>
      <c r="R220" s="7"/>
      <c r="S220" s="7"/>
      <c r="T220" s="7"/>
      <c r="U220" s="7"/>
      <c r="V220" s="7"/>
      <c r="W220" s="7"/>
      <c r="X220" s="7"/>
      <c r="Y220" s="7"/>
      <c r="Z220" s="7"/>
    </row>
    <row r="221" ht="15.0" customHeight="1">
      <c r="A221" s="20" t="s">
        <v>243</v>
      </c>
      <c r="B221" s="20" t="s">
        <v>440</v>
      </c>
      <c r="C221" s="20">
        <v>1305.0</v>
      </c>
      <c r="D221" s="50">
        <v>1230.0</v>
      </c>
      <c r="E221" s="57">
        <v>0.540705283</v>
      </c>
      <c r="F221" s="50">
        <v>665.0</v>
      </c>
      <c r="G221" s="50">
        <v>565.0</v>
      </c>
      <c r="H221" s="20" t="s">
        <v>247</v>
      </c>
      <c r="I221" s="7"/>
      <c r="J221" s="20" t="s">
        <v>243</v>
      </c>
      <c r="K221" s="20" t="s">
        <v>440</v>
      </c>
      <c r="L221" s="20">
        <v>1305.0</v>
      </c>
      <c r="M221" s="57">
        <v>0.5001624708</v>
      </c>
      <c r="N221" s="57">
        <v>0.5264012998</v>
      </c>
      <c r="O221" s="27">
        <v>-2.623882894</v>
      </c>
      <c r="P221" s="20">
        <v>1.0</v>
      </c>
      <c r="Q221" s="7"/>
      <c r="R221" s="7"/>
      <c r="S221" s="7"/>
      <c r="T221" s="7"/>
      <c r="U221" s="7"/>
      <c r="V221" s="7"/>
      <c r="W221" s="7"/>
      <c r="X221" s="7"/>
      <c r="Y221" s="7"/>
      <c r="Z221" s="7"/>
    </row>
    <row r="222" ht="15.0" customHeight="1">
      <c r="A222" s="20" t="s">
        <v>243</v>
      </c>
      <c r="B222" s="20" t="s">
        <v>441</v>
      </c>
      <c r="C222" s="20">
        <v>1310.0</v>
      </c>
      <c r="D222" s="50">
        <v>705.0</v>
      </c>
      <c r="E222" s="57">
        <v>0.339079978</v>
      </c>
      <c r="F222" s="50">
        <v>239.0</v>
      </c>
      <c r="G222" s="50">
        <v>466.0</v>
      </c>
      <c r="H222" s="20" t="s">
        <v>245</v>
      </c>
      <c r="I222" s="7"/>
      <c r="J222" s="20" t="s">
        <v>243</v>
      </c>
      <c r="K222" s="20" t="s">
        <v>441</v>
      </c>
      <c r="L222" s="20">
        <v>1310.0</v>
      </c>
      <c r="M222" s="57">
        <v>0.2900909726</v>
      </c>
      <c r="N222" s="57">
        <v>0.3135483871</v>
      </c>
      <c r="O222" s="27">
        <v>-2.345741451</v>
      </c>
      <c r="P222" s="20">
        <v>1.0</v>
      </c>
      <c r="Q222" s="7"/>
      <c r="R222" s="7"/>
      <c r="S222" s="7"/>
      <c r="T222" s="7"/>
      <c r="U222" s="7"/>
      <c r="V222" s="7"/>
      <c r="W222" s="7"/>
      <c r="X222" s="7"/>
      <c r="Y222" s="7"/>
      <c r="Z222" s="7"/>
    </row>
    <row r="223" ht="15.0" customHeight="1">
      <c r="A223" s="20" t="s">
        <v>243</v>
      </c>
      <c r="B223" s="20" t="s">
        <v>441</v>
      </c>
      <c r="C223" s="20">
        <v>1320.0</v>
      </c>
      <c r="D223" s="50">
        <v>2230.0</v>
      </c>
      <c r="E223" s="57">
        <v>0.3610541379</v>
      </c>
      <c r="F223" s="50">
        <v>805.0</v>
      </c>
      <c r="G223" s="50">
        <v>1425.0</v>
      </c>
      <c r="H223" s="20" t="s">
        <v>245</v>
      </c>
      <c r="I223" s="7"/>
      <c r="J223" s="20" t="s">
        <v>243</v>
      </c>
      <c r="K223" s="20" t="s">
        <v>441</v>
      </c>
      <c r="L223" s="20">
        <v>1320.0</v>
      </c>
      <c r="M223" s="57">
        <v>0.3289537939</v>
      </c>
      <c r="N223" s="57">
        <v>0.3372093023</v>
      </c>
      <c r="O223" s="27">
        <v>-0.8255508406</v>
      </c>
      <c r="P223" s="20">
        <v>1.0</v>
      </c>
      <c r="Q223" s="7"/>
      <c r="R223" s="7"/>
      <c r="S223" s="7"/>
      <c r="T223" s="7"/>
      <c r="U223" s="7"/>
      <c r="V223" s="7"/>
      <c r="W223" s="7"/>
      <c r="X223" s="7"/>
      <c r="Y223" s="7"/>
      <c r="Z223" s="7"/>
    </row>
    <row r="224" ht="15.0" customHeight="1">
      <c r="A224" s="20" t="s">
        <v>243</v>
      </c>
      <c r="B224" s="20" t="s">
        <v>441</v>
      </c>
      <c r="C224" s="20">
        <v>1330.0</v>
      </c>
      <c r="D224" s="50">
        <v>610.0</v>
      </c>
      <c r="E224" s="57">
        <v>0.2993934158</v>
      </c>
      <c r="F224" s="50">
        <v>183.0</v>
      </c>
      <c r="G224" s="50">
        <v>427.0</v>
      </c>
      <c r="H224" s="20" t="s">
        <v>245</v>
      </c>
      <c r="I224" s="7"/>
      <c r="J224" s="20" t="s">
        <v>243</v>
      </c>
      <c r="K224" s="20" t="s">
        <v>441</v>
      </c>
      <c r="L224" s="20">
        <v>1330.0</v>
      </c>
      <c r="M224" s="57">
        <v>0.2959929431</v>
      </c>
      <c r="N224" s="57">
        <v>0.2732732733</v>
      </c>
      <c r="O224" s="27">
        <v>2.27196698</v>
      </c>
      <c r="P224" s="20">
        <v>1.0</v>
      </c>
      <c r="Q224" s="7"/>
      <c r="R224" s="7"/>
      <c r="S224" s="7"/>
      <c r="T224" s="7"/>
      <c r="U224" s="7"/>
      <c r="V224" s="7"/>
      <c r="W224" s="7"/>
      <c r="X224" s="7"/>
      <c r="Y224" s="7"/>
      <c r="Z224" s="7"/>
    </row>
    <row r="225" ht="15.0" customHeight="1">
      <c r="A225" s="20" t="s">
        <v>243</v>
      </c>
      <c r="B225" s="20" t="s">
        <v>442</v>
      </c>
      <c r="C225" s="20">
        <v>1340.0</v>
      </c>
      <c r="D225" s="50">
        <v>3043.0</v>
      </c>
      <c r="E225" s="57">
        <v>0.3691391619</v>
      </c>
      <c r="F225" s="50">
        <v>1123.0</v>
      </c>
      <c r="G225" s="50">
        <v>1920.0</v>
      </c>
      <c r="H225" s="20" t="s">
        <v>245</v>
      </c>
      <c r="I225" s="7"/>
      <c r="J225" s="20" t="s">
        <v>243</v>
      </c>
      <c r="K225" s="20" t="s">
        <v>442</v>
      </c>
      <c r="L225" s="20">
        <v>1340.0</v>
      </c>
      <c r="M225" s="57">
        <v>0.3275906853</v>
      </c>
      <c r="N225" s="57">
        <v>0.3474651645</v>
      </c>
      <c r="O225" s="27">
        <v>-1.987447924</v>
      </c>
      <c r="P225" s="20">
        <v>1.0</v>
      </c>
      <c r="Q225" s="7"/>
      <c r="R225" s="7"/>
      <c r="S225" s="7"/>
      <c r="T225" s="7"/>
      <c r="U225" s="7"/>
      <c r="V225" s="7"/>
      <c r="W225" s="7"/>
      <c r="X225" s="7"/>
      <c r="Y225" s="7"/>
      <c r="Z225" s="7"/>
    </row>
    <row r="226" ht="15.0" customHeight="1">
      <c r="A226" s="20" t="s">
        <v>243</v>
      </c>
      <c r="B226" s="20" t="s">
        <v>443</v>
      </c>
      <c r="C226" s="20">
        <v>1350.0</v>
      </c>
      <c r="D226" s="50">
        <v>1044.0</v>
      </c>
      <c r="E226" s="57">
        <v>0.6022685664</v>
      </c>
      <c r="F226" s="50">
        <v>629.0</v>
      </c>
      <c r="G226" s="50">
        <v>415.0</v>
      </c>
      <c r="H226" s="20" t="s">
        <v>247</v>
      </c>
      <c r="I226" s="7"/>
      <c r="J226" s="20" t="s">
        <v>243</v>
      </c>
      <c r="K226" s="20" t="s">
        <v>443</v>
      </c>
      <c r="L226" s="20">
        <v>1350.0</v>
      </c>
      <c r="M226" s="57">
        <v>0.573706837</v>
      </c>
      <c r="N226" s="57">
        <v>0.5857431069</v>
      </c>
      <c r="O226" s="27">
        <v>-1.20362699</v>
      </c>
      <c r="P226" s="20">
        <v>1.0</v>
      </c>
      <c r="Q226" s="7"/>
      <c r="R226" s="7"/>
      <c r="S226" s="7"/>
      <c r="T226" s="7"/>
      <c r="U226" s="7"/>
      <c r="V226" s="7"/>
      <c r="W226" s="7"/>
      <c r="X226" s="7"/>
      <c r="Y226" s="7"/>
      <c r="Z226" s="7"/>
    </row>
    <row r="227" ht="15.0" customHeight="1">
      <c r="A227" s="20" t="s">
        <v>243</v>
      </c>
      <c r="B227" s="20" t="s">
        <v>443</v>
      </c>
      <c r="C227" s="20">
        <v>1360.0</v>
      </c>
      <c r="D227" s="50">
        <v>373.0</v>
      </c>
      <c r="E227" s="57">
        <v>0.5565313598</v>
      </c>
      <c r="F227" s="50">
        <v>208.0</v>
      </c>
      <c r="G227" s="50">
        <v>165.0</v>
      </c>
      <c r="H227" s="20" t="s">
        <v>247</v>
      </c>
      <c r="I227" s="7"/>
      <c r="J227" s="20" t="s">
        <v>243</v>
      </c>
      <c r="K227" s="20" t="s">
        <v>443</v>
      </c>
      <c r="L227" s="20">
        <v>1360.0</v>
      </c>
      <c r="M227" s="57">
        <v>0.5306817116</v>
      </c>
      <c r="N227" s="57">
        <v>0.5379188713</v>
      </c>
      <c r="O227" s="27">
        <v>-0.7237159665</v>
      </c>
      <c r="P227" s="20">
        <v>1.0</v>
      </c>
      <c r="Q227" s="7"/>
      <c r="R227" s="7"/>
      <c r="S227" s="7"/>
      <c r="T227" s="7"/>
      <c r="U227" s="7"/>
      <c r="V227" s="7"/>
      <c r="W227" s="7"/>
      <c r="X227" s="7"/>
      <c r="Y227" s="7"/>
      <c r="Z227" s="7"/>
    </row>
    <row r="228" ht="15.0" customHeight="1">
      <c r="A228" s="20" t="s">
        <v>243</v>
      </c>
      <c r="B228" s="20" t="s">
        <v>443</v>
      </c>
      <c r="C228" s="20">
        <v>1370.0</v>
      </c>
      <c r="D228" s="50">
        <v>547.0</v>
      </c>
      <c r="E228" s="57">
        <v>0.6118045975</v>
      </c>
      <c r="F228" s="50">
        <v>335.0</v>
      </c>
      <c r="G228" s="50">
        <v>212.0</v>
      </c>
      <c r="H228" s="20" t="s">
        <v>247</v>
      </c>
      <c r="I228" s="7"/>
      <c r="J228" s="20" t="s">
        <v>243</v>
      </c>
      <c r="K228" s="20" t="s">
        <v>443</v>
      </c>
      <c r="L228" s="20">
        <v>1370.0</v>
      </c>
      <c r="M228" s="57">
        <v>0.6314778397</v>
      </c>
      <c r="N228" s="57">
        <v>0.595105673</v>
      </c>
      <c r="O228" s="27">
        <v>3.637216676</v>
      </c>
      <c r="P228" s="20">
        <v>1.0</v>
      </c>
      <c r="Q228" s="7"/>
      <c r="R228" s="7"/>
      <c r="S228" s="7"/>
      <c r="T228" s="7"/>
      <c r="U228" s="7"/>
      <c r="V228" s="7"/>
      <c r="W228" s="7"/>
      <c r="X228" s="7"/>
      <c r="Y228" s="7"/>
      <c r="Z228" s="7"/>
    </row>
    <row r="229" ht="15.0" customHeight="1">
      <c r="A229" s="20" t="s">
        <v>243</v>
      </c>
      <c r="B229" s="20" t="s">
        <v>443</v>
      </c>
      <c r="C229" s="20">
        <v>1380.0</v>
      </c>
      <c r="D229" s="50">
        <v>757.0</v>
      </c>
      <c r="E229" s="57">
        <v>0.5728198491</v>
      </c>
      <c r="F229" s="50">
        <v>434.0</v>
      </c>
      <c r="G229" s="50">
        <v>323.0</v>
      </c>
      <c r="H229" s="20" t="s">
        <v>247</v>
      </c>
      <c r="I229" s="7"/>
      <c r="J229" s="20" t="s">
        <v>243</v>
      </c>
      <c r="K229" s="20" t="s">
        <v>443</v>
      </c>
      <c r="L229" s="20">
        <v>1380.0</v>
      </c>
      <c r="M229" s="57">
        <v>0.528633552</v>
      </c>
      <c r="N229" s="57">
        <v>0.5556650246</v>
      </c>
      <c r="O229" s="27">
        <v>-2.703147265</v>
      </c>
      <c r="P229" s="20">
        <v>1.0</v>
      </c>
      <c r="Q229" s="7"/>
      <c r="R229" s="7"/>
      <c r="S229" s="7"/>
      <c r="T229" s="7"/>
      <c r="U229" s="7"/>
      <c r="V229" s="7"/>
      <c r="W229" s="7"/>
      <c r="X229" s="7"/>
      <c r="Y229" s="7"/>
      <c r="Z229" s="7"/>
    </row>
    <row r="230" ht="15.0" customHeight="1">
      <c r="A230" s="20" t="s">
        <v>243</v>
      </c>
      <c r="B230" s="20" t="s">
        <v>443</v>
      </c>
      <c r="C230" s="20">
        <v>1390.0</v>
      </c>
      <c r="D230" s="50">
        <v>464.0</v>
      </c>
      <c r="E230" s="57">
        <v>0.4881756351</v>
      </c>
      <c r="F230" s="50">
        <v>227.0</v>
      </c>
      <c r="G230" s="50">
        <v>237.0</v>
      </c>
      <c r="H230" s="20" t="s">
        <v>245</v>
      </c>
      <c r="I230" s="7"/>
      <c r="J230" s="20" t="s">
        <v>243</v>
      </c>
      <c r="K230" s="20" t="s">
        <v>443</v>
      </c>
      <c r="L230" s="20">
        <v>1390.0</v>
      </c>
      <c r="M230" s="57">
        <v>0.4557934069</v>
      </c>
      <c r="N230" s="57">
        <v>0.4673366834</v>
      </c>
      <c r="O230" s="27">
        <v>-1.154327647</v>
      </c>
      <c r="P230" s="20">
        <v>1.0</v>
      </c>
      <c r="Q230" s="7"/>
      <c r="R230" s="7"/>
      <c r="S230" s="7"/>
      <c r="T230" s="7"/>
      <c r="U230" s="7"/>
      <c r="V230" s="7"/>
      <c r="W230" s="7"/>
      <c r="X230" s="7"/>
      <c r="Y230" s="7"/>
      <c r="Z230" s="7"/>
    </row>
    <row r="231" ht="15.0" customHeight="1">
      <c r="A231" s="20" t="s">
        <v>243</v>
      </c>
      <c r="B231" s="20" t="s">
        <v>443</v>
      </c>
      <c r="C231" s="20">
        <v>1400.0</v>
      </c>
      <c r="D231" s="50">
        <v>823.0</v>
      </c>
      <c r="E231" s="57">
        <v>0.5310887163</v>
      </c>
      <c r="F231" s="50">
        <v>437.0</v>
      </c>
      <c r="G231" s="50">
        <v>386.0</v>
      </c>
      <c r="H231" s="20" t="s">
        <v>247</v>
      </c>
      <c r="I231" s="7"/>
      <c r="J231" s="20" t="s">
        <v>243</v>
      </c>
      <c r="K231" s="20" t="s">
        <v>443</v>
      </c>
      <c r="L231" s="20">
        <v>1400.0</v>
      </c>
      <c r="M231" s="57">
        <v>0.5071733853</v>
      </c>
      <c r="N231" s="57">
        <v>0.5121076233</v>
      </c>
      <c r="O231" s="27">
        <v>-0.4934238014</v>
      </c>
      <c r="P231" s="20">
        <v>1.0</v>
      </c>
      <c r="Q231" s="7"/>
      <c r="R231" s="7"/>
      <c r="S231" s="7"/>
      <c r="T231" s="7"/>
      <c r="U231" s="7"/>
      <c r="V231" s="7"/>
      <c r="W231" s="7"/>
      <c r="X231" s="7"/>
      <c r="Y231" s="7"/>
      <c r="Z231" s="7"/>
    </row>
    <row r="232" ht="15.0" customHeight="1">
      <c r="A232" s="20" t="s">
        <v>243</v>
      </c>
      <c r="B232" s="20" t="s">
        <v>443</v>
      </c>
      <c r="C232" s="20">
        <v>1410.0</v>
      </c>
      <c r="D232" s="50">
        <v>1522.0</v>
      </c>
      <c r="E232" s="57">
        <v>0.4809582632</v>
      </c>
      <c r="F232" s="50">
        <v>732.0</v>
      </c>
      <c r="G232" s="50">
        <v>790.0</v>
      </c>
      <c r="H232" s="20" t="s">
        <v>245</v>
      </c>
      <c r="I232" s="7"/>
      <c r="J232" s="20" t="s">
        <v>243</v>
      </c>
      <c r="K232" s="20" t="s">
        <v>443</v>
      </c>
      <c r="L232" s="20">
        <v>1410.0</v>
      </c>
      <c r="M232" s="57">
        <v>0.4443602289</v>
      </c>
      <c r="N232" s="57">
        <v>0.4613244296</v>
      </c>
      <c r="O232" s="27">
        <v>-1.696420068</v>
      </c>
      <c r="P232" s="20">
        <v>1.0</v>
      </c>
      <c r="Q232" s="7"/>
      <c r="R232" s="7"/>
      <c r="S232" s="7"/>
      <c r="T232" s="7"/>
      <c r="U232" s="7"/>
      <c r="V232" s="7"/>
      <c r="W232" s="7"/>
      <c r="X232" s="7"/>
      <c r="Y232" s="7"/>
      <c r="Z232" s="7"/>
    </row>
    <row r="233" ht="15.0" customHeight="1">
      <c r="A233" s="20" t="s">
        <v>243</v>
      </c>
      <c r="B233" s="20" t="s">
        <v>443</v>
      </c>
      <c r="C233" s="20">
        <v>1420.0</v>
      </c>
      <c r="D233" s="50">
        <v>1339.0</v>
      </c>
      <c r="E233" s="57">
        <v>0.5026409548</v>
      </c>
      <c r="F233" s="50">
        <v>673.0</v>
      </c>
      <c r="G233" s="50">
        <v>666.0</v>
      </c>
      <c r="H233" s="20" t="s">
        <v>247</v>
      </c>
      <c r="I233" s="7"/>
      <c r="J233" s="20" t="s">
        <v>243</v>
      </c>
      <c r="K233" s="20" t="s">
        <v>443</v>
      </c>
      <c r="L233" s="20">
        <v>1420.0</v>
      </c>
      <c r="M233" s="57">
        <v>0.4654603878</v>
      </c>
      <c r="N233" s="57">
        <v>0.4827109267</v>
      </c>
      <c r="O233" s="27">
        <v>-1.725053891</v>
      </c>
      <c r="P233" s="20">
        <v>1.0</v>
      </c>
      <c r="Q233" s="7"/>
      <c r="R233" s="7"/>
      <c r="S233" s="7"/>
      <c r="T233" s="7"/>
      <c r="U233" s="7"/>
      <c r="V233" s="7"/>
      <c r="W233" s="7"/>
      <c r="X233" s="7"/>
      <c r="Y233" s="7"/>
      <c r="Z233" s="7"/>
    </row>
    <row r="234" ht="15.0" customHeight="1">
      <c r="A234" s="20" t="s">
        <v>243</v>
      </c>
      <c r="B234" s="20" t="s">
        <v>443</v>
      </c>
      <c r="C234" s="20">
        <v>1430.0</v>
      </c>
      <c r="D234" s="50">
        <v>897.0</v>
      </c>
      <c r="E234" s="57">
        <v>0.5279638194</v>
      </c>
      <c r="F234" s="50">
        <v>474.0</v>
      </c>
      <c r="G234" s="50">
        <v>423.0</v>
      </c>
      <c r="H234" s="20" t="s">
        <v>247</v>
      </c>
      <c r="I234" s="7"/>
      <c r="J234" s="20" t="s">
        <v>243</v>
      </c>
      <c r="K234" s="20" t="s">
        <v>443</v>
      </c>
      <c r="L234" s="20">
        <v>1430.0</v>
      </c>
      <c r="M234" s="57">
        <v>0.5033726218</v>
      </c>
      <c r="N234" s="57">
        <v>0.5087412587</v>
      </c>
      <c r="O234" s="27">
        <v>-0.5368636929</v>
      </c>
      <c r="P234" s="20">
        <v>1.0</v>
      </c>
      <c r="Q234" s="7"/>
      <c r="R234" s="7"/>
      <c r="S234" s="7"/>
      <c r="T234" s="7"/>
      <c r="U234" s="7"/>
      <c r="V234" s="7"/>
      <c r="W234" s="7"/>
      <c r="X234" s="7"/>
      <c r="Y234" s="7"/>
      <c r="Z234" s="7"/>
    </row>
    <row r="235" ht="15.0" customHeight="1">
      <c r="A235" s="20" t="s">
        <v>243</v>
      </c>
      <c r="B235" s="20" t="s">
        <v>443</v>
      </c>
      <c r="C235" s="20">
        <v>1440.0</v>
      </c>
      <c r="D235" s="50">
        <v>1493.0</v>
      </c>
      <c r="E235" s="57">
        <v>0.4883820696</v>
      </c>
      <c r="F235" s="50">
        <v>729.0</v>
      </c>
      <c r="G235" s="50">
        <v>764.0</v>
      </c>
      <c r="H235" s="20" t="s">
        <v>245</v>
      </c>
      <c r="I235" s="7"/>
      <c r="J235" s="20" t="s">
        <v>243</v>
      </c>
      <c r="K235" s="20" t="s">
        <v>443</v>
      </c>
      <c r="L235" s="20">
        <v>1440.0</v>
      </c>
      <c r="M235" s="57">
        <v>0.4352243466</v>
      </c>
      <c r="N235" s="57">
        <v>0.4690572585</v>
      </c>
      <c r="O235" s="27">
        <v>-3.383291197</v>
      </c>
      <c r="P235" s="20">
        <v>1.0</v>
      </c>
      <c r="Q235" s="7"/>
      <c r="R235" s="7"/>
      <c r="S235" s="7"/>
      <c r="T235" s="7"/>
      <c r="U235" s="7"/>
      <c r="V235" s="7"/>
      <c r="W235" s="7"/>
      <c r="X235" s="7"/>
      <c r="Y235" s="7"/>
      <c r="Z235" s="7"/>
    </row>
    <row r="236" ht="15.0" customHeight="1">
      <c r="A236" s="20" t="s">
        <v>243</v>
      </c>
      <c r="B236" s="20" t="s">
        <v>443</v>
      </c>
      <c r="C236" s="20">
        <v>1450.0</v>
      </c>
      <c r="D236" s="50">
        <v>1141.0</v>
      </c>
      <c r="E236" s="57">
        <v>0.4959722566</v>
      </c>
      <c r="F236" s="50">
        <v>566.0</v>
      </c>
      <c r="G236" s="50">
        <v>575.0</v>
      </c>
      <c r="H236" s="20" t="s">
        <v>245</v>
      </c>
      <c r="I236" s="7"/>
      <c r="J236" s="20" t="s">
        <v>243</v>
      </c>
      <c r="K236" s="20" t="s">
        <v>443</v>
      </c>
      <c r="L236" s="20">
        <v>1450.0</v>
      </c>
      <c r="M236" s="57">
        <v>0.4274420348</v>
      </c>
      <c r="N236" s="57">
        <v>0.4752941176</v>
      </c>
      <c r="O236" s="27">
        <v>-4.785208289</v>
      </c>
      <c r="P236" s="20">
        <v>1.0</v>
      </c>
      <c r="Q236" s="7"/>
      <c r="R236" s="7"/>
      <c r="S236" s="7"/>
      <c r="T236" s="7"/>
      <c r="U236" s="7"/>
      <c r="V236" s="7"/>
      <c r="W236" s="7"/>
      <c r="X236" s="7"/>
      <c r="Y236" s="7"/>
      <c r="Z236" s="7"/>
    </row>
    <row r="237" ht="15.0" customHeight="1">
      <c r="A237" s="20" t="s">
        <v>243</v>
      </c>
      <c r="B237" s="20" t="s">
        <v>443</v>
      </c>
      <c r="C237" s="20">
        <v>1460.0</v>
      </c>
      <c r="D237" s="50">
        <v>919.0</v>
      </c>
      <c r="E237" s="57">
        <v>0.5613655917</v>
      </c>
      <c r="F237" s="50">
        <v>516.0</v>
      </c>
      <c r="G237" s="50">
        <v>403.0</v>
      </c>
      <c r="H237" s="20" t="s">
        <v>247</v>
      </c>
      <c r="I237" s="7"/>
      <c r="J237" s="20" t="s">
        <v>243</v>
      </c>
      <c r="K237" s="20" t="s">
        <v>443</v>
      </c>
      <c r="L237" s="20">
        <v>1460.0</v>
      </c>
      <c r="M237" s="57">
        <v>0.5610413892</v>
      </c>
      <c r="N237" s="57">
        <v>0.5430267062</v>
      </c>
      <c r="O237" s="27">
        <v>1.801468301</v>
      </c>
      <c r="P237" s="20">
        <v>1.0</v>
      </c>
      <c r="Q237" s="7"/>
      <c r="R237" s="7"/>
      <c r="S237" s="7"/>
      <c r="T237" s="7"/>
      <c r="U237" s="7"/>
      <c r="V237" s="7"/>
      <c r="W237" s="7"/>
      <c r="X237" s="7"/>
      <c r="Y237" s="7"/>
      <c r="Z237" s="7"/>
    </row>
    <row r="238" ht="15.0" customHeight="1">
      <c r="A238" s="20" t="s">
        <v>365</v>
      </c>
      <c r="B238" s="20" t="s">
        <v>444</v>
      </c>
      <c r="C238" s="20">
        <v>5.0</v>
      </c>
      <c r="D238" s="50">
        <v>784.0</v>
      </c>
      <c r="E238" s="57">
        <v>0.4963268956</v>
      </c>
      <c r="F238" s="50">
        <v>389.0</v>
      </c>
      <c r="G238" s="50">
        <v>395.0</v>
      </c>
      <c r="H238" s="20" t="s">
        <v>245</v>
      </c>
      <c r="I238" s="7"/>
      <c r="J238" s="20" t="s">
        <v>365</v>
      </c>
      <c r="K238" s="20" t="s">
        <v>444</v>
      </c>
      <c r="L238" s="20">
        <v>5.0</v>
      </c>
      <c r="M238" s="57">
        <v>0.4423985739</v>
      </c>
      <c r="N238" s="57">
        <v>0.4800861141</v>
      </c>
      <c r="O238" s="27">
        <v>-3.768754023</v>
      </c>
      <c r="P238" s="20">
        <v>1.0</v>
      </c>
      <c r="Q238" s="7"/>
      <c r="R238" s="7"/>
      <c r="S238" s="7"/>
      <c r="T238" s="7"/>
      <c r="U238" s="7"/>
      <c r="V238" s="7"/>
      <c r="W238" s="7"/>
      <c r="X238" s="7"/>
      <c r="Y238" s="7"/>
      <c r="Z238" s="7"/>
    </row>
    <row r="239" ht="15.0" customHeight="1">
      <c r="A239" s="20" t="s">
        <v>365</v>
      </c>
      <c r="B239" s="20" t="s">
        <v>444</v>
      </c>
      <c r="C239" s="20">
        <v>15.0</v>
      </c>
      <c r="D239" s="50">
        <v>1205.0</v>
      </c>
      <c r="E239" s="57">
        <v>0.4745965278</v>
      </c>
      <c r="F239" s="50">
        <v>572.0</v>
      </c>
      <c r="G239" s="50">
        <v>633.0</v>
      </c>
      <c r="H239" s="20" t="s">
        <v>245</v>
      </c>
      <c r="I239" s="7"/>
      <c r="J239" s="20" t="s">
        <v>365</v>
      </c>
      <c r="K239" s="20" t="s">
        <v>444</v>
      </c>
      <c r="L239" s="20">
        <v>15.0</v>
      </c>
      <c r="M239" s="57">
        <v>0.4424980353</v>
      </c>
      <c r="N239" s="57">
        <v>0.456043956</v>
      </c>
      <c r="O239" s="27">
        <v>-1.354592076</v>
      </c>
      <c r="P239" s="20">
        <v>1.0</v>
      </c>
      <c r="Q239" s="7"/>
      <c r="R239" s="7"/>
      <c r="S239" s="7"/>
      <c r="T239" s="7"/>
      <c r="U239" s="7"/>
      <c r="V239" s="7"/>
      <c r="W239" s="7"/>
      <c r="X239" s="7"/>
      <c r="Y239" s="7"/>
      <c r="Z239" s="7"/>
    </row>
    <row r="240" ht="15.0" customHeight="1">
      <c r="A240" s="20" t="s">
        <v>365</v>
      </c>
      <c r="B240" s="20" t="s">
        <v>445</v>
      </c>
      <c r="C240" s="20">
        <v>23.0</v>
      </c>
      <c r="D240" s="50">
        <v>2287.0</v>
      </c>
      <c r="E240" s="57">
        <v>0.4624135305</v>
      </c>
      <c r="F240" s="50">
        <v>1058.0</v>
      </c>
      <c r="G240" s="50">
        <v>1229.0</v>
      </c>
      <c r="H240" s="20" t="s">
        <v>245</v>
      </c>
      <c r="I240" s="7"/>
      <c r="J240" s="20" t="s">
        <v>365</v>
      </c>
      <c r="K240" s="20" t="s">
        <v>445</v>
      </c>
      <c r="L240" s="20">
        <v>23.0</v>
      </c>
      <c r="M240" s="57">
        <v>0.420677595</v>
      </c>
      <c r="N240" s="57">
        <v>0.4414858646</v>
      </c>
      <c r="O240" s="27">
        <v>-2.080826955</v>
      </c>
      <c r="P240" s="20">
        <v>1.0</v>
      </c>
      <c r="Q240" s="7"/>
      <c r="R240" s="7"/>
      <c r="S240" s="7"/>
      <c r="T240" s="7"/>
      <c r="U240" s="7"/>
      <c r="V240" s="7"/>
      <c r="W240" s="7"/>
      <c r="X240" s="7"/>
      <c r="Y240" s="7"/>
      <c r="Z240" s="7"/>
    </row>
    <row r="241" ht="15.0" customHeight="1">
      <c r="A241" s="20" t="s">
        <v>365</v>
      </c>
      <c r="B241" s="20" t="s">
        <v>445</v>
      </c>
      <c r="C241" s="20">
        <v>26.0</v>
      </c>
      <c r="D241" s="50">
        <v>1935.0</v>
      </c>
      <c r="E241" s="57">
        <v>0.4497594026</v>
      </c>
      <c r="F241" s="50">
        <v>870.0</v>
      </c>
      <c r="G241" s="50">
        <v>1065.0</v>
      </c>
      <c r="H241" s="20" t="s">
        <v>245</v>
      </c>
      <c r="I241" s="7"/>
      <c r="J241" s="20" t="s">
        <v>365</v>
      </c>
      <c r="K241" s="20" t="s">
        <v>445</v>
      </c>
      <c r="L241" s="20">
        <v>26.0</v>
      </c>
      <c r="M241" s="57">
        <v>0.4056233575</v>
      </c>
      <c r="N241" s="57">
        <v>0.4290442698</v>
      </c>
      <c r="O241" s="27">
        <v>-2.342091229</v>
      </c>
      <c r="P241" s="20">
        <v>1.0</v>
      </c>
      <c r="Q241" s="7"/>
      <c r="R241" s="7"/>
      <c r="S241" s="7"/>
      <c r="T241" s="7"/>
      <c r="U241" s="7"/>
      <c r="V241" s="7"/>
      <c r="W241" s="7"/>
      <c r="X241" s="7"/>
      <c r="Y241" s="7"/>
      <c r="Z241" s="7"/>
    </row>
    <row r="242" ht="15.0" customHeight="1">
      <c r="A242" s="20" t="s">
        <v>365</v>
      </c>
      <c r="B242" s="20" t="s">
        <v>445</v>
      </c>
      <c r="C242" s="20">
        <v>33.0</v>
      </c>
      <c r="D242" s="50">
        <v>1258.0</v>
      </c>
      <c r="E242" s="57">
        <v>0.4701685239</v>
      </c>
      <c r="F242" s="50">
        <v>591.0</v>
      </c>
      <c r="G242" s="50">
        <v>667.0</v>
      </c>
      <c r="H242" s="20" t="s">
        <v>245</v>
      </c>
      <c r="I242" s="7"/>
      <c r="J242" s="20" t="s">
        <v>365</v>
      </c>
      <c r="K242" s="20" t="s">
        <v>445</v>
      </c>
      <c r="L242" s="20">
        <v>33.0</v>
      </c>
      <c r="M242" s="57">
        <v>0.4362917729</v>
      </c>
      <c r="N242" s="57">
        <v>0.4509668508</v>
      </c>
      <c r="O242" s="27">
        <v>-1.467507795</v>
      </c>
      <c r="P242" s="20">
        <v>1.0</v>
      </c>
      <c r="Q242" s="7"/>
      <c r="R242" s="7"/>
      <c r="S242" s="7"/>
      <c r="T242" s="7"/>
      <c r="U242" s="7"/>
      <c r="V242" s="7"/>
      <c r="W242" s="7"/>
      <c r="X242" s="7"/>
      <c r="Y242" s="7"/>
      <c r="Z242" s="7"/>
    </row>
    <row r="243" ht="15.0" customHeight="1">
      <c r="A243" s="20" t="s">
        <v>365</v>
      </c>
      <c r="B243" s="20" t="s">
        <v>445</v>
      </c>
      <c r="C243" s="20">
        <v>36.0</v>
      </c>
      <c r="D243" s="50">
        <v>1565.0</v>
      </c>
      <c r="E243" s="57">
        <v>0.4059636189</v>
      </c>
      <c r="F243" s="50">
        <v>635.0</v>
      </c>
      <c r="G243" s="50">
        <v>930.0</v>
      </c>
      <c r="H243" s="20" t="s">
        <v>245</v>
      </c>
      <c r="I243" s="7"/>
      <c r="J243" s="20" t="s">
        <v>365</v>
      </c>
      <c r="K243" s="20" t="s">
        <v>445</v>
      </c>
      <c r="L243" s="20">
        <v>36.0</v>
      </c>
      <c r="M243" s="57">
        <v>0.349289845</v>
      </c>
      <c r="N243" s="57">
        <v>0.3839835729</v>
      </c>
      <c r="O243" s="27">
        <v>-3.469372792</v>
      </c>
      <c r="P243" s="20">
        <v>1.0</v>
      </c>
      <c r="Q243" s="7"/>
      <c r="R243" s="7"/>
      <c r="S243" s="7"/>
      <c r="T243" s="7"/>
      <c r="U243" s="7"/>
      <c r="V243" s="7"/>
      <c r="W243" s="7"/>
      <c r="X243" s="7"/>
      <c r="Y243" s="7"/>
      <c r="Z243" s="7"/>
    </row>
    <row r="244" ht="15.0" customHeight="1">
      <c r="A244" s="20" t="s">
        <v>365</v>
      </c>
      <c r="B244" s="20" t="s">
        <v>446</v>
      </c>
      <c r="C244" s="20">
        <v>43.0</v>
      </c>
      <c r="D244" s="50">
        <v>1333.0</v>
      </c>
      <c r="E244" s="57">
        <v>0.5492700733</v>
      </c>
      <c r="F244" s="50">
        <v>732.0</v>
      </c>
      <c r="G244" s="50">
        <v>601.0</v>
      </c>
      <c r="H244" s="20" t="s">
        <v>247</v>
      </c>
      <c r="I244" s="7"/>
      <c r="J244" s="20" t="s">
        <v>365</v>
      </c>
      <c r="K244" s="20" t="s">
        <v>446</v>
      </c>
      <c r="L244" s="20">
        <v>43.0</v>
      </c>
      <c r="M244" s="57">
        <v>0.48497959</v>
      </c>
      <c r="N244" s="57">
        <v>0.5335164835</v>
      </c>
      <c r="O244" s="27">
        <v>-4.853689355</v>
      </c>
      <c r="P244" s="20">
        <v>0.0</v>
      </c>
      <c r="Q244" s="7"/>
      <c r="R244" s="7"/>
      <c r="S244" s="7"/>
      <c r="T244" s="7"/>
      <c r="U244" s="7"/>
      <c r="V244" s="7"/>
      <c r="W244" s="7"/>
      <c r="X244" s="7"/>
      <c r="Y244" s="7"/>
      <c r="Z244" s="7"/>
    </row>
    <row r="245" ht="15.0" customHeight="1">
      <c r="A245" s="20" t="s">
        <v>365</v>
      </c>
      <c r="B245" s="20" t="s">
        <v>446</v>
      </c>
      <c r="C245" s="20">
        <v>46.0</v>
      </c>
      <c r="D245" s="50">
        <v>839.0</v>
      </c>
      <c r="E245" s="57">
        <v>0.6010558083</v>
      </c>
      <c r="F245" s="50">
        <v>504.0</v>
      </c>
      <c r="G245" s="50">
        <v>335.0</v>
      </c>
      <c r="H245" s="20" t="s">
        <v>247</v>
      </c>
      <c r="I245" s="7"/>
      <c r="J245" s="20" t="s">
        <v>365</v>
      </c>
      <c r="K245" s="20" t="s">
        <v>446</v>
      </c>
      <c r="L245" s="20">
        <v>46.0</v>
      </c>
      <c r="M245" s="57">
        <v>0.5693844543</v>
      </c>
      <c r="N245" s="57">
        <v>0.586784141</v>
      </c>
      <c r="O245" s="27">
        <v>-1.739968663</v>
      </c>
      <c r="P245" s="20">
        <v>1.0</v>
      </c>
      <c r="Q245" s="7"/>
      <c r="R245" s="7"/>
      <c r="S245" s="7"/>
      <c r="T245" s="7"/>
      <c r="U245" s="7"/>
      <c r="V245" s="7"/>
      <c r="W245" s="7"/>
      <c r="X245" s="7"/>
      <c r="Y245" s="7"/>
      <c r="Z245" s="7"/>
    </row>
    <row r="246" ht="15.0" customHeight="1">
      <c r="A246" s="20" t="s">
        <v>365</v>
      </c>
      <c r="B246" s="20" t="s">
        <v>446</v>
      </c>
      <c r="C246" s="20">
        <v>53.0</v>
      </c>
      <c r="D246" s="50">
        <v>1610.0</v>
      </c>
      <c r="E246" s="57">
        <v>0.7294861079</v>
      </c>
      <c r="F246" s="50">
        <v>1174.0</v>
      </c>
      <c r="G246" s="50">
        <v>436.0</v>
      </c>
      <c r="H246" s="20" t="s">
        <v>247</v>
      </c>
      <c r="I246" s="7"/>
      <c r="J246" s="20" t="s">
        <v>365</v>
      </c>
      <c r="K246" s="20" t="s">
        <v>446</v>
      </c>
      <c r="L246" s="20">
        <v>53.0</v>
      </c>
      <c r="M246" s="57">
        <v>0.6819084845</v>
      </c>
      <c r="N246" s="57">
        <v>0.7196391395</v>
      </c>
      <c r="O246" s="27">
        <v>-3.773065496</v>
      </c>
      <c r="P246" s="20">
        <v>1.0</v>
      </c>
      <c r="Q246" s="7"/>
      <c r="R246" s="7"/>
      <c r="S246" s="7"/>
      <c r="T246" s="7"/>
      <c r="U246" s="7"/>
      <c r="V246" s="7"/>
      <c r="W246" s="7"/>
      <c r="X246" s="7"/>
      <c r="Y246" s="7"/>
      <c r="Z246" s="7"/>
    </row>
    <row r="247" ht="15.0" customHeight="1">
      <c r="A247" s="20" t="s">
        <v>365</v>
      </c>
      <c r="B247" s="20" t="s">
        <v>446</v>
      </c>
      <c r="C247" s="20">
        <v>56.0</v>
      </c>
      <c r="D247" s="50">
        <v>1502.0</v>
      </c>
      <c r="E247" s="57">
        <v>0.6774045221</v>
      </c>
      <c r="F247" s="50">
        <v>1017.0</v>
      </c>
      <c r="G247" s="50">
        <v>485.0</v>
      </c>
      <c r="H247" s="20" t="s">
        <v>247</v>
      </c>
      <c r="I247" s="7"/>
      <c r="J247" s="20" t="s">
        <v>365</v>
      </c>
      <c r="K247" s="20" t="s">
        <v>446</v>
      </c>
      <c r="L247" s="20">
        <v>56.0</v>
      </c>
      <c r="M247" s="57">
        <v>0.6309088831</v>
      </c>
      <c r="N247" s="57">
        <v>0.6657859974</v>
      </c>
      <c r="O247" s="27">
        <v>-3.487711421</v>
      </c>
      <c r="P247" s="20">
        <v>1.0</v>
      </c>
      <c r="Q247" s="7"/>
      <c r="R247" s="7"/>
      <c r="S247" s="7"/>
      <c r="T247" s="7"/>
      <c r="U247" s="7"/>
      <c r="V247" s="7"/>
      <c r="W247" s="7"/>
      <c r="X247" s="7"/>
      <c r="Y247" s="7"/>
      <c r="Z247" s="7"/>
    </row>
    <row r="248" ht="15.0" customHeight="1">
      <c r="A248" s="20" t="s">
        <v>365</v>
      </c>
      <c r="B248" s="20" t="s">
        <v>447</v>
      </c>
      <c r="C248" s="20">
        <v>60.0</v>
      </c>
      <c r="D248" s="50">
        <v>296.0</v>
      </c>
      <c r="E248" s="57">
        <v>0.6686883487</v>
      </c>
      <c r="F248" s="50">
        <v>198.0</v>
      </c>
      <c r="G248" s="50">
        <v>98.0</v>
      </c>
      <c r="H248" s="20" t="s">
        <v>247</v>
      </c>
      <c r="I248" s="7"/>
      <c r="J248" s="20" t="s">
        <v>365</v>
      </c>
      <c r="K248" s="20" t="s">
        <v>447</v>
      </c>
      <c r="L248" s="20">
        <v>60.0</v>
      </c>
      <c r="M248" s="57">
        <v>0.6113651797</v>
      </c>
      <c r="N248" s="57">
        <v>0.6579634465</v>
      </c>
      <c r="O248" s="27">
        <v>-4.659826678</v>
      </c>
      <c r="P248" s="20">
        <v>1.0</v>
      </c>
      <c r="Q248" s="7"/>
      <c r="R248" s="7"/>
      <c r="S248" s="7"/>
      <c r="T248" s="7"/>
      <c r="U248" s="7"/>
      <c r="V248" s="7"/>
      <c r="W248" s="7"/>
      <c r="X248" s="7"/>
      <c r="Y248" s="7"/>
      <c r="Z248" s="7"/>
    </row>
    <row r="249" ht="15.0" customHeight="1">
      <c r="A249" s="20" t="s">
        <v>365</v>
      </c>
      <c r="B249" s="20" t="s">
        <v>448</v>
      </c>
      <c r="C249" s="20">
        <v>70.0</v>
      </c>
      <c r="D249" s="50">
        <v>446.0</v>
      </c>
      <c r="E249" s="57">
        <v>0.688876178</v>
      </c>
      <c r="F249" s="50">
        <v>307.0</v>
      </c>
      <c r="G249" s="50">
        <v>139.0</v>
      </c>
      <c r="H249" s="20" t="s">
        <v>247</v>
      </c>
      <c r="I249" s="7"/>
      <c r="J249" s="20" t="s">
        <v>365</v>
      </c>
      <c r="K249" s="20" t="s">
        <v>448</v>
      </c>
      <c r="L249" s="20">
        <v>70.0</v>
      </c>
      <c r="M249" s="57">
        <v>0.6509650097</v>
      </c>
      <c r="N249" s="57">
        <v>0.6778625954</v>
      </c>
      <c r="O249" s="27">
        <v>-2.689758573</v>
      </c>
      <c r="P249" s="20">
        <v>1.0</v>
      </c>
      <c r="Q249" s="7"/>
      <c r="R249" s="7"/>
      <c r="S249" s="7"/>
      <c r="T249" s="7"/>
      <c r="U249" s="7"/>
      <c r="V249" s="7"/>
      <c r="W249" s="7"/>
      <c r="X249" s="7"/>
      <c r="Y249" s="7"/>
      <c r="Z249" s="7"/>
    </row>
    <row r="250" ht="15.0" customHeight="1">
      <c r="A250" s="20" t="s">
        <v>365</v>
      </c>
      <c r="B250" s="20" t="s">
        <v>448</v>
      </c>
      <c r="C250" s="20">
        <v>80.0</v>
      </c>
      <c r="D250" s="50">
        <v>0.0</v>
      </c>
      <c r="E250" s="57">
        <v>0.7318749301</v>
      </c>
      <c r="F250" s="50">
        <v>0.0</v>
      </c>
      <c r="G250" s="50">
        <v>0.0</v>
      </c>
      <c r="H250" s="20" t="s">
        <v>247</v>
      </c>
      <c r="I250" s="7"/>
      <c r="J250" s="20" t="s">
        <v>365</v>
      </c>
      <c r="K250" s="20" t="s">
        <v>448</v>
      </c>
      <c r="L250" s="20">
        <v>80.0</v>
      </c>
      <c r="M250" s="57">
        <v>0.6756695888</v>
      </c>
      <c r="N250" s="57">
        <v>0.7246153846</v>
      </c>
      <c r="O250" s="27">
        <v>-4.894579579</v>
      </c>
      <c r="P250" s="20">
        <v>1.0</v>
      </c>
      <c r="Q250" s="7"/>
      <c r="R250" s="7"/>
      <c r="S250" s="7"/>
      <c r="T250" s="7"/>
      <c r="U250" s="7"/>
      <c r="V250" s="7"/>
      <c r="W250" s="7"/>
      <c r="X250" s="7"/>
      <c r="Y250" s="7"/>
      <c r="Z250" s="7"/>
    </row>
    <row r="251" ht="15.0" customHeight="1">
      <c r="A251" s="20" t="s">
        <v>365</v>
      </c>
      <c r="B251" s="20" t="s">
        <v>448</v>
      </c>
      <c r="C251" s="20">
        <v>90.0</v>
      </c>
      <c r="D251" s="50">
        <v>181.0</v>
      </c>
      <c r="E251" s="57">
        <v>0.6247129642</v>
      </c>
      <c r="F251" s="50">
        <v>113.0</v>
      </c>
      <c r="G251" s="50">
        <v>68.0</v>
      </c>
      <c r="H251" s="20" t="s">
        <v>247</v>
      </c>
      <c r="I251" s="7"/>
      <c r="J251" s="20" t="s">
        <v>365</v>
      </c>
      <c r="K251" s="20" t="s">
        <v>448</v>
      </c>
      <c r="L251" s="20">
        <v>90.0</v>
      </c>
      <c r="M251" s="57">
        <v>0.5748525961</v>
      </c>
      <c r="N251" s="57">
        <v>0.6096654275</v>
      </c>
      <c r="O251" s="27">
        <v>-3.481283144</v>
      </c>
      <c r="P251" s="20">
        <v>1.0</v>
      </c>
      <c r="Q251" s="7"/>
      <c r="R251" s="7"/>
      <c r="S251" s="7"/>
      <c r="T251" s="7"/>
      <c r="U251" s="7"/>
      <c r="V251" s="7"/>
      <c r="W251" s="7"/>
      <c r="X251" s="7"/>
      <c r="Y251" s="7"/>
      <c r="Z251" s="7"/>
    </row>
    <row r="252" ht="15.0" customHeight="1">
      <c r="A252" s="20" t="s">
        <v>365</v>
      </c>
      <c r="B252" s="20" t="s">
        <v>448</v>
      </c>
      <c r="C252" s="20">
        <v>100.0</v>
      </c>
      <c r="D252" s="50">
        <v>541.0</v>
      </c>
      <c r="E252" s="57">
        <v>0.6058147976</v>
      </c>
      <c r="F252" s="50">
        <v>328.0</v>
      </c>
      <c r="G252" s="50">
        <v>213.0</v>
      </c>
      <c r="H252" s="20" t="s">
        <v>247</v>
      </c>
      <c r="I252" s="7"/>
      <c r="J252" s="20" t="s">
        <v>365</v>
      </c>
      <c r="K252" s="20" t="s">
        <v>448</v>
      </c>
      <c r="L252" s="20">
        <v>100.0</v>
      </c>
      <c r="M252" s="57">
        <v>0.5366683315</v>
      </c>
      <c r="N252" s="57">
        <v>0.5913669065</v>
      </c>
      <c r="O252" s="27">
        <v>-5.469857502</v>
      </c>
      <c r="P252" s="20">
        <v>1.0</v>
      </c>
      <c r="Q252" s="7"/>
      <c r="R252" s="7"/>
      <c r="S252" s="7"/>
      <c r="T252" s="7"/>
      <c r="U252" s="7"/>
      <c r="V252" s="7"/>
      <c r="W252" s="7"/>
      <c r="X252" s="7"/>
      <c r="Y252" s="7"/>
      <c r="Z252" s="7"/>
    </row>
    <row r="253" ht="15.0" customHeight="1">
      <c r="A253" s="20" t="s">
        <v>365</v>
      </c>
      <c r="B253" s="20" t="s">
        <v>448</v>
      </c>
      <c r="C253" s="20">
        <v>110.0</v>
      </c>
      <c r="D253" s="50">
        <v>462.0</v>
      </c>
      <c r="E253" s="57">
        <v>0.5698275631</v>
      </c>
      <c r="F253" s="50">
        <v>263.0</v>
      </c>
      <c r="G253" s="50">
        <v>199.0</v>
      </c>
      <c r="H253" s="20" t="s">
        <v>247</v>
      </c>
      <c r="I253" s="7"/>
      <c r="J253" s="20" t="s">
        <v>365</v>
      </c>
      <c r="K253" s="20" t="s">
        <v>448</v>
      </c>
      <c r="L253" s="20">
        <v>110.0</v>
      </c>
      <c r="M253" s="57">
        <v>0.5705585803</v>
      </c>
      <c r="N253" s="57">
        <v>0.5524781341</v>
      </c>
      <c r="O253" s="27">
        <v>1.808044622</v>
      </c>
      <c r="P253" s="20">
        <v>1.0</v>
      </c>
      <c r="Q253" s="7"/>
      <c r="R253" s="7"/>
      <c r="S253" s="7"/>
      <c r="T253" s="7"/>
      <c r="U253" s="7"/>
      <c r="V253" s="7"/>
      <c r="W253" s="7"/>
      <c r="X253" s="7"/>
      <c r="Y253" s="7"/>
      <c r="Z253" s="7"/>
    </row>
    <row r="254" ht="15.0" customHeight="1">
      <c r="A254" s="20" t="s">
        <v>365</v>
      </c>
      <c r="B254" s="20" t="s">
        <v>448</v>
      </c>
      <c r="C254" s="20">
        <v>120.0</v>
      </c>
      <c r="D254" s="50">
        <v>569.0</v>
      </c>
      <c r="E254" s="57">
        <v>0.6219972316</v>
      </c>
      <c r="F254" s="50">
        <v>354.0</v>
      </c>
      <c r="G254" s="50">
        <v>215.0</v>
      </c>
      <c r="H254" s="20" t="s">
        <v>247</v>
      </c>
      <c r="I254" s="7"/>
      <c r="J254" s="20" t="s">
        <v>365</v>
      </c>
      <c r="K254" s="20" t="s">
        <v>448</v>
      </c>
      <c r="L254" s="20">
        <v>120.0</v>
      </c>
      <c r="M254" s="57">
        <v>0.5508951546</v>
      </c>
      <c r="N254" s="57">
        <v>0.6089918256</v>
      </c>
      <c r="O254" s="27">
        <v>-5.809667101</v>
      </c>
      <c r="P254" s="20">
        <v>1.0</v>
      </c>
      <c r="Q254" s="7"/>
      <c r="R254" s="7"/>
      <c r="S254" s="7"/>
      <c r="T254" s="7"/>
      <c r="U254" s="7"/>
      <c r="V254" s="7"/>
      <c r="W254" s="7"/>
      <c r="X254" s="7"/>
      <c r="Y254" s="7"/>
      <c r="Z254" s="7"/>
    </row>
    <row r="255" ht="15.0" customHeight="1">
      <c r="A255" s="20" t="s">
        <v>365</v>
      </c>
      <c r="B255" s="20" t="s">
        <v>449</v>
      </c>
      <c r="C255" s="20">
        <v>130.0</v>
      </c>
      <c r="D255" s="50">
        <v>1408.0</v>
      </c>
      <c r="E255" s="57">
        <v>0.3219503549</v>
      </c>
      <c r="F255" s="50">
        <v>453.0</v>
      </c>
      <c r="G255" s="50">
        <v>955.0</v>
      </c>
      <c r="H255" s="20" t="s">
        <v>245</v>
      </c>
      <c r="I255" s="7"/>
      <c r="J255" s="20" t="s">
        <v>365</v>
      </c>
      <c r="K255" s="20" t="s">
        <v>449</v>
      </c>
      <c r="L255" s="20">
        <v>130.0</v>
      </c>
      <c r="M255" s="57">
        <v>0.2733525032</v>
      </c>
      <c r="N255" s="57">
        <v>0.2952978056</v>
      </c>
      <c r="O255" s="27">
        <v>-2.194530248</v>
      </c>
      <c r="P255" s="20">
        <v>1.0</v>
      </c>
      <c r="Q255" s="7"/>
      <c r="R255" s="7"/>
      <c r="S255" s="7"/>
      <c r="T255" s="7"/>
      <c r="U255" s="7"/>
      <c r="V255" s="7"/>
      <c r="W255" s="7"/>
      <c r="X255" s="7"/>
      <c r="Y255" s="7"/>
      <c r="Z255" s="7"/>
    </row>
    <row r="256" ht="15.0" customHeight="1">
      <c r="A256" s="20" t="s">
        <v>365</v>
      </c>
      <c r="B256" s="20" t="s">
        <v>450</v>
      </c>
      <c r="C256" s="20">
        <v>140.0</v>
      </c>
      <c r="D256" s="50">
        <v>2376.0</v>
      </c>
      <c r="E256" s="57">
        <v>0.4894399875</v>
      </c>
      <c r="F256" s="50">
        <v>1163.0</v>
      </c>
      <c r="G256" s="50">
        <v>1213.0</v>
      </c>
      <c r="H256" s="20" t="s">
        <v>245</v>
      </c>
      <c r="I256" s="7"/>
      <c r="J256" s="20" t="s">
        <v>365</v>
      </c>
      <c r="K256" s="20" t="s">
        <v>450</v>
      </c>
      <c r="L256" s="20">
        <v>140.0</v>
      </c>
      <c r="M256" s="57">
        <v>0.448639537</v>
      </c>
      <c r="N256" s="57">
        <v>0.4717236708</v>
      </c>
      <c r="O256" s="27">
        <v>-2.308413387</v>
      </c>
      <c r="P256" s="20">
        <v>1.0</v>
      </c>
      <c r="Q256" s="7"/>
      <c r="R256" s="7"/>
      <c r="S256" s="7"/>
      <c r="T256" s="7"/>
      <c r="U256" s="7"/>
      <c r="V256" s="7"/>
      <c r="W256" s="7"/>
      <c r="X256" s="7"/>
      <c r="Y256" s="7"/>
      <c r="Z256" s="7"/>
    </row>
    <row r="257" ht="15.0" customHeight="1">
      <c r="A257" s="20" t="s">
        <v>365</v>
      </c>
      <c r="B257" s="20" t="s">
        <v>450</v>
      </c>
      <c r="C257" s="20">
        <v>150.0</v>
      </c>
      <c r="D257" s="50">
        <v>1624.0</v>
      </c>
      <c r="E257" s="57">
        <v>0.4590345036</v>
      </c>
      <c r="F257" s="50">
        <v>745.0</v>
      </c>
      <c r="G257" s="50">
        <v>879.0</v>
      </c>
      <c r="H257" s="20" t="s">
        <v>245</v>
      </c>
      <c r="I257" s="7"/>
      <c r="J257" s="20" t="s">
        <v>365</v>
      </c>
      <c r="K257" s="20" t="s">
        <v>450</v>
      </c>
      <c r="L257" s="20">
        <v>150.0</v>
      </c>
      <c r="M257" s="57">
        <v>0.4017577862</v>
      </c>
      <c r="N257" s="57">
        <v>0.4398554466</v>
      </c>
      <c r="O257" s="27">
        <v>-3.809766033</v>
      </c>
      <c r="P257" s="20">
        <v>1.0</v>
      </c>
      <c r="Q257" s="7"/>
      <c r="R257" s="7"/>
      <c r="S257" s="7"/>
      <c r="T257" s="7"/>
      <c r="U257" s="7"/>
      <c r="V257" s="7"/>
      <c r="W257" s="7"/>
      <c r="X257" s="7"/>
      <c r="Y257" s="7"/>
      <c r="Z257" s="7"/>
    </row>
    <row r="258" ht="15.0" customHeight="1">
      <c r="A258" s="20" t="s">
        <v>365</v>
      </c>
      <c r="B258" s="20" t="s">
        <v>451</v>
      </c>
      <c r="C258" s="20">
        <v>160.0</v>
      </c>
      <c r="D258" s="50">
        <v>203.0</v>
      </c>
      <c r="E258" s="57">
        <v>0.4966145458</v>
      </c>
      <c r="F258" s="50">
        <v>101.0</v>
      </c>
      <c r="G258" s="50">
        <v>102.0</v>
      </c>
      <c r="H258" s="20" t="s">
        <v>245</v>
      </c>
      <c r="I258" s="7"/>
      <c r="J258" s="20" t="s">
        <v>365</v>
      </c>
      <c r="K258" s="20" t="s">
        <v>451</v>
      </c>
      <c r="L258" s="20">
        <v>160.0</v>
      </c>
      <c r="M258" s="57">
        <v>0.4385302947</v>
      </c>
      <c r="N258" s="57">
        <v>0.4784090909</v>
      </c>
      <c r="O258" s="27">
        <v>-3.987879619</v>
      </c>
      <c r="P258" s="20">
        <v>1.0</v>
      </c>
      <c r="Q258" s="7"/>
      <c r="R258" s="7"/>
      <c r="S258" s="7"/>
      <c r="T258" s="7"/>
      <c r="U258" s="7"/>
      <c r="V258" s="7"/>
      <c r="W258" s="7"/>
      <c r="X258" s="7"/>
      <c r="Y258" s="7"/>
      <c r="Z258" s="7"/>
    </row>
    <row r="259" ht="15.0" customHeight="1">
      <c r="A259" s="20" t="s">
        <v>365</v>
      </c>
      <c r="B259" s="20" t="s">
        <v>452</v>
      </c>
      <c r="C259" s="20">
        <v>173.0</v>
      </c>
      <c r="D259" s="50">
        <v>2659.0</v>
      </c>
      <c r="E259" s="57">
        <v>0.5860205371</v>
      </c>
      <c r="F259" s="50">
        <v>1558.0</v>
      </c>
      <c r="G259" s="50">
        <v>1101.0</v>
      </c>
      <c r="H259" s="20" t="s">
        <v>247</v>
      </c>
      <c r="I259" s="7"/>
      <c r="J259" s="20" t="s">
        <v>365</v>
      </c>
      <c r="K259" s="20" t="s">
        <v>452</v>
      </c>
      <c r="L259" s="20">
        <v>173.0</v>
      </c>
      <c r="M259" s="57">
        <v>0.5698926542</v>
      </c>
      <c r="N259" s="57">
        <v>0.5702623907</v>
      </c>
      <c r="O259" s="27">
        <v>-0.03697364229</v>
      </c>
      <c r="P259" s="20">
        <v>1.0</v>
      </c>
      <c r="Q259" s="7"/>
      <c r="R259" s="7"/>
      <c r="S259" s="7"/>
      <c r="T259" s="7"/>
      <c r="U259" s="7"/>
      <c r="V259" s="7"/>
      <c r="W259" s="7"/>
      <c r="X259" s="7"/>
      <c r="Y259" s="7"/>
      <c r="Z259" s="7"/>
    </row>
    <row r="260" ht="15.0" customHeight="1">
      <c r="A260" s="20" t="s">
        <v>365</v>
      </c>
      <c r="B260" s="20" t="s">
        <v>453</v>
      </c>
      <c r="C260" s="20">
        <v>180.0</v>
      </c>
      <c r="D260" s="50">
        <v>845.0</v>
      </c>
      <c r="E260" s="57">
        <v>0.6079442967</v>
      </c>
      <c r="F260" s="50">
        <v>514.0</v>
      </c>
      <c r="G260" s="50">
        <v>331.0</v>
      </c>
      <c r="H260" s="20" t="s">
        <v>247</v>
      </c>
      <c r="I260" s="7"/>
      <c r="J260" s="20" t="s">
        <v>365</v>
      </c>
      <c r="K260" s="20" t="s">
        <v>453</v>
      </c>
      <c r="L260" s="20">
        <v>180.0</v>
      </c>
      <c r="M260" s="57">
        <v>0.5736086185</v>
      </c>
      <c r="N260" s="57">
        <v>0.5936777178</v>
      </c>
      <c r="O260" s="27">
        <v>-2.006909928</v>
      </c>
      <c r="P260" s="20">
        <v>1.0</v>
      </c>
      <c r="Q260" s="7"/>
      <c r="R260" s="7"/>
      <c r="S260" s="7"/>
      <c r="T260" s="7"/>
      <c r="U260" s="7"/>
      <c r="V260" s="7"/>
      <c r="W260" s="7"/>
      <c r="X260" s="7"/>
      <c r="Y260" s="7"/>
      <c r="Z260" s="7"/>
    </row>
    <row r="261" ht="15.0" customHeight="1">
      <c r="A261" s="20" t="s">
        <v>365</v>
      </c>
      <c r="B261" s="20" t="s">
        <v>454</v>
      </c>
      <c r="C261" s="20">
        <v>190.0</v>
      </c>
      <c r="D261" s="50">
        <v>1363.0</v>
      </c>
      <c r="E261" s="57">
        <v>0.4789858361</v>
      </c>
      <c r="F261" s="50">
        <v>653.0</v>
      </c>
      <c r="G261" s="50">
        <v>710.0</v>
      </c>
      <c r="H261" s="20" t="s">
        <v>245</v>
      </c>
      <c r="I261" s="7"/>
      <c r="J261" s="20" t="s">
        <v>365</v>
      </c>
      <c r="K261" s="20" t="s">
        <v>454</v>
      </c>
      <c r="L261" s="20">
        <v>190.0</v>
      </c>
      <c r="M261" s="57">
        <v>0.4326830608</v>
      </c>
      <c r="N261" s="57">
        <v>0.4600116754</v>
      </c>
      <c r="O261" s="27">
        <v>-2.732861461</v>
      </c>
      <c r="P261" s="20">
        <v>1.0</v>
      </c>
      <c r="Q261" s="7"/>
      <c r="R261" s="7"/>
      <c r="S261" s="7"/>
      <c r="T261" s="7"/>
      <c r="U261" s="7"/>
      <c r="V261" s="7"/>
      <c r="W261" s="7"/>
      <c r="X261" s="7"/>
      <c r="Y261" s="7"/>
      <c r="Z261" s="7"/>
    </row>
    <row r="262" ht="15.0" customHeight="1">
      <c r="A262" s="20" t="s">
        <v>365</v>
      </c>
      <c r="B262" s="20" t="s">
        <v>455</v>
      </c>
      <c r="C262" s="20">
        <v>197.0</v>
      </c>
      <c r="D262" s="50">
        <v>865.0</v>
      </c>
      <c r="E262" s="57">
        <v>0.5283866029</v>
      </c>
      <c r="F262" s="50">
        <v>457.0</v>
      </c>
      <c r="G262" s="50">
        <v>408.0</v>
      </c>
      <c r="H262" s="20" t="s">
        <v>247</v>
      </c>
      <c r="I262" s="7"/>
      <c r="J262" s="20" t="s">
        <v>365</v>
      </c>
      <c r="K262" s="20" t="s">
        <v>455</v>
      </c>
      <c r="L262" s="20">
        <v>197.0</v>
      </c>
      <c r="M262" s="57">
        <v>0.4653767665</v>
      </c>
      <c r="N262" s="57">
        <v>0.5130353818</v>
      </c>
      <c r="O262" s="27">
        <v>-4.76586152</v>
      </c>
      <c r="P262" s="20">
        <v>0.0</v>
      </c>
      <c r="Q262" s="7"/>
      <c r="R262" s="7"/>
      <c r="S262" s="7"/>
      <c r="T262" s="7"/>
      <c r="U262" s="7"/>
      <c r="V262" s="7"/>
      <c r="W262" s="7"/>
      <c r="X262" s="7"/>
      <c r="Y262" s="7"/>
      <c r="Z262" s="7"/>
    </row>
    <row r="263" ht="15.0" customHeight="1">
      <c r="A263" s="20" t="s">
        <v>365</v>
      </c>
      <c r="B263" s="20" t="s">
        <v>455</v>
      </c>
      <c r="C263" s="20">
        <v>204.0</v>
      </c>
      <c r="D263" s="50">
        <v>1078.0</v>
      </c>
      <c r="E263" s="57">
        <v>0.5520202768</v>
      </c>
      <c r="F263" s="50">
        <v>595.0</v>
      </c>
      <c r="G263" s="50">
        <v>483.0</v>
      </c>
      <c r="H263" s="20" t="s">
        <v>247</v>
      </c>
      <c r="I263" s="7"/>
      <c r="J263" s="20" t="s">
        <v>365</v>
      </c>
      <c r="K263" s="20" t="s">
        <v>455</v>
      </c>
      <c r="L263" s="20">
        <v>204.0</v>
      </c>
      <c r="M263" s="57">
        <v>0.4885985189</v>
      </c>
      <c r="N263" s="57">
        <v>0.5361189802</v>
      </c>
      <c r="O263" s="27">
        <v>-4.75204613</v>
      </c>
      <c r="P263" s="20">
        <v>0.0</v>
      </c>
      <c r="Q263" s="7"/>
      <c r="R263" s="7"/>
      <c r="S263" s="7"/>
      <c r="T263" s="7"/>
      <c r="U263" s="7"/>
      <c r="V263" s="7"/>
      <c r="W263" s="7"/>
      <c r="X263" s="7"/>
      <c r="Y263" s="7"/>
      <c r="Z263" s="7"/>
    </row>
    <row r="264" ht="15.0" customHeight="1">
      <c r="A264" s="20" t="s">
        <v>365</v>
      </c>
      <c r="B264" s="20" t="s">
        <v>455</v>
      </c>
      <c r="C264" s="20">
        <v>211.0</v>
      </c>
      <c r="D264" s="50">
        <v>1052.0</v>
      </c>
      <c r="E264" s="57">
        <v>0.5283207422</v>
      </c>
      <c r="F264" s="50">
        <v>556.0</v>
      </c>
      <c r="G264" s="50">
        <v>496.0</v>
      </c>
      <c r="H264" s="20" t="s">
        <v>247</v>
      </c>
      <c r="I264" s="7"/>
      <c r="J264" s="20" t="s">
        <v>365</v>
      </c>
      <c r="K264" s="20" t="s">
        <v>455</v>
      </c>
      <c r="L264" s="20">
        <v>211.0</v>
      </c>
      <c r="M264" s="57">
        <v>0.4962677396</v>
      </c>
      <c r="N264" s="57">
        <v>0.51062417</v>
      </c>
      <c r="O264" s="27">
        <v>-1.435643037</v>
      </c>
      <c r="P264" s="20">
        <v>0.0</v>
      </c>
      <c r="Q264" s="7"/>
      <c r="R264" s="7"/>
      <c r="S264" s="7"/>
      <c r="T264" s="7"/>
      <c r="U264" s="7"/>
      <c r="V264" s="7"/>
      <c r="W264" s="7"/>
      <c r="X264" s="7"/>
      <c r="Y264" s="7"/>
      <c r="Z264" s="7"/>
    </row>
    <row r="265" ht="15.0" customHeight="1">
      <c r="A265" s="20" t="s">
        <v>365</v>
      </c>
      <c r="B265" s="20" t="s">
        <v>455</v>
      </c>
      <c r="C265" s="20">
        <v>218.0</v>
      </c>
      <c r="D265" s="50">
        <v>1502.0</v>
      </c>
      <c r="E265" s="57">
        <v>0.5486751486</v>
      </c>
      <c r="F265" s="50">
        <v>824.0</v>
      </c>
      <c r="G265" s="50">
        <v>678.0</v>
      </c>
      <c r="H265" s="20" t="s">
        <v>247</v>
      </c>
      <c r="I265" s="7"/>
      <c r="J265" s="20" t="s">
        <v>365</v>
      </c>
      <c r="K265" s="20" t="s">
        <v>455</v>
      </c>
      <c r="L265" s="20">
        <v>218.0</v>
      </c>
      <c r="M265" s="57">
        <v>0.5072657637</v>
      </c>
      <c r="N265" s="57">
        <v>0.5321667524</v>
      </c>
      <c r="O265" s="27">
        <v>-2.490098879</v>
      </c>
      <c r="P265" s="20">
        <v>1.0</v>
      </c>
      <c r="Q265" s="7"/>
      <c r="R265" s="7"/>
      <c r="S265" s="7"/>
      <c r="T265" s="7"/>
      <c r="U265" s="7"/>
      <c r="V265" s="7"/>
      <c r="W265" s="7"/>
      <c r="X265" s="7"/>
      <c r="Y265" s="7"/>
      <c r="Z265" s="7"/>
    </row>
    <row r="266" ht="15.0" customHeight="1">
      <c r="A266" s="20" t="s">
        <v>365</v>
      </c>
      <c r="B266" s="20" t="s">
        <v>456</v>
      </c>
      <c r="C266" s="20">
        <v>220.0</v>
      </c>
      <c r="D266" s="50">
        <v>3530.0</v>
      </c>
      <c r="E266" s="57">
        <v>0.3538855274</v>
      </c>
      <c r="F266" s="50">
        <v>1249.0</v>
      </c>
      <c r="G266" s="50">
        <v>2281.0</v>
      </c>
      <c r="H266" s="20" t="s">
        <v>245</v>
      </c>
      <c r="I266" s="7"/>
      <c r="J266" s="20" t="s">
        <v>365</v>
      </c>
      <c r="K266" s="20" t="s">
        <v>456</v>
      </c>
      <c r="L266" s="20">
        <v>220.0</v>
      </c>
      <c r="M266" s="57">
        <v>0.3073242898</v>
      </c>
      <c r="N266" s="57">
        <v>0.3282265552</v>
      </c>
      <c r="O266" s="27">
        <v>-2.090226545</v>
      </c>
      <c r="P266" s="20">
        <v>1.0</v>
      </c>
      <c r="Q266" s="7"/>
      <c r="R266" s="7"/>
      <c r="S266" s="7"/>
      <c r="T266" s="7"/>
      <c r="U266" s="7"/>
      <c r="V266" s="7"/>
      <c r="W266" s="7"/>
      <c r="X266" s="7"/>
      <c r="Y266" s="7"/>
      <c r="Z266" s="7"/>
    </row>
    <row r="267" ht="15.0" customHeight="1">
      <c r="A267" s="20" t="s">
        <v>365</v>
      </c>
      <c r="B267" s="20" t="s">
        <v>457</v>
      </c>
      <c r="C267" s="20">
        <v>230.0</v>
      </c>
      <c r="D267" s="50">
        <v>1587.0</v>
      </c>
      <c r="E267" s="57">
        <v>0.5450781296</v>
      </c>
      <c r="F267" s="50">
        <v>865.0</v>
      </c>
      <c r="G267" s="50">
        <v>722.0</v>
      </c>
      <c r="H267" s="20" t="s">
        <v>247</v>
      </c>
      <c r="I267" s="7"/>
      <c r="J267" s="20" t="s">
        <v>365</v>
      </c>
      <c r="K267" s="20" t="s">
        <v>457</v>
      </c>
      <c r="L267" s="20">
        <v>230.0</v>
      </c>
      <c r="M267" s="57">
        <v>0.4763468666</v>
      </c>
      <c r="N267" s="57">
        <v>0.5281795511</v>
      </c>
      <c r="O267" s="27">
        <v>-5.183268452</v>
      </c>
      <c r="P267" s="20">
        <v>0.0</v>
      </c>
      <c r="Q267" s="7"/>
      <c r="R267" s="7"/>
      <c r="S267" s="7"/>
      <c r="T267" s="7"/>
      <c r="U267" s="7"/>
      <c r="V267" s="7"/>
      <c r="W267" s="7"/>
      <c r="X267" s="7"/>
      <c r="Y267" s="7"/>
      <c r="Z267" s="7"/>
    </row>
    <row r="268" ht="15.0" customHeight="1">
      <c r="A268" s="20" t="s">
        <v>365</v>
      </c>
      <c r="B268" s="20" t="s">
        <v>458</v>
      </c>
      <c r="C268" s="20">
        <v>253.0</v>
      </c>
      <c r="D268" s="50">
        <v>1459.0</v>
      </c>
      <c r="E268" s="57">
        <v>0.6147617567</v>
      </c>
      <c r="F268" s="50">
        <v>897.0</v>
      </c>
      <c r="G268" s="50">
        <v>562.0</v>
      </c>
      <c r="H268" s="20" t="s">
        <v>247</v>
      </c>
      <c r="I268" s="7"/>
      <c r="J268" s="20" t="s">
        <v>365</v>
      </c>
      <c r="K268" s="20" t="s">
        <v>458</v>
      </c>
      <c r="L268" s="20">
        <v>253.0</v>
      </c>
      <c r="M268" s="57">
        <v>0.5442571662</v>
      </c>
      <c r="N268" s="57">
        <v>0.6003717472</v>
      </c>
      <c r="O268" s="27">
        <v>-5.611458105</v>
      </c>
      <c r="P268" s="20">
        <v>1.0</v>
      </c>
      <c r="Q268" s="7"/>
      <c r="R268" s="7"/>
      <c r="S268" s="7"/>
      <c r="T268" s="7"/>
      <c r="U268" s="7"/>
      <c r="V268" s="7"/>
      <c r="W268" s="7"/>
      <c r="X268" s="7"/>
      <c r="Y268" s="7"/>
      <c r="Z268" s="7"/>
    </row>
    <row r="269" ht="15.0" customHeight="1">
      <c r="A269" s="20" t="s">
        <v>365</v>
      </c>
      <c r="B269" s="20" t="s">
        <v>458</v>
      </c>
      <c r="C269" s="20">
        <v>254.0</v>
      </c>
      <c r="D269" s="50">
        <v>912.0</v>
      </c>
      <c r="E269" s="57">
        <v>0.5529135463</v>
      </c>
      <c r="F269" s="50">
        <v>504.0</v>
      </c>
      <c r="G269" s="50">
        <v>408.0</v>
      </c>
      <c r="H269" s="20" t="s">
        <v>247</v>
      </c>
      <c r="I269" s="7"/>
      <c r="J269" s="20" t="s">
        <v>365</v>
      </c>
      <c r="K269" s="20" t="s">
        <v>458</v>
      </c>
      <c r="L269" s="20">
        <v>254.0</v>
      </c>
      <c r="M269" s="57">
        <v>0.531466651</v>
      </c>
      <c r="N269" s="57">
        <v>0.5358146067</v>
      </c>
      <c r="O269" s="27">
        <v>-0.4347955743</v>
      </c>
      <c r="P269" s="20">
        <v>1.0</v>
      </c>
      <c r="Q269" s="7"/>
      <c r="R269" s="7"/>
      <c r="S269" s="7"/>
      <c r="T269" s="7"/>
      <c r="U269" s="7"/>
      <c r="V269" s="7"/>
      <c r="W269" s="7"/>
      <c r="X269" s="7"/>
      <c r="Y269" s="7"/>
      <c r="Z269" s="7"/>
    </row>
    <row r="270" ht="15.0" customHeight="1">
      <c r="A270" s="20" t="s">
        <v>365</v>
      </c>
      <c r="B270" s="20" t="s">
        <v>458</v>
      </c>
      <c r="C270" s="20">
        <v>256.0</v>
      </c>
      <c r="D270" s="50">
        <v>739.0</v>
      </c>
      <c r="E270" s="57">
        <v>0.618501933</v>
      </c>
      <c r="F270" s="50">
        <v>457.0</v>
      </c>
      <c r="G270" s="50">
        <v>282.0</v>
      </c>
      <c r="H270" s="20" t="s">
        <v>247</v>
      </c>
      <c r="I270" s="7"/>
      <c r="J270" s="20" t="s">
        <v>365</v>
      </c>
      <c r="K270" s="20" t="s">
        <v>458</v>
      </c>
      <c r="L270" s="20">
        <v>256.0</v>
      </c>
      <c r="M270" s="57">
        <v>0.5443653391</v>
      </c>
      <c r="N270" s="57">
        <v>0.6053215078</v>
      </c>
      <c r="O270" s="27">
        <v>-6.09561687</v>
      </c>
      <c r="P270" s="20">
        <v>1.0</v>
      </c>
      <c r="Q270" s="7"/>
      <c r="R270" s="7"/>
      <c r="S270" s="7"/>
      <c r="T270" s="7"/>
      <c r="U270" s="7"/>
      <c r="V270" s="7"/>
      <c r="W270" s="7"/>
      <c r="X270" s="7"/>
      <c r="Y270" s="7"/>
      <c r="Z270" s="7"/>
    </row>
    <row r="271" ht="15.0" customHeight="1">
      <c r="A271" s="20" t="s">
        <v>365</v>
      </c>
      <c r="B271" s="20" t="s">
        <v>459</v>
      </c>
      <c r="C271" s="20">
        <v>261.0</v>
      </c>
      <c r="D271" s="50">
        <v>1611.0</v>
      </c>
      <c r="E271" s="57">
        <v>0.6596557248</v>
      </c>
      <c r="F271" s="50">
        <v>1063.0</v>
      </c>
      <c r="G271" s="50">
        <v>548.0</v>
      </c>
      <c r="H271" s="20" t="s">
        <v>247</v>
      </c>
      <c r="I271" s="7"/>
      <c r="J271" s="20" t="s">
        <v>365</v>
      </c>
      <c r="K271" s="20" t="s">
        <v>459</v>
      </c>
      <c r="L271" s="20">
        <v>261.0</v>
      </c>
      <c r="M271" s="57">
        <v>0.6110032535</v>
      </c>
      <c r="N271" s="57">
        <v>0.6470860315</v>
      </c>
      <c r="O271" s="27">
        <v>-3.608277798</v>
      </c>
      <c r="P271" s="20">
        <v>1.0</v>
      </c>
      <c r="Q271" s="7"/>
      <c r="R271" s="7"/>
      <c r="S271" s="7"/>
      <c r="T271" s="7"/>
      <c r="U271" s="7"/>
      <c r="V271" s="7"/>
      <c r="W271" s="7"/>
      <c r="X271" s="7"/>
      <c r="Y271" s="7"/>
      <c r="Z271" s="7"/>
    </row>
    <row r="272" ht="15.0" customHeight="1">
      <c r="A272" s="20" t="s">
        <v>365</v>
      </c>
      <c r="B272" s="20" t="s">
        <v>459</v>
      </c>
      <c r="C272" s="20">
        <v>267.0</v>
      </c>
      <c r="D272" s="50">
        <v>1454.0</v>
      </c>
      <c r="E272" s="57">
        <v>0.683742404</v>
      </c>
      <c r="F272" s="50">
        <v>994.0</v>
      </c>
      <c r="G272" s="50">
        <v>460.0</v>
      </c>
      <c r="H272" s="20" t="s">
        <v>247</v>
      </c>
      <c r="I272" s="7"/>
      <c r="J272" s="20" t="s">
        <v>365</v>
      </c>
      <c r="K272" s="20" t="s">
        <v>459</v>
      </c>
      <c r="L272" s="20">
        <v>267.0</v>
      </c>
      <c r="M272" s="57">
        <v>0.6295986753</v>
      </c>
      <c r="N272" s="57">
        <v>0.6721311475</v>
      </c>
      <c r="O272" s="27">
        <v>-4.253247229</v>
      </c>
      <c r="P272" s="20">
        <v>1.0</v>
      </c>
      <c r="Q272" s="7"/>
      <c r="R272" s="7"/>
      <c r="S272" s="7"/>
      <c r="T272" s="7"/>
      <c r="U272" s="7"/>
      <c r="V272" s="7"/>
      <c r="W272" s="7"/>
      <c r="X272" s="7"/>
      <c r="Y272" s="7"/>
      <c r="Z272" s="7"/>
    </row>
    <row r="273" ht="15.0" customHeight="1">
      <c r="A273" s="20" t="s">
        <v>365</v>
      </c>
      <c r="B273" s="20" t="s">
        <v>459</v>
      </c>
      <c r="C273" s="20">
        <v>273.0</v>
      </c>
      <c r="D273" s="50">
        <v>1211.0</v>
      </c>
      <c r="E273" s="57">
        <v>0.6123470629</v>
      </c>
      <c r="F273" s="50">
        <v>742.0</v>
      </c>
      <c r="G273" s="50">
        <v>469.0</v>
      </c>
      <c r="H273" s="20" t="s">
        <v>247</v>
      </c>
      <c r="I273" s="7"/>
      <c r="J273" s="20" t="s">
        <v>365</v>
      </c>
      <c r="K273" s="20" t="s">
        <v>459</v>
      </c>
      <c r="L273" s="20">
        <v>273.0</v>
      </c>
      <c r="M273" s="57">
        <v>0.573909308</v>
      </c>
      <c r="N273" s="57">
        <v>0.5982085733</v>
      </c>
      <c r="O273" s="27">
        <v>-2.429926522</v>
      </c>
      <c r="P273" s="20">
        <v>1.0</v>
      </c>
      <c r="Q273" s="7"/>
      <c r="R273" s="7"/>
      <c r="S273" s="7"/>
      <c r="T273" s="7"/>
      <c r="U273" s="7"/>
      <c r="V273" s="7"/>
      <c r="W273" s="7"/>
      <c r="X273" s="7"/>
      <c r="Y273" s="7"/>
      <c r="Z273" s="7"/>
    </row>
    <row r="274" ht="15.0" customHeight="1">
      <c r="A274" s="20" t="s">
        <v>365</v>
      </c>
      <c r="B274" s="20" t="s">
        <v>459</v>
      </c>
      <c r="C274" s="20">
        <v>279.0</v>
      </c>
      <c r="D274" s="50">
        <v>1149.0</v>
      </c>
      <c r="E274" s="57">
        <v>0.5534479146</v>
      </c>
      <c r="F274" s="50">
        <v>636.0</v>
      </c>
      <c r="G274" s="50">
        <v>513.0</v>
      </c>
      <c r="H274" s="20" t="s">
        <v>247</v>
      </c>
      <c r="I274" s="7"/>
      <c r="J274" s="20" t="s">
        <v>365</v>
      </c>
      <c r="K274" s="20" t="s">
        <v>459</v>
      </c>
      <c r="L274" s="20">
        <v>279.0</v>
      </c>
      <c r="M274" s="57">
        <v>0.498009222</v>
      </c>
      <c r="N274" s="57">
        <v>0.5375838926</v>
      </c>
      <c r="O274" s="27">
        <v>-3.957467065</v>
      </c>
      <c r="P274" s="20">
        <v>0.0</v>
      </c>
      <c r="Q274" s="7"/>
      <c r="R274" s="7"/>
      <c r="S274" s="7"/>
      <c r="T274" s="7"/>
      <c r="U274" s="7"/>
      <c r="V274" s="7"/>
      <c r="W274" s="7"/>
      <c r="X274" s="7"/>
      <c r="Y274" s="7"/>
      <c r="Z274" s="7"/>
    </row>
    <row r="275" ht="15.0" customHeight="1">
      <c r="A275" s="20" t="s">
        <v>365</v>
      </c>
      <c r="B275" s="20" t="s">
        <v>459</v>
      </c>
      <c r="C275" s="20">
        <v>285.0</v>
      </c>
      <c r="D275" s="50">
        <v>697.0</v>
      </c>
      <c r="E275" s="57">
        <v>0.5876071247</v>
      </c>
      <c r="F275" s="50">
        <v>410.0</v>
      </c>
      <c r="G275" s="50">
        <v>287.0</v>
      </c>
      <c r="H275" s="20" t="s">
        <v>247</v>
      </c>
      <c r="I275" s="7"/>
      <c r="J275" s="20" t="s">
        <v>365</v>
      </c>
      <c r="K275" s="20" t="s">
        <v>459</v>
      </c>
      <c r="L275" s="20">
        <v>285.0</v>
      </c>
      <c r="M275" s="57">
        <v>0.5353918348</v>
      </c>
      <c r="N275" s="57">
        <v>0.5718782791</v>
      </c>
      <c r="O275" s="27">
        <v>-3.648644434</v>
      </c>
      <c r="P275" s="20">
        <v>1.0</v>
      </c>
      <c r="Q275" s="7"/>
      <c r="R275" s="7"/>
      <c r="S275" s="7"/>
      <c r="T275" s="7"/>
      <c r="U275" s="7"/>
      <c r="V275" s="7"/>
      <c r="W275" s="7"/>
      <c r="X275" s="7"/>
      <c r="Y275" s="7"/>
      <c r="Z275" s="7"/>
    </row>
    <row r="276" ht="15.0" customHeight="1">
      <c r="A276" s="20" t="s">
        <v>365</v>
      </c>
      <c r="B276" s="20" t="s">
        <v>459</v>
      </c>
      <c r="C276" s="20">
        <v>291.0</v>
      </c>
      <c r="D276" s="50">
        <v>971.0</v>
      </c>
      <c r="E276" s="57">
        <v>0.5714186342</v>
      </c>
      <c r="F276" s="50">
        <v>555.0</v>
      </c>
      <c r="G276" s="50">
        <v>416.0</v>
      </c>
      <c r="H276" s="20" t="s">
        <v>247</v>
      </c>
      <c r="I276" s="7"/>
      <c r="J276" s="20" t="s">
        <v>365</v>
      </c>
      <c r="K276" s="20" t="s">
        <v>459</v>
      </c>
      <c r="L276" s="20">
        <v>291.0</v>
      </c>
      <c r="M276" s="57">
        <v>0.4971088723</v>
      </c>
      <c r="N276" s="57">
        <v>0.556097561</v>
      </c>
      <c r="O276" s="27">
        <v>-5.898868868</v>
      </c>
      <c r="P276" s="20">
        <v>0.0</v>
      </c>
      <c r="Q276" s="7"/>
      <c r="R276" s="7"/>
      <c r="S276" s="7"/>
      <c r="T276" s="7"/>
      <c r="U276" s="7"/>
      <c r="V276" s="7"/>
      <c r="W276" s="7"/>
      <c r="X276" s="7"/>
      <c r="Y276" s="7"/>
      <c r="Z276" s="7"/>
    </row>
    <row r="277" ht="15.0" customHeight="1">
      <c r="A277" s="20" t="s">
        <v>365</v>
      </c>
      <c r="B277" s="20" t="s">
        <v>459</v>
      </c>
      <c r="C277" s="20">
        <v>297.0</v>
      </c>
      <c r="D277" s="50">
        <v>331.0</v>
      </c>
      <c r="E277" s="57">
        <v>0.5035251053</v>
      </c>
      <c r="F277" s="50">
        <v>167.0</v>
      </c>
      <c r="G277" s="50">
        <v>164.0</v>
      </c>
      <c r="H277" s="20" t="s">
        <v>247</v>
      </c>
      <c r="I277" s="7"/>
      <c r="J277" s="20" t="s">
        <v>365</v>
      </c>
      <c r="K277" s="20" t="s">
        <v>459</v>
      </c>
      <c r="L277" s="20">
        <v>297.0</v>
      </c>
      <c r="M277" s="57">
        <v>0.4803633225</v>
      </c>
      <c r="N277" s="57">
        <v>0.4871794872</v>
      </c>
      <c r="O277" s="27">
        <v>-0.6816164692</v>
      </c>
      <c r="P277" s="20">
        <v>1.0</v>
      </c>
      <c r="Q277" s="7"/>
      <c r="R277" s="7"/>
      <c r="S277" s="7"/>
      <c r="T277" s="7"/>
      <c r="U277" s="7"/>
      <c r="V277" s="7"/>
      <c r="W277" s="7"/>
      <c r="X277" s="7"/>
      <c r="Y277" s="7"/>
      <c r="Z277" s="7"/>
    </row>
    <row r="278" ht="15.0" customHeight="1">
      <c r="A278" s="20" t="s">
        <v>365</v>
      </c>
      <c r="B278" s="20" t="s">
        <v>460</v>
      </c>
      <c r="C278" s="20">
        <v>300.0</v>
      </c>
      <c r="D278" s="50">
        <v>121.0</v>
      </c>
      <c r="E278" s="57">
        <v>0.7473209243</v>
      </c>
      <c r="F278" s="50">
        <v>90.0</v>
      </c>
      <c r="G278" s="50">
        <v>31.0</v>
      </c>
      <c r="H278" s="20" t="s">
        <v>247</v>
      </c>
      <c r="I278" s="7"/>
      <c r="J278" s="20" t="s">
        <v>365</v>
      </c>
      <c r="K278" s="20" t="s">
        <v>460</v>
      </c>
      <c r="L278" s="20">
        <v>300.0</v>
      </c>
      <c r="M278" s="57">
        <v>0.7674747657</v>
      </c>
      <c r="N278" s="57">
        <v>0.7381974249</v>
      </c>
      <c r="O278" s="27">
        <v>2.92773408</v>
      </c>
      <c r="P278" s="20">
        <v>1.0</v>
      </c>
      <c r="Q278" s="7"/>
      <c r="R278" s="7"/>
      <c r="S278" s="7"/>
      <c r="T278" s="7"/>
      <c r="U278" s="7"/>
      <c r="V278" s="7"/>
      <c r="W278" s="7"/>
      <c r="X278" s="7"/>
      <c r="Y278" s="7"/>
      <c r="Z278" s="7"/>
    </row>
    <row r="279" ht="15.0" customHeight="1">
      <c r="A279" s="20" t="s">
        <v>365</v>
      </c>
      <c r="B279" s="20" t="s">
        <v>460</v>
      </c>
      <c r="C279" s="20">
        <v>310.0</v>
      </c>
      <c r="D279" s="50">
        <v>326.0</v>
      </c>
      <c r="E279" s="57">
        <v>0.7086595928</v>
      </c>
      <c r="F279" s="50">
        <v>231.0</v>
      </c>
      <c r="G279" s="50">
        <v>95.0</v>
      </c>
      <c r="H279" s="20" t="s">
        <v>247</v>
      </c>
      <c r="I279" s="7"/>
      <c r="J279" s="20" t="s">
        <v>365</v>
      </c>
      <c r="K279" s="20" t="s">
        <v>460</v>
      </c>
      <c r="L279" s="20">
        <v>310.0</v>
      </c>
      <c r="M279" s="57">
        <v>0.673408264</v>
      </c>
      <c r="N279" s="57">
        <v>0.6997885835</v>
      </c>
      <c r="O279" s="27">
        <v>-2.638031951</v>
      </c>
      <c r="P279" s="20">
        <v>1.0</v>
      </c>
      <c r="Q279" s="7"/>
      <c r="R279" s="7"/>
      <c r="S279" s="7"/>
      <c r="T279" s="7"/>
      <c r="U279" s="7"/>
      <c r="V279" s="7"/>
      <c r="W279" s="7"/>
      <c r="X279" s="7"/>
      <c r="Y279" s="7"/>
      <c r="Z279" s="7"/>
    </row>
    <row r="280" ht="15.0" customHeight="1">
      <c r="A280" s="20" t="s">
        <v>365</v>
      </c>
      <c r="B280" s="20" t="s">
        <v>460</v>
      </c>
      <c r="C280" s="20">
        <v>320.0</v>
      </c>
      <c r="D280" s="50">
        <v>342.0</v>
      </c>
      <c r="E280" s="57">
        <v>0.6445043567</v>
      </c>
      <c r="F280" s="50">
        <v>220.0</v>
      </c>
      <c r="G280" s="50">
        <v>122.0</v>
      </c>
      <c r="H280" s="20" t="s">
        <v>247</v>
      </c>
      <c r="I280" s="7"/>
      <c r="J280" s="20" t="s">
        <v>365</v>
      </c>
      <c r="K280" s="20" t="s">
        <v>460</v>
      </c>
      <c r="L280" s="20">
        <v>320.0</v>
      </c>
      <c r="M280" s="57">
        <v>0.5913838669</v>
      </c>
      <c r="N280" s="57">
        <v>0.6324582339</v>
      </c>
      <c r="O280" s="27">
        <v>-4.107436697</v>
      </c>
      <c r="P280" s="20">
        <v>1.0</v>
      </c>
      <c r="Q280" s="7"/>
      <c r="R280" s="7"/>
      <c r="S280" s="7"/>
      <c r="T280" s="7"/>
      <c r="U280" s="7"/>
      <c r="V280" s="7"/>
      <c r="W280" s="7"/>
      <c r="X280" s="7"/>
      <c r="Y280" s="7"/>
      <c r="Z280" s="7"/>
    </row>
    <row r="281" ht="15.0" customHeight="1">
      <c r="A281" s="20" t="s">
        <v>365</v>
      </c>
      <c r="B281" s="20" t="s">
        <v>460</v>
      </c>
      <c r="C281" s="20">
        <v>330.0</v>
      </c>
      <c r="D281" s="50">
        <v>484.0</v>
      </c>
      <c r="E281" s="57">
        <v>0.6981930364</v>
      </c>
      <c r="F281" s="50">
        <v>338.0</v>
      </c>
      <c r="G281" s="50">
        <v>146.0</v>
      </c>
      <c r="H281" s="20" t="s">
        <v>247</v>
      </c>
      <c r="I281" s="7"/>
      <c r="J281" s="20" t="s">
        <v>365</v>
      </c>
      <c r="K281" s="20" t="s">
        <v>460</v>
      </c>
      <c r="L281" s="20">
        <v>330.0</v>
      </c>
      <c r="M281" s="57">
        <v>0.6705778163</v>
      </c>
      <c r="N281" s="57">
        <v>0.6869158879</v>
      </c>
      <c r="O281" s="27">
        <v>-1.63380716</v>
      </c>
      <c r="P281" s="20">
        <v>1.0</v>
      </c>
      <c r="Q281" s="7"/>
      <c r="R281" s="7"/>
      <c r="S281" s="7"/>
      <c r="T281" s="7"/>
      <c r="U281" s="7"/>
      <c r="V281" s="7"/>
      <c r="W281" s="7"/>
      <c r="X281" s="7"/>
      <c r="Y281" s="7"/>
      <c r="Z281" s="7"/>
    </row>
    <row r="282" ht="15.0" customHeight="1">
      <c r="A282" s="20" t="s">
        <v>365</v>
      </c>
      <c r="B282" s="20" t="s">
        <v>460</v>
      </c>
      <c r="C282" s="20">
        <v>340.0</v>
      </c>
      <c r="D282" s="50">
        <v>644.0</v>
      </c>
      <c r="E282" s="57">
        <v>0.6646175047</v>
      </c>
      <c r="F282" s="50">
        <v>428.0</v>
      </c>
      <c r="G282" s="50">
        <v>216.0</v>
      </c>
      <c r="H282" s="20" t="s">
        <v>247</v>
      </c>
      <c r="I282" s="7"/>
      <c r="J282" s="20" t="s">
        <v>365</v>
      </c>
      <c r="K282" s="20" t="s">
        <v>460</v>
      </c>
      <c r="L282" s="20">
        <v>340.0</v>
      </c>
      <c r="M282" s="57">
        <v>0.5852445847</v>
      </c>
      <c r="N282" s="57">
        <v>0.6550836551</v>
      </c>
      <c r="O282" s="27">
        <v>-6.983907038</v>
      </c>
      <c r="P282" s="20">
        <v>1.0</v>
      </c>
      <c r="Q282" s="7"/>
      <c r="R282" s="7"/>
      <c r="S282" s="7"/>
      <c r="T282" s="7"/>
      <c r="U282" s="7"/>
      <c r="V282" s="7"/>
      <c r="W282" s="7"/>
      <c r="X282" s="7"/>
      <c r="Y282" s="7"/>
      <c r="Z282" s="7"/>
    </row>
    <row r="283" ht="15.0" customHeight="1">
      <c r="A283" s="20" t="s">
        <v>365</v>
      </c>
      <c r="B283" s="20" t="s">
        <v>461</v>
      </c>
      <c r="C283" s="20">
        <v>350.0</v>
      </c>
      <c r="D283" s="50">
        <v>2074.0</v>
      </c>
      <c r="E283" s="57">
        <v>0.5919728171</v>
      </c>
      <c r="F283" s="50">
        <v>1228.0</v>
      </c>
      <c r="G283" s="50">
        <v>846.0</v>
      </c>
      <c r="H283" s="20" t="s">
        <v>247</v>
      </c>
      <c r="I283" s="7"/>
      <c r="J283" s="20" t="s">
        <v>365</v>
      </c>
      <c r="K283" s="20" t="s">
        <v>461</v>
      </c>
      <c r="L283" s="20">
        <v>350.0</v>
      </c>
      <c r="M283" s="57">
        <v>0.535018606</v>
      </c>
      <c r="N283" s="57">
        <v>0.5785636165</v>
      </c>
      <c r="O283" s="27">
        <v>-4.354501045</v>
      </c>
      <c r="P283" s="20">
        <v>1.0</v>
      </c>
      <c r="Q283" s="7"/>
      <c r="R283" s="7"/>
      <c r="S283" s="7"/>
      <c r="T283" s="7"/>
      <c r="U283" s="7"/>
      <c r="V283" s="7"/>
      <c r="W283" s="7"/>
      <c r="X283" s="7"/>
      <c r="Y283" s="7"/>
      <c r="Z283" s="7"/>
    </row>
    <row r="284" ht="15.0" customHeight="1">
      <c r="A284" s="20" t="s">
        <v>365</v>
      </c>
      <c r="B284" s="20" t="s">
        <v>461</v>
      </c>
      <c r="C284" s="20">
        <v>360.0</v>
      </c>
      <c r="D284" s="50">
        <v>1266.0</v>
      </c>
      <c r="E284" s="57">
        <v>0.4535808766</v>
      </c>
      <c r="F284" s="50">
        <v>574.0</v>
      </c>
      <c r="G284" s="50">
        <v>692.0</v>
      </c>
      <c r="H284" s="20" t="s">
        <v>245</v>
      </c>
      <c r="I284" s="7"/>
      <c r="J284" s="20" t="s">
        <v>365</v>
      </c>
      <c r="K284" s="20" t="s">
        <v>461</v>
      </c>
      <c r="L284" s="20">
        <v>360.0</v>
      </c>
      <c r="M284" s="57">
        <v>0.3885933601</v>
      </c>
      <c r="N284" s="57">
        <v>0.4345939244</v>
      </c>
      <c r="O284" s="27">
        <v>-4.600056423</v>
      </c>
      <c r="P284" s="20">
        <v>1.0</v>
      </c>
      <c r="Q284" s="7"/>
      <c r="R284" s="7"/>
      <c r="S284" s="7"/>
      <c r="T284" s="7"/>
      <c r="U284" s="7"/>
      <c r="V284" s="7"/>
      <c r="W284" s="7"/>
      <c r="X284" s="7"/>
      <c r="Y284" s="7"/>
      <c r="Z284" s="7"/>
    </row>
    <row r="285" ht="15.0" customHeight="1">
      <c r="A285" s="20" t="s">
        <v>365</v>
      </c>
      <c r="B285" s="20" t="s">
        <v>462</v>
      </c>
      <c r="C285" s="20">
        <v>370.0</v>
      </c>
      <c r="D285" s="50">
        <v>1951.0</v>
      </c>
      <c r="E285" s="57">
        <v>0.5340270713</v>
      </c>
      <c r="F285" s="50">
        <v>1042.0</v>
      </c>
      <c r="G285" s="50">
        <v>909.0</v>
      </c>
      <c r="H285" s="20" t="s">
        <v>247</v>
      </c>
      <c r="I285" s="7"/>
      <c r="J285" s="20" t="s">
        <v>365</v>
      </c>
      <c r="K285" s="20" t="s">
        <v>462</v>
      </c>
      <c r="L285" s="20">
        <v>370.0</v>
      </c>
      <c r="M285" s="57">
        <v>0.4690908321</v>
      </c>
      <c r="N285" s="57">
        <v>0.515942029</v>
      </c>
      <c r="O285" s="27">
        <v>-4.685119687</v>
      </c>
      <c r="P285" s="20">
        <v>0.0</v>
      </c>
      <c r="Q285" s="7"/>
      <c r="R285" s="7"/>
      <c r="S285" s="7"/>
      <c r="T285" s="7"/>
      <c r="U285" s="7"/>
      <c r="V285" s="7"/>
      <c r="W285" s="7"/>
      <c r="X285" s="7"/>
      <c r="Y285" s="7"/>
      <c r="Z285" s="7"/>
    </row>
    <row r="286" ht="15.0" customHeight="1">
      <c r="A286" s="20" t="s">
        <v>272</v>
      </c>
      <c r="B286" s="20" t="s">
        <v>463</v>
      </c>
      <c r="C286" s="20">
        <v>10.0</v>
      </c>
      <c r="D286" s="50">
        <v>442.0</v>
      </c>
      <c r="E286" s="57">
        <v>0.4265458291</v>
      </c>
      <c r="F286" s="50">
        <v>189.0</v>
      </c>
      <c r="G286" s="50">
        <v>253.0</v>
      </c>
      <c r="H286" s="20" t="s">
        <v>245</v>
      </c>
      <c r="I286" s="7"/>
      <c r="J286" s="20" t="s">
        <v>272</v>
      </c>
      <c r="K286" s="20" t="s">
        <v>463</v>
      </c>
      <c r="L286" s="20">
        <v>10.0</v>
      </c>
      <c r="M286" s="57">
        <v>0.37681968</v>
      </c>
      <c r="N286" s="57">
        <v>0.4050707547</v>
      </c>
      <c r="O286" s="27">
        <v>-2.82510747</v>
      </c>
      <c r="P286" s="20">
        <v>1.0</v>
      </c>
      <c r="Q286" s="7"/>
      <c r="R286" s="7"/>
      <c r="S286" s="7"/>
      <c r="T286" s="7"/>
      <c r="U286" s="7"/>
      <c r="V286" s="7"/>
      <c r="W286" s="7"/>
      <c r="X286" s="7"/>
      <c r="Y286" s="7"/>
      <c r="Z286" s="7"/>
    </row>
    <row r="287" ht="15.0" customHeight="1">
      <c r="A287" s="20" t="s">
        <v>272</v>
      </c>
      <c r="B287" s="20" t="s">
        <v>464</v>
      </c>
      <c r="C287" s="20">
        <v>20.0</v>
      </c>
      <c r="D287" s="50">
        <v>430.0</v>
      </c>
      <c r="E287" s="57">
        <v>0.4317929524</v>
      </c>
      <c r="F287" s="50">
        <v>186.0</v>
      </c>
      <c r="G287" s="50">
        <v>244.0</v>
      </c>
      <c r="H287" s="20" t="s">
        <v>245</v>
      </c>
      <c r="I287" s="7"/>
      <c r="J287" s="20" t="s">
        <v>272</v>
      </c>
      <c r="K287" s="20" t="s">
        <v>464</v>
      </c>
      <c r="L287" s="20">
        <v>20.0</v>
      </c>
      <c r="M287" s="57">
        <v>0.4147751764</v>
      </c>
      <c r="N287" s="57">
        <v>0.4093264249</v>
      </c>
      <c r="O287" s="27">
        <v>0.5448751571</v>
      </c>
      <c r="P287" s="20">
        <v>1.0</v>
      </c>
      <c r="Q287" s="7"/>
      <c r="R287" s="7"/>
      <c r="S287" s="7"/>
      <c r="T287" s="7"/>
      <c r="U287" s="7"/>
      <c r="V287" s="7"/>
      <c r="W287" s="7"/>
      <c r="X287" s="7"/>
      <c r="Y287" s="7"/>
      <c r="Z287" s="7"/>
    </row>
    <row r="288" ht="15.0" customHeight="1">
      <c r="A288" s="20" t="s">
        <v>272</v>
      </c>
      <c r="B288" s="20" t="s">
        <v>464</v>
      </c>
      <c r="C288" s="20">
        <v>30.0</v>
      </c>
      <c r="D288" s="50">
        <v>447.0</v>
      </c>
      <c r="E288" s="57">
        <v>0.4534732684</v>
      </c>
      <c r="F288" s="50">
        <v>203.0</v>
      </c>
      <c r="G288" s="50">
        <v>244.0</v>
      </c>
      <c r="H288" s="20" t="s">
        <v>245</v>
      </c>
      <c r="I288" s="7"/>
      <c r="J288" s="20" t="s">
        <v>272</v>
      </c>
      <c r="K288" s="20" t="s">
        <v>464</v>
      </c>
      <c r="L288" s="20">
        <v>30.0</v>
      </c>
      <c r="M288" s="57">
        <v>0.4264052067</v>
      </c>
      <c r="N288" s="57">
        <v>0.4327272727</v>
      </c>
      <c r="O288" s="27">
        <v>-0.6322066056</v>
      </c>
      <c r="P288" s="20">
        <v>1.0</v>
      </c>
      <c r="Q288" s="7"/>
      <c r="R288" s="7"/>
      <c r="S288" s="7"/>
      <c r="T288" s="7"/>
      <c r="U288" s="7"/>
      <c r="V288" s="7"/>
      <c r="W288" s="7"/>
      <c r="X288" s="7"/>
      <c r="Y288" s="7"/>
      <c r="Z288" s="7"/>
    </row>
    <row r="289" ht="15.0" customHeight="1">
      <c r="A289" s="20" t="s">
        <v>272</v>
      </c>
      <c r="B289" s="20" t="s">
        <v>464</v>
      </c>
      <c r="C289" s="20">
        <v>40.0</v>
      </c>
      <c r="D289" s="50">
        <v>527.0</v>
      </c>
      <c r="E289" s="57">
        <v>0.4374887175</v>
      </c>
      <c r="F289" s="50">
        <v>231.0</v>
      </c>
      <c r="G289" s="50">
        <v>296.0</v>
      </c>
      <c r="H289" s="20" t="s">
        <v>245</v>
      </c>
      <c r="I289" s="7"/>
      <c r="J289" s="20" t="s">
        <v>272</v>
      </c>
      <c r="K289" s="20" t="s">
        <v>464</v>
      </c>
      <c r="L289" s="20">
        <v>40.0</v>
      </c>
      <c r="M289" s="57">
        <v>0.4129858003</v>
      </c>
      <c r="N289" s="57">
        <v>0.4158576052</v>
      </c>
      <c r="O289" s="27">
        <v>-0.2871804881</v>
      </c>
      <c r="P289" s="20">
        <v>1.0</v>
      </c>
      <c r="Q289" s="7"/>
      <c r="R289" s="7"/>
      <c r="S289" s="7"/>
      <c r="T289" s="7"/>
      <c r="U289" s="7"/>
      <c r="V289" s="7"/>
      <c r="W289" s="7"/>
      <c r="X289" s="7"/>
      <c r="Y289" s="7"/>
      <c r="Z289" s="7"/>
    </row>
    <row r="290" ht="15.0" customHeight="1">
      <c r="A290" s="20" t="s">
        <v>272</v>
      </c>
      <c r="B290" s="20" t="s">
        <v>464</v>
      </c>
      <c r="C290" s="20">
        <v>50.0</v>
      </c>
      <c r="D290" s="50">
        <v>429.0</v>
      </c>
      <c r="E290" s="57">
        <v>0.415723213</v>
      </c>
      <c r="F290" s="50">
        <v>178.0</v>
      </c>
      <c r="G290" s="50">
        <v>251.0</v>
      </c>
      <c r="H290" s="20" t="s">
        <v>245</v>
      </c>
      <c r="I290" s="7"/>
      <c r="J290" s="20" t="s">
        <v>272</v>
      </c>
      <c r="K290" s="20" t="s">
        <v>464</v>
      </c>
      <c r="L290" s="20">
        <v>50.0</v>
      </c>
      <c r="M290" s="57">
        <v>0.3547799919</v>
      </c>
      <c r="N290" s="57">
        <v>0.3940972222</v>
      </c>
      <c r="O290" s="27">
        <v>-3.931723028</v>
      </c>
      <c r="P290" s="20">
        <v>1.0</v>
      </c>
      <c r="Q290" s="7"/>
      <c r="R290" s="7"/>
      <c r="S290" s="7"/>
      <c r="T290" s="7"/>
      <c r="U290" s="7"/>
      <c r="V290" s="7"/>
      <c r="W290" s="7"/>
      <c r="X290" s="7"/>
      <c r="Y290" s="7"/>
      <c r="Z290" s="7"/>
    </row>
    <row r="291" ht="15.0" customHeight="1">
      <c r="A291" s="20" t="s">
        <v>272</v>
      </c>
      <c r="B291" s="20" t="s">
        <v>465</v>
      </c>
      <c r="C291" s="20">
        <v>60.0</v>
      </c>
      <c r="D291" s="50">
        <v>1132.0</v>
      </c>
      <c r="E291" s="57">
        <v>0.4813006913</v>
      </c>
      <c r="F291" s="50">
        <v>545.0</v>
      </c>
      <c r="G291" s="50">
        <v>587.0</v>
      </c>
      <c r="H291" s="20" t="s">
        <v>245</v>
      </c>
      <c r="I291" s="7"/>
      <c r="J291" s="20" t="s">
        <v>272</v>
      </c>
      <c r="K291" s="20" t="s">
        <v>465</v>
      </c>
      <c r="L291" s="20">
        <v>60.0</v>
      </c>
      <c r="M291" s="57">
        <v>0.4244496404</v>
      </c>
      <c r="N291" s="57">
        <v>0.461823573</v>
      </c>
      <c r="O291" s="27">
        <v>-3.737393262</v>
      </c>
      <c r="P291" s="20">
        <v>1.0</v>
      </c>
      <c r="Q291" s="7"/>
      <c r="R291" s="7"/>
      <c r="S291" s="7"/>
      <c r="T291" s="7"/>
      <c r="U291" s="7"/>
      <c r="V291" s="7"/>
      <c r="W291" s="7"/>
      <c r="X291" s="7"/>
      <c r="Y291" s="7"/>
      <c r="Z291" s="7"/>
    </row>
    <row r="292" ht="15.0" customHeight="1">
      <c r="A292" s="20" t="s">
        <v>272</v>
      </c>
      <c r="B292" s="20" t="s">
        <v>421</v>
      </c>
      <c r="C292" s="20">
        <v>65.0</v>
      </c>
      <c r="D292" s="50">
        <v>444.0</v>
      </c>
      <c r="E292" s="57">
        <v>0.7273086474</v>
      </c>
      <c r="F292" s="50">
        <v>323.0</v>
      </c>
      <c r="G292" s="50">
        <v>121.0</v>
      </c>
      <c r="H292" s="20" t="s">
        <v>247</v>
      </c>
      <c r="I292" s="7"/>
      <c r="J292" s="20" t="s">
        <v>272</v>
      </c>
      <c r="K292" s="20" t="s">
        <v>421</v>
      </c>
      <c r="L292" s="20">
        <v>65.0</v>
      </c>
      <c r="M292" s="57">
        <v>0.7422054897</v>
      </c>
      <c r="N292" s="57">
        <v>0.7154213037</v>
      </c>
      <c r="O292" s="27">
        <v>2.678418608</v>
      </c>
      <c r="P292" s="20">
        <v>1.0</v>
      </c>
      <c r="Q292" s="7"/>
      <c r="R292" s="7"/>
      <c r="S292" s="7"/>
      <c r="T292" s="7"/>
      <c r="U292" s="7"/>
      <c r="V292" s="7"/>
      <c r="W292" s="7"/>
      <c r="X292" s="7"/>
      <c r="Y292" s="7"/>
      <c r="Z292" s="7"/>
    </row>
    <row r="293" ht="15.0" customHeight="1">
      <c r="A293" s="20" t="s">
        <v>272</v>
      </c>
      <c r="B293" s="20" t="s">
        <v>421</v>
      </c>
      <c r="C293" s="20">
        <v>70.0</v>
      </c>
      <c r="D293" s="50">
        <v>311.0</v>
      </c>
      <c r="E293" s="57">
        <v>0.7423714138</v>
      </c>
      <c r="F293" s="50">
        <v>231.0</v>
      </c>
      <c r="G293" s="50">
        <v>80.0</v>
      </c>
      <c r="H293" s="20" t="s">
        <v>247</v>
      </c>
      <c r="I293" s="7"/>
      <c r="J293" s="20" t="s">
        <v>272</v>
      </c>
      <c r="K293" s="20" t="s">
        <v>421</v>
      </c>
      <c r="L293" s="20">
        <v>70.0</v>
      </c>
      <c r="M293" s="57">
        <v>0.7021790327</v>
      </c>
      <c r="N293" s="57">
        <v>0.7330016584</v>
      </c>
      <c r="O293" s="27">
        <v>-3.082262564</v>
      </c>
      <c r="P293" s="20">
        <v>1.0</v>
      </c>
      <c r="Q293" s="7"/>
      <c r="R293" s="7"/>
      <c r="S293" s="7"/>
      <c r="T293" s="7"/>
      <c r="U293" s="7"/>
      <c r="V293" s="7"/>
      <c r="W293" s="7"/>
      <c r="X293" s="7"/>
      <c r="Y293" s="7"/>
      <c r="Z293" s="7"/>
    </row>
    <row r="294" ht="15.0" customHeight="1">
      <c r="A294" s="20" t="s">
        <v>272</v>
      </c>
      <c r="B294" s="20" t="s">
        <v>421</v>
      </c>
      <c r="C294" s="20">
        <v>83.0</v>
      </c>
      <c r="D294" s="50">
        <v>516.0</v>
      </c>
      <c r="E294" s="57">
        <v>0.7551233923</v>
      </c>
      <c r="F294" s="50">
        <v>390.0</v>
      </c>
      <c r="G294" s="50">
        <v>126.0</v>
      </c>
      <c r="H294" s="20" t="s">
        <v>247</v>
      </c>
      <c r="I294" s="7"/>
      <c r="J294" s="20" t="s">
        <v>272</v>
      </c>
      <c r="K294" s="20" t="s">
        <v>421</v>
      </c>
      <c r="L294" s="20">
        <v>83.0</v>
      </c>
      <c r="M294" s="57">
        <v>0.7475248742</v>
      </c>
      <c r="N294" s="57">
        <v>0.746882793</v>
      </c>
      <c r="O294" s="27">
        <v>0.06420811953</v>
      </c>
      <c r="P294" s="20">
        <v>1.0</v>
      </c>
      <c r="Q294" s="7"/>
      <c r="R294" s="7"/>
      <c r="S294" s="7"/>
      <c r="T294" s="7"/>
      <c r="U294" s="7"/>
      <c r="V294" s="7"/>
      <c r="W294" s="7"/>
      <c r="X294" s="7"/>
      <c r="Y294" s="7"/>
      <c r="Z294" s="7"/>
    </row>
    <row r="295" ht="15.0" customHeight="1">
      <c r="A295" s="20" t="s">
        <v>272</v>
      </c>
      <c r="B295" s="20" t="s">
        <v>421</v>
      </c>
      <c r="C295" s="20">
        <v>90.0</v>
      </c>
      <c r="D295" s="50">
        <v>739.0</v>
      </c>
      <c r="E295" s="57">
        <v>0.8201874821</v>
      </c>
      <c r="F295" s="50">
        <v>606.0</v>
      </c>
      <c r="G295" s="50">
        <v>133.0</v>
      </c>
      <c r="H295" s="20" t="s">
        <v>247</v>
      </c>
      <c r="I295" s="7"/>
      <c r="J295" s="20" t="s">
        <v>272</v>
      </c>
      <c r="K295" s="20" t="s">
        <v>421</v>
      </c>
      <c r="L295" s="20">
        <v>90.0</v>
      </c>
      <c r="M295" s="57">
        <v>0.8177047988</v>
      </c>
      <c r="N295" s="57">
        <v>0.81670282</v>
      </c>
      <c r="O295" s="27">
        <v>0.1001978826</v>
      </c>
      <c r="P295" s="20">
        <v>1.0</v>
      </c>
      <c r="Q295" s="7"/>
      <c r="R295" s="7"/>
      <c r="S295" s="7"/>
      <c r="T295" s="7"/>
      <c r="U295" s="7"/>
      <c r="V295" s="7"/>
      <c r="W295" s="7"/>
      <c r="X295" s="7"/>
      <c r="Y295" s="7"/>
      <c r="Z295" s="7"/>
    </row>
    <row r="296" ht="15.0" customHeight="1">
      <c r="A296" s="20" t="s">
        <v>272</v>
      </c>
      <c r="B296" s="20" t="s">
        <v>421</v>
      </c>
      <c r="C296" s="20">
        <v>115.0</v>
      </c>
      <c r="D296" s="50">
        <v>514.0</v>
      </c>
      <c r="E296" s="57">
        <v>0.7358793737</v>
      </c>
      <c r="F296" s="50">
        <v>378.0</v>
      </c>
      <c r="G296" s="50">
        <v>136.0</v>
      </c>
      <c r="H296" s="20" t="s">
        <v>247</v>
      </c>
      <c r="I296" s="7"/>
      <c r="J296" s="20" t="s">
        <v>272</v>
      </c>
      <c r="K296" s="20" t="s">
        <v>421</v>
      </c>
      <c r="L296" s="20">
        <v>115.0</v>
      </c>
      <c r="M296" s="57">
        <v>0.7413233723</v>
      </c>
      <c r="N296" s="57">
        <v>0.7263513514</v>
      </c>
      <c r="O296" s="27">
        <v>1.497202094</v>
      </c>
      <c r="P296" s="20">
        <v>1.0</v>
      </c>
      <c r="Q296" s="7"/>
      <c r="R296" s="7"/>
      <c r="S296" s="7"/>
      <c r="T296" s="7"/>
      <c r="U296" s="7"/>
      <c r="V296" s="7"/>
      <c r="W296" s="7"/>
      <c r="X296" s="7"/>
      <c r="Y296" s="7"/>
      <c r="Z296" s="7"/>
    </row>
    <row r="297" ht="15.0" customHeight="1">
      <c r="A297" s="20" t="s">
        <v>272</v>
      </c>
      <c r="B297" s="20" t="s">
        <v>421</v>
      </c>
      <c r="C297" s="20">
        <v>130.0</v>
      </c>
      <c r="D297" s="50">
        <v>420.0</v>
      </c>
      <c r="E297" s="57">
        <v>0.7139165323</v>
      </c>
      <c r="F297" s="50">
        <v>300.0</v>
      </c>
      <c r="G297" s="50">
        <v>120.0</v>
      </c>
      <c r="H297" s="20" t="s">
        <v>247</v>
      </c>
      <c r="I297" s="7"/>
      <c r="J297" s="20" t="s">
        <v>272</v>
      </c>
      <c r="K297" s="20" t="s">
        <v>421</v>
      </c>
      <c r="L297" s="20">
        <v>130.0</v>
      </c>
      <c r="M297" s="57">
        <v>0.7112466663</v>
      </c>
      <c r="N297" s="57">
        <v>0.7016759777</v>
      </c>
      <c r="O297" s="27">
        <v>0.9570688695</v>
      </c>
      <c r="P297" s="20">
        <v>1.0</v>
      </c>
      <c r="Q297" s="7"/>
      <c r="R297" s="7"/>
      <c r="S297" s="7"/>
      <c r="T297" s="7"/>
      <c r="U297" s="7"/>
      <c r="V297" s="7"/>
      <c r="W297" s="7"/>
      <c r="X297" s="7"/>
      <c r="Y297" s="7"/>
      <c r="Z297" s="7"/>
    </row>
    <row r="298" ht="15.0" customHeight="1">
      <c r="A298" s="20" t="s">
        <v>272</v>
      </c>
      <c r="B298" s="20" t="s">
        <v>421</v>
      </c>
      <c r="C298" s="20">
        <v>140.0</v>
      </c>
      <c r="D298" s="50">
        <v>614.0</v>
      </c>
      <c r="E298" s="57">
        <v>0.7610625983</v>
      </c>
      <c r="F298" s="50">
        <v>467.0</v>
      </c>
      <c r="G298" s="50">
        <v>147.0</v>
      </c>
      <c r="H298" s="20" t="s">
        <v>247</v>
      </c>
      <c r="I298" s="7"/>
      <c r="J298" s="20" t="s">
        <v>272</v>
      </c>
      <c r="K298" s="20" t="s">
        <v>421</v>
      </c>
      <c r="L298" s="20">
        <v>140.0</v>
      </c>
      <c r="M298" s="57">
        <v>0.6805400096</v>
      </c>
      <c r="N298" s="57">
        <v>0.7555910543</v>
      </c>
      <c r="O298" s="27">
        <v>-7.505104473</v>
      </c>
      <c r="P298" s="20">
        <v>1.0</v>
      </c>
      <c r="Q298" s="7"/>
      <c r="R298" s="7"/>
      <c r="S298" s="7"/>
      <c r="T298" s="7"/>
      <c r="U298" s="7"/>
      <c r="V298" s="7"/>
      <c r="W298" s="7"/>
      <c r="X298" s="7"/>
      <c r="Y298" s="7"/>
      <c r="Z298" s="7"/>
    </row>
    <row r="299" ht="15.0" customHeight="1">
      <c r="A299" s="20" t="s">
        <v>272</v>
      </c>
      <c r="B299" s="20" t="s">
        <v>421</v>
      </c>
      <c r="C299" s="20">
        <v>150.0</v>
      </c>
      <c r="D299" s="50">
        <v>798.0</v>
      </c>
      <c r="E299" s="57">
        <v>0.7220545106</v>
      </c>
      <c r="F299" s="50">
        <v>576.0</v>
      </c>
      <c r="G299" s="50">
        <v>222.0</v>
      </c>
      <c r="H299" s="20" t="s">
        <v>247</v>
      </c>
      <c r="I299" s="7"/>
      <c r="J299" s="20" t="s">
        <v>272</v>
      </c>
      <c r="K299" s="20" t="s">
        <v>421</v>
      </c>
      <c r="L299" s="20">
        <v>150.0</v>
      </c>
      <c r="M299" s="57">
        <v>0.6922446812</v>
      </c>
      <c r="N299" s="57">
        <v>0.7122370937</v>
      </c>
      <c r="O299" s="27">
        <v>-1.99924125</v>
      </c>
      <c r="P299" s="20">
        <v>1.0</v>
      </c>
      <c r="Q299" s="7"/>
      <c r="R299" s="7"/>
      <c r="S299" s="7"/>
      <c r="T299" s="7"/>
      <c r="U299" s="7"/>
      <c r="V299" s="7"/>
      <c r="W299" s="7"/>
      <c r="X299" s="7"/>
      <c r="Y299" s="7"/>
      <c r="Z299" s="7"/>
    </row>
    <row r="300" ht="15.0" customHeight="1">
      <c r="A300" s="20" t="s">
        <v>272</v>
      </c>
      <c r="B300" s="20" t="s">
        <v>421</v>
      </c>
      <c r="C300" s="20">
        <v>160.0</v>
      </c>
      <c r="D300" s="50">
        <v>680.0</v>
      </c>
      <c r="E300" s="57">
        <v>0.6968867982</v>
      </c>
      <c r="F300" s="50">
        <v>474.0</v>
      </c>
      <c r="G300" s="50">
        <v>206.0</v>
      </c>
      <c r="H300" s="20" t="s">
        <v>247</v>
      </c>
      <c r="I300" s="7"/>
      <c r="J300" s="20" t="s">
        <v>272</v>
      </c>
      <c r="K300" s="20" t="s">
        <v>421</v>
      </c>
      <c r="L300" s="20">
        <v>160.0</v>
      </c>
      <c r="M300" s="57">
        <v>0.6675568738</v>
      </c>
      <c r="N300" s="57">
        <v>0.6854271357</v>
      </c>
      <c r="O300" s="27">
        <v>-1.787026189</v>
      </c>
      <c r="P300" s="20">
        <v>1.0</v>
      </c>
      <c r="Q300" s="7"/>
      <c r="R300" s="7"/>
      <c r="S300" s="7"/>
      <c r="T300" s="7"/>
      <c r="U300" s="7"/>
      <c r="V300" s="7"/>
      <c r="W300" s="7"/>
      <c r="X300" s="7"/>
      <c r="Y300" s="7"/>
      <c r="Z300" s="7"/>
    </row>
    <row r="301" ht="15.0" customHeight="1">
      <c r="A301" s="20" t="s">
        <v>272</v>
      </c>
      <c r="B301" s="20" t="s">
        <v>421</v>
      </c>
      <c r="C301" s="20">
        <v>170.0</v>
      </c>
      <c r="D301" s="50">
        <v>350.0</v>
      </c>
      <c r="E301" s="57">
        <v>0.6626399466</v>
      </c>
      <c r="F301" s="50">
        <v>232.0</v>
      </c>
      <c r="G301" s="50">
        <v>118.0</v>
      </c>
      <c r="H301" s="20" t="s">
        <v>247</v>
      </c>
      <c r="I301" s="7"/>
      <c r="J301" s="20" t="s">
        <v>272</v>
      </c>
      <c r="K301" s="20" t="s">
        <v>421</v>
      </c>
      <c r="L301" s="20">
        <v>170.0</v>
      </c>
      <c r="M301" s="57">
        <v>0.6545603712</v>
      </c>
      <c r="N301" s="57">
        <v>0.6487025948</v>
      </c>
      <c r="O301" s="27">
        <v>0.5857776366</v>
      </c>
      <c r="P301" s="20">
        <v>1.0</v>
      </c>
      <c r="Q301" s="7"/>
      <c r="R301" s="7"/>
      <c r="S301" s="7"/>
      <c r="T301" s="7"/>
      <c r="U301" s="7"/>
      <c r="V301" s="7"/>
      <c r="W301" s="7"/>
      <c r="X301" s="7"/>
      <c r="Y301" s="7"/>
      <c r="Z301" s="7"/>
    </row>
    <row r="302" ht="15.0" customHeight="1">
      <c r="A302" s="20" t="s">
        <v>272</v>
      </c>
      <c r="B302" s="20" t="s">
        <v>421</v>
      </c>
      <c r="C302" s="20">
        <v>180.0</v>
      </c>
      <c r="D302" s="50">
        <v>451.0</v>
      </c>
      <c r="E302" s="57">
        <v>0.7069880326</v>
      </c>
      <c r="F302" s="50">
        <v>319.0</v>
      </c>
      <c r="G302" s="50">
        <v>132.0</v>
      </c>
      <c r="H302" s="20" t="s">
        <v>247</v>
      </c>
      <c r="I302" s="7"/>
      <c r="J302" s="20" t="s">
        <v>272</v>
      </c>
      <c r="K302" s="20" t="s">
        <v>421</v>
      </c>
      <c r="L302" s="20">
        <v>180.0</v>
      </c>
      <c r="M302" s="57">
        <v>0.6797709847</v>
      </c>
      <c r="N302" s="57">
        <v>0.6968085106</v>
      </c>
      <c r="O302" s="27">
        <v>-1.703752592</v>
      </c>
      <c r="P302" s="20">
        <v>1.0</v>
      </c>
      <c r="Q302" s="7"/>
      <c r="R302" s="7"/>
      <c r="S302" s="7"/>
      <c r="T302" s="7"/>
      <c r="U302" s="7"/>
      <c r="V302" s="7"/>
      <c r="W302" s="7"/>
      <c r="X302" s="7"/>
      <c r="Y302" s="7"/>
      <c r="Z302" s="7"/>
    </row>
    <row r="303" ht="15.0" customHeight="1">
      <c r="A303" s="20" t="s">
        <v>272</v>
      </c>
      <c r="B303" s="20" t="s">
        <v>421</v>
      </c>
      <c r="C303" s="20">
        <v>190.0</v>
      </c>
      <c r="D303" s="50">
        <v>917.0</v>
      </c>
      <c r="E303" s="57">
        <v>0.6871105421</v>
      </c>
      <c r="F303" s="50">
        <v>630.0</v>
      </c>
      <c r="G303" s="50">
        <v>287.0</v>
      </c>
      <c r="H303" s="20" t="s">
        <v>247</v>
      </c>
      <c r="I303" s="7"/>
      <c r="J303" s="20" t="s">
        <v>272</v>
      </c>
      <c r="K303" s="20" t="s">
        <v>421</v>
      </c>
      <c r="L303" s="20">
        <v>190.0</v>
      </c>
      <c r="M303" s="57">
        <v>0.6606396086</v>
      </c>
      <c r="N303" s="57">
        <v>0.6758555133</v>
      </c>
      <c r="O303" s="27">
        <v>-1.521590473</v>
      </c>
      <c r="P303" s="20">
        <v>1.0</v>
      </c>
      <c r="Q303" s="7"/>
      <c r="R303" s="7"/>
      <c r="S303" s="7"/>
      <c r="T303" s="7"/>
      <c r="U303" s="7"/>
      <c r="V303" s="7"/>
      <c r="W303" s="7"/>
      <c r="X303" s="7"/>
      <c r="Y303" s="7"/>
      <c r="Z303" s="7"/>
    </row>
    <row r="304" ht="15.0" customHeight="1">
      <c r="A304" s="20" t="s">
        <v>272</v>
      </c>
      <c r="B304" s="20" t="s">
        <v>421</v>
      </c>
      <c r="C304" s="20">
        <v>200.0</v>
      </c>
      <c r="D304" s="50">
        <v>1045.0</v>
      </c>
      <c r="E304" s="57">
        <v>0.6464581935</v>
      </c>
      <c r="F304" s="50">
        <v>676.0</v>
      </c>
      <c r="G304" s="50">
        <v>369.0</v>
      </c>
      <c r="H304" s="20" t="s">
        <v>247</v>
      </c>
      <c r="I304" s="7"/>
      <c r="J304" s="20" t="s">
        <v>272</v>
      </c>
      <c r="K304" s="20" t="s">
        <v>421</v>
      </c>
      <c r="L304" s="20">
        <v>200.0</v>
      </c>
      <c r="M304" s="57">
        <v>0.586712265</v>
      </c>
      <c r="N304" s="57">
        <v>0.6342062193</v>
      </c>
      <c r="O304" s="27">
        <v>-4.749395433</v>
      </c>
      <c r="P304" s="20">
        <v>1.0</v>
      </c>
      <c r="Q304" s="7"/>
      <c r="R304" s="7"/>
      <c r="S304" s="7"/>
      <c r="T304" s="7"/>
      <c r="U304" s="7"/>
      <c r="V304" s="7"/>
      <c r="W304" s="7"/>
      <c r="X304" s="7"/>
      <c r="Y304" s="7"/>
      <c r="Z304" s="7"/>
    </row>
    <row r="305" ht="15.0" customHeight="1">
      <c r="A305" s="20" t="s">
        <v>272</v>
      </c>
      <c r="B305" s="20" t="s">
        <v>421</v>
      </c>
      <c r="C305" s="20">
        <v>210.0</v>
      </c>
      <c r="D305" s="50">
        <v>1555.0</v>
      </c>
      <c r="E305" s="57">
        <v>0.603129845</v>
      </c>
      <c r="F305" s="50">
        <v>938.0</v>
      </c>
      <c r="G305" s="50">
        <v>617.0</v>
      </c>
      <c r="H305" s="20" t="s">
        <v>247</v>
      </c>
      <c r="I305" s="7"/>
      <c r="J305" s="20" t="s">
        <v>272</v>
      </c>
      <c r="K305" s="20" t="s">
        <v>421</v>
      </c>
      <c r="L305" s="20">
        <v>210.0</v>
      </c>
      <c r="M305" s="57">
        <v>0.5611401969</v>
      </c>
      <c r="N305" s="57">
        <v>0.5894357743</v>
      </c>
      <c r="O305" s="27">
        <v>-2.829557741</v>
      </c>
      <c r="P305" s="20">
        <v>1.0</v>
      </c>
      <c r="Q305" s="7"/>
      <c r="R305" s="7"/>
      <c r="S305" s="7"/>
      <c r="T305" s="7"/>
      <c r="U305" s="7"/>
      <c r="V305" s="7"/>
      <c r="W305" s="7"/>
      <c r="X305" s="7"/>
      <c r="Y305" s="7"/>
      <c r="Z305" s="7"/>
    </row>
    <row r="306" ht="15.0" customHeight="1">
      <c r="A306" s="20" t="s">
        <v>272</v>
      </c>
      <c r="B306" s="20" t="s">
        <v>421</v>
      </c>
      <c r="C306" s="20">
        <v>220.0</v>
      </c>
      <c r="D306" s="50">
        <v>971.0</v>
      </c>
      <c r="E306" s="57">
        <v>0.6530595828</v>
      </c>
      <c r="F306" s="50">
        <v>634.0</v>
      </c>
      <c r="G306" s="50">
        <v>337.0</v>
      </c>
      <c r="H306" s="20" t="s">
        <v>247</v>
      </c>
      <c r="I306" s="7"/>
      <c r="J306" s="20" t="s">
        <v>272</v>
      </c>
      <c r="K306" s="20" t="s">
        <v>421</v>
      </c>
      <c r="L306" s="20">
        <v>220.0</v>
      </c>
      <c r="M306" s="57">
        <v>0.6293706348</v>
      </c>
      <c r="N306" s="57">
        <v>0.6404782237</v>
      </c>
      <c r="O306" s="27">
        <v>-1.110758898</v>
      </c>
      <c r="P306" s="20">
        <v>1.0</v>
      </c>
      <c r="Q306" s="7"/>
      <c r="R306" s="7"/>
      <c r="S306" s="7"/>
      <c r="T306" s="7"/>
      <c r="U306" s="7"/>
      <c r="V306" s="7"/>
      <c r="W306" s="7"/>
      <c r="X306" s="7"/>
      <c r="Y306" s="7"/>
      <c r="Z306" s="7"/>
    </row>
    <row r="307" ht="15.0" customHeight="1">
      <c r="A307" s="20" t="s">
        <v>272</v>
      </c>
      <c r="B307" s="20" t="s">
        <v>421</v>
      </c>
      <c r="C307" s="20">
        <v>230.0</v>
      </c>
      <c r="D307" s="50">
        <v>762.0</v>
      </c>
      <c r="E307" s="57">
        <v>0.6505196584</v>
      </c>
      <c r="F307" s="50">
        <v>496.0</v>
      </c>
      <c r="G307" s="50">
        <v>266.0</v>
      </c>
      <c r="H307" s="20" t="s">
        <v>247</v>
      </c>
      <c r="I307" s="7"/>
      <c r="J307" s="20" t="s">
        <v>272</v>
      </c>
      <c r="K307" s="20" t="s">
        <v>421</v>
      </c>
      <c r="L307" s="20">
        <v>230.0</v>
      </c>
      <c r="M307" s="57">
        <v>0.614804677</v>
      </c>
      <c r="N307" s="57">
        <v>0.6372443488</v>
      </c>
      <c r="O307" s="27">
        <v>-2.243967174</v>
      </c>
      <c r="P307" s="20">
        <v>1.0</v>
      </c>
      <c r="Q307" s="7"/>
      <c r="R307" s="7"/>
      <c r="S307" s="7"/>
      <c r="T307" s="7"/>
      <c r="U307" s="7"/>
      <c r="V307" s="7"/>
      <c r="W307" s="7"/>
      <c r="X307" s="7"/>
      <c r="Y307" s="7"/>
      <c r="Z307" s="7"/>
    </row>
    <row r="308" ht="15.0" customHeight="1">
      <c r="A308" s="20" t="s">
        <v>272</v>
      </c>
      <c r="B308" s="20" t="s">
        <v>421</v>
      </c>
      <c r="C308" s="20">
        <v>240.0</v>
      </c>
      <c r="D308" s="50">
        <v>1068.0</v>
      </c>
      <c r="E308" s="57">
        <v>0.6091595186</v>
      </c>
      <c r="F308" s="50">
        <v>651.0</v>
      </c>
      <c r="G308" s="50">
        <v>417.0</v>
      </c>
      <c r="H308" s="20" t="s">
        <v>247</v>
      </c>
      <c r="I308" s="7"/>
      <c r="J308" s="20" t="s">
        <v>272</v>
      </c>
      <c r="K308" s="20" t="s">
        <v>421</v>
      </c>
      <c r="L308" s="20">
        <v>240.0</v>
      </c>
      <c r="M308" s="57">
        <v>0.5649553528</v>
      </c>
      <c r="N308" s="57">
        <v>0.5939004815</v>
      </c>
      <c r="O308" s="27">
        <v>-2.894512874</v>
      </c>
      <c r="P308" s="20">
        <v>1.0</v>
      </c>
      <c r="Q308" s="7"/>
      <c r="R308" s="7"/>
      <c r="S308" s="7"/>
      <c r="T308" s="7"/>
      <c r="U308" s="7"/>
      <c r="V308" s="7"/>
      <c r="W308" s="7"/>
      <c r="X308" s="7"/>
      <c r="Y308" s="7"/>
      <c r="Z308" s="7"/>
    </row>
    <row r="309" ht="15.0" customHeight="1">
      <c r="A309" s="20" t="s">
        <v>272</v>
      </c>
      <c r="B309" s="20" t="s">
        <v>421</v>
      </c>
      <c r="C309" s="20">
        <v>250.0</v>
      </c>
      <c r="D309" s="50">
        <v>1345.0</v>
      </c>
      <c r="E309" s="57">
        <v>0.6381384588</v>
      </c>
      <c r="F309" s="50">
        <v>858.0</v>
      </c>
      <c r="G309" s="50">
        <v>487.0</v>
      </c>
      <c r="H309" s="20" t="s">
        <v>247</v>
      </c>
      <c r="I309" s="7"/>
      <c r="J309" s="20" t="s">
        <v>272</v>
      </c>
      <c r="K309" s="20" t="s">
        <v>421</v>
      </c>
      <c r="L309" s="20">
        <v>250.0</v>
      </c>
      <c r="M309" s="57">
        <v>0.6025167033</v>
      </c>
      <c r="N309" s="57">
        <v>0.6246987952</v>
      </c>
      <c r="O309" s="27">
        <v>-2.218209184</v>
      </c>
      <c r="P309" s="20">
        <v>1.0</v>
      </c>
      <c r="Q309" s="7"/>
      <c r="R309" s="7"/>
      <c r="S309" s="7"/>
      <c r="T309" s="7"/>
      <c r="U309" s="7"/>
      <c r="V309" s="7"/>
      <c r="W309" s="7"/>
      <c r="X309" s="7"/>
      <c r="Y309" s="7"/>
      <c r="Z309" s="7"/>
    </row>
    <row r="310" ht="15.0" customHeight="1">
      <c r="A310" s="20" t="s">
        <v>272</v>
      </c>
      <c r="B310" s="20" t="s">
        <v>421</v>
      </c>
      <c r="C310" s="20">
        <v>255.0</v>
      </c>
      <c r="D310" s="50">
        <v>1132.0</v>
      </c>
      <c r="E310" s="57">
        <v>0.5854829591</v>
      </c>
      <c r="F310" s="50">
        <v>663.0</v>
      </c>
      <c r="G310" s="50">
        <v>469.0</v>
      </c>
      <c r="H310" s="20" t="s">
        <v>247</v>
      </c>
      <c r="I310" s="7"/>
      <c r="J310" s="20" t="s">
        <v>272</v>
      </c>
      <c r="K310" s="20" t="s">
        <v>421</v>
      </c>
      <c r="L310" s="20">
        <v>255.0</v>
      </c>
      <c r="M310" s="57">
        <v>0.5531706118</v>
      </c>
      <c r="N310" s="57">
        <v>0.5703517588</v>
      </c>
      <c r="O310" s="27">
        <v>-1.718114701</v>
      </c>
      <c r="P310" s="20">
        <v>1.0</v>
      </c>
      <c r="Q310" s="7"/>
      <c r="R310" s="7"/>
      <c r="S310" s="7"/>
      <c r="T310" s="7"/>
      <c r="U310" s="7"/>
      <c r="V310" s="7"/>
      <c r="W310" s="7"/>
      <c r="X310" s="7"/>
      <c r="Y310" s="7"/>
      <c r="Z310" s="7"/>
    </row>
    <row r="311" ht="15.0" customHeight="1">
      <c r="A311" s="20" t="s">
        <v>272</v>
      </c>
      <c r="B311" s="20" t="s">
        <v>421</v>
      </c>
      <c r="C311" s="20">
        <v>260.0</v>
      </c>
      <c r="D311" s="50">
        <v>770.0</v>
      </c>
      <c r="E311" s="57">
        <v>0.655571668</v>
      </c>
      <c r="F311" s="50">
        <v>505.0</v>
      </c>
      <c r="G311" s="50">
        <v>265.0</v>
      </c>
      <c r="H311" s="20" t="s">
        <v>247</v>
      </c>
      <c r="I311" s="7"/>
      <c r="J311" s="20" t="s">
        <v>272</v>
      </c>
      <c r="K311" s="20" t="s">
        <v>421</v>
      </c>
      <c r="L311" s="20">
        <v>260.0</v>
      </c>
      <c r="M311" s="57">
        <v>0.6091299546</v>
      </c>
      <c r="N311" s="57">
        <v>0.6435523114</v>
      </c>
      <c r="O311" s="27">
        <v>-3.442235684</v>
      </c>
      <c r="P311" s="20">
        <v>1.0</v>
      </c>
      <c r="Q311" s="7"/>
      <c r="R311" s="7"/>
      <c r="S311" s="7"/>
      <c r="T311" s="7"/>
      <c r="U311" s="7"/>
      <c r="V311" s="7"/>
      <c r="W311" s="7"/>
      <c r="X311" s="7"/>
      <c r="Y311" s="7"/>
      <c r="Z311" s="7"/>
    </row>
    <row r="312" ht="15.0" customHeight="1">
      <c r="A312" s="20" t="s">
        <v>272</v>
      </c>
      <c r="B312" s="20" t="s">
        <v>421</v>
      </c>
      <c r="C312" s="20">
        <v>270.0</v>
      </c>
      <c r="D312" s="50">
        <v>838.0</v>
      </c>
      <c r="E312" s="57">
        <v>0.6779946559</v>
      </c>
      <c r="F312" s="50">
        <v>568.0</v>
      </c>
      <c r="G312" s="50">
        <v>270.0</v>
      </c>
      <c r="H312" s="20" t="s">
        <v>247</v>
      </c>
      <c r="I312" s="7"/>
      <c r="J312" s="20" t="s">
        <v>272</v>
      </c>
      <c r="K312" s="20" t="s">
        <v>421</v>
      </c>
      <c r="L312" s="20">
        <v>270.0</v>
      </c>
      <c r="M312" s="57">
        <v>0.6449545262</v>
      </c>
      <c r="N312" s="57">
        <v>0.6663770634</v>
      </c>
      <c r="O312" s="27">
        <v>-2.142253723</v>
      </c>
      <c r="P312" s="20">
        <v>1.0</v>
      </c>
      <c r="Q312" s="7"/>
      <c r="R312" s="7"/>
      <c r="S312" s="7"/>
      <c r="T312" s="7"/>
      <c r="U312" s="7"/>
      <c r="V312" s="7"/>
      <c r="W312" s="7"/>
      <c r="X312" s="7"/>
      <c r="Y312" s="7"/>
      <c r="Z312" s="7"/>
    </row>
    <row r="313" ht="15.0" customHeight="1">
      <c r="A313" s="20" t="s">
        <v>272</v>
      </c>
      <c r="B313" s="20" t="s">
        <v>421</v>
      </c>
      <c r="C313" s="20">
        <v>280.0</v>
      </c>
      <c r="D313" s="50">
        <v>1222.0</v>
      </c>
      <c r="E313" s="57">
        <v>0.6224316057</v>
      </c>
      <c r="F313" s="50">
        <v>761.0</v>
      </c>
      <c r="G313" s="50">
        <v>461.0</v>
      </c>
      <c r="H313" s="20" t="s">
        <v>247</v>
      </c>
      <c r="I313" s="7"/>
      <c r="J313" s="20" t="s">
        <v>272</v>
      </c>
      <c r="K313" s="20" t="s">
        <v>421</v>
      </c>
      <c r="L313" s="20">
        <v>280.0</v>
      </c>
      <c r="M313" s="57">
        <v>0.5936101665</v>
      </c>
      <c r="N313" s="57">
        <v>0.6072386059</v>
      </c>
      <c r="O313" s="27">
        <v>-1.362843941</v>
      </c>
      <c r="P313" s="20">
        <v>1.0</v>
      </c>
      <c r="Q313" s="7"/>
      <c r="R313" s="7"/>
      <c r="S313" s="7"/>
      <c r="T313" s="7"/>
      <c r="U313" s="7"/>
      <c r="V313" s="7"/>
      <c r="W313" s="7"/>
      <c r="X313" s="7"/>
      <c r="Y313" s="7"/>
      <c r="Z313" s="7"/>
    </row>
    <row r="314" ht="15.0" customHeight="1">
      <c r="A314" s="20" t="s">
        <v>272</v>
      </c>
      <c r="B314" s="20" t="s">
        <v>421</v>
      </c>
      <c r="C314" s="20">
        <v>290.0</v>
      </c>
      <c r="D314" s="50">
        <v>584.0</v>
      </c>
      <c r="E314" s="57">
        <v>0.7083317427</v>
      </c>
      <c r="F314" s="50">
        <v>414.0</v>
      </c>
      <c r="G314" s="50">
        <v>170.0</v>
      </c>
      <c r="H314" s="20" t="s">
        <v>247</v>
      </c>
      <c r="I314" s="7"/>
      <c r="J314" s="20" t="s">
        <v>272</v>
      </c>
      <c r="K314" s="20" t="s">
        <v>421</v>
      </c>
      <c r="L314" s="20">
        <v>290.0</v>
      </c>
      <c r="M314" s="57">
        <v>0.6470343762</v>
      </c>
      <c r="N314" s="57">
        <v>0.696350365</v>
      </c>
      <c r="O314" s="27">
        <v>-4.931598875</v>
      </c>
      <c r="P314" s="20">
        <v>1.0</v>
      </c>
      <c r="Q314" s="7"/>
      <c r="R314" s="7"/>
      <c r="S314" s="7"/>
      <c r="T314" s="7"/>
      <c r="U314" s="7"/>
      <c r="V314" s="7"/>
      <c r="W314" s="7"/>
      <c r="X314" s="7"/>
      <c r="Y314" s="7"/>
      <c r="Z314" s="7"/>
    </row>
    <row r="315" ht="15.0" customHeight="1">
      <c r="A315" s="20" t="s">
        <v>272</v>
      </c>
      <c r="B315" s="20" t="s">
        <v>421</v>
      </c>
      <c r="C315" s="20">
        <v>300.0</v>
      </c>
      <c r="D315" s="50">
        <v>915.0</v>
      </c>
      <c r="E315" s="57">
        <v>0.6467182532</v>
      </c>
      <c r="F315" s="50">
        <v>592.0</v>
      </c>
      <c r="G315" s="50">
        <v>323.0</v>
      </c>
      <c r="H315" s="20" t="s">
        <v>247</v>
      </c>
      <c r="I315" s="7"/>
      <c r="J315" s="20" t="s">
        <v>272</v>
      </c>
      <c r="K315" s="20" t="s">
        <v>421</v>
      </c>
      <c r="L315" s="20">
        <v>300.0</v>
      </c>
      <c r="M315" s="57">
        <v>0.5927658558</v>
      </c>
      <c r="N315" s="57">
        <v>0.633976834</v>
      </c>
      <c r="O315" s="27">
        <v>-4.121097822</v>
      </c>
      <c r="P315" s="20">
        <v>1.0</v>
      </c>
      <c r="Q315" s="7"/>
      <c r="R315" s="7"/>
      <c r="S315" s="7"/>
      <c r="T315" s="7"/>
      <c r="U315" s="7"/>
      <c r="V315" s="7"/>
      <c r="W315" s="7"/>
      <c r="X315" s="7"/>
      <c r="Y315" s="7"/>
      <c r="Z315" s="7"/>
    </row>
    <row r="316" ht="15.0" customHeight="1">
      <c r="A316" s="20" t="s">
        <v>272</v>
      </c>
      <c r="B316" s="20" t="s">
        <v>421</v>
      </c>
      <c r="C316" s="20">
        <v>310.0</v>
      </c>
      <c r="D316" s="50">
        <v>175.0</v>
      </c>
      <c r="E316" s="57">
        <v>0.7297904776</v>
      </c>
      <c r="F316" s="50">
        <v>128.0</v>
      </c>
      <c r="G316" s="50">
        <v>47.0</v>
      </c>
      <c r="H316" s="20" t="s">
        <v>247</v>
      </c>
      <c r="I316" s="7"/>
      <c r="J316" s="20" t="s">
        <v>272</v>
      </c>
      <c r="K316" s="20" t="s">
        <v>421</v>
      </c>
      <c r="L316" s="20">
        <v>310.0</v>
      </c>
      <c r="M316" s="57">
        <v>0.6936256049</v>
      </c>
      <c r="N316" s="57">
        <v>0.7201017812</v>
      </c>
      <c r="O316" s="27">
        <v>-2.647617632</v>
      </c>
      <c r="P316" s="20">
        <v>1.0</v>
      </c>
      <c r="Q316" s="7"/>
      <c r="R316" s="7"/>
      <c r="S316" s="7"/>
      <c r="T316" s="7"/>
      <c r="U316" s="7"/>
      <c r="V316" s="7"/>
      <c r="W316" s="7"/>
      <c r="X316" s="7"/>
      <c r="Y316" s="7"/>
      <c r="Z316" s="7"/>
    </row>
    <row r="317" ht="15.0" customHeight="1">
      <c r="A317" s="20" t="s">
        <v>272</v>
      </c>
      <c r="B317" s="20" t="s">
        <v>421</v>
      </c>
      <c r="C317" s="20">
        <v>320.0</v>
      </c>
      <c r="D317" s="50">
        <v>794.0</v>
      </c>
      <c r="E317" s="57">
        <v>0.551383</v>
      </c>
      <c r="F317" s="50">
        <v>438.0</v>
      </c>
      <c r="G317" s="50">
        <v>356.0</v>
      </c>
      <c r="H317" s="20" t="s">
        <v>247</v>
      </c>
      <c r="I317" s="7"/>
      <c r="J317" s="20" t="s">
        <v>272</v>
      </c>
      <c r="K317" s="20" t="s">
        <v>421</v>
      </c>
      <c r="L317" s="20">
        <v>320.0</v>
      </c>
      <c r="M317" s="57">
        <v>0.4850977919</v>
      </c>
      <c r="N317" s="57">
        <v>0.5350172216</v>
      </c>
      <c r="O317" s="27">
        <v>-4.991942971</v>
      </c>
      <c r="P317" s="20">
        <v>0.0</v>
      </c>
      <c r="Q317" s="7"/>
      <c r="R317" s="7"/>
      <c r="S317" s="7"/>
      <c r="T317" s="7"/>
      <c r="U317" s="7"/>
      <c r="V317" s="7"/>
      <c r="W317" s="7"/>
      <c r="X317" s="7"/>
      <c r="Y317" s="7"/>
      <c r="Z317" s="7"/>
    </row>
    <row r="318" ht="15.0" customHeight="1">
      <c r="A318" s="20" t="s">
        <v>272</v>
      </c>
      <c r="B318" s="20" t="s">
        <v>421</v>
      </c>
      <c r="C318" s="20">
        <v>330.0</v>
      </c>
      <c r="D318" s="50">
        <v>1000.0</v>
      </c>
      <c r="E318" s="57">
        <v>0.539012789</v>
      </c>
      <c r="F318" s="50">
        <v>539.0</v>
      </c>
      <c r="G318" s="50">
        <v>461.0</v>
      </c>
      <c r="H318" s="20" t="s">
        <v>247</v>
      </c>
      <c r="I318" s="7"/>
      <c r="J318" s="20" t="s">
        <v>272</v>
      </c>
      <c r="K318" s="20" t="s">
        <v>421</v>
      </c>
      <c r="L318" s="20">
        <v>330.0</v>
      </c>
      <c r="M318" s="57">
        <v>0.4943430903</v>
      </c>
      <c r="N318" s="57">
        <v>0.5217391304</v>
      </c>
      <c r="O318" s="27">
        <v>-2.739604016</v>
      </c>
      <c r="P318" s="20">
        <v>0.0</v>
      </c>
      <c r="Q318" s="7"/>
      <c r="R318" s="7"/>
      <c r="S318" s="7"/>
      <c r="T318" s="7"/>
      <c r="U318" s="7"/>
      <c r="V318" s="7"/>
      <c r="W318" s="7"/>
      <c r="X318" s="7"/>
      <c r="Y318" s="7"/>
      <c r="Z318" s="7"/>
    </row>
    <row r="319" ht="15.0" customHeight="1">
      <c r="A319" s="20" t="s">
        <v>272</v>
      </c>
      <c r="B319" s="20" t="s">
        <v>421</v>
      </c>
      <c r="C319" s="20">
        <v>336.0</v>
      </c>
      <c r="D319" s="50">
        <v>1164.0</v>
      </c>
      <c r="E319" s="57">
        <v>0.5627218793</v>
      </c>
      <c r="F319" s="50">
        <v>655.0</v>
      </c>
      <c r="G319" s="50">
        <v>509.0</v>
      </c>
      <c r="H319" s="20" t="s">
        <v>247</v>
      </c>
      <c r="I319" s="7"/>
      <c r="J319" s="20" t="s">
        <v>272</v>
      </c>
      <c r="K319" s="20" t="s">
        <v>421</v>
      </c>
      <c r="L319" s="20">
        <v>336.0</v>
      </c>
      <c r="M319" s="57">
        <v>0.52925449</v>
      </c>
      <c r="N319" s="57">
        <v>0.5477996965</v>
      </c>
      <c r="O319" s="27">
        <v>-1.854520649</v>
      </c>
      <c r="P319" s="20">
        <v>1.0</v>
      </c>
      <c r="Q319" s="7"/>
      <c r="R319" s="7"/>
      <c r="S319" s="7"/>
      <c r="T319" s="7"/>
      <c r="U319" s="7"/>
      <c r="V319" s="7"/>
      <c r="W319" s="7"/>
      <c r="X319" s="7"/>
      <c r="Y319" s="7"/>
      <c r="Z319" s="7"/>
    </row>
    <row r="320" ht="15.0" customHeight="1">
      <c r="A320" s="20" t="s">
        <v>272</v>
      </c>
      <c r="B320" s="20" t="s">
        <v>421</v>
      </c>
      <c r="C320" s="20">
        <v>338.0</v>
      </c>
      <c r="D320" s="50">
        <v>543.0</v>
      </c>
      <c r="E320" s="57">
        <v>0.5189350293</v>
      </c>
      <c r="F320" s="50">
        <v>282.0</v>
      </c>
      <c r="G320" s="50">
        <v>261.0</v>
      </c>
      <c r="H320" s="20" t="s">
        <v>247</v>
      </c>
      <c r="I320" s="7"/>
      <c r="J320" s="20" t="s">
        <v>272</v>
      </c>
      <c r="K320" s="20" t="s">
        <v>421</v>
      </c>
      <c r="L320" s="20">
        <v>338.0</v>
      </c>
      <c r="M320" s="57">
        <v>0.4436814635</v>
      </c>
      <c r="N320" s="57">
        <v>0.5007385524</v>
      </c>
      <c r="O320" s="27">
        <v>-5.705708889</v>
      </c>
      <c r="P320" s="20">
        <v>0.0</v>
      </c>
      <c r="Q320" s="7"/>
      <c r="R320" s="7"/>
      <c r="S320" s="7"/>
      <c r="T320" s="7"/>
      <c r="U320" s="7"/>
      <c r="V320" s="7"/>
      <c r="W320" s="7"/>
      <c r="X320" s="7"/>
      <c r="Y320" s="7"/>
      <c r="Z320" s="7"/>
    </row>
    <row r="321" ht="15.0" customHeight="1">
      <c r="A321" s="20" t="s">
        <v>272</v>
      </c>
      <c r="B321" s="20" t="s">
        <v>421</v>
      </c>
      <c r="C321" s="20">
        <v>340.0</v>
      </c>
      <c r="D321" s="50">
        <v>830.0</v>
      </c>
      <c r="E321" s="57">
        <v>0.562746627</v>
      </c>
      <c r="F321" s="50">
        <v>467.0</v>
      </c>
      <c r="G321" s="50">
        <v>363.0</v>
      </c>
      <c r="H321" s="20" t="s">
        <v>247</v>
      </c>
      <c r="I321" s="7"/>
      <c r="J321" s="20" t="s">
        <v>272</v>
      </c>
      <c r="K321" s="20" t="s">
        <v>421</v>
      </c>
      <c r="L321" s="20">
        <v>340.0</v>
      </c>
      <c r="M321" s="57">
        <v>0.5358431078</v>
      </c>
      <c r="N321" s="57">
        <v>0.5457115928</v>
      </c>
      <c r="O321" s="27">
        <v>-0.9868485041</v>
      </c>
      <c r="P321" s="20">
        <v>1.0</v>
      </c>
      <c r="Q321" s="7"/>
      <c r="R321" s="7"/>
      <c r="S321" s="7"/>
      <c r="T321" s="7"/>
      <c r="U321" s="7"/>
      <c r="V321" s="7"/>
      <c r="W321" s="7"/>
      <c r="X321" s="7"/>
      <c r="Y321" s="7"/>
      <c r="Z321" s="7"/>
    </row>
    <row r="322" ht="15.0" customHeight="1">
      <c r="A322" s="20" t="s">
        <v>272</v>
      </c>
      <c r="B322" s="20" t="s">
        <v>421</v>
      </c>
      <c r="C322" s="20">
        <v>346.0</v>
      </c>
      <c r="D322" s="50">
        <v>896.0</v>
      </c>
      <c r="E322" s="57">
        <v>0.5344960559</v>
      </c>
      <c r="F322" s="50">
        <v>479.0</v>
      </c>
      <c r="G322" s="50">
        <v>417.0</v>
      </c>
      <c r="H322" s="20" t="s">
        <v>247</v>
      </c>
      <c r="I322" s="7"/>
      <c r="J322" s="20" t="s">
        <v>272</v>
      </c>
      <c r="K322" s="20" t="s">
        <v>421</v>
      </c>
      <c r="L322" s="20">
        <v>346.0</v>
      </c>
      <c r="M322" s="57">
        <v>0.5037017239</v>
      </c>
      <c r="N322" s="57">
        <v>0.5170193192</v>
      </c>
      <c r="O322" s="27">
        <v>-1.33175953</v>
      </c>
      <c r="P322" s="20">
        <v>1.0</v>
      </c>
      <c r="Q322" s="7"/>
      <c r="R322" s="7"/>
      <c r="S322" s="7"/>
      <c r="T322" s="7"/>
      <c r="U322" s="7"/>
      <c r="V322" s="7"/>
      <c r="W322" s="7"/>
      <c r="X322" s="7"/>
      <c r="Y322" s="7"/>
      <c r="Z322" s="7"/>
    </row>
    <row r="323" ht="15.0" customHeight="1">
      <c r="A323" s="20" t="s">
        <v>272</v>
      </c>
      <c r="B323" s="20" t="s">
        <v>421</v>
      </c>
      <c r="C323" s="20">
        <v>348.0</v>
      </c>
      <c r="D323" s="50">
        <v>571.0</v>
      </c>
      <c r="E323" s="57">
        <v>0.5507243991</v>
      </c>
      <c r="F323" s="50">
        <v>314.0</v>
      </c>
      <c r="G323" s="50">
        <v>257.0</v>
      </c>
      <c r="H323" s="20" t="s">
        <v>247</v>
      </c>
      <c r="I323" s="7"/>
      <c r="J323" s="20" t="s">
        <v>272</v>
      </c>
      <c r="K323" s="20" t="s">
        <v>421</v>
      </c>
      <c r="L323" s="20">
        <v>348.0</v>
      </c>
      <c r="M323" s="57">
        <v>0.5245547072</v>
      </c>
      <c r="N323" s="57">
        <v>0.532385466</v>
      </c>
      <c r="O323" s="27">
        <v>-0.7830758875</v>
      </c>
      <c r="P323" s="20">
        <v>1.0</v>
      </c>
      <c r="Q323" s="7"/>
      <c r="R323" s="7"/>
      <c r="S323" s="7"/>
      <c r="T323" s="7"/>
      <c r="U323" s="7"/>
      <c r="V323" s="7"/>
      <c r="W323" s="7"/>
      <c r="X323" s="7"/>
      <c r="Y323" s="7"/>
      <c r="Z323" s="7"/>
    </row>
    <row r="324" ht="15.0" customHeight="1">
      <c r="A324" s="20" t="s">
        <v>272</v>
      </c>
      <c r="B324" s="20" t="s">
        <v>421</v>
      </c>
      <c r="C324" s="20">
        <v>349.0</v>
      </c>
      <c r="D324" s="50">
        <v>710.0</v>
      </c>
      <c r="E324" s="57">
        <v>0.5868328771</v>
      </c>
      <c r="F324" s="50">
        <v>417.0</v>
      </c>
      <c r="G324" s="50">
        <v>293.0</v>
      </c>
      <c r="H324" s="20" t="s">
        <v>247</v>
      </c>
      <c r="I324" s="7"/>
      <c r="J324" s="20" t="s">
        <v>272</v>
      </c>
      <c r="K324" s="20" t="s">
        <v>421</v>
      </c>
      <c r="L324" s="20">
        <v>349.0</v>
      </c>
      <c r="M324" s="57">
        <v>0.5547227015</v>
      </c>
      <c r="N324" s="57">
        <v>0.5712707182</v>
      </c>
      <c r="O324" s="27">
        <v>-1.654801677</v>
      </c>
      <c r="P324" s="20">
        <v>1.0</v>
      </c>
      <c r="Q324" s="7"/>
      <c r="R324" s="7"/>
      <c r="S324" s="7"/>
      <c r="T324" s="7"/>
      <c r="U324" s="7"/>
      <c r="V324" s="7"/>
      <c r="W324" s="7"/>
      <c r="X324" s="7"/>
      <c r="Y324" s="7"/>
      <c r="Z324" s="7"/>
    </row>
    <row r="325" ht="15.0" customHeight="1">
      <c r="A325" s="20" t="s">
        <v>272</v>
      </c>
      <c r="B325" s="20" t="s">
        <v>421</v>
      </c>
      <c r="C325" s="20">
        <v>350.0</v>
      </c>
      <c r="D325" s="50">
        <v>436.0</v>
      </c>
      <c r="E325" s="57">
        <v>0.6159816471</v>
      </c>
      <c r="F325" s="50">
        <v>269.0</v>
      </c>
      <c r="G325" s="50">
        <v>167.0</v>
      </c>
      <c r="H325" s="20" t="s">
        <v>247</v>
      </c>
      <c r="I325" s="7"/>
      <c r="J325" s="20" t="s">
        <v>272</v>
      </c>
      <c r="K325" s="20" t="s">
        <v>421</v>
      </c>
      <c r="L325" s="20">
        <v>350.0</v>
      </c>
      <c r="M325" s="57">
        <v>0.5609230675</v>
      </c>
      <c r="N325" s="57">
        <v>0.6025641026</v>
      </c>
      <c r="O325" s="27">
        <v>-4.164103506</v>
      </c>
      <c r="P325" s="20">
        <v>1.0</v>
      </c>
      <c r="Q325" s="7"/>
      <c r="R325" s="7"/>
      <c r="S325" s="7"/>
      <c r="T325" s="7"/>
      <c r="U325" s="7"/>
      <c r="V325" s="7"/>
      <c r="W325" s="7"/>
      <c r="X325" s="7"/>
      <c r="Y325" s="7"/>
      <c r="Z325" s="7"/>
    </row>
    <row r="326" ht="15.0" customHeight="1">
      <c r="A326" s="20" t="s">
        <v>272</v>
      </c>
      <c r="B326" s="20" t="s">
        <v>421</v>
      </c>
      <c r="C326" s="20">
        <v>360.0</v>
      </c>
      <c r="D326" s="50">
        <v>631.0</v>
      </c>
      <c r="E326" s="57">
        <v>0.5354573694</v>
      </c>
      <c r="F326" s="50">
        <v>338.0</v>
      </c>
      <c r="G326" s="50">
        <v>293.0</v>
      </c>
      <c r="H326" s="20" t="s">
        <v>247</v>
      </c>
      <c r="I326" s="7"/>
      <c r="J326" s="20" t="s">
        <v>272</v>
      </c>
      <c r="K326" s="20" t="s">
        <v>421</v>
      </c>
      <c r="L326" s="20">
        <v>360.0</v>
      </c>
      <c r="M326" s="57">
        <v>0.4604232381</v>
      </c>
      <c r="N326" s="57">
        <v>0.5191740413</v>
      </c>
      <c r="O326" s="27">
        <v>-5.875080317</v>
      </c>
      <c r="P326" s="20">
        <v>0.0</v>
      </c>
      <c r="Q326" s="7"/>
      <c r="R326" s="7"/>
      <c r="S326" s="7"/>
      <c r="T326" s="7"/>
      <c r="U326" s="7"/>
      <c r="V326" s="7"/>
      <c r="W326" s="7"/>
      <c r="X326" s="7"/>
      <c r="Y326" s="7"/>
      <c r="Z326" s="7"/>
    </row>
    <row r="327" ht="15.0" customHeight="1">
      <c r="A327" s="20" t="s">
        <v>272</v>
      </c>
      <c r="B327" s="20" t="s">
        <v>421</v>
      </c>
      <c r="C327" s="20">
        <v>363.0</v>
      </c>
      <c r="D327" s="50">
        <v>732.0</v>
      </c>
      <c r="E327" s="57">
        <v>0.5434791187</v>
      </c>
      <c r="F327" s="50">
        <v>398.0</v>
      </c>
      <c r="G327" s="50">
        <v>334.0</v>
      </c>
      <c r="H327" s="20" t="s">
        <v>247</v>
      </c>
      <c r="I327" s="7"/>
      <c r="J327" s="20" t="s">
        <v>272</v>
      </c>
      <c r="K327" s="20" t="s">
        <v>421</v>
      </c>
      <c r="L327" s="20">
        <v>363.0</v>
      </c>
      <c r="M327" s="57">
        <v>0.5048747804</v>
      </c>
      <c r="N327" s="57">
        <v>0.5263157895</v>
      </c>
      <c r="O327" s="27">
        <v>-2.144100909</v>
      </c>
      <c r="P327" s="20">
        <v>1.0</v>
      </c>
      <c r="Q327" s="7"/>
      <c r="R327" s="7"/>
      <c r="S327" s="7"/>
      <c r="T327" s="7"/>
      <c r="U327" s="7"/>
      <c r="V327" s="7"/>
      <c r="W327" s="7"/>
      <c r="X327" s="7"/>
      <c r="Y327" s="7"/>
      <c r="Z327" s="7"/>
    </row>
    <row r="328" ht="15.0" customHeight="1">
      <c r="A328" s="20" t="s">
        <v>272</v>
      </c>
      <c r="B328" s="20" t="s">
        <v>421</v>
      </c>
      <c r="C328" s="20">
        <v>366.0</v>
      </c>
      <c r="D328" s="50">
        <v>847.0</v>
      </c>
      <c r="E328" s="57">
        <v>0.581211429</v>
      </c>
      <c r="F328" s="50">
        <v>492.0</v>
      </c>
      <c r="G328" s="50">
        <v>355.0</v>
      </c>
      <c r="H328" s="20" t="s">
        <v>247</v>
      </c>
      <c r="I328" s="7"/>
      <c r="J328" s="20" t="s">
        <v>272</v>
      </c>
      <c r="K328" s="20" t="s">
        <v>421</v>
      </c>
      <c r="L328" s="20">
        <v>366.0</v>
      </c>
      <c r="M328" s="57">
        <v>0.5265749693</v>
      </c>
      <c r="N328" s="57">
        <v>0.5661605206</v>
      </c>
      <c r="O328" s="27">
        <v>-3.958555133</v>
      </c>
      <c r="P328" s="20">
        <v>1.0</v>
      </c>
      <c r="Q328" s="7"/>
      <c r="R328" s="7"/>
      <c r="S328" s="7"/>
      <c r="T328" s="7"/>
      <c r="U328" s="7"/>
      <c r="V328" s="7"/>
      <c r="W328" s="7"/>
      <c r="X328" s="7"/>
      <c r="Y328" s="7"/>
      <c r="Z328" s="7"/>
    </row>
    <row r="329" ht="15.0" customHeight="1">
      <c r="A329" s="20" t="s">
        <v>272</v>
      </c>
      <c r="B329" s="20" t="s">
        <v>421</v>
      </c>
      <c r="C329" s="20">
        <v>368.0</v>
      </c>
      <c r="D329" s="50">
        <v>785.0</v>
      </c>
      <c r="E329" s="57">
        <v>0.5241529371</v>
      </c>
      <c r="F329" s="50">
        <v>411.0</v>
      </c>
      <c r="G329" s="50">
        <v>374.0</v>
      </c>
      <c r="H329" s="20" t="s">
        <v>247</v>
      </c>
      <c r="I329" s="7"/>
      <c r="J329" s="20" t="s">
        <v>272</v>
      </c>
      <c r="K329" s="20" t="s">
        <v>421</v>
      </c>
      <c r="L329" s="20">
        <v>368.0</v>
      </c>
      <c r="M329" s="57">
        <v>0.4774461573</v>
      </c>
      <c r="N329" s="57">
        <v>0.5075669383</v>
      </c>
      <c r="O329" s="27">
        <v>-3.012078103</v>
      </c>
      <c r="P329" s="20">
        <v>0.0</v>
      </c>
      <c r="Q329" s="7"/>
      <c r="R329" s="7"/>
      <c r="S329" s="7"/>
      <c r="T329" s="7"/>
      <c r="U329" s="7"/>
      <c r="V329" s="7"/>
      <c r="W329" s="7"/>
      <c r="X329" s="7"/>
      <c r="Y329" s="7"/>
      <c r="Z329" s="7"/>
    </row>
    <row r="330" ht="15.0" customHeight="1">
      <c r="A330" s="20" t="s">
        <v>272</v>
      </c>
      <c r="B330" s="20" t="s">
        <v>421</v>
      </c>
      <c r="C330" s="20">
        <v>370.0</v>
      </c>
      <c r="D330" s="50">
        <v>1702.0</v>
      </c>
      <c r="E330" s="57">
        <v>0.5796019749</v>
      </c>
      <c r="F330" s="50">
        <v>986.0</v>
      </c>
      <c r="G330" s="50">
        <v>716.0</v>
      </c>
      <c r="H330" s="20" t="s">
        <v>247</v>
      </c>
      <c r="I330" s="7"/>
      <c r="J330" s="20" t="s">
        <v>272</v>
      </c>
      <c r="K330" s="20" t="s">
        <v>421</v>
      </c>
      <c r="L330" s="20">
        <v>370.0</v>
      </c>
      <c r="M330" s="57">
        <v>0.5281341144</v>
      </c>
      <c r="N330" s="57">
        <v>0.5657492355</v>
      </c>
      <c r="O330" s="27">
        <v>-3.761512112</v>
      </c>
      <c r="P330" s="20">
        <v>1.0</v>
      </c>
      <c r="Q330" s="7"/>
      <c r="R330" s="7"/>
      <c r="S330" s="7"/>
      <c r="T330" s="7"/>
      <c r="U330" s="7"/>
      <c r="V330" s="7"/>
      <c r="W330" s="7"/>
      <c r="X330" s="7"/>
      <c r="Y330" s="7"/>
      <c r="Z330" s="7"/>
    </row>
    <row r="331" ht="15.0" customHeight="1">
      <c r="A331" s="20" t="s">
        <v>272</v>
      </c>
      <c r="B331" s="20" t="s">
        <v>421</v>
      </c>
      <c r="C331" s="20">
        <v>375.0</v>
      </c>
      <c r="D331" s="50">
        <v>890.0</v>
      </c>
      <c r="E331" s="57">
        <v>0.5258538171</v>
      </c>
      <c r="F331" s="50">
        <v>468.0</v>
      </c>
      <c r="G331" s="50">
        <v>422.0</v>
      </c>
      <c r="H331" s="20" t="s">
        <v>247</v>
      </c>
      <c r="I331" s="7"/>
      <c r="J331" s="20" t="s">
        <v>272</v>
      </c>
      <c r="K331" s="20" t="s">
        <v>421</v>
      </c>
      <c r="L331" s="20">
        <v>375.0</v>
      </c>
      <c r="M331" s="57">
        <v>0.4635018658</v>
      </c>
      <c r="N331" s="57">
        <v>0.5100095329</v>
      </c>
      <c r="O331" s="27">
        <v>-4.650766712</v>
      </c>
      <c r="P331" s="20">
        <v>0.0</v>
      </c>
      <c r="Q331" s="7"/>
      <c r="R331" s="7"/>
      <c r="S331" s="7"/>
      <c r="T331" s="7"/>
      <c r="U331" s="7"/>
      <c r="V331" s="7"/>
      <c r="W331" s="7"/>
      <c r="X331" s="7"/>
      <c r="Y331" s="7"/>
      <c r="Z331" s="7"/>
    </row>
    <row r="332" ht="15.0" customHeight="1">
      <c r="A332" s="20" t="s">
        <v>272</v>
      </c>
      <c r="B332" s="20" t="s">
        <v>421</v>
      </c>
      <c r="C332" s="20">
        <v>377.0</v>
      </c>
      <c r="D332" s="50">
        <v>866.0</v>
      </c>
      <c r="E332" s="57">
        <v>0.5328056079</v>
      </c>
      <c r="F332" s="50">
        <v>461.0</v>
      </c>
      <c r="G332" s="50">
        <v>405.0</v>
      </c>
      <c r="H332" s="20" t="s">
        <v>247</v>
      </c>
      <c r="I332" s="7"/>
      <c r="J332" s="20" t="s">
        <v>272</v>
      </c>
      <c r="K332" s="20" t="s">
        <v>421</v>
      </c>
      <c r="L332" s="20">
        <v>377.0</v>
      </c>
      <c r="M332" s="57">
        <v>0.4654287974</v>
      </c>
      <c r="N332" s="57">
        <v>0.5160289555</v>
      </c>
      <c r="O332" s="27">
        <v>-5.060015817</v>
      </c>
      <c r="P332" s="20">
        <v>0.0</v>
      </c>
      <c r="Q332" s="7"/>
      <c r="R332" s="7"/>
      <c r="S332" s="7"/>
      <c r="T332" s="7"/>
      <c r="U332" s="7"/>
      <c r="V332" s="7"/>
      <c r="W332" s="7"/>
      <c r="X332" s="7"/>
      <c r="Y332" s="7"/>
      <c r="Z332" s="7"/>
    </row>
    <row r="333" ht="15.0" customHeight="1">
      <c r="A333" s="20" t="s">
        <v>272</v>
      </c>
      <c r="B333" s="20" t="s">
        <v>421</v>
      </c>
      <c r="C333" s="20">
        <v>378.0</v>
      </c>
      <c r="D333" s="50">
        <v>840.0</v>
      </c>
      <c r="E333" s="57">
        <v>0.5355359017</v>
      </c>
      <c r="F333" s="50">
        <v>450.0</v>
      </c>
      <c r="G333" s="50">
        <v>390.0</v>
      </c>
      <c r="H333" s="20" t="s">
        <v>247</v>
      </c>
      <c r="I333" s="7"/>
      <c r="J333" s="20" t="s">
        <v>272</v>
      </c>
      <c r="K333" s="20" t="s">
        <v>421</v>
      </c>
      <c r="L333" s="20">
        <v>378.0</v>
      </c>
      <c r="M333" s="57">
        <v>0.4984530781</v>
      </c>
      <c r="N333" s="57">
        <v>0.5180226571</v>
      </c>
      <c r="O333" s="27">
        <v>-1.956957898</v>
      </c>
      <c r="P333" s="20">
        <v>0.0</v>
      </c>
      <c r="Q333" s="7"/>
      <c r="R333" s="7"/>
      <c r="S333" s="7"/>
      <c r="T333" s="7"/>
      <c r="U333" s="7"/>
      <c r="V333" s="7"/>
      <c r="W333" s="7"/>
      <c r="X333" s="7"/>
      <c r="Y333" s="7"/>
      <c r="Z333" s="7"/>
    </row>
    <row r="334" ht="15.0" customHeight="1">
      <c r="A334" s="20" t="s">
        <v>272</v>
      </c>
      <c r="B334" s="20" t="s">
        <v>466</v>
      </c>
      <c r="C334" s="20">
        <v>380.0</v>
      </c>
      <c r="D334" s="50">
        <v>2225.0</v>
      </c>
      <c r="E334" s="57">
        <v>0.4131300893</v>
      </c>
      <c r="F334" s="50">
        <v>919.0</v>
      </c>
      <c r="G334" s="50">
        <v>1306.0</v>
      </c>
      <c r="H334" s="20" t="s">
        <v>245</v>
      </c>
      <c r="I334" s="7"/>
      <c r="J334" s="20" t="s">
        <v>272</v>
      </c>
      <c r="K334" s="20" t="s">
        <v>466</v>
      </c>
      <c r="L334" s="20">
        <v>380.0</v>
      </c>
      <c r="M334" s="57">
        <v>0.3527286062</v>
      </c>
      <c r="N334" s="57">
        <v>0.3927227102</v>
      </c>
      <c r="O334" s="27">
        <v>-3.999410396</v>
      </c>
      <c r="P334" s="20">
        <v>1.0</v>
      </c>
      <c r="Q334" s="7"/>
      <c r="R334" s="7"/>
      <c r="S334" s="7"/>
      <c r="T334" s="7"/>
      <c r="U334" s="7"/>
      <c r="V334" s="7"/>
      <c r="W334" s="7"/>
      <c r="X334" s="7"/>
      <c r="Y334" s="7"/>
      <c r="Z334" s="7"/>
    </row>
    <row r="335" ht="15.0" customHeight="1">
      <c r="A335" s="20" t="s">
        <v>272</v>
      </c>
      <c r="B335" s="20" t="s">
        <v>466</v>
      </c>
      <c r="C335" s="20">
        <v>390.0</v>
      </c>
      <c r="D335" s="50">
        <v>1964.0</v>
      </c>
      <c r="E335" s="57">
        <v>0.4292263124</v>
      </c>
      <c r="F335" s="50">
        <v>843.0</v>
      </c>
      <c r="G335" s="50">
        <v>1121.0</v>
      </c>
      <c r="H335" s="20" t="s">
        <v>245</v>
      </c>
      <c r="I335" s="7"/>
      <c r="J335" s="20" t="s">
        <v>272</v>
      </c>
      <c r="K335" s="20" t="s">
        <v>466</v>
      </c>
      <c r="L335" s="20">
        <v>390.0</v>
      </c>
      <c r="M335" s="57">
        <v>0.3935221099</v>
      </c>
      <c r="N335" s="57">
        <v>0.4089775561</v>
      </c>
      <c r="O335" s="27">
        <v>-1.545544618</v>
      </c>
      <c r="P335" s="20">
        <v>1.0</v>
      </c>
      <c r="Q335" s="7"/>
      <c r="R335" s="7"/>
      <c r="S335" s="7"/>
      <c r="T335" s="7"/>
      <c r="U335" s="7"/>
      <c r="V335" s="7"/>
      <c r="W335" s="7"/>
      <c r="X335" s="7"/>
      <c r="Y335" s="7"/>
      <c r="Z335" s="7"/>
    </row>
    <row r="336" ht="15.0" customHeight="1">
      <c r="A336" s="20" t="s">
        <v>272</v>
      </c>
      <c r="B336" s="20" t="s">
        <v>466</v>
      </c>
      <c r="C336" s="20">
        <v>400.0</v>
      </c>
      <c r="D336" s="50">
        <v>1096.0</v>
      </c>
      <c r="E336" s="57">
        <v>0.3565563529</v>
      </c>
      <c r="F336" s="50">
        <v>391.0</v>
      </c>
      <c r="G336" s="50">
        <v>705.0</v>
      </c>
      <c r="H336" s="20" t="s">
        <v>245</v>
      </c>
      <c r="I336" s="7"/>
      <c r="J336" s="20" t="s">
        <v>272</v>
      </c>
      <c r="K336" s="20" t="s">
        <v>466</v>
      </c>
      <c r="L336" s="20">
        <v>400.0</v>
      </c>
      <c r="M336" s="57">
        <v>0.3071637581</v>
      </c>
      <c r="N336" s="57">
        <v>0.3327922078</v>
      </c>
      <c r="O336" s="27">
        <v>-2.562844967</v>
      </c>
      <c r="P336" s="20">
        <v>1.0</v>
      </c>
      <c r="Q336" s="7"/>
      <c r="R336" s="7"/>
      <c r="S336" s="7"/>
      <c r="T336" s="7"/>
      <c r="U336" s="7"/>
      <c r="V336" s="7"/>
      <c r="W336" s="7"/>
      <c r="X336" s="7"/>
      <c r="Y336" s="7"/>
      <c r="Z336" s="7"/>
    </row>
    <row r="337" ht="15.0" customHeight="1">
      <c r="A337" s="20" t="s">
        <v>272</v>
      </c>
      <c r="B337" s="20" t="s">
        <v>467</v>
      </c>
      <c r="C337" s="20">
        <v>410.0</v>
      </c>
      <c r="D337" s="50">
        <v>106.0</v>
      </c>
      <c r="E337" s="57">
        <v>0.3502514225</v>
      </c>
      <c r="F337" s="50">
        <v>37.0</v>
      </c>
      <c r="G337" s="50">
        <v>69.0</v>
      </c>
      <c r="H337" s="20" t="s">
        <v>245</v>
      </c>
      <c r="I337" s="7"/>
      <c r="J337" s="20" t="s">
        <v>272</v>
      </c>
      <c r="K337" s="20" t="s">
        <v>467</v>
      </c>
      <c r="L337" s="20">
        <v>410.0</v>
      </c>
      <c r="M337" s="57">
        <v>0.3256802869</v>
      </c>
      <c r="N337" s="57">
        <v>0.325203252</v>
      </c>
      <c r="O337" s="27">
        <v>0.04770349139</v>
      </c>
      <c r="P337" s="20">
        <v>1.0</v>
      </c>
      <c r="Q337" s="7"/>
      <c r="R337" s="7"/>
      <c r="S337" s="7"/>
      <c r="T337" s="7"/>
      <c r="U337" s="7"/>
      <c r="V337" s="7"/>
      <c r="W337" s="7"/>
      <c r="X337" s="7"/>
      <c r="Y337" s="7"/>
      <c r="Z337" s="7"/>
    </row>
    <row r="338" ht="15.0" customHeight="1">
      <c r="A338" s="20" t="s">
        <v>272</v>
      </c>
      <c r="B338" s="20" t="s">
        <v>468</v>
      </c>
      <c r="C338" s="20">
        <v>420.0</v>
      </c>
      <c r="D338" s="50">
        <v>1665.0</v>
      </c>
      <c r="E338" s="57">
        <v>0.4481899581</v>
      </c>
      <c r="F338" s="50">
        <v>746.0</v>
      </c>
      <c r="G338" s="50">
        <v>919.0</v>
      </c>
      <c r="H338" s="20" t="s">
        <v>245</v>
      </c>
      <c r="I338" s="7"/>
      <c r="J338" s="20" t="s">
        <v>272</v>
      </c>
      <c r="K338" s="20" t="s">
        <v>468</v>
      </c>
      <c r="L338" s="20">
        <v>420.0</v>
      </c>
      <c r="M338" s="57">
        <v>0.3892892019</v>
      </c>
      <c r="N338" s="57">
        <v>0.4285714286</v>
      </c>
      <c r="O338" s="27">
        <v>-3.928222672</v>
      </c>
      <c r="P338" s="20">
        <v>1.0</v>
      </c>
      <c r="Q338" s="7"/>
      <c r="R338" s="7"/>
      <c r="S338" s="7"/>
      <c r="T338" s="7"/>
      <c r="U338" s="7"/>
      <c r="V338" s="7"/>
      <c r="W338" s="7"/>
      <c r="X338" s="7"/>
      <c r="Y338" s="7"/>
      <c r="Z338" s="7"/>
    </row>
    <row r="339" ht="15.0" customHeight="1">
      <c r="A339" s="20" t="s">
        <v>272</v>
      </c>
      <c r="B339" s="20" t="s">
        <v>468</v>
      </c>
      <c r="C339" s="20">
        <v>430.0</v>
      </c>
      <c r="D339" s="50">
        <v>1378.0</v>
      </c>
      <c r="E339" s="57">
        <v>0.4540539912</v>
      </c>
      <c r="F339" s="50">
        <v>626.0</v>
      </c>
      <c r="G339" s="50">
        <v>752.0</v>
      </c>
      <c r="H339" s="20" t="s">
        <v>245</v>
      </c>
      <c r="I339" s="7"/>
      <c r="J339" s="20" t="s">
        <v>272</v>
      </c>
      <c r="K339" s="20" t="s">
        <v>468</v>
      </c>
      <c r="L339" s="20">
        <v>430.0</v>
      </c>
      <c r="M339" s="57">
        <v>0.4166497719</v>
      </c>
      <c r="N339" s="57">
        <v>0.4337202199</v>
      </c>
      <c r="O339" s="27">
        <v>-1.707044803</v>
      </c>
      <c r="P339" s="20">
        <v>1.0</v>
      </c>
      <c r="Q339" s="7"/>
      <c r="R339" s="7"/>
      <c r="S339" s="7"/>
      <c r="T339" s="7"/>
      <c r="U339" s="7"/>
      <c r="V339" s="7"/>
      <c r="W339" s="7"/>
      <c r="X339" s="7"/>
      <c r="Y339" s="7"/>
      <c r="Z339" s="7"/>
    </row>
    <row r="340" ht="15.0" customHeight="1">
      <c r="A340" s="20" t="s">
        <v>272</v>
      </c>
      <c r="B340" s="20" t="s">
        <v>469</v>
      </c>
      <c r="C340" s="20">
        <v>440.0</v>
      </c>
      <c r="D340" s="50">
        <v>369.0</v>
      </c>
      <c r="E340" s="57">
        <v>0.4334368282</v>
      </c>
      <c r="F340" s="50">
        <v>160.0</v>
      </c>
      <c r="G340" s="50">
        <v>209.0</v>
      </c>
      <c r="H340" s="20" t="s">
        <v>245</v>
      </c>
      <c r="I340" s="7"/>
      <c r="J340" s="20" t="s">
        <v>272</v>
      </c>
      <c r="K340" s="20" t="s">
        <v>469</v>
      </c>
      <c r="L340" s="20">
        <v>440.0</v>
      </c>
      <c r="M340" s="57">
        <v>0.3555659358</v>
      </c>
      <c r="N340" s="57">
        <v>0.4125475285</v>
      </c>
      <c r="O340" s="27">
        <v>-5.698159267</v>
      </c>
      <c r="P340" s="20">
        <v>1.0</v>
      </c>
      <c r="Q340" s="7"/>
      <c r="R340" s="7"/>
      <c r="S340" s="7"/>
      <c r="T340" s="7"/>
      <c r="U340" s="7"/>
      <c r="V340" s="7"/>
      <c r="W340" s="7"/>
      <c r="X340" s="7"/>
      <c r="Y340" s="7"/>
      <c r="Z340" s="7"/>
    </row>
    <row r="341" ht="15.0" customHeight="1">
      <c r="A341" s="20" t="s">
        <v>272</v>
      </c>
      <c r="B341" s="20" t="s">
        <v>470</v>
      </c>
      <c r="C341" s="20">
        <v>450.0</v>
      </c>
      <c r="D341" s="50">
        <v>563.0</v>
      </c>
      <c r="E341" s="57">
        <v>0.7235757036</v>
      </c>
      <c r="F341" s="50">
        <v>407.0</v>
      </c>
      <c r="G341" s="50">
        <v>156.0</v>
      </c>
      <c r="H341" s="20" t="s">
        <v>247</v>
      </c>
      <c r="I341" s="7"/>
      <c r="J341" s="20" t="s">
        <v>272</v>
      </c>
      <c r="K341" s="20" t="s">
        <v>470</v>
      </c>
      <c r="L341" s="20">
        <v>450.0</v>
      </c>
      <c r="M341" s="57">
        <v>0.7081295969</v>
      </c>
      <c r="N341" s="57">
        <v>0.7140783745</v>
      </c>
      <c r="O341" s="27">
        <v>-0.5948777586</v>
      </c>
      <c r="P341" s="20">
        <v>1.0</v>
      </c>
      <c r="Q341" s="7"/>
      <c r="R341" s="7"/>
      <c r="S341" s="7"/>
      <c r="T341" s="7"/>
      <c r="U341" s="7"/>
      <c r="V341" s="7"/>
      <c r="W341" s="7"/>
      <c r="X341" s="7"/>
      <c r="Y341" s="7"/>
      <c r="Z341" s="7"/>
    </row>
    <row r="342" ht="15.0" customHeight="1">
      <c r="A342" s="20" t="s">
        <v>272</v>
      </c>
      <c r="B342" s="20" t="s">
        <v>470</v>
      </c>
      <c r="C342" s="20">
        <v>460.0</v>
      </c>
      <c r="D342" s="50">
        <v>921.0</v>
      </c>
      <c r="E342" s="57">
        <v>0.74537379</v>
      </c>
      <c r="F342" s="50">
        <v>686.0</v>
      </c>
      <c r="G342" s="50">
        <v>235.0</v>
      </c>
      <c r="H342" s="20" t="s">
        <v>247</v>
      </c>
      <c r="I342" s="7"/>
      <c r="J342" s="20" t="s">
        <v>272</v>
      </c>
      <c r="K342" s="20" t="s">
        <v>470</v>
      </c>
      <c r="L342" s="20">
        <v>460.0</v>
      </c>
      <c r="M342" s="57">
        <v>0.7166619901</v>
      </c>
      <c r="N342" s="57">
        <v>0.7371031746</v>
      </c>
      <c r="O342" s="27">
        <v>-2.04411845</v>
      </c>
      <c r="P342" s="20">
        <v>1.0</v>
      </c>
      <c r="Q342" s="7"/>
      <c r="R342" s="7"/>
      <c r="S342" s="7"/>
      <c r="T342" s="7"/>
      <c r="U342" s="7"/>
      <c r="V342" s="7"/>
      <c r="W342" s="7"/>
      <c r="X342" s="7"/>
      <c r="Y342" s="7"/>
      <c r="Z342" s="7"/>
    </row>
    <row r="343" ht="15.0" customHeight="1">
      <c r="A343" s="20" t="s">
        <v>272</v>
      </c>
      <c r="B343" s="20" t="s">
        <v>470</v>
      </c>
      <c r="C343" s="20">
        <v>470.0</v>
      </c>
      <c r="D343" s="50">
        <v>541.0</v>
      </c>
      <c r="E343" s="57">
        <v>0.7986877018</v>
      </c>
      <c r="F343" s="50">
        <v>432.0</v>
      </c>
      <c r="G343" s="50">
        <v>109.0</v>
      </c>
      <c r="H343" s="20" t="s">
        <v>247</v>
      </c>
      <c r="I343" s="7"/>
      <c r="J343" s="20" t="s">
        <v>272</v>
      </c>
      <c r="K343" s="20" t="s">
        <v>470</v>
      </c>
      <c r="L343" s="20">
        <v>470.0</v>
      </c>
      <c r="M343" s="57">
        <v>0.8021477106</v>
      </c>
      <c r="N343" s="57">
        <v>0.7927090779</v>
      </c>
      <c r="O343" s="27">
        <v>0.9438632698</v>
      </c>
      <c r="P343" s="20">
        <v>1.0</v>
      </c>
      <c r="Q343" s="7"/>
      <c r="R343" s="7"/>
      <c r="S343" s="7"/>
      <c r="T343" s="7"/>
      <c r="U343" s="7"/>
      <c r="V343" s="7"/>
      <c r="W343" s="7"/>
      <c r="X343" s="7"/>
      <c r="Y343" s="7"/>
      <c r="Z343" s="7"/>
    </row>
    <row r="344" ht="15.0" customHeight="1">
      <c r="A344" s="20" t="s">
        <v>272</v>
      </c>
      <c r="B344" s="20" t="s">
        <v>470</v>
      </c>
      <c r="C344" s="20">
        <v>480.0</v>
      </c>
      <c r="D344" s="50">
        <v>821.0</v>
      </c>
      <c r="E344" s="57">
        <v>0.6984772325</v>
      </c>
      <c r="F344" s="50">
        <v>573.0</v>
      </c>
      <c r="G344" s="50">
        <v>248.0</v>
      </c>
      <c r="H344" s="20" t="s">
        <v>247</v>
      </c>
      <c r="I344" s="7"/>
      <c r="J344" s="20" t="s">
        <v>272</v>
      </c>
      <c r="K344" s="20" t="s">
        <v>470</v>
      </c>
      <c r="L344" s="20">
        <v>480.0</v>
      </c>
      <c r="M344" s="57">
        <v>0.695873255</v>
      </c>
      <c r="N344" s="57">
        <v>0.687727825</v>
      </c>
      <c r="O344" s="27">
        <v>0.8145429946</v>
      </c>
      <c r="P344" s="20">
        <v>1.0</v>
      </c>
      <c r="Q344" s="7"/>
      <c r="R344" s="7"/>
      <c r="S344" s="7"/>
      <c r="T344" s="7"/>
      <c r="U344" s="7"/>
      <c r="V344" s="7"/>
      <c r="W344" s="7"/>
      <c r="X344" s="7"/>
      <c r="Y344" s="7"/>
      <c r="Z344" s="7"/>
    </row>
    <row r="345" ht="15.0" customHeight="1">
      <c r="A345" s="20" t="s">
        <v>272</v>
      </c>
      <c r="B345" s="20" t="s">
        <v>470</v>
      </c>
      <c r="C345" s="20">
        <v>490.0</v>
      </c>
      <c r="D345" s="50">
        <v>576.0</v>
      </c>
      <c r="E345" s="57">
        <v>0.673847919</v>
      </c>
      <c r="F345" s="50">
        <v>388.0</v>
      </c>
      <c r="G345" s="50">
        <v>188.0</v>
      </c>
      <c r="H345" s="20" t="s">
        <v>247</v>
      </c>
      <c r="I345" s="7"/>
      <c r="J345" s="20" t="s">
        <v>272</v>
      </c>
      <c r="K345" s="20" t="s">
        <v>470</v>
      </c>
      <c r="L345" s="20">
        <v>490.0</v>
      </c>
      <c r="M345" s="57">
        <v>0.653876236</v>
      </c>
      <c r="N345" s="57">
        <v>0.6611253197</v>
      </c>
      <c r="O345" s="27">
        <v>-0.7249083678</v>
      </c>
      <c r="P345" s="20">
        <v>1.0</v>
      </c>
      <c r="Q345" s="7"/>
      <c r="R345" s="7"/>
      <c r="S345" s="7"/>
      <c r="T345" s="7"/>
      <c r="U345" s="7"/>
      <c r="V345" s="7"/>
      <c r="W345" s="7"/>
      <c r="X345" s="7"/>
      <c r="Y345" s="7"/>
      <c r="Z345" s="7"/>
    </row>
    <row r="346" ht="15.0" customHeight="1">
      <c r="A346" s="20" t="s">
        <v>272</v>
      </c>
      <c r="B346" s="20" t="s">
        <v>470</v>
      </c>
      <c r="C346" s="20">
        <v>500.0</v>
      </c>
      <c r="D346" s="50">
        <v>193.0</v>
      </c>
      <c r="E346" s="57">
        <v>0.7438375775</v>
      </c>
      <c r="F346" s="50">
        <v>144.0</v>
      </c>
      <c r="G346" s="50">
        <v>49.0</v>
      </c>
      <c r="H346" s="20" t="s">
        <v>247</v>
      </c>
      <c r="I346" s="7"/>
      <c r="J346" s="20" t="s">
        <v>272</v>
      </c>
      <c r="K346" s="20" t="s">
        <v>470</v>
      </c>
      <c r="L346" s="20">
        <v>500.0</v>
      </c>
      <c r="M346" s="57">
        <v>0.6786051305</v>
      </c>
      <c r="N346" s="57">
        <v>0.7350157729</v>
      </c>
      <c r="O346" s="27">
        <v>-5.641064234</v>
      </c>
      <c r="P346" s="20">
        <v>1.0</v>
      </c>
      <c r="Q346" s="7"/>
      <c r="R346" s="7"/>
      <c r="S346" s="7"/>
      <c r="T346" s="7"/>
      <c r="U346" s="7"/>
      <c r="V346" s="7"/>
      <c r="W346" s="7"/>
      <c r="X346" s="7"/>
      <c r="Y346" s="7"/>
      <c r="Z346" s="7"/>
    </row>
    <row r="347" ht="15.0" customHeight="1">
      <c r="A347" s="20" t="s">
        <v>272</v>
      </c>
      <c r="B347" s="20" t="s">
        <v>470</v>
      </c>
      <c r="C347" s="20">
        <v>510.0</v>
      </c>
      <c r="D347" s="50">
        <v>351.0</v>
      </c>
      <c r="E347" s="57">
        <v>0.763958746</v>
      </c>
      <c r="F347" s="50">
        <v>268.0</v>
      </c>
      <c r="G347" s="50">
        <v>83.0</v>
      </c>
      <c r="H347" s="20" t="s">
        <v>247</v>
      </c>
      <c r="I347" s="7"/>
      <c r="J347" s="20" t="s">
        <v>272</v>
      </c>
      <c r="K347" s="20" t="s">
        <v>470</v>
      </c>
      <c r="L347" s="20">
        <v>510.0</v>
      </c>
      <c r="M347" s="57">
        <v>0.7065941229</v>
      </c>
      <c r="N347" s="57">
        <v>0.7562862669</v>
      </c>
      <c r="O347" s="27">
        <v>-4.969214402</v>
      </c>
      <c r="P347" s="20">
        <v>1.0</v>
      </c>
      <c r="Q347" s="7"/>
      <c r="R347" s="7"/>
      <c r="S347" s="7"/>
      <c r="T347" s="7"/>
      <c r="U347" s="7"/>
      <c r="V347" s="7"/>
      <c r="W347" s="7"/>
      <c r="X347" s="7"/>
      <c r="Y347" s="7"/>
      <c r="Z347" s="7"/>
    </row>
    <row r="348" ht="15.0" customHeight="1">
      <c r="A348" s="20" t="s">
        <v>272</v>
      </c>
      <c r="B348" s="20" t="s">
        <v>470</v>
      </c>
      <c r="C348" s="20">
        <v>520.0</v>
      </c>
      <c r="D348" s="50">
        <v>347.0</v>
      </c>
      <c r="E348" s="57">
        <v>0.6869831333</v>
      </c>
      <c r="F348" s="50">
        <v>238.0</v>
      </c>
      <c r="G348" s="50">
        <v>109.0</v>
      </c>
      <c r="H348" s="20" t="s">
        <v>247</v>
      </c>
      <c r="I348" s="7"/>
      <c r="J348" s="20" t="s">
        <v>272</v>
      </c>
      <c r="K348" s="20" t="s">
        <v>470</v>
      </c>
      <c r="L348" s="20">
        <v>520.0</v>
      </c>
      <c r="M348" s="57">
        <v>0.7106444559</v>
      </c>
      <c r="N348" s="57">
        <v>0.6743362832</v>
      </c>
      <c r="O348" s="27">
        <v>3.630817269</v>
      </c>
      <c r="P348" s="20">
        <v>1.0</v>
      </c>
      <c r="Q348" s="7"/>
      <c r="R348" s="7"/>
      <c r="S348" s="7"/>
      <c r="T348" s="7"/>
      <c r="U348" s="7"/>
      <c r="V348" s="7"/>
      <c r="W348" s="7"/>
      <c r="X348" s="7"/>
      <c r="Y348" s="7"/>
      <c r="Z348" s="7"/>
    </row>
    <row r="349" ht="15.0" customHeight="1">
      <c r="A349" s="20" t="s">
        <v>272</v>
      </c>
      <c r="B349" s="20" t="s">
        <v>470</v>
      </c>
      <c r="C349" s="20">
        <v>530.0</v>
      </c>
      <c r="D349" s="50">
        <v>328.0</v>
      </c>
      <c r="E349" s="57">
        <v>0.6536348466</v>
      </c>
      <c r="F349" s="50">
        <v>214.0</v>
      </c>
      <c r="G349" s="50">
        <v>114.0</v>
      </c>
      <c r="H349" s="20" t="s">
        <v>247</v>
      </c>
      <c r="I349" s="7"/>
      <c r="J349" s="20" t="s">
        <v>272</v>
      </c>
      <c r="K349" s="20" t="s">
        <v>470</v>
      </c>
      <c r="L349" s="20">
        <v>530.0</v>
      </c>
      <c r="M349" s="57">
        <v>0.6165274396</v>
      </c>
      <c r="N349" s="57">
        <v>0.6398467433</v>
      </c>
      <c r="O349" s="27">
        <v>-2.331930366</v>
      </c>
      <c r="P349" s="20">
        <v>1.0</v>
      </c>
      <c r="Q349" s="7"/>
      <c r="R349" s="7"/>
      <c r="S349" s="7"/>
      <c r="T349" s="7"/>
      <c r="U349" s="7"/>
      <c r="V349" s="7"/>
      <c r="W349" s="7"/>
      <c r="X349" s="7"/>
      <c r="Y349" s="7"/>
      <c r="Z349" s="7"/>
    </row>
    <row r="350" ht="15.0" customHeight="1">
      <c r="A350" s="20" t="s">
        <v>272</v>
      </c>
      <c r="B350" s="20" t="s">
        <v>470</v>
      </c>
      <c r="C350" s="20">
        <v>540.0</v>
      </c>
      <c r="D350" s="50">
        <v>410.0</v>
      </c>
      <c r="E350" s="57">
        <v>0.6271662263</v>
      </c>
      <c r="F350" s="50">
        <v>257.0</v>
      </c>
      <c r="G350" s="50">
        <v>153.0</v>
      </c>
      <c r="H350" s="20" t="s">
        <v>247</v>
      </c>
      <c r="I350" s="7"/>
      <c r="J350" s="20" t="s">
        <v>272</v>
      </c>
      <c r="K350" s="20" t="s">
        <v>470</v>
      </c>
      <c r="L350" s="20">
        <v>540.0</v>
      </c>
      <c r="M350" s="57">
        <v>0.6281101847</v>
      </c>
      <c r="N350" s="57">
        <v>0.6104815864</v>
      </c>
      <c r="O350" s="27">
        <v>1.762859825</v>
      </c>
      <c r="P350" s="20">
        <v>1.0</v>
      </c>
      <c r="Q350" s="7"/>
      <c r="R350" s="7"/>
      <c r="S350" s="7"/>
      <c r="T350" s="7"/>
      <c r="U350" s="7"/>
      <c r="V350" s="7"/>
      <c r="W350" s="7"/>
      <c r="X350" s="7"/>
      <c r="Y350" s="7"/>
      <c r="Z350" s="7"/>
    </row>
    <row r="351" ht="15.0" customHeight="1">
      <c r="A351" s="20" t="s">
        <v>272</v>
      </c>
      <c r="B351" s="20" t="s">
        <v>470</v>
      </c>
      <c r="C351" s="20">
        <v>550.0</v>
      </c>
      <c r="D351" s="50">
        <v>896.0</v>
      </c>
      <c r="E351" s="57">
        <v>0.6855603422</v>
      </c>
      <c r="F351" s="50">
        <v>614.0</v>
      </c>
      <c r="G351" s="50">
        <v>282.0</v>
      </c>
      <c r="H351" s="20" t="s">
        <v>247</v>
      </c>
      <c r="I351" s="7"/>
      <c r="J351" s="20" t="s">
        <v>272</v>
      </c>
      <c r="K351" s="20" t="s">
        <v>470</v>
      </c>
      <c r="L351" s="20">
        <v>550.0</v>
      </c>
      <c r="M351" s="57">
        <v>0.664651458</v>
      </c>
      <c r="N351" s="57">
        <v>0.6720707443</v>
      </c>
      <c r="O351" s="27">
        <v>-0.741928629</v>
      </c>
      <c r="P351" s="20">
        <v>1.0</v>
      </c>
      <c r="Q351" s="7"/>
      <c r="R351" s="7"/>
      <c r="S351" s="7"/>
      <c r="T351" s="7"/>
      <c r="U351" s="7"/>
      <c r="V351" s="7"/>
      <c r="W351" s="7"/>
      <c r="X351" s="7"/>
      <c r="Y351" s="7"/>
      <c r="Z351" s="7"/>
    </row>
    <row r="352" ht="15.0" customHeight="1">
      <c r="A352" s="20" t="s">
        <v>272</v>
      </c>
      <c r="B352" s="20" t="s">
        <v>470</v>
      </c>
      <c r="C352" s="20">
        <v>560.0</v>
      </c>
      <c r="D352" s="50">
        <v>282.0</v>
      </c>
      <c r="E352" s="57">
        <v>0.6825722513</v>
      </c>
      <c r="F352" s="50">
        <v>192.0</v>
      </c>
      <c r="G352" s="50">
        <v>90.0</v>
      </c>
      <c r="H352" s="20" t="s">
        <v>247</v>
      </c>
      <c r="I352" s="7"/>
      <c r="J352" s="20" t="s">
        <v>272</v>
      </c>
      <c r="K352" s="20" t="s">
        <v>470</v>
      </c>
      <c r="L352" s="20">
        <v>560.0</v>
      </c>
      <c r="M352" s="57">
        <v>0.6311518386</v>
      </c>
      <c r="N352" s="57">
        <v>0.6691729323</v>
      </c>
      <c r="O352" s="27">
        <v>-3.802109373</v>
      </c>
      <c r="P352" s="20">
        <v>1.0</v>
      </c>
      <c r="Q352" s="7"/>
      <c r="R352" s="7"/>
      <c r="S352" s="7"/>
      <c r="T352" s="7"/>
      <c r="U352" s="7"/>
      <c r="V352" s="7"/>
      <c r="W352" s="7"/>
      <c r="X352" s="7"/>
      <c r="Y352" s="7"/>
      <c r="Z352" s="7"/>
    </row>
    <row r="353" ht="15.0" customHeight="1">
      <c r="A353" s="20" t="s">
        <v>272</v>
      </c>
      <c r="B353" s="20" t="s">
        <v>470</v>
      </c>
      <c r="C353" s="20">
        <v>570.0</v>
      </c>
      <c r="D353" s="50">
        <v>536.0</v>
      </c>
      <c r="E353" s="57">
        <v>0.6651784014</v>
      </c>
      <c r="F353" s="50">
        <v>357.0</v>
      </c>
      <c r="G353" s="50">
        <v>179.0</v>
      </c>
      <c r="H353" s="20" t="s">
        <v>247</v>
      </c>
      <c r="I353" s="7"/>
      <c r="J353" s="20" t="s">
        <v>272</v>
      </c>
      <c r="K353" s="20" t="s">
        <v>470</v>
      </c>
      <c r="L353" s="20">
        <v>570.0</v>
      </c>
      <c r="M353" s="57">
        <v>0.6551070258</v>
      </c>
      <c r="N353" s="57">
        <v>0.6514522822</v>
      </c>
      <c r="O353" s="27">
        <v>0.3654743645</v>
      </c>
      <c r="P353" s="20">
        <v>1.0</v>
      </c>
      <c r="Q353" s="7"/>
      <c r="R353" s="7"/>
      <c r="S353" s="7"/>
      <c r="T353" s="7"/>
      <c r="U353" s="7"/>
      <c r="V353" s="7"/>
      <c r="W353" s="7"/>
      <c r="X353" s="7"/>
      <c r="Y353" s="7"/>
      <c r="Z353" s="7"/>
    </row>
    <row r="354" ht="15.0" customHeight="1">
      <c r="A354" s="20" t="s">
        <v>272</v>
      </c>
      <c r="B354" s="20" t="s">
        <v>470</v>
      </c>
      <c r="C354" s="20">
        <v>580.0</v>
      </c>
      <c r="D354" s="50">
        <v>447.0</v>
      </c>
      <c r="E354" s="57">
        <v>0.69461134</v>
      </c>
      <c r="F354" s="50">
        <v>310.0</v>
      </c>
      <c r="G354" s="50">
        <v>137.0</v>
      </c>
      <c r="H354" s="20" t="s">
        <v>247</v>
      </c>
      <c r="I354" s="7"/>
      <c r="J354" s="20" t="s">
        <v>272</v>
      </c>
      <c r="K354" s="20" t="s">
        <v>470</v>
      </c>
      <c r="L354" s="20">
        <v>580.0</v>
      </c>
      <c r="M354" s="57">
        <v>0.6729327245</v>
      </c>
      <c r="N354" s="57">
        <v>0.6831091181</v>
      </c>
      <c r="O354" s="27">
        <v>-1.01763936</v>
      </c>
      <c r="P354" s="20">
        <v>1.0</v>
      </c>
      <c r="Q354" s="7"/>
      <c r="R354" s="7"/>
      <c r="S354" s="7"/>
      <c r="T354" s="7"/>
      <c r="U354" s="7"/>
      <c r="V354" s="7"/>
      <c r="W354" s="7"/>
      <c r="X354" s="7"/>
      <c r="Y354" s="7"/>
      <c r="Z354" s="7"/>
    </row>
    <row r="355" ht="15.0" customHeight="1">
      <c r="A355" s="20" t="s">
        <v>272</v>
      </c>
      <c r="B355" s="20" t="s">
        <v>470</v>
      </c>
      <c r="C355" s="20">
        <v>590.0</v>
      </c>
      <c r="D355" s="50">
        <v>332.0</v>
      </c>
      <c r="E355" s="57">
        <v>0.7073832777</v>
      </c>
      <c r="F355" s="50">
        <v>235.0</v>
      </c>
      <c r="G355" s="50">
        <v>97.0</v>
      </c>
      <c r="H355" s="20" t="s">
        <v>247</v>
      </c>
      <c r="I355" s="7"/>
      <c r="J355" s="20" t="s">
        <v>272</v>
      </c>
      <c r="K355" s="20" t="s">
        <v>470</v>
      </c>
      <c r="L355" s="20">
        <v>590.0</v>
      </c>
      <c r="M355" s="57">
        <v>0.6652516949</v>
      </c>
      <c r="N355" s="57">
        <v>0.6960556845</v>
      </c>
      <c r="O355" s="27">
        <v>-3.080398956</v>
      </c>
      <c r="P355" s="20">
        <v>1.0</v>
      </c>
      <c r="Q355" s="7"/>
      <c r="R355" s="7"/>
      <c r="S355" s="7"/>
      <c r="T355" s="7"/>
      <c r="U355" s="7"/>
      <c r="V355" s="7"/>
      <c r="W355" s="7"/>
      <c r="X355" s="7"/>
      <c r="Y355" s="7"/>
      <c r="Z355" s="7"/>
    </row>
    <row r="356" ht="15.0" customHeight="1">
      <c r="A356" s="20" t="s">
        <v>272</v>
      </c>
      <c r="B356" s="20" t="s">
        <v>471</v>
      </c>
      <c r="C356" s="20">
        <v>594.0</v>
      </c>
      <c r="D356" s="50">
        <v>2546.0</v>
      </c>
      <c r="E356" s="57">
        <v>0.5026728</v>
      </c>
      <c r="F356" s="50">
        <v>1280.0</v>
      </c>
      <c r="G356" s="50">
        <v>1266.0</v>
      </c>
      <c r="H356" s="20" t="s">
        <v>247</v>
      </c>
      <c r="I356" s="7"/>
      <c r="J356" s="20" t="s">
        <v>272</v>
      </c>
      <c r="K356" s="20" t="s">
        <v>471</v>
      </c>
      <c r="L356" s="20">
        <v>594.0</v>
      </c>
      <c r="M356" s="57">
        <v>0.4642816487</v>
      </c>
      <c r="N356" s="57">
        <v>0.4845140619</v>
      </c>
      <c r="O356" s="27">
        <v>-2.023241326</v>
      </c>
      <c r="P356" s="20">
        <v>1.0</v>
      </c>
      <c r="Q356" s="7"/>
      <c r="R356" s="7"/>
      <c r="S356" s="7"/>
      <c r="T356" s="7"/>
      <c r="U356" s="7"/>
      <c r="V356" s="7"/>
      <c r="W356" s="7"/>
      <c r="X356" s="7"/>
      <c r="Y356" s="7"/>
      <c r="Z356" s="7"/>
    </row>
    <row r="357" ht="15.0" customHeight="1">
      <c r="A357" s="20" t="s">
        <v>272</v>
      </c>
      <c r="B357" s="20" t="s">
        <v>471</v>
      </c>
      <c r="C357" s="20">
        <v>601.0</v>
      </c>
      <c r="D357" s="50">
        <v>2873.0</v>
      </c>
      <c r="E357" s="57">
        <v>0.551672084</v>
      </c>
      <c r="F357" s="50">
        <v>1585.0</v>
      </c>
      <c r="G357" s="50">
        <v>1288.0</v>
      </c>
      <c r="H357" s="20" t="s">
        <v>247</v>
      </c>
      <c r="I357" s="7"/>
      <c r="J357" s="20" t="s">
        <v>272</v>
      </c>
      <c r="K357" s="20" t="s">
        <v>471</v>
      </c>
      <c r="L357" s="20">
        <v>601.0</v>
      </c>
      <c r="M357" s="57">
        <v>0.4879677975</v>
      </c>
      <c r="N357" s="57">
        <v>0.5360461391</v>
      </c>
      <c r="O357" s="27">
        <v>-4.807834154</v>
      </c>
      <c r="P357" s="20">
        <v>0.0</v>
      </c>
      <c r="Q357" s="7"/>
      <c r="R357" s="7"/>
      <c r="S357" s="7"/>
      <c r="T357" s="7"/>
      <c r="U357" s="7"/>
      <c r="V357" s="7"/>
      <c r="W357" s="7"/>
      <c r="X357" s="7"/>
      <c r="Y357" s="7"/>
      <c r="Z357" s="7"/>
    </row>
    <row r="358" ht="15.0" customHeight="1">
      <c r="A358" s="20" t="s">
        <v>272</v>
      </c>
      <c r="B358" s="20" t="s">
        <v>471</v>
      </c>
      <c r="C358" s="20">
        <v>608.0</v>
      </c>
      <c r="D358" s="50">
        <v>1692.0</v>
      </c>
      <c r="E358" s="57">
        <v>0.5290715908</v>
      </c>
      <c r="F358" s="50">
        <v>895.0</v>
      </c>
      <c r="G358" s="50">
        <v>797.0</v>
      </c>
      <c r="H358" s="20" t="s">
        <v>247</v>
      </c>
      <c r="I358" s="7"/>
      <c r="J358" s="20" t="s">
        <v>272</v>
      </c>
      <c r="K358" s="20" t="s">
        <v>471</v>
      </c>
      <c r="L358" s="20">
        <v>608.0</v>
      </c>
      <c r="M358" s="57">
        <v>0.4992109614</v>
      </c>
      <c r="N358" s="57">
        <v>0.5104712042</v>
      </c>
      <c r="O358" s="27">
        <v>-1.126024283</v>
      </c>
      <c r="P358" s="20">
        <v>0.0</v>
      </c>
      <c r="Q358" s="7"/>
      <c r="R358" s="7"/>
      <c r="S358" s="7"/>
      <c r="T358" s="7"/>
      <c r="U358" s="7"/>
      <c r="V358" s="7"/>
      <c r="W358" s="7"/>
      <c r="X358" s="7"/>
      <c r="Y358" s="7"/>
      <c r="Z358" s="7"/>
    </row>
    <row r="359" ht="15.0" customHeight="1">
      <c r="A359" s="20" t="s">
        <v>272</v>
      </c>
      <c r="B359" s="20" t="s">
        <v>471</v>
      </c>
      <c r="C359" s="20">
        <v>615.0</v>
      </c>
      <c r="D359" s="50">
        <v>2187.0</v>
      </c>
      <c r="E359" s="57">
        <v>0.5470883599</v>
      </c>
      <c r="F359" s="50">
        <v>1196.0</v>
      </c>
      <c r="G359" s="50">
        <v>991.0</v>
      </c>
      <c r="H359" s="20" t="s">
        <v>247</v>
      </c>
      <c r="I359" s="7"/>
      <c r="J359" s="20" t="s">
        <v>272</v>
      </c>
      <c r="K359" s="20" t="s">
        <v>471</v>
      </c>
      <c r="L359" s="20">
        <v>615.0</v>
      </c>
      <c r="M359" s="57">
        <v>0.485589764</v>
      </c>
      <c r="N359" s="57">
        <v>0.5300589391</v>
      </c>
      <c r="O359" s="27">
        <v>-4.446917513</v>
      </c>
      <c r="P359" s="20">
        <v>0.0</v>
      </c>
      <c r="Q359" s="7"/>
      <c r="R359" s="7"/>
      <c r="S359" s="7"/>
      <c r="T359" s="7"/>
      <c r="U359" s="7"/>
      <c r="V359" s="7"/>
      <c r="W359" s="7"/>
      <c r="X359" s="7"/>
      <c r="Y359" s="7"/>
      <c r="Z359" s="7"/>
    </row>
    <row r="360" ht="15.0" customHeight="1">
      <c r="A360" s="20" t="s">
        <v>272</v>
      </c>
      <c r="B360" s="20" t="s">
        <v>472</v>
      </c>
      <c r="C360" s="20">
        <v>620.0</v>
      </c>
      <c r="D360" s="50">
        <v>870.0</v>
      </c>
      <c r="E360" s="57">
        <v>0.6125958089</v>
      </c>
      <c r="F360" s="50">
        <v>533.0</v>
      </c>
      <c r="G360" s="50">
        <v>337.0</v>
      </c>
      <c r="H360" s="20" t="s">
        <v>247</v>
      </c>
      <c r="I360" s="7"/>
      <c r="J360" s="20" t="s">
        <v>272</v>
      </c>
      <c r="K360" s="20" t="s">
        <v>472</v>
      </c>
      <c r="L360" s="20">
        <v>620.0</v>
      </c>
      <c r="M360" s="57">
        <v>0.5521838016</v>
      </c>
      <c r="N360" s="57">
        <v>0.5959933222</v>
      </c>
      <c r="O360" s="27">
        <v>-4.380952056</v>
      </c>
      <c r="P360" s="20">
        <v>1.0</v>
      </c>
      <c r="Q360" s="7"/>
      <c r="R360" s="7"/>
      <c r="S360" s="7"/>
      <c r="T360" s="7"/>
      <c r="U360" s="7"/>
      <c r="V360" s="7"/>
      <c r="W360" s="7"/>
      <c r="X360" s="7"/>
      <c r="Y360" s="7"/>
      <c r="Z360" s="7"/>
    </row>
    <row r="361" ht="15.0" customHeight="1">
      <c r="A361" s="20" t="s">
        <v>272</v>
      </c>
      <c r="B361" s="20" t="s">
        <v>473</v>
      </c>
      <c r="C361" s="20">
        <v>630.0</v>
      </c>
      <c r="D361" s="50">
        <v>171.0</v>
      </c>
      <c r="E361" s="57">
        <v>0.5456433794</v>
      </c>
      <c r="F361" s="50">
        <v>93.0</v>
      </c>
      <c r="G361" s="50">
        <v>78.0</v>
      </c>
      <c r="H361" s="20" t="s">
        <v>247</v>
      </c>
      <c r="I361" s="7"/>
      <c r="J361" s="20" t="s">
        <v>272</v>
      </c>
      <c r="K361" s="20" t="s">
        <v>473</v>
      </c>
      <c r="L361" s="20">
        <v>630.0</v>
      </c>
      <c r="M361" s="57">
        <v>0.471245298</v>
      </c>
      <c r="N361" s="57">
        <v>0.5291262136</v>
      </c>
      <c r="O361" s="27">
        <v>-5.788091559</v>
      </c>
      <c r="P361" s="20">
        <v>0.0</v>
      </c>
      <c r="Q361" s="7"/>
      <c r="R361" s="7"/>
      <c r="S361" s="7"/>
      <c r="T361" s="7"/>
      <c r="U361" s="7"/>
      <c r="V361" s="7"/>
      <c r="W361" s="7"/>
      <c r="X361" s="7"/>
      <c r="Y361" s="7"/>
      <c r="Z361" s="7"/>
    </row>
    <row r="362" ht="15.0" customHeight="1">
      <c r="A362" s="20" t="s">
        <v>272</v>
      </c>
      <c r="B362" s="20" t="s">
        <v>427</v>
      </c>
      <c r="C362" s="20">
        <v>640.0</v>
      </c>
      <c r="D362" s="50">
        <v>1435.0</v>
      </c>
      <c r="E362" s="57">
        <v>0.5936138487</v>
      </c>
      <c r="F362" s="50">
        <v>852.0</v>
      </c>
      <c r="G362" s="50">
        <v>583.0</v>
      </c>
      <c r="H362" s="20" t="s">
        <v>247</v>
      </c>
      <c r="I362" s="7"/>
      <c r="J362" s="20" t="s">
        <v>272</v>
      </c>
      <c r="K362" s="20" t="s">
        <v>427</v>
      </c>
      <c r="L362" s="20">
        <v>640.0</v>
      </c>
      <c r="M362" s="57">
        <v>0.5412344187</v>
      </c>
      <c r="N362" s="57">
        <v>0.5798421372</v>
      </c>
      <c r="O362" s="27">
        <v>-3.860771856</v>
      </c>
      <c r="P362" s="20">
        <v>1.0</v>
      </c>
      <c r="Q362" s="7"/>
      <c r="R362" s="7"/>
      <c r="S362" s="7"/>
      <c r="T362" s="7"/>
      <c r="U362" s="7"/>
      <c r="V362" s="7"/>
      <c r="W362" s="7"/>
      <c r="X362" s="7"/>
      <c r="Y362" s="7"/>
      <c r="Z362" s="7"/>
    </row>
    <row r="363" ht="15.0" customHeight="1">
      <c r="A363" s="20" t="s">
        <v>272</v>
      </c>
      <c r="B363" s="20" t="s">
        <v>427</v>
      </c>
      <c r="C363" s="20">
        <v>650.0</v>
      </c>
      <c r="D363" s="50">
        <v>1499.0</v>
      </c>
      <c r="E363" s="57">
        <v>0.5667374056</v>
      </c>
      <c r="F363" s="50">
        <v>850.0</v>
      </c>
      <c r="G363" s="50">
        <v>649.0</v>
      </c>
      <c r="H363" s="20" t="s">
        <v>247</v>
      </c>
      <c r="I363" s="7"/>
      <c r="J363" s="20" t="s">
        <v>272</v>
      </c>
      <c r="K363" s="20" t="s">
        <v>427</v>
      </c>
      <c r="L363" s="20">
        <v>650.0</v>
      </c>
      <c r="M363" s="57">
        <v>0.5049191791</v>
      </c>
      <c r="N363" s="57">
        <v>0.5508474576</v>
      </c>
      <c r="O363" s="27">
        <v>-4.59282785</v>
      </c>
      <c r="P363" s="20">
        <v>1.0</v>
      </c>
      <c r="Q363" s="7"/>
      <c r="R363" s="7"/>
      <c r="S363" s="7"/>
      <c r="T363" s="7"/>
      <c r="U363" s="7"/>
      <c r="V363" s="7"/>
      <c r="W363" s="7"/>
      <c r="X363" s="7"/>
      <c r="Y363" s="7"/>
      <c r="Z363" s="7"/>
    </row>
    <row r="364" ht="15.0" customHeight="1">
      <c r="A364" s="20" t="s">
        <v>272</v>
      </c>
      <c r="B364" s="20" t="s">
        <v>427</v>
      </c>
      <c r="C364" s="20">
        <v>660.0</v>
      </c>
      <c r="D364" s="50">
        <v>822.0</v>
      </c>
      <c r="E364" s="57">
        <v>0.5374166273</v>
      </c>
      <c r="F364" s="50">
        <v>442.0</v>
      </c>
      <c r="G364" s="50">
        <v>380.0</v>
      </c>
      <c r="H364" s="20" t="s">
        <v>247</v>
      </c>
      <c r="I364" s="7"/>
      <c r="J364" s="20" t="s">
        <v>272</v>
      </c>
      <c r="K364" s="20" t="s">
        <v>427</v>
      </c>
      <c r="L364" s="20">
        <v>660.0</v>
      </c>
      <c r="M364" s="57">
        <v>0.4925858747</v>
      </c>
      <c r="N364" s="57">
        <v>0.5210280374</v>
      </c>
      <c r="O364" s="27">
        <v>-2.844216267</v>
      </c>
      <c r="P364" s="20">
        <v>0.0</v>
      </c>
      <c r="Q364" s="7"/>
      <c r="R364" s="7"/>
      <c r="S364" s="7"/>
      <c r="T364" s="7"/>
      <c r="U364" s="7"/>
      <c r="V364" s="7"/>
      <c r="W364" s="7"/>
      <c r="X364" s="7"/>
      <c r="Y364" s="7"/>
      <c r="Z364" s="7"/>
    </row>
    <row r="365" ht="15.0" customHeight="1">
      <c r="A365" s="20" t="s">
        <v>272</v>
      </c>
      <c r="B365" s="20" t="s">
        <v>427</v>
      </c>
      <c r="C365" s="20">
        <v>670.0</v>
      </c>
      <c r="D365" s="50">
        <v>1275.0</v>
      </c>
      <c r="E365" s="57">
        <v>0.5396030439</v>
      </c>
      <c r="F365" s="50">
        <v>688.0</v>
      </c>
      <c r="G365" s="50">
        <v>587.0</v>
      </c>
      <c r="H365" s="20" t="s">
        <v>247</v>
      </c>
      <c r="I365" s="7"/>
      <c r="J365" s="20" t="s">
        <v>272</v>
      </c>
      <c r="K365" s="20" t="s">
        <v>427</v>
      </c>
      <c r="L365" s="20">
        <v>670.0</v>
      </c>
      <c r="M365" s="57">
        <v>0.4850979771</v>
      </c>
      <c r="N365" s="57">
        <v>0.5232067511</v>
      </c>
      <c r="O365" s="27">
        <v>-3.810877397</v>
      </c>
      <c r="P365" s="20">
        <v>0.0</v>
      </c>
      <c r="Q365" s="7"/>
      <c r="R365" s="7"/>
      <c r="S365" s="7"/>
      <c r="T365" s="7"/>
      <c r="U365" s="7"/>
      <c r="V365" s="7"/>
      <c r="W365" s="7"/>
      <c r="X365" s="7"/>
      <c r="Y365" s="7"/>
      <c r="Z365" s="7"/>
    </row>
    <row r="366" ht="15.0" customHeight="1">
      <c r="A366" s="20" t="s">
        <v>272</v>
      </c>
      <c r="B366" s="20" t="s">
        <v>427</v>
      </c>
      <c r="C366" s="20">
        <v>673.0</v>
      </c>
      <c r="D366" s="50">
        <v>1345.0</v>
      </c>
      <c r="E366" s="57">
        <v>0.5610472127</v>
      </c>
      <c r="F366" s="50">
        <v>755.0</v>
      </c>
      <c r="G366" s="50">
        <v>590.0</v>
      </c>
      <c r="H366" s="20" t="s">
        <v>247</v>
      </c>
      <c r="I366" s="7"/>
      <c r="J366" s="20" t="s">
        <v>272</v>
      </c>
      <c r="K366" s="20" t="s">
        <v>427</v>
      </c>
      <c r="L366" s="20">
        <v>673.0</v>
      </c>
      <c r="M366" s="57">
        <v>0.5243589077</v>
      </c>
      <c r="N366" s="57">
        <v>0.5457746479</v>
      </c>
      <c r="O366" s="27">
        <v>-2.141574017</v>
      </c>
      <c r="P366" s="20">
        <v>1.0</v>
      </c>
      <c r="Q366" s="7"/>
      <c r="R366" s="7"/>
      <c r="S366" s="7"/>
      <c r="T366" s="7"/>
      <c r="U366" s="7"/>
      <c r="V366" s="7"/>
      <c r="W366" s="7"/>
      <c r="X366" s="7"/>
      <c r="Y366" s="7"/>
      <c r="Z366" s="7"/>
    </row>
    <row r="367" ht="15.0" customHeight="1">
      <c r="A367" s="20" t="s">
        <v>272</v>
      </c>
      <c r="B367" s="20" t="s">
        <v>427</v>
      </c>
      <c r="C367" s="20">
        <v>677.0</v>
      </c>
      <c r="D367" s="50">
        <v>845.0</v>
      </c>
      <c r="E367" s="57">
        <v>0.5458824674</v>
      </c>
      <c r="F367" s="50">
        <v>461.0</v>
      </c>
      <c r="G367" s="50">
        <v>384.0</v>
      </c>
      <c r="H367" s="20" t="s">
        <v>247</v>
      </c>
      <c r="I367" s="7"/>
      <c r="J367" s="20" t="s">
        <v>272</v>
      </c>
      <c r="K367" s="20" t="s">
        <v>427</v>
      </c>
      <c r="L367" s="20">
        <v>677.0</v>
      </c>
      <c r="M367" s="57">
        <v>0.5046215669</v>
      </c>
      <c r="N367" s="57">
        <v>0.5300829876</v>
      </c>
      <c r="O367" s="27">
        <v>-2.546142069</v>
      </c>
      <c r="P367" s="20">
        <v>1.0</v>
      </c>
      <c r="Q367" s="7"/>
      <c r="R367" s="7"/>
      <c r="S367" s="7"/>
      <c r="T367" s="7"/>
      <c r="U367" s="7"/>
      <c r="V367" s="7"/>
      <c r="W367" s="7"/>
      <c r="X367" s="7"/>
      <c r="Y367" s="7"/>
      <c r="Z367" s="7"/>
    </row>
    <row r="368" ht="15.0" customHeight="1">
      <c r="A368" s="20" t="s">
        <v>272</v>
      </c>
      <c r="B368" s="20" t="s">
        <v>474</v>
      </c>
      <c r="C368" s="20">
        <v>680.0</v>
      </c>
      <c r="D368" s="50">
        <v>1012.0</v>
      </c>
      <c r="E368" s="57">
        <v>0.5066580077</v>
      </c>
      <c r="F368" s="50">
        <v>513.0</v>
      </c>
      <c r="G368" s="50">
        <v>499.0</v>
      </c>
      <c r="H368" s="20" t="s">
        <v>247</v>
      </c>
      <c r="I368" s="7"/>
      <c r="J368" s="20" t="s">
        <v>272</v>
      </c>
      <c r="K368" s="20" t="s">
        <v>474</v>
      </c>
      <c r="L368" s="20">
        <v>680.0</v>
      </c>
      <c r="M368" s="57">
        <v>0.4523772785</v>
      </c>
      <c r="N368" s="57">
        <v>0.487654321</v>
      </c>
      <c r="O368" s="27">
        <v>-3.527704247</v>
      </c>
      <c r="P368" s="20">
        <v>1.0</v>
      </c>
      <c r="Q368" s="7"/>
      <c r="R368" s="7"/>
      <c r="S368" s="7"/>
      <c r="T368" s="7"/>
      <c r="U368" s="7"/>
      <c r="V368" s="7"/>
      <c r="W368" s="7"/>
      <c r="X368" s="7"/>
      <c r="Y368" s="7"/>
      <c r="Z368" s="7"/>
    </row>
    <row r="369" ht="15.0" customHeight="1">
      <c r="A369" s="20" t="s">
        <v>272</v>
      </c>
      <c r="B369" s="20" t="s">
        <v>474</v>
      </c>
      <c r="C369" s="20">
        <v>690.0</v>
      </c>
      <c r="D369" s="50">
        <v>789.0</v>
      </c>
      <c r="E369" s="57">
        <v>0.5232206992</v>
      </c>
      <c r="F369" s="50">
        <v>413.0</v>
      </c>
      <c r="G369" s="50">
        <v>376.0</v>
      </c>
      <c r="H369" s="20" t="s">
        <v>247</v>
      </c>
      <c r="I369" s="7"/>
      <c r="J369" s="20" t="s">
        <v>272</v>
      </c>
      <c r="K369" s="20" t="s">
        <v>474</v>
      </c>
      <c r="L369" s="20">
        <v>690.0</v>
      </c>
      <c r="M369" s="57">
        <v>0.4926363685</v>
      </c>
      <c r="N369" s="57">
        <v>0.5042643923</v>
      </c>
      <c r="O369" s="27">
        <v>-1.162802378</v>
      </c>
      <c r="P369" s="20">
        <v>0.0</v>
      </c>
      <c r="Q369" s="7"/>
      <c r="R369" s="7"/>
      <c r="S369" s="7"/>
      <c r="T369" s="7"/>
      <c r="U369" s="7"/>
      <c r="V369" s="7"/>
      <c r="W369" s="7"/>
      <c r="X369" s="7"/>
      <c r="Y369" s="7"/>
      <c r="Z369" s="7"/>
    </row>
    <row r="370" ht="15.0" customHeight="1">
      <c r="A370" s="20" t="s">
        <v>272</v>
      </c>
      <c r="B370" s="20" t="s">
        <v>474</v>
      </c>
      <c r="C370" s="20">
        <v>700.0</v>
      </c>
      <c r="D370" s="50">
        <v>1133.0</v>
      </c>
      <c r="E370" s="57">
        <v>0.5396067172</v>
      </c>
      <c r="F370" s="50">
        <v>611.0</v>
      </c>
      <c r="G370" s="50">
        <v>522.0</v>
      </c>
      <c r="H370" s="20" t="s">
        <v>247</v>
      </c>
      <c r="I370" s="7"/>
      <c r="J370" s="20" t="s">
        <v>272</v>
      </c>
      <c r="K370" s="20" t="s">
        <v>474</v>
      </c>
      <c r="L370" s="20">
        <v>700.0</v>
      </c>
      <c r="M370" s="57">
        <v>0.526013159</v>
      </c>
      <c r="N370" s="57">
        <v>0.5227781927</v>
      </c>
      <c r="O370" s="27">
        <v>0.3234966304</v>
      </c>
      <c r="P370" s="20">
        <v>1.0</v>
      </c>
      <c r="Q370" s="7"/>
      <c r="R370" s="7"/>
      <c r="S370" s="7"/>
      <c r="T370" s="7"/>
      <c r="U370" s="7"/>
      <c r="V370" s="7"/>
      <c r="W370" s="7"/>
      <c r="X370" s="7"/>
      <c r="Y370" s="7"/>
      <c r="Z370" s="7"/>
    </row>
    <row r="371" ht="15.0" customHeight="1">
      <c r="A371" s="20" t="s">
        <v>272</v>
      </c>
      <c r="B371" s="20" t="s">
        <v>406</v>
      </c>
      <c r="C371" s="20">
        <v>710.0</v>
      </c>
      <c r="D371" s="50">
        <v>1510.0</v>
      </c>
      <c r="E371" s="57">
        <v>0.3584859643</v>
      </c>
      <c r="F371" s="50">
        <v>541.0</v>
      </c>
      <c r="G371" s="50">
        <v>969.0</v>
      </c>
      <c r="H371" s="20" t="s">
        <v>245</v>
      </c>
      <c r="I371" s="7"/>
      <c r="J371" s="20" t="s">
        <v>272</v>
      </c>
      <c r="K371" s="20" t="s">
        <v>406</v>
      </c>
      <c r="L371" s="20">
        <v>710.0</v>
      </c>
      <c r="M371" s="57">
        <v>0.3207122544</v>
      </c>
      <c r="N371" s="57">
        <v>0.3339449541</v>
      </c>
      <c r="O371" s="27">
        <v>-1.323269971</v>
      </c>
      <c r="P371" s="20">
        <v>1.0</v>
      </c>
      <c r="Q371" s="7"/>
      <c r="R371" s="7"/>
      <c r="S371" s="7"/>
      <c r="T371" s="7"/>
      <c r="U371" s="7"/>
      <c r="V371" s="7"/>
      <c r="W371" s="7"/>
      <c r="X371" s="7"/>
      <c r="Y371" s="7"/>
      <c r="Z371" s="7"/>
    </row>
    <row r="372" ht="15.0" customHeight="1">
      <c r="A372" s="20" t="s">
        <v>272</v>
      </c>
      <c r="B372" s="20" t="s">
        <v>406</v>
      </c>
      <c r="C372" s="20">
        <v>720.0</v>
      </c>
      <c r="D372" s="50">
        <v>1718.0</v>
      </c>
      <c r="E372" s="57">
        <v>0.3606950355</v>
      </c>
      <c r="F372" s="50">
        <v>620.0</v>
      </c>
      <c r="G372" s="50">
        <v>1098.0</v>
      </c>
      <c r="H372" s="20" t="s">
        <v>245</v>
      </c>
      <c r="I372" s="7"/>
      <c r="J372" s="20" t="s">
        <v>272</v>
      </c>
      <c r="K372" s="20" t="s">
        <v>406</v>
      </c>
      <c r="L372" s="20">
        <v>720.0</v>
      </c>
      <c r="M372" s="57">
        <v>0.3321734489</v>
      </c>
      <c r="N372" s="57">
        <v>0.335089568</v>
      </c>
      <c r="O372" s="27">
        <v>-0.2916119057</v>
      </c>
      <c r="P372" s="20">
        <v>1.0</v>
      </c>
      <c r="Q372" s="7"/>
      <c r="R372" s="7"/>
      <c r="S372" s="7"/>
      <c r="T372" s="7"/>
      <c r="U372" s="7"/>
      <c r="V372" s="7"/>
      <c r="W372" s="7"/>
      <c r="X372" s="7"/>
      <c r="Y372" s="7"/>
      <c r="Z372" s="7"/>
    </row>
    <row r="373" ht="15.0" customHeight="1">
      <c r="A373" s="20" t="s">
        <v>272</v>
      </c>
      <c r="B373" s="20" t="s">
        <v>406</v>
      </c>
      <c r="C373" s="20">
        <v>730.0</v>
      </c>
      <c r="D373" s="50">
        <v>546.0</v>
      </c>
      <c r="E373" s="57">
        <v>0.3375656787</v>
      </c>
      <c r="F373" s="50">
        <v>184.0</v>
      </c>
      <c r="G373" s="50">
        <v>362.0</v>
      </c>
      <c r="H373" s="20" t="s">
        <v>245</v>
      </c>
      <c r="I373" s="7"/>
      <c r="J373" s="20" t="s">
        <v>272</v>
      </c>
      <c r="K373" s="20" t="s">
        <v>406</v>
      </c>
      <c r="L373" s="20">
        <v>730.0</v>
      </c>
      <c r="M373" s="57">
        <v>0.2595984044</v>
      </c>
      <c r="N373" s="57">
        <v>0.3115438108</v>
      </c>
      <c r="O373" s="27">
        <v>-5.194540645</v>
      </c>
      <c r="P373" s="20">
        <v>1.0</v>
      </c>
      <c r="Q373" s="7"/>
      <c r="R373" s="7"/>
      <c r="S373" s="7"/>
      <c r="T373" s="7"/>
      <c r="U373" s="7"/>
      <c r="V373" s="7"/>
      <c r="W373" s="7"/>
      <c r="X373" s="7"/>
      <c r="Y373" s="7"/>
      <c r="Z373" s="7"/>
    </row>
    <row r="374" ht="15.0" customHeight="1">
      <c r="A374" s="20" t="s">
        <v>272</v>
      </c>
      <c r="B374" s="20" t="s">
        <v>406</v>
      </c>
      <c r="C374" s="20">
        <v>740.0</v>
      </c>
      <c r="D374" s="50">
        <v>1351.0</v>
      </c>
      <c r="E374" s="57">
        <v>0.3600555977</v>
      </c>
      <c r="F374" s="50">
        <v>486.0</v>
      </c>
      <c r="G374" s="50">
        <v>865.0</v>
      </c>
      <c r="H374" s="20" t="s">
        <v>245</v>
      </c>
      <c r="I374" s="7"/>
      <c r="J374" s="20" t="s">
        <v>272</v>
      </c>
      <c r="K374" s="20" t="s">
        <v>406</v>
      </c>
      <c r="L374" s="20">
        <v>740.0</v>
      </c>
      <c r="M374" s="57">
        <v>0.3199143714</v>
      </c>
      <c r="N374" s="57">
        <v>0.3352033661</v>
      </c>
      <c r="O374" s="27">
        <v>-1.52889947</v>
      </c>
      <c r="P374" s="20">
        <v>1.0</v>
      </c>
      <c r="Q374" s="7"/>
      <c r="R374" s="7"/>
      <c r="S374" s="7"/>
      <c r="T374" s="7"/>
      <c r="U374" s="7"/>
      <c r="V374" s="7"/>
      <c r="W374" s="7"/>
      <c r="X374" s="7"/>
      <c r="Y374" s="7"/>
      <c r="Z374" s="7"/>
    </row>
    <row r="375" ht="15.0" customHeight="1">
      <c r="A375" s="20" t="s">
        <v>272</v>
      </c>
      <c r="B375" s="20" t="s">
        <v>406</v>
      </c>
      <c r="C375" s="20">
        <v>750.0</v>
      </c>
      <c r="D375" s="50">
        <v>836.0</v>
      </c>
      <c r="E375" s="57">
        <v>0.3808799162</v>
      </c>
      <c r="F375" s="50">
        <v>318.0</v>
      </c>
      <c r="G375" s="50">
        <v>518.0</v>
      </c>
      <c r="H375" s="20" t="s">
        <v>245</v>
      </c>
      <c r="I375" s="7"/>
      <c r="J375" s="20" t="s">
        <v>272</v>
      </c>
      <c r="K375" s="20" t="s">
        <v>406</v>
      </c>
      <c r="L375" s="20">
        <v>750.0</v>
      </c>
      <c r="M375" s="57">
        <v>0.3306477097</v>
      </c>
      <c r="N375" s="57">
        <v>0.3582089552</v>
      </c>
      <c r="O375" s="27">
        <v>-2.756124555</v>
      </c>
      <c r="P375" s="20">
        <v>1.0</v>
      </c>
      <c r="Q375" s="7"/>
      <c r="R375" s="7"/>
      <c r="S375" s="7"/>
      <c r="T375" s="7"/>
      <c r="U375" s="7"/>
      <c r="V375" s="7"/>
      <c r="W375" s="7"/>
      <c r="X375" s="7"/>
      <c r="Y375" s="7"/>
      <c r="Z375" s="7"/>
    </row>
    <row r="376" ht="15.0" customHeight="1">
      <c r="A376" s="20" t="s">
        <v>272</v>
      </c>
      <c r="B376" s="20" t="s">
        <v>475</v>
      </c>
      <c r="C376" s="20">
        <v>760.0</v>
      </c>
      <c r="D376" s="50">
        <v>984.0</v>
      </c>
      <c r="E376" s="57">
        <v>0.3965073842</v>
      </c>
      <c r="F376" s="50">
        <v>390.0</v>
      </c>
      <c r="G376" s="50">
        <v>594.0</v>
      </c>
      <c r="H376" s="20" t="s">
        <v>245</v>
      </c>
      <c r="I376" s="7"/>
      <c r="J376" s="20" t="s">
        <v>272</v>
      </c>
      <c r="K376" s="20" t="s">
        <v>475</v>
      </c>
      <c r="L376" s="20">
        <v>760.0</v>
      </c>
      <c r="M376" s="57">
        <v>0.343527376</v>
      </c>
      <c r="N376" s="57">
        <v>0.3755334282</v>
      </c>
      <c r="O376" s="27">
        <v>-3.200605219</v>
      </c>
      <c r="P376" s="20">
        <v>1.0</v>
      </c>
      <c r="Q376" s="7"/>
      <c r="R376" s="7"/>
      <c r="S376" s="7"/>
      <c r="T376" s="7"/>
      <c r="U376" s="7"/>
      <c r="V376" s="7"/>
      <c r="W376" s="7"/>
      <c r="X376" s="7"/>
      <c r="Y376" s="7"/>
      <c r="Z376" s="7"/>
    </row>
    <row r="377" ht="15.0" customHeight="1">
      <c r="A377" s="20" t="s">
        <v>272</v>
      </c>
      <c r="B377" s="20" t="s">
        <v>475</v>
      </c>
      <c r="C377" s="20">
        <v>770.0</v>
      </c>
      <c r="D377" s="50">
        <v>1022.0</v>
      </c>
      <c r="E377" s="57">
        <v>0.342487301</v>
      </c>
      <c r="F377" s="50">
        <v>350.0</v>
      </c>
      <c r="G377" s="50">
        <v>672.0</v>
      </c>
      <c r="H377" s="20" t="s">
        <v>245</v>
      </c>
      <c r="I377" s="7"/>
      <c r="J377" s="20" t="s">
        <v>272</v>
      </c>
      <c r="K377" s="20" t="s">
        <v>475</v>
      </c>
      <c r="L377" s="20">
        <v>770.0</v>
      </c>
      <c r="M377" s="57">
        <v>0.3203399844</v>
      </c>
      <c r="N377" s="57">
        <v>0.3177816901</v>
      </c>
      <c r="O377" s="27">
        <v>0.2558294274</v>
      </c>
      <c r="P377" s="20">
        <v>1.0</v>
      </c>
      <c r="Q377" s="7"/>
      <c r="R377" s="7"/>
      <c r="S377" s="7"/>
      <c r="T377" s="7"/>
      <c r="U377" s="7"/>
      <c r="V377" s="7"/>
      <c r="W377" s="7"/>
      <c r="X377" s="7"/>
      <c r="Y377" s="7"/>
      <c r="Z377" s="7"/>
    </row>
    <row r="378" ht="15.0" customHeight="1">
      <c r="A378" s="20" t="s">
        <v>272</v>
      </c>
      <c r="B378" s="20" t="s">
        <v>476</v>
      </c>
      <c r="C378" s="20">
        <v>780.0</v>
      </c>
      <c r="D378" s="50">
        <v>3094.0</v>
      </c>
      <c r="E378" s="57">
        <v>0.4806216308</v>
      </c>
      <c r="F378" s="50">
        <v>1487.0</v>
      </c>
      <c r="G378" s="50">
        <v>1607.0</v>
      </c>
      <c r="H378" s="20" t="s">
        <v>245</v>
      </c>
      <c r="I378" s="7"/>
      <c r="J378" s="20" t="s">
        <v>272</v>
      </c>
      <c r="K378" s="20" t="s">
        <v>476</v>
      </c>
      <c r="L378" s="20">
        <v>780.0</v>
      </c>
      <c r="M378" s="57">
        <v>0.4073388963</v>
      </c>
      <c r="N378" s="57">
        <v>0.462600321</v>
      </c>
      <c r="O378" s="27">
        <v>-5.526142474</v>
      </c>
      <c r="P378" s="20">
        <v>1.0</v>
      </c>
      <c r="Q378" s="7"/>
      <c r="R378" s="7"/>
      <c r="S378" s="7"/>
      <c r="T378" s="7"/>
      <c r="U378" s="7"/>
      <c r="V378" s="7"/>
      <c r="W378" s="7"/>
      <c r="X378" s="7"/>
      <c r="Y378" s="7"/>
      <c r="Z378" s="7"/>
    </row>
    <row r="379" ht="15.0" customHeight="1">
      <c r="A379" s="20" t="s">
        <v>272</v>
      </c>
      <c r="B379" s="20" t="s">
        <v>476</v>
      </c>
      <c r="C379" s="20">
        <v>790.0</v>
      </c>
      <c r="D379" s="50">
        <v>1334.0</v>
      </c>
      <c r="E379" s="57">
        <v>0.4440737378</v>
      </c>
      <c r="F379" s="50">
        <v>592.0</v>
      </c>
      <c r="G379" s="50">
        <v>742.0</v>
      </c>
      <c r="H379" s="20" t="s">
        <v>245</v>
      </c>
      <c r="I379" s="7"/>
      <c r="J379" s="20" t="s">
        <v>272</v>
      </c>
      <c r="K379" s="20" t="s">
        <v>476</v>
      </c>
      <c r="L379" s="20">
        <v>790.0</v>
      </c>
      <c r="M379" s="57">
        <v>0.3947640491</v>
      </c>
      <c r="N379" s="57">
        <v>0.4234800839</v>
      </c>
      <c r="O379" s="27">
        <v>-2.871603476</v>
      </c>
      <c r="P379" s="20">
        <v>1.0</v>
      </c>
      <c r="Q379" s="7"/>
      <c r="R379" s="7"/>
      <c r="S379" s="7"/>
      <c r="T379" s="7"/>
      <c r="U379" s="7"/>
      <c r="V379" s="7"/>
      <c r="W379" s="7"/>
      <c r="X379" s="7"/>
      <c r="Y379" s="7"/>
      <c r="Z379" s="7"/>
    </row>
    <row r="380" ht="15.0" customHeight="1">
      <c r="A380" s="20" t="s">
        <v>272</v>
      </c>
      <c r="B380" s="20" t="s">
        <v>477</v>
      </c>
      <c r="C380" s="20">
        <v>800.0</v>
      </c>
      <c r="D380" s="50">
        <v>1024.0</v>
      </c>
      <c r="E380" s="57">
        <v>0.5411979893</v>
      </c>
      <c r="F380" s="50">
        <v>554.0</v>
      </c>
      <c r="G380" s="50">
        <v>470.0</v>
      </c>
      <c r="H380" s="20" t="s">
        <v>247</v>
      </c>
      <c r="I380" s="7"/>
      <c r="J380" s="20" t="s">
        <v>272</v>
      </c>
      <c r="K380" s="20" t="s">
        <v>477</v>
      </c>
      <c r="L380" s="20">
        <v>800.0</v>
      </c>
      <c r="M380" s="57">
        <v>0.4945871574</v>
      </c>
      <c r="N380" s="57">
        <v>0.5260791367</v>
      </c>
      <c r="O380" s="27">
        <v>-3.149197931</v>
      </c>
      <c r="P380" s="20">
        <v>0.0</v>
      </c>
      <c r="Q380" s="7"/>
      <c r="R380" s="7"/>
      <c r="S380" s="7"/>
      <c r="T380" s="7"/>
      <c r="U380" s="7"/>
      <c r="V380" s="7"/>
      <c r="W380" s="7"/>
      <c r="X380" s="7"/>
      <c r="Y380" s="7"/>
      <c r="Z380" s="7"/>
    </row>
    <row r="381" ht="15.0" customHeight="1">
      <c r="A381" s="20" t="s">
        <v>272</v>
      </c>
      <c r="B381" s="20" t="s">
        <v>477</v>
      </c>
      <c r="C381" s="20">
        <v>810.0</v>
      </c>
      <c r="D381" s="50">
        <v>1350.0</v>
      </c>
      <c r="E381" s="57">
        <v>0.4397691096</v>
      </c>
      <c r="F381" s="50">
        <v>594.0</v>
      </c>
      <c r="G381" s="50">
        <v>756.0</v>
      </c>
      <c r="H381" s="20" t="s">
        <v>245</v>
      </c>
      <c r="I381" s="7"/>
      <c r="J381" s="20" t="s">
        <v>272</v>
      </c>
      <c r="K381" s="20" t="s">
        <v>477</v>
      </c>
      <c r="L381" s="20">
        <v>810.0</v>
      </c>
      <c r="M381" s="57">
        <v>0.4046887709</v>
      </c>
      <c r="N381" s="57">
        <v>0.4190163934</v>
      </c>
      <c r="O381" s="27">
        <v>-1.432762252</v>
      </c>
      <c r="P381" s="20">
        <v>1.0</v>
      </c>
      <c r="Q381" s="7"/>
      <c r="R381" s="7"/>
      <c r="S381" s="7"/>
      <c r="T381" s="7"/>
      <c r="U381" s="7"/>
      <c r="V381" s="7"/>
      <c r="W381" s="7"/>
      <c r="X381" s="7"/>
      <c r="Y381" s="7"/>
      <c r="Z381" s="7"/>
    </row>
    <row r="382" ht="15.0" customHeight="1">
      <c r="A382" s="20" t="s">
        <v>272</v>
      </c>
      <c r="B382" s="20" t="s">
        <v>477</v>
      </c>
      <c r="C382" s="20">
        <v>820.0</v>
      </c>
      <c r="D382" s="50">
        <v>474.0</v>
      </c>
      <c r="E382" s="57">
        <v>0.4468053738</v>
      </c>
      <c r="F382" s="50">
        <v>212.0</v>
      </c>
      <c r="G382" s="50">
        <v>262.0</v>
      </c>
      <c r="H382" s="20" t="s">
        <v>245</v>
      </c>
      <c r="I382" s="7"/>
      <c r="J382" s="20" t="s">
        <v>272</v>
      </c>
      <c r="K382" s="20" t="s">
        <v>477</v>
      </c>
      <c r="L382" s="20">
        <v>820.0</v>
      </c>
      <c r="M382" s="57">
        <v>0.4023313162</v>
      </c>
      <c r="N382" s="57">
        <v>0.4269662921</v>
      </c>
      <c r="O382" s="27">
        <v>-2.463497592</v>
      </c>
      <c r="P382" s="20">
        <v>1.0</v>
      </c>
      <c r="Q382" s="7"/>
      <c r="R382" s="7"/>
      <c r="S382" s="7"/>
      <c r="T382" s="7"/>
      <c r="U382" s="7"/>
      <c r="V382" s="7"/>
      <c r="W382" s="7"/>
      <c r="X382" s="7"/>
      <c r="Y382" s="7"/>
      <c r="Z382" s="7"/>
    </row>
    <row r="383" ht="15.0" customHeight="1">
      <c r="A383" s="20" t="s">
        <v>272</v>
      </c>
      <c r="B383" s="20" t="s">
        <v>477</v>
      </c>
      <c r="C383" s="20">
        <v>830.0</v>
      </c>
      <c r="D383" s="50">
        <v>803.0</v>
      </c>
      <c r="E383" s="57">
        <v>0.5367467409</v>
      </c>
      <c r="F383" s="50">
        <v>431.0</v>
      </c>
      <c r="G383" s="50">
        <v>372.0</v>
      </c>
      <c r="H383" s="20" t="s">
        <v>247</v>
      </c>
      <c r="I383" s="7"/>
      <c r="J383" s="20" t="s">
        <v>272</v>
      </c>
      <c r="K383" s="20" t="s">
        <v>477</v>
      </c>
      <c r="L383" s="20">
        <v>830.0</v>
      </c>
      <c r="M383" s="57">
        <v>0.4819255773</v>
      </c>
      <c r="N383" s="57">
        <v>0.5199161426</v>
      </c>
      <c r="O383" s="27">
        <v>-3.799056526</v>
      </c>
      <c r="P383" s="20">
        <v>0.0</v>
      </c>
      <c r="Q383" s="7"/>
      <c r="R383" s="7"/>
      <c r="S383" s="7"/>
      <c r="T383" s="7"/>
      <c r="U383" s="7"/>
      <c r="V383" s="7"/>
      <c r="W383" s="7"/>
      <c r="X383" s="7"/>
      <c r="Y383" s="7"/>
      <c r="Z383" s="7"/>
    </row>
    <row r="384" ht="15.0" customHeight="1">
      <c r="A384" s="20" t="s">
        <v>272</v>
      </c>
      <c r="B384" s="20" t="s">
        <v>477</v>
      </c>
      <c r="C384" s="20">
        <v>833.0</v>
      </c>
      <c r="D384" s="50">
        <v>663.0</v>
      </c>
      <c r="E384" s="57">
        <v>0.5307139312</v>
      </c>
      <c r="F384" s="50">
        <v>352.0</v>
      </c>
      <c r="G384" s="50">
        <v>311.0</v>
      </c>
      <c r="H384" s="20" t="s">
        <v>247</v>
      </c>
      <c r="I384" s="7"/>
      <c r="J384" s="20" t="s">
        <v>272</v>
      </c>
      <c r="K384" s="20" t="s">
        <v>477</v>
      </c>
      <c r="L384" s="20">
        <v>833.0</v>
      </c>
      <c r="M384" s="57">
        <v>0.5000816688</v>
      </c>
      <c r="N384" s="57">
        <v>0.515195369</v>
      </c>
      <c r="O384" s="27">
        <v>-1.511370026</v>
      </c>
      <c r="P384" s="20">
        <v>1.0</v>
      </c>
      <c r="Q384" s="7"/>
      <c r="R384" s="7"/>
      <c r="S384" s="7"/>
      <c r="T384" s="7"/>
      <c r="U384" s="7"/>
      <c r="V384" s="7"/>
      <c r="W384" s="7"/>
      <c r="X384" s="7"/>
      <c r="Y384" s="7"/>
      <c r="Z384" s="7"/>
    </row>
    <row r="385" ht="15.0" customHeight="1">
      <c r="A385" s="20" t="s">
        <v>272</v>
      </c>
      <c r="B385" s="20" t="s">
        <v>477</v>
      </c>
      <c r="C385" s="20">
        <v>837.0</v>
      </c>
      <c r="D385" s="50">
        <v>1002.0</v>
      </c>
      <c r="E385" s="57">
        <v>0.5677955084</v>
      </c>
      <c r="F385" s="50">
        <v>569.0</v>
      </c>
      <c r="G385" s="50">
        <v>433.0</v>
      </c>
      <c r="H385" s="20" t="s">
        <v>247</v>
      </c>
      <c r="I385" s="7"/>
      <c r="J385" s="20" t="s">
        <v>272</v>
      </c>
      <c r="K385" s="20" t="s">
        <v>477</v>
      </c>
      <c r="L385" s="20">
        <v>837.0</v>
      </c>
      <c r="M385" s="57">
        <v>0.5177838119</v>
      </c>
      <c r="N385" s="57">
        <v>0.5541082164</v>
      </c>
      <c r="O385" s="27">
        <v>-3.632440453</v>
      </c>
      <c r="P385" s="20">
        <v>1.0</v>
      </c>
      <c r="Q385" s="7"/>
      <c r="R385" s="7"/>
      <c r="S385" s="7"/>
      <c r="T385" s="7"/>
      <c r="U385" s="7"/>
      <c r="V385" s="7"/>
      <c r="W385" s="7"/>
      <c r="X385" s="7"/>
      <c r="Y385" s="7"/>
      <c r="Z385" s="7"/>
    </row>
    <row r="386" ht="15.0" customHeight="1">
      <c r="A386" s="20" t="s">
        <v>272</v>
      </c>
      <c r="B386" s="20" t="s">
        <v>477</v>
      </c>
      <c r="C386" s="20">
        <v>840.0</v>
      </c>
      <c r="D386" s="50">
        <v>407.0</v>
      </c>
      <c r="E386" s="57">
        <v>0.4310779846</v>
      </c>
      <c r="F386" s="50">
        <v>175.0</v>
      </c>
      <c r="G386" s="50">
        <v>232.0</v>
      </c>
      <c r="H386" s="20" t="s">
        <v>245</v>
      </c>
      <c r="I386" s="7"/>
      <c r="J386" s="20" t="s">
        <v>272</v>
      </c>
      <c r="K386" s="20" t="s">
        <v>477</v>
      </c>
      <c r="L386" s="20">
        <v>840.0</v>
      </c>
      <c r="M386" s="57">
        <v>0.3973237199</v>
      </c>
      <c r="N386" s="57">
        <v>0.4087759815</v>
      </c>
      <c r="O386" s="27">
        <v>-1.145226159</v>
      </c>
      <c r="P386" s="20">
        <v>1.0</v>
      </c>
      <c r="Q386" s="7"/>
      <c r="R386" s="7"/>
      <c r="S386" s="7"/>
      <c r="T386" s="7"/>
      <c r="U386" s="7"/>
      <c r="V386" s="7"/>
      <c r="W386" s="7"/>
      <c r="X386" s="7"/>
      <c r="Y386" s="7"/>
      <c r="Z386" s="7"/>
    </row>
    <row r="387" ht="15.0" customHeight="1">
      <c r="A387" s="20" t="s">
        <v>272</v>
      </c>
      <c r="B387" s="20" t="s">
        <v>477</v>
      </c>
      <c r="C387" s="20">
        <v>850.0</v>
      </c>
      <c r="D387" s="50">
        <v>967.0</v>
      </c>
      <c r="E387" s="57">
        <v>0.4370972064</v>
      </c>
      <c r="F387" s="50">
        <v>423.0</v>
      </c>
      <c r="G387" s="50">
        <v>544.0</v>
      </c>
      <c r="H387" s="20" t="s">
        <v>245</v>
      </c>
      <c r="I387" s="7"/>
      <c r="J387" s="20" t="s">
        <v>272</v>
      </c>
      <c r="K387" s="20" t="s">
        <v>477</v>
      </c>
      <c r="L387" s="20">
        <v>850.0</v>
      </c>
      <c r="M387" s="57">
        <v>0.3867844767</v>
      </c>
      <c r="N387" s="57">
        <v>0.4167487685</v>
      </c>
      <c r="O387" s="27">
        <v>-2.996429179</v>
      </c>
      <c r="P387" s="20">
        <v>1.0</v>
      </c>
      <c r="Q387" s="7"/>
      <c r="R387" s="7"/>
      <c r="S387" s="7"/>
      <c r="T387" s="7"/>
      <c r="U387" s="7"/>
      <c r="V387" s="7"/>
      <c r="W387" s="7"/>
      <c r="X387" s="7"/>
      <c r="Y387" s="7"/>
      <c r="Z387" s="7"/>
    </row>
    <row r="388" ht="15.0" customHeight="1">
      <c r="A388" s="20" t="s">
        <v>272</v>
      </c>
      <c r="B388" s="20" t="s">
        <v>478</v>
      </c>
      <c r="C388" s="20">
        <v>860.0</v>
      </c>
      <c r="D388" s="50">
        <v>1090.0</v>
      </c>
      <c r="E388" s="57">
        <v>0.3712769754</v>
      </c>
      <c r="F388" s="50">
        <v>405.0</v>
      </c>
      <c r="G388" s="50">
        <v>685.0</v>
      </c>
      <c r="H388" s="20" t="s">
        <v>245</v>
      </c>
      <c r="I388" s="7"/>
      <c r="J388" s="20" t="s">
        <v>272</v>
      </c>
      <c r="K388" s="20" t="s">
        <v>478</v>
      </c>
      <c r="L388" s="20">
        <v>860.0</v>
      </c>
      <c r="M388" s="57">
        <v>0.3143025813</v>
      </c>
      <c r="N388" s="57">
        <v>0.3486786019</v>
      </c>
      <c r="O388" s="27">
        <v>-3.437602059</v>
      </c>
      <c r="P388" s="20">
        <v>1.0</v>
      </c>
      <c r="Q388" s="7"/>
      <c r="R388" s="7"/>
      <c r="S388" s="7"/>
      <c r="T388" s="7"/>
      <c r="U388" s="7"/>
      <c r="V388" s="7"/>
      <c r="W388" s="7"/>
      <c r="X388" s="7"/>
      <c r="Y388" s="7"/>
      <c r="Z388" s="7"/>
    </row>
    <row r="389" ht="15.0" customHeight="1">
      <c r="A389" s="20" t="s">
        <v>272</v>
      </c>
      <c r="B389" s="20" t="s">
        <v>478</v>
      </c>
      <c r="C389" s="20">
        <v>870.0</v>
      </c>
      <c r="D389" s="50">
        <v>2184.0</v>
      </c>
      <c r="E389" s="57">
        <v>0.3622252388</v>
      </c>
      <c r="F389" s="50">
        <v>791.0</v>
      </c>
      <c r="G389" s="50">
        <v>1393.0</v>
      </c>
      <c r="H389" s="20" t="s">
        <v>245</v>
      </c>
      <c r="I389" s="7"/>
      <c r="J389" s="20" t="s">
        <v>272</v>
      </c>
      <c r="K389" s="20" t="s">
        <v>478</v>
      </c>
      <c r="L389" s="20">
        <v>870.0</v>
      </c>
      <c r="M389" s="57">
        <v>0.3213524147</v>
      </c>
      <c r="N389" s="57">
        <v>0.3379513014</v>
      </c>
      <c r="O389" s="27">
        <v>-1.659888673</v>
      </c>
      <c r="P389" s="20">
        <v>1.0</v>
      </c>
      <c r="Q389" s="7"/>
      <c r="R389" s="7"/>
      <c r="S389" s="7"/>
      <c r="T389" s="7"/>
      <c r="U389" s="7"/>
      <c r="V389" s="7"/>
      <c r="W389" s="7"/>
      <c r="X389" s="7"/>
      <c r="Y389" s="7"/>
      <c r="Z389" s="7"/>
    </row>
    <row r="390" ht="15.0" customHeight="1">
      <c r="A390" s="20" t="s">
        <v>272</v>
      </c>
      <c r="B390" s="20" t="s">
        <v>478</v>
      </c>
      <c r="C390" s="20">
        <v>880.0</v>
      </c>
      <c r="D390" s="50">
        <v>1581.0</v>
      </c>
      <c r="E390" s="57">
        <v>0.3416885047</v>
      </c>
      <c r="F390" s="50">
        <v>540.0</v>
      </c>
      <c r="G390" s="50">
        <v>1041.0</v>
      </c>
      <c r="H390" s="20" t="s">
        <v>245</v>
      </c>
      <c r="I390" s="7"/>
      <c r="J390" s="20" t="s">
        <v>272</v>
      </c>
      <c r="K390" s="20" t="s">
        <v>478</v>
      </c>
      <c r="L390" s="20">
        <v>880.0</v>
      </c>
      <c r="M390" s="57">
        <v>0.3017111961</v>
      </c>
      <c r="N390" s="57">
        <v>0.3169177289</v>
      </c>
      <c r="O390" s="27">
        <v>-1.520653276</v>
      </c>
      <c r="P390" s="20">
        <v>1.0</v>
      </c>
      <c r="Q390" s="7"/>
      <c r="R390" s="7"/>
      <c r="S390" s="7"/>
      <c r="T390" s="7"/>
      <c r="U390" s="7"/>
      <c r="V390" s="7"/>
      <c r="W390" s="7"/>
      <c r="X390" s="7"/>
      <c r="Y390" s="7"/>
      <c r="Z390" s="7"/>
    </row>
    <row r="391" ht="15.0" customHeight="1">
      <c r="A391" s="20" t="s">
        <v>272</v>
      </c>
      <c r="B391" s="20" t="s">
        <v>478</v>
      </c>
      <c r="C391" s="20">
        <v>890.0</v>
      </c>
      <c r="D391" s="50">
        <v>733.0</v>
      </c>
      <c r="E391" s="57">
        <v>0.338228584</v>
      </c>
      <c r="F391" s="50">
        <v>248.0</v>
      </c>
      <c r="G391" s="50">
        <v>485.0</v>
      </c>
      <c r="H391" s="20" t="s">
        <v>245</v>
      </c>
      <c r="I391" s="7"/>
      <c r="J391" s="20" t="s">
        <v>272</v>
      </c>
      <c r="K391" s="20" t="s">
        <v>478</v>
      </c>
      <c r="L391" s="20">
        <v>890.0</v>
      </c>
      <c r="M391" s="57">
        <v>0.3265606224</v>
      </c>
      <c r="N391" s="57">
        <v>0.3132992327</v>
      </c>
      <c r="O391" s="27">
        <v>1.326138971</v>
      </c>
      <c r="P391" s="20">
        <v>1.0</v>
      </c>
      <c r="Q391" s="7"/>
      <c r="R391" s="7"/>
      <c r="S391" s="7"/>
      <c r="T391" s="7"/>
      <c r="U391" s="7"/>
      <c r="V391" s="7"/>
      <c r="W391" s="7"/>
      <c r="X391" s="7"/>
      <c r="Y391" s="7"/>
      <c r="Z391" s="7"/>
    </row>
    <row r="392" ht="15.0" customHeight="1">
      <c r="A392" s="20" t="s">
        <v>272</v>
      </c>
      <c r="B392" s="20" t="s">
        <v>479</v>
      </c>
      <c r="C392" s="20">
        <v>900.0</v>
      </c>
      <c r="D392" s="50">
        <v>1060.0</v>
      </c>
      <c r="E392" s="57">
        <v>0.5144550327</v>
      </c>
      <c r="F392" s="50">
        <v>545.0</v>
      </c>
      <c r="G392" s="50">
        <v>515.0</v>
      </c>
      <c r="H392" s="20" t="s">
        <v>247</v>
      </c>
      <c r="I392" s="7"/>
      <c r="J392" s="20" t="s">
        <v>272</v>
      </c>
      <c r="K392" s="20" t="s">
        <v>479</v>
      </c>
      <c r="L392" s="20">
        <v>900.0</v>
      </c>
      <c r="M392" s="57">
        <v>0.4592192676</v>
      </c>
      <c r="N392" s="57">
        <v>0.4983416252</v>
      </c>
      <c r="O392" s="27">
        <v>-3.912235765</v>
      </c>
      <c r="P392" s="20">
        <v>1.0</v>
      </c>
      <c r="Q392" s="7"/>
      <c r="R392" s="7"/>
      <c r="S392" s="7"/>
      <c r="T392" s="7"/>
      <c r="U392" s="7"/>
      <c r="V392" s="7"/>
      <c r="W392" s="7"/>
      <c r="X392" s="7"/>
      <c r="Y392" s="7"/>
      <c r="Z392" s="7"/>
    </row>
    <row r="393" ht="15.0" customHeight="1">
      <c r="A393" s="20" t="s">
        <v>272</v>
      </c>
      <c r="B393" s="20" t="s">
        <v>479</v>
      </c>
      <c r="C393" s="20">
        <v>910.0</v>
      </c>
      <c r="D393" s="50">
        <v>893.0</v>
      </c>
      <c r="E393" s="57">
        <v>0.5094705264</v>
      </c>
      <c r="F393" s="50">
        <v>455.0</v>
      </c>
      <c r="G393" s="50">
        <v>438.0</v>
      </c>
      <c r="H393" s="20" t="s">
        <v>247</v>
      </c>
      <c r="I393" s="7"/>
      <c r="J393" s="20" t="s">
        <v>272</v>
      </c>
      <c r="K393" s="20" t="s">
        <v>479</v>
      </c>
      <c r="L393" s="20">
        <v>910.0</v>
      </c>
      <c r="M393" s="57">
        <v>0.5069502067</v>
      </c>
      <c r="N393" s="57">
        <v>0.4910798122</v>
      </c>
      <c r="O393" s="27">
        <v>1.587039451</v>
      </c>
      <c r="P393" s="20">
        <v>0.0</v>
      </c>
      <c r="Q393" s="7"/>
      <c r="R393" s="7"/>
      <c r="S393" s="7"/>
      <c r="T393" s="7"/>
      <c r="U393" s="7"/>
      <c r="V393" s="7"/>
      <c r="W393" s="7"/>
      <c r="X393" s="7"/>
      <c r="Y393" s="7"/>
      <c r="Z393" s="7"/>
    </row>
    <row r="394" ht="15.0" customHeight="1">
      <c r="A394" s="20" t="s">
        <v>272</v>
      </c>
      <c r="B394" s="20" t="s">
        <v>479</v>
      </c>
      <c r="C394" s="20">
        <v>920.0</v>
      </c>
      <c r="D394" s="50">
        <v>841.0</v>
      </c>
      <c r="E394" s="57">
        <v>0.4969009485</v>
      </c>
      <c r="F394" s="50">
        <v>418.0</v>
      </c>
      <c r="G394" s="50">
        <v>423.0</v>
      </c>
      <c r="H394" s="20" t="s">
        <v>245</v>
      </c>
      <c r="I394" s="7"/>
      <c r="J394" s="20" t="s">
        <v>272</v>
      </c>
      <c r="K394" s="20" t="s">
        <v>479</v>
      </c>
      <c r="L394" s="20">
        <v>920.0</v>
      </c>
      <c r="M394" s="57">
        <v>0.4639104095</v>
      </c>
      <c r="N394" s="57">
        <v>0.4772497472</v>
      </c>
      <c r="O394" s="27">
        <v>-1.333933773</v>
      </c>
      <c r="P394" s="20">
        <v>1.0</v>
      </c>
      <c r="Q394" s="7"/>
      <c r="R394" s="7"/>
      <c r="S394" s="7"/>
      <c r="T394" s="7"/>
      <c r="U394" s="7"/>
      <c r="V394" s="7"/>
      <c r="W394" s="7"/>
      <c r="X394" s="7"/>
      <c r="Y394" s="7"/>
      <c r="Z394" s="7"/>
    </row>
    <row r="395" ht="15.0" customHeight="1">
      <c r="A395" s="20" t="s">
        <v>272</v>
      </c>
      <c r="B395" s="20" t="s">
        <v>480</v>
      </c>
      <c r="C395" s="20">
        <v>930.0</v>
      </c>
      <c r="D395" s="50">
        <v>432.0</v>
      </c>
      <c r="E395" s="57">
        <v>0.4681423755</v>
      </c>
      <c r="F395" s="50">
        <v>202.0</v>
      </c>
      <c r="G395" s="50">
        <v>230.0</v>
      </c>
      <c r="H395" s="20" t="s">
        <v>245</v>
      </c>
      <c r="I395" s="7"/>
      <c r="J395" s="20" t="s">
        <v>272</v>
      </c>
      <c r="K395" s="20" t="s">
        <v>480</v>
      </c>
      <c r="L395" s="20">
        <v>930.0</v>
      </c>
      <c r="M395" s="57">
        <v>0.4278521888</v>
      </c>
      <c r="N395" s="57">
        <v>0.4457831325</v>
      </c>
      <c r="O395" s="27">
        <v>-1.79309437</v>
      </c>
      <c r="P395" s="20">
        <v>1.0</v>
      </c>
      <c r="Q395" s="7"/>
      <c r="R395" s="7"/>
      <c r="S395" s="7"/>
      <c r="T395" s="7"/>
      <c r="U395" s="7"/>
      <c r="V395" s="7"/>
      <c r="W395" s="7"/>
      <c r="X395" s="7"/>
      <c r="Y395" s="7"/>
      <c r="Z395" s="7"/>
    </row>
    <row r="396" ht="15.0" customHeight="1">
      <c r="A396" s="20" t="s">
        <v>272</v>
      </c>
      <c r="B396" s="20" t="s">
        <v>480</v>
      </c>
      <c r="C396" s="20">
        <v>940.0</v>
      </c>
      <c r="D396" s="50">
        <v>1067.0</v>
      </c>
      <c r="E396" s="57">
        <v>0.5228655867</v>
      </c>
      <c r="F396" s="50">
        <v>558.0</v>
      </c>
      <c r="G396" s="50">
        <v>509.0</v>
      </c>
      <c r="H396" s="20" t="s">
        <v>247</v>
      </c>
      <c r="I396" s="7"/>
      <c r="J396" s="20" t="s">
        <v>272</v>
      </c>
      <c r="K396" s="20" t="s">
        <v>480</v>
      </c>
      <c r="L396" s="20">
        <v>940.0</v>
      </c>
      <c r="M396" s="57">
        <v>0.4793297875</v>
      </c>
      <c r="N396" s="57">
        <v>0.5048465267</v>
      </c>
      <c r="O396" s="27">
        <v>-2.551673917</v>
      </c>
      <c r="P396" s="20">
        <v>0.0</v>
      </c>
      <c r="Q396" s="7"/>
      <c r="R396" s="7"/>
      <c r="S396" s="7"/>
      <c r="T396" s="7"/>
      <c r="U396" s="7"/>
      <c r="V396" s="7"/>
      <c r="W396" s="7"/>
      <c r="X396" s="7"/>
      <c r="Y396" s="7"/>
      <c r="Z396" s="7"/>
    </row>
    <row r="397" ht="15.0" customHeight="1">
      <c r="A397" s="20" t="s">
        <v>272</v>
      </c>
      <c r="B397" s="20" t="s">
        <v>481</v>
      </c>
      <c r="C397" s="20">
        <v>950.0</v>
      </c>
      <c r="D397" s="50">
        <v>1086.0</v>
      </c>
      <c r="E397" s="57">
        <v>0.4858923047</v>
      </c>
      <c r="F397" s="50">
        <v>528.0</v>
      </c>
      <c r="G397" s="50">
        <v>558.0</v>
      </c>
      <c r="H397" s="20" t="s">
        <v>245</v>
      </c>
      <c r="I397" s="7"/>
      <c r="J397" s="20" t="s">
        <v>272</v>
      </c>
      <c r="K397" s="20" t="s">
        <v>481</v>
      </c>
      <c r="L397" s="20">
        <v>950.0</v>
      </c>
      <c r="M397" s="57">
        <v>0.4536367757</v>
      </c>
      <c r="N397" s="57">
        <v>0.4662212324</v>
      </c>
      <c r="O397" s="27">
        <v>-1.258445666</v>
      </c>
      <c r="P397" s="20">
        <v>1.0</v>
      </c>
      <c r="Q397" s="7"/>
      <c r="R397" s="7"/>
      <c r="S397" s="7"/>
      <c r="T397" s="7"/>
      <c r="U397" s="7"/>
      <c r="V397" s="7"/>
      <c r="W397" s="7"/>
      <c r="X397" s="7"/>
      <c r="Y397" s="7"/>
      <c r="Z397" s="7"/>
    </row>
    <row r="398" ht="15.0" customHeight="1">
      <c r="A398" s="20" t="s">
        <v>272</v>
      </c>
      <c r="B398" s="20" t="s">
        <v>481</v>
      </c>
      <c r="C398" s="20">
        <v>960.0</v>
      </c>
      <c r="D398" s="50">
        <v>978.0</v>
      </c>
      <c r="E398" s="57">
        <v>0.5033325974</v>
      </c>
      <c r="F398" s="50">
        <v>492.0</v>
      </c>
      <c r="G398" s="50">
        <v>486.0</v>
      </c>
      <c r="H398" s="20" t="s">
        <v>247</v>
      </c>
      <c r="I398" s="7"/>
      <c r="J398" s="20" t="s">
        <v>272</v>
      </c>
      <c r="K398" s="20" t="s">
        <v>481</v>
      </c>
      <c r="L398" s="20">
        <v>960.0</v>
      </c>
      <c r="M398" s="57">
        <v>0.4679892944</v>
      </c>
      <c r="N398" s="57">
        <v>0.4835526316</v>
      </c>
      <c r="O398" s="27">
        <v>-1.556333717</v>
      </c>
      <c r="P398" s="20">
        <v>1.0</v>
      </c>
      <c r="Q398" s="7"/>
      <c r="R398" s="7"/>
      <c r="S398" s="7"/>
      <c r="T398" s="7"/>
      <c r="U398" s="7"/>
      <c r="V398" s="7"/>
      <c r="W398" s="7"/>
      <c r="X398" s="7"/>
      <c r="Y398" s="7"/>
      <c r="Z398" s="7"/>
    </row>
    <row r="399" ht="15.0" customHeight="1">
      <c r="A399" s="20" t="s">
        <v>272</v>
      </c>
      <c r="B399" s="20" t="s">
        <v>481</v>
      </c>
      <c r="C399" s="20">
        <v>970.0</v>
      </c>
      <c r="D399" s="50">
        <v>2074.0</v>
      </c>
      <c r="E399" s="57">
        <v>0.4741122871</v>
      </c>
      <c r="F399" s="50">
        <v>983.0</v>
      </c>
      <c r="G399" s="50">
        <v>1091.0</v>
      </c>
      <c r="H399" s="20" t="s">
        <v>245</v>
      </c>
      <c r="I399" s="7"/>
      <c r="J399" s="20" t="s">
        <v>272</v>
      </c>
      <c r="K399" s="20" t="s">
        <v>481</v>
      </c>
      <c r="L399" s="20">
        <v>970.0</v>
      </c>
      <c r="M399" s="57">
        <v>0.4571933144</v>
      </c>
      <c r="N399" s="57">
        <v>0.4530744337</v>
      </c>
      <c r="O399" s="27">
        <v>0.4118880727</v>
      </c>
      <c r="P399" s="20">
        <v>1.0</v>
      </c>
      <c r="Q399" s="7"/>
      <c r="R399" s="7"/>
      <c r="S399" s="7"/>
      <c r="T399" s="7"/>
      <c r="U399" s="7"/>
      <c r="V399" s="7"/>
      <c r="W399" s="7"/>
      <c r="X399" s="7"/>
      <c r="Y399" s="7"/>
      <c r="Z399" s="7"/>
    </row>
    <row r="400" ht="15.0" customHeight="1">
      <c r="A400" s="20" t="s">
        <v>272</v>
      </c>
      <c r="B400" s="20" t="s">
        <v>481</v>
      </c>
      <c r="C400" s="20">
        <v>980.0</v>
      </c>
      <c r="D400" s="50">
        <v>432.0</v>
      </c>
      <c r="E400" s="57">
        <v>0.4455421698</v>
      </c>
      <c r="F400" s="50">
        <v>192.0</v>
      </c>
      <c r="G400" s="50">
        <v>240.0</v>
      </c>
      <c r="H400" s="20" t="s">
        <v>245</v>
      </c>
      <c r="I400" s="7"/>
      <c r="J400" s="20" t="s">
        <v>272</v>
      </c>
      <c r="K400" s="20" t="s">
        <v>481</v>
      </c>
      <c r="L400" s="20">
        <v>980.0</v>
      </c>
      <c r="M400" s="57">
        <v>0.4601636731</v>
      </c>
      <c r="N400" s="57">
        <v>0.422459893</v>
      </c>
      <c r="O400" s="27">
        <v>3.770378004</v>
      </c>
      <c r="P400" s="20">
        <v>1.0</v>
      </c>
      <c r="Q400" s="7"/>
      <c r="R400" s="7"/>
      <c r="S400" s="7"/>
      <c r="T400" s="7"/>
      <c r="U400" s="7"/>
      <c r="V400" s="7"/>
      <c r="W400" s="7"/>
      <c r="X400" s="7"/>
      <c r="Y400" s="7"/>
      <c r="Z400" s="7"/>
    </row>
    <row r="401" ht="15.0" customHeight="1">
      <c r="A401" s="20" t="s">
        <v>272</v>
      </c>
      <c r="B401" s="20" t="s">
        <v>482</v>
      </c>
      <c r="C401" s="20">
        <v>990.0</v>
      </c>
      <c r="D401" s="50">
        <v>2007.0</v>
      </c>
      <c r="E401" s="57">
        <v>0.5630520571</v>
      </c>
      <c r="F401" s="50">
        <v>1130.0</v>
      </c>
      <c r="G401" s="50">
        <v>877.0</v>
      </c>
      <c r="H401" s="20" t="s">
        <v>247</v>
      </c>
      <c r="I401" s="7"/>
      <c r="J401" s="20" t="s">
        <v>272</v>
      </c>
      <c r="K401" s="20" t="s">
        <v>482</v>
      </c>
      <c r="L401" s="20">
        <v>990.0</v>
      </c>
      <c r="M401" s="57">
        <v>0.5347778103</v>
      </c>
      <c r="N401" s="57">
        <v>0.546093427</v>
      </c>
      <c r="O401" s="27">
        <v>-1.131561677</v>
      </c>
      <c r="P401" s="20">
        <v>1.0</v>
      </c>
      <c r="Q401" s="7"/>
      <c r="R401" s="7"/>
      <c r="S401" s="7"/>
      <c r="T401" s="7"/>
      <c r="U401" s="7"/>
      <c r="V401" s="7"/>
      <c r="W401" s="7"/>
      <c r="X401" s="7"/>
      <c r="Y401" s="7"/>
      <c r="Z401" s="7"/>
    </row>
    <row r="402" ht="15.0" customHeight="1">
      <c r="A402" s="20" t="s">
        <v>272</v>
      </c>
      <c r="B402" s="20" t="s">
        <v>482</v>
      </c>
      <c r="C402" s="20">
        <v>1000.0</v>
      </c>
      <c r="D402" s="50">
        <v>1071.0</v>
      </c>
      <c r="E402" s="57">
        <v>0.4883847718</v>
      </c>
      <c r="F402" s="50">
        <v>523.0</v>
      </c>
      <c r="G402" s="50">
        <v>548.0</v>
      </c>
      <c r="H402" s="20" t="s">
        <v>245</v>
      </c>
      <c r="I402" s="7"/>
      <c r="J402" s="20" t="s">
        <v>272</v>
      </c>
      <c r="K402" s="20" t="s">
        <v>482</v>
      </c>
      <c r="L402" s="20">
        <v>1000.0</v>
      </c>
      <c r="M402" s="57">
        <v>0.4567331239</v>
      </c>
      <c r="N402" s="57">
        <v>0.4683840749</v>
      </c>
      <c r="O402" s="27">
        <v>-1.165095102</v>
      </c>
      <c r="P402" s="20">
        <v>1.0</v>
      </c>
      <c r="Q402" s="7"/>
      <c r="R402" s="7"/>
      <c r="S402" s="7"/>
      <c r="T402" s="7"/>
      <c r="U402" s="7"/>
      <c r="V402" s="7"/>
      <c r="W402" s="7"/>
      <c r="X402" s="7"/>
      <c r="Y402" s="7"/>
      <c r="Z402" s="7"/>
    </row>
    <row r="403" ht="15.0" customHeight="1">
      <c r="A403" s="20" t="s">
        <v>272</v>
      </c>
      <c r="B403" s="20" t="s">
        <v>482</v>
      </c>
      <c r="C403" s="20">
        <v>1010.0</v>
      </c>
      <c r="D403" s="50">
        <v>1316.0</v>
      </c>
      <c r="E403" s="57">
        <v>0.526983374</v>
      </c>
      <c r="F403" s="50">
        <v>694.0</v>
      </c>
      <c r="G403" s="50">
        <v>622.0</v>
      </c>
      <c r="H403" s="20" t="s">
        <v>247</v>
      </c>
      <c r="I403" s="7"/>
      <c r="J403" s="20" t="s">
        <v>272</v>
      </c>
      <c r="K403" s="20" t="s">
        <v>482</v>
      </c>
      <c r="L403" s="20">
        <v>1010.0</v>
      </c>
      <c r="M403" s="57">
        <v>0.4914673215</v>
      </c>
      <c r="N403" s="57">
        <v>0.5089561458</v>
      </c>
      <c r="O403" s="27">
        <v>-1.748882429</v>
      </c>
      <c r="P403" s="20">
        <v>0.0</v>
      </c>
      <c r="Q403" s="7"/>
      <c r="R403" s="7"/>
      <c r="S403" s="7"/>
      <c r="T403" s="7"/>
      <c r="U403" s="7"/>
      <c r="V403" s="7"/>
      <c r="W403" s="7"/>
      <c r="X403" s="7"/>
      <c r="Y403" s="7"/>
      <c r="Z403" s="7"/>
    </row>
    <row r="404" ht="15.0" customHeight="1">
      <c r="A404" s="20" t="s">
        <v>272</v>
      </c>
      <c r="B404" s="20" t="s">
        <v>482</v>
      </c>
      <c r="C404" s="20">
        <v>1020.0</v>
      </c>
      <c r="D404" s="50">
        <v>2138.0</v>
      </c>
      <c r="E404" s="57">
        <v>0.4911385336</v>
      </c>
      <c r="F404" s="50">
        <v>1050.0</v>
      </c>
      <c r="G404" s="50">
        <v>1088.0</v>
      </c>
      <c r="H404" s="20" t="s">
        <v>245</v>
      </c>
      <c r="I404" s="7"/>
      <c r="J404" s="20" t="s">
        <v>272</v>
      </c>
      <c r="K404" s="20" t="s">
        <v>482</v>
      </c>
      <c r="L404" s="20">
        <v>1020.0</v>
      </c>
      <c r="M404" s="57">
        <v>0.4445446203</v>
      </c>
      <c r="N404" s="57">
        <v>0.4721013059</v>
      </c>
      <c r="O404" s="27">
        <v>-2.755668555</v>
      </c>
      <c r="P404" s="20">
        <v>1.0</v>
      </c>
      <c r="Q404" s="7"/>
      <c r="R404" s="7"/>
      <c r="S404" s="7"/>
      <c r="T404" s="7"/>
      <c r="U404" s="7"/>
      <c r="V404" s="7"/>
      <c r="W404" s="7"/>
      <c r="X404" s="7"/>
      <c r="Y404" s="7"/>
      <c r="Z404" s="7"/>
    </row>
    <row r="405" ht="15.0" customHeight="1">
      <c r="A405" s="20" t="s">
        <v>272</v>
      </c>
      <c r="B405" s="20" t="s">
        <v>482</v>
      </c>
      <c r="C405" s="20">
        <v>1030.0</v>
      </c>
      <c r="D405" s="50">
        <v>3029.0</v>
      </c>
      <c r="E405" s="57">
        <v>0.5646582797</v>
      </c>
      <c r="F405" s="50">
        <v>1710.0</v>
      </c>
      <c r="G405" s="50">
        <v>1319.0</v>
      </c>
      <c r="H405" s="20" t="s">
        <v>247</v>
      </c>
      <c r="I405" s="7"/>
      <c r="J405" s="20" t="s">
        <v>272</v>
      </c>
      <c r="K405" s="20" t="s">
        <v>482</v>
      </c>
      <c r="L405" s="20">
        <v>1030.0</v>
      </c>
      <c r="M405" s="57">
        <v>0.5106060746</v>
      </c>
      <c r="N405" s="57">
        <v>0.5492716367</v>
      </c>
      <c r="O405" s="27">
        <v>-3.866556203</v>
      </c>
      <c r="P405" s="20">
        <v>1.0</v>
      </c>
      <c r="Q405" s="7"/>
      <c r="R405" s="7"/>
      <c r="S405" s="7"/>
      <c r="T405" s="7"/>
      <c r="U405" s="7"/>
      <c r="V405" s="7"/>
      <c r="W405" s="7"/>
      <c r="X405" s="7"/>
      <c r="Y405" s="7"/>
      <c r="Z405" s="7"/>
    </row>
    <row r="406" ht="15.0" customHeight="1">
      <c r="A406" s="20" t="s">
        <v>272</v>
      </c>
      <c r="B406" s="20" t="s">
        <v>482</v>
      </c>
      <c r="C406" s="20">
        <v>1040.0</v>
      </c>
      <c r="D406" s="50">
        <v>1457.0</v>
      </c>
      <c r="E406" s="57">
        <v>0.5066655722</v>
      </c>
      <c r="F406" s="50">
        <v>738.0</v>
      </c>
      <c r="G406" s="50">
        <v>719.0</v>
      </c>
      <c r="H406" s="20" t="s">
        <v>247</v>
      </c>
      <c r="I406" s="7"/>
      <c r="J406" s="20" t="s">
        <v>272</v>
      </c>
      <c r="K406" s="20" t="s">
        <v>482</v>
      </c>
      <c r="L406" s="20">
        <v>1040.0</v>
      </c>
      <c r="M406" s="57">
        <v>0.452131201</v>
      </c>
      <c r="N406" s="57">
        <v>0.4889896373</v>
      </c>
      <c r="O406" s="27">
        <v>-3.685843635</v>
      </c>
      <c r="P406" s="20">
        <v>1.0</v>
      </c>
      <c r="Q406" s="7"/>
      <c r="R406" s="7"/>
      <c r="S406" s="7"/>
      <c r="T406" s="7"/>
      <c r="U406" s="7"/>
      <c r="V406" s="7"/>
      <c r="W406" s="7"/>
      <c r="X406" s="7"/>
      <c r="Y406" s="7"/>
      <c r="Z406" s="7"/>
    </row>
    <row r="407" ht="15.0" customHeight="1">
      <c r="A407" s="20" t="s">
        <v>272</v>
      </c>
      <c r="B407" s="20" t="s">
        <v>482</v>
      </c>
      <c r="C407" s="20">
        <v>1050.0</v>
      </c>
      <c r="D407" s="50">
        <v>709.0</v>
      </c>
      <c r="E407" s="57">
        <v>0.4596204717</v>
      </c>
      <c r="F407" s="50">
        <v>326.0</v>
      </c>
      <c r="G407" s="50">
        <v>383.0</v>
      </c>
      <c r="H407" s="20" t="s">
        <v>245</v>
      </c>
      <c r="I407" s="7"/>
      <c r="J407" s="20" t="s">
        <v>272</v>
      </c>
      <c r="K407" s="20" t="s">
        <v>482</v>
      </c>
      <c r="L407" s="20">
        <v>1050.0</v>
      </c>
      <c r="M407" s="57">
        <v>0.4289666774</v>
      </c>
      <c r="N407" s="57">
        <v>0.4371184371</v>
      </c>
      <c r="O407" s="27">
        <v>-0.815175971</v>
      </c>
      <c r="P407" s="20">
        <v>1.0</v>
      </c>
      <c r="Q407" s="7"/>
      <c r="R407" s="7"/>
      <c r="S407" s="7"/>
      <c r="T407" s="7"/>
      <c r="U407" s="7"/>
      <c r="V407" s="7"/>
      <c r="W407" s="7"/>
      <c r="X407" s="7"/>
      <c r="Y407" s="7"/>
      <c r="Z407" s="7"/>
    </row>
    <row r="408" ht="15.0" customHeight="1">
      <c r="A408" s="20" t="s">
        <v>272</v>
      </c>
      <c r="B408" s="20" t="s">
        <v>483</v>
      </c>
      <c r="C408" s="20">
        <v>1060.0</v>
      </c>
      <c r="D408" s="50">
        <v>228.0</v>
      </c>
      <c r="E408" s="57">
        <v>0.3834993685</v>
      </c>
      <c r="F408" s="50">
        <v>87.0</v>
      </c>
      <c r="G408" s="50">
        <v>141.0</v>
      </c>
      <c r="H408" s="20" t="s">
        <v>245</v>
      </c>
      <c r="I408" s="7"/>
      <c r="J408" s="20" t="s">
        <v>272</v>
      </c>
      <c r="K408" s="20" t="s">
        <v>483</v>
      </c>
      <c r="L408" s="20">
        <v>1060.0</v>
      </c>
      <c r="M408" s="57">
        <v>0.3718470857</v>
      </c>
      <c r="N408" s="57">
        <v>0.3601286174</v>
      </c>
      <c r="O408" s="27">
        <v>1.171846832</v>
      </c>
      <c r="P408" s="20">
        <v>1.0</v>
      </c>
      <c r="Q408" s="7"/>
      <c r="R408" s="7"/>
      <c r="S408" s="7"/>
      <c r="T408" s="7"/>
      <c r="U408" s="7"/>
      <c r="V408" s="7"/>
      <c r="W408" s="7"/>
      <c r="X408" s="7"/>
      <c r="Y408" s="7"/>
      <c r="Z408" s="7"/>
    </row>
    <row r="409" ht="15.0" customHeight="1">
      <c r="A409" s="20" t="s">
        <v>272</v>
      </c>
      <c r="B409" s="20" t="s">
        <v>483</v>
      </c>
      <c r="C409" s="20">
        <v>1070.0</v>
      </c>
      <c r="D409" s="50">
        <v>617.0</v>
      </c>
      <c r="E409" s="57">
        <v>0.3741628357</v>
      </c>
      <c r="F409" s="50">
        <v>231.0</v>
      </c>
      <c r="G409" s="50">
        <v>386.0</v>
      </c>
      <c r="H409" s="20" t="s">
        <v>245</v>
      </c>
      <c r="I409" s="7"/>
      <c r="J409" s="20" t="s">
        <v>272</v>
      </c>
      <c r="K409" s="20" t="s">
        <v>483</v>
      </c>
      <c r="L409" s="20">
        <v>1070.0</v>
      </c>
      <c r="M409" s="57">
        <v>0.3158859618</v>
      </c>
      <c r="N409" s="57">
        <v>0.350473613</v>
      </c>
      <c r="O409" s="27">
        <v>-3.458765119</v>
      </c>
      <c r="P409" s="20">
        <v>1.0</v>
      </c>
      <c r="Q409" s="7"/>
      <c r="R409" s="7"/>
      <c r="S409" s="7"/>
      <c r="T409" s="7"/>
      <c r="U409" s="7"/>
      <c r="V409" s="7"/>
      <c r="W409" s="7"/>
      <c r="X409" s="7"/>
      <c r="Y409" s="7"/>
      <c r="Z409" s="7"/>
    </row>
    <row r="410" ht="15.0" customHeight="1">
      <c r="A410" s="20" t="s">
        <v>272</v>
      </c>
      <c r="B410" s="20" t="s">
        <v>483</v>
      </c>
      <c r="C410" s="20">
        <v>1080.0</v>
      </c>
      <c r="D410" s="50">
        <v>356.0</v>
      </c>
      <c r="E410" s="57">
        <v>0.4260377484</v>
      </c>
      <c r="F410" s="50">
        <v>152.0</v>
      </c>
      <c r="G410" s="50">
        <v>204.0</v>
      </c>
      <c r="H410" s="20" t="s">
        <v>245</v>
      </c>
      <c r="I410" s="7"/>
      <c r="J410" s="20" t="s">
        <v>272</v>
      </c>
      <c r="K410" s="20" t="s">
        <v>483</v>
      </c>
      <c r="L410" s="20">
        <v>1080.0</v>
      </c>
      <c r="M410" s="57">
        <v>0.39081181</v>
      </c>
      <c r="N410" s="57">
        <v>0.403960396</v>
      </c>
      <c r="O410" s="27">
        <v>-1.314858607</v>
      </c>
      <c r="P410" s="20">
        <v>1.0</v>
      </c>
      <c r="Q410" s="7"/>
      <c r="R410" s="7"/>
      <c r="S410" s="7"/>
      <c r="T410" s="7"/>
      <c r="U410" s="7"/>
      <c r="V410" s="7"/>
      <c r="W410" s="7"/>
      <c r="X410" s="7"/>
      <c r="Y410" s="7"/>
      <c r="Z410" s="7"/>
    </row>
    <row r="411" ht="15.0" customHeight="1">
      <c r="A411" s="20" t="s">
        <v>272</v>
      </c>
      <c r="B411" s="20" t="s">
        <v>483</v>
      </c>
      <c r="C411" s="20">
        <v>1090.0</v>
      </c>
      <c r="D411" s="50">
        <v>208.0</v>
      </c>
      <c r="E411" s="57">
        <v>0.4138625622</v>
      </c>
      <c r="F411" s="50">
        <v>86.0</v>
      </c>
      <c r="G411" s="50">
        <v>122.0</v>
      </c>
      <c r="H411" s="20" t="s">
        <v>245</v>
      </c>
      <c r="I411" s="7"/>
      <c r="J411" s="20" t="s">
        <v>272</v>
      </c>
      <c r="K411" s="20" t="s">
        <v>483</v>
      </c>
      <c r="L411" s="20">
        <v>1090.0</v>
      </c>
      <c r="M411" s="57">
        <v>0.4252410873</v>
      </c>
      <c r="N411" s="57">
        <v>0.3902439024</v>
      </c>
      <c r="O411" s="27">
        <v>3.499718485</v>
      </c>
      <c r="P411" s="20">
        <v>1.0</v>
      </c>
      <c r="Q411" s="7"/>
      <c r="R411" s="7"/>
      <c r="S411" s="7"/>
      <c r="T411" s="7"/>
      <c r="U411" s="7"/>
      <c r="V411" s="7"/>
      <c r="W411" s="7"/>
      <c r="X411" s="7"/>
      <c r="Y411" s="7"/>
      <c r="Z411" s="7"/>
    </row>
    <row r="412" ht="15.0" customHeight="1">
      <c r="A412" s="20" t="s">
        <v>272</v>
      </c>
      <c r="B412" s="20" t="s">
        <v>484</v>
      </c>
      <c r="C412" s="20">
        <v>1100.0</v>
      </c>
      <c r="D412" s="50">
        <v>1055.0</v>
      </c>
      <c r="E412" s="57">
        <v>0.3729974615</v>
      </c>
      <c r="F412" s="50">
        <v>394.0</v>
      </c>
      <c r="G412" s="50">
        <v>661.0</v>
      </c>
      <c r="H412" s="20" t="s">
        <v>245</v>
      </c>
      <c r="I412" s="7"/>
      <c r="J412" s="20" t="s">
        <v>272</v>
      </c>
      <c r="K412" s="20" t="s">
        <v>484</v>
      </c>
      <c r="L412" s="20">
        <v>1100.0</v>
      </c>
      <c r="M412" s="57">
        <v>0.3132261847</v>
      </c>
      <c r="N412" s="57">
        <v>0.3494486853</v>
      </c>
      <c r="O412" s="27">
        <v>-3.622250058</v>
      </c>
      <c r="P412" s="20">
        <v>1.0</v>
      </c>
      <c r="Q412" s="7"/>
      <c r="R412" s="7"/>
      <c r="S412" s="7"/>
      <c r="T412" s="7"/>
      <c r="U412" s="7"/>
      <c r="V412" s="7"/>
      <c r="W412" s="7"/>
      <c r="X412" s="7"/>
      <c r="Y412" s="7"/>
      <c r="Z412" s="7"/>
    </row>
    <row r="413" ht="15.0" customHeight="1">
      <c r="A413" s="20" t="s">
        <v>272</v>
      </c>
      <c r="B413" s="20" t="s">
        <v>484</v>
      </c>
      <c r="C413" s="20">
        <v>1110.0</v>
      </c>
      <c r="D413" s="50">
        <v>847.0</v>
      </c>
      <c r="E413" s="57">
        <v>0.3854239913</v>
      </c>
      <c r="F413" s="50">
        <v>326.0</v>
      </c>
      <c r="G413" s="50">
        <v>521.0</v>
      </c>
      <c r="H413" s="20" t="s">
        <v>245</v>
      </c>
      <c r="I413" s="7"/>
      <c r="J413" s="20" t="s">
        <v>272</v>
      </c>
      <c r="K413" s="20" t="s">
        <v>484</v>
      </c>
      <c r="L413" s="20">
        <v>1110.0</v>
      </c>
      <c r="M413" s="57">
        <v>0.3325636325</v>
      </c>
      <c r="N413" s="57">
        <v>0.3631790744</v>
      </c>
      <c r="O413" s="27">
        <v>-3.061544195</v>
      </c>
      <c r="P413" s="20">
        <v>1.0</v>
      </c>
      <c r="Q413" s="7"/>
      <c r="R413" s="7"/>
      <c r="S413" s="7"/>
      <c r="T413" s="7"/>
      <c r="U413" s="7"/>
      <c r="V413" s="7"/>
      <c r="W413" s="7"/>
      <c r="X413" s="7"/>
      <c r="Y413" s="7"/>
      <c r="Z413" s="7"/>
    </row>
    <row r="414" ht="15.0" customHeight="1">
      <c r="A414" s="20" t="s">
        <v>272</v>
      </c>
      <c r="B414" s="20" t="s">
        <v>484</v>
      </c>
      <c r="C414" s="20">
        <v>1120.0</v>
      </c>
      <c r="D414" s="50">
        <v>868.0</v>
      </c>
      <c r="E414" s="57">
        <v>0.3638468097</v>
      </c>
      <c r="F414" s="50">
        <v>316.0</v>
      </c>
      <c r="G414" s="50">
        <v>552.0</v>
      </c>
      <c r="H414" s="20" t="s">
        <v>245</v>
      </c>
      <c r="I414" s="7"/>
      <c r="J414" s="20" t="s">
        <v>272</v>
      </c>
      <c r="K414" s="20" t="s">
        <v>484</v>
      </c>
      <c r="L414" s="20">
        <v>1120.0</v>
      </c>
      <c r="M414" s="57">
        <v>0.3101089321</v>
      </c>
      <c r="N414" s="57">
        <v>0.3408820024</v>
      </c>
      <c r="O414" s="27">
        <v>-3.077307033</v>
      </c>
      <c r="P414" s="20">
        <v>1.0</v>
      </c>
      <c r="Q414" s="7"/>
      <c r="R414" s="7"/>
      <c r="S414" s="7"/>
      <c r="T414" s="7"/>
      <c r="U414" s="7"/>
      <c r="V414" s="7"/>
      <c r="W414" s="7"/>
      <c r="X414" s="7"/>
      <c r="Y414" s="7"/>
      <c r="Z414" s="7"/>
    </row>
    <row r="415" ht="15.0" customHeight="1">
      <c r="A415" s="20" t="s">
        <v>272</v>
      </c>
      <c r="B415" s="20" t="s">
        <v>484</v>
      </c>
      <c r="C415" s="20">
        <v>1130.0</v>
      </c>
      <c r="D415" s="50">
        <v>831.0</v>
      </c>
      <c r="E415" s="57">
        <v>0.3564319879</v>
      </c>
      <c r="F415" s="50">
        <v>296.0</v>
      </c>
      <c r="G415" s="50">
        <v>535.0</v>
      </c>
      <c r="H415" s="20" t="s">
        <v>245</v>
      </c>
      <c r="I415" s="7"/>
      <c r="J415" s="20" t="s">
        <v>272</v>
      </c>
      <c r="K415" s="20" t="s">
        <v>484</v>
      </c>
      <c r="L415" s="20">
        <v>1130.0</v>
      </c>
      <c r="M415" s="57">
        <v>0.3075238344</v>
      </c>
      <c r="N415" s="57">
        <v>0.3318681319</v>
      </c>
      <c r="O415" s="27">
        <v>-2.43442975</v>
      </c>
      <c r="P415" s="20">
        <v>1.0</v>
      </c>
      <c r="Q415" s="7"/>
      <c r="R415" s="7"/>
      <c r="S415" s="7"/>
      <c r="T415" s="7"/>
      <c r="U415" s="7"/>
      <c r="V415" s="7"/>
      <c r="W415" s="7"/>
      <c r="X415" s="7"/>
      <c r="Y415" s="7"/>
      <c r="Z415" s="7"/>
    </row>
    <row r="416" ht="15.0" customHeight="1">
      <c r="A416" s="20" t="s">
        <v>272</v>
      </c>
      <c r="B416" s="20" t="s">
        <v>485</v>
      </c>
      <c r="C416" s="20">
        <v>1140.0</v>
      </c>
      <c r="D416" s="50">
        <v>222.0</v>
      </c>
      <c r="E416" s="57">
        <v>0.3783721343</v>
      </c>
      <c r="F416" s="50">
        <v>84.0</v>
      </c>
      <c r="G416" s="50">
        <v>138.0</v>
      </c>
      <c r="H416" s="20" t="s">
        <v>245</v>
      </c>
      <c r="I416" s="7"/>
      <c r="J416" s="20" t="s">
        <v>272</v>
      </c>
      <c r="K416" s="20" t="s">
        <v>485</v>
      </c>
      <c r="L416" s="20">
        <v>1140.0</v>
      </c>
      <c r="M416" s="57">
        <v>0.3024232529</v>
      </c>
      <c r="N416" s="57">
        <v>0.3552123552</v>
      </c>
      <c r="O416" s="27">
        <v>-5.278910227</v>
      </c>
      <c r="P416" s="20">
        <v>1.0</v>
      </c>
      <c r="Q416" s="7"/>
      <c r="R416" s="7"/>
      <c r="S416" s="7"/>
      <c r="T416" s="7"/>
      <c r="U416" s="7"/>
      <c r="V416" s="7"/>
      <c r="W416" s="7"/>
      <c r="X416" s="7"/>
      <c r="Y416" s="7"/>
      <c r="Z416" s="7"/>
    </row>
    <row r="417" ht="15.0" customHeight="1">
      <c r="A417" s="20" t="s">
        <v>272</v>
      </c>
      <c r="B417" s="20" t="s">
        <v>486</v>
      </c>
      <c r="C417" s="20">
        <v>1150.0</v>
      </c>
      <c r="D417" s="50">
        <v>774.0</v>
      </c>
      <c r="E417" s="57">
        <v>0.3902806453</v>
      </c>
      <c r="F417" s="50">
        <v>302.0</v>
      </c>
      <c r="G417" s="50">
        <v>472.0</v>
      </c>
      <c r="H417" s="20" t="s">
        <v>245</v>
      </c>
      <c r="I417" s="7"/>
      <c r="J417" s="20" t="s">
        <v>272</v>
      </c>
      <c r="K417" s="20" t="s">
        <v>486</v>
      </c>
      <c r="L417" s="20">
        <v>1150.0</v>
      </c>
      <c r="M417" s="57">
        <v>0.3477943703</v>
      </c>
      <c r="N417" s="57">
        <v>0.365720524</v>
      </c>
      <c r="O417" s="27">
        <v>-1.792615374</v>
      </c>
      <c r="P417" s="20">
        <v>1.0</v>
      </c>
      <c r="Q417" s="7"/>
      <c r="R417" s="7"/>
      <c r="S417" s="7"/>
      <c r="T417" s="7"/>
      <c r="U417" s="7"/>
      <c r="V417" s="7"/>
      <c r="W417" s="7"/>
      <c r="X417" s="7"/>
      <c r="Y417" s="7"/>
      <c r="Z417" s="7"/>
    </row>
    <row r="418" ht="15.0" customHeight="1">
      <c r="A418" s="20" t="s">
        <v>272</v>
      </c>
      <c r="B418" s="20" t="s">
        <v>487</v>
      </c>
      <c r="C418" s="20">
        <v>1160.0</v>
      </c>
      <c r="D418" s="50">
        <v>460.0</v>
      </c>
      <c r="E418" s="57">
        <v>0.4270900066</v>
      </c>
      <c r="F418" s="50">
        <v>196.0</v>
      </c>
      <c r="G418" s="50">
        <v>264.0</v>
      </c>
      <c r="H418" s="20" t="s">
        <v>245</v>
      </c>
      <c r="I418" s="7"/>
      <c r="J418" s="20" t="s">
        <v>272</v>
      </c>
      <c r="K418" s="20" t="s">
        <v>487</v>
      </c>
      <c r="L418" s="20">
        <v>1160.0</v>
      </c>
      <c r="M418" s="57">
        <v>0.3779997889</v>
      </c>
      <c r="N418" s="57">
        <v>0.4046242775</v>
      </c>
      <c r="O418" s="27">
        <v>-2.66244886</v>
      </c>
      <c r="P418" s="20">
        <v>1.0</v>
      </c>
      <c r="Q418" s="7"/>
      <c r="R418" s="7"/>
      <c r="S418" s="7"/>
      <c r="T418" s="7"/>
      <c r="U418" s="7"/>
      <c r="V418" s="7"/>
      <c r="W418" s="7"/>
      <c r="X418" s="7"/>
      <c r="Y418" s="7"/>
      <c r="Z418" s="7"/>
    </row>
    <row r="419" ht="15.0" customHeight="1">
      <c r="A419" s="20" t="s">
        <v>272</v>
      </c>
      <c r="B419" s="20" t="s">
        <v>488</v>
      </c>
      <c r="C419" s="20">
        <v>1170.0</v>
      </c>
      <c r="D419" s="50">
        <v>677.0</v>
      </c>
      <c r="E419" s="57">
        <v>0.4409456234</v>
      </c>
      <c r="F419" s="50">
        <v>299.0</v>
      </c>
      <c r="G419" s="50">
        <v>378.0</v>
      </c>
      <c r="H419" s="20" t="s">
        <v>245</v>
      </c>
      <c r="I419" s="7"/>
      <c r="J419" s="20" t="s">
        <v>272</v>
      </c>
      <c r="K419" s="20" t="s">
        <v>488</v>
      </c>
      <c r="L419" s="20">
        <v>1170.0</v>
      </c>
      <c r="M419" s="57">
        <v>0.3963276009</v>
      </c>
      <c r="N419" s="57">
        <v>0.4195183777</v>
      </c>
      <c r="O419" s="27">
        <v>-2.319077676</v>
      </c>
      <c r="P419" s="20">
        <v>1.0</v>
      </c>
      <c r="Q419" s="7"/>
      <c r="R419" s="7"/>
      <c r="S419" s="7"/>
      <c r="T419" s="7"/>
      <c r="U419" s="7"/>
      <c r="V419" s="7"/>
      <c r="W419" s="7"/>
      <c r="X419" s="7"/>
      <c r="Y419" s="7"/>
      <c r="Z419" s="7"/>
    </row>
    <row r="420" ht="15.0" customHeight="1">
      <c r="A420" s="20" t="s">
        <v>272</v>
      </c>
      <c r="B420" s="20" t="s">
        <v>489</v>
      </c>
      <c r="C420" s="20">
        <v>1180.0</v>
      </c>
      <c r="D420" s="50">
        <v>953.0</v>
      </c>
      <c r="E420" s="57">
        <v>0.3168091688</v>
      </c>
      <c r="F420" s="50">
        <v>302.0</v>
      </c>
      <c r="G420" s="50">
        <v>651.0</v>
      </c>
      <c r="H420" s="20" t="s">
        <v>245</v>
      </c>
      <c r="I420" s="7"/>
      <c r="J420" s="20" t="s">
        <v>272</v>
      </c>
      <c r="K420" s="20" t="s">
        <v>489</v>
      </c>
      <c r="L420" s="20">
        <v>1180.0</v>
      </c>
      <c r="M420" s="57">
        <v>0.2598927051</v>
      </c>
      <c r="N420" s="57">
        <v>0.2915479582</v>
      </c>
      <c r="O420" s="27">
        <v>-3.16552531</v>
      </c>
      <c r="P420" s="20">
        <v>1.0</v>
      </c>
      <c r="Q420" s="7"/>
      <c r="R420" s="7"/>
      <c r="S420" s="7"/>
      <c r="T420" s="7"/>
      <c r="U420" s="7"/>
      <c r="V420" s="7"/>
      <c r="W420" s="7"/>
      <c r="X420" s="7"/>
      <c r="Y420" s="7"/>
      <c r="Z420" s="7"/>
    </row>
    <row r="421" ht="15.0" customHeight="1">
      <c r="A421" s="20" t="s">
        <v>272</v>
      </c>
      <c r="B421" s="20" t="s">
        <v>489</v>
      </c>
      <c r="C421" s="20">
        <v>1190.0</v>
      </c>
      <c r="D421" s="50">
        <v>666.0</v>
      </c>
      <c r="E421" s="57">
        <v>0.3466520046</v>
      </c>
      <c r="F421" s="50">
        <v>231.0</v>
      </c>
      <c r="G421" s="50">
        <v>435.0</v>
      </c>
      <c r="H421" s="20" t="s">
        <v>245</v>
      </c>
      <c r="I421" s="7"/>
      <c r="J421" s="20" t="s">
        <v>272</v>
      </c>
      <c r="K421" s="20" t="s">
        <v>489</v>
      </c>
      <c r="L421" s="20">
        <v>1190.0</v>
      </c>
      <c r="M421" s="57">
        <v>0.2961241528</v>
      </c>
      <c r="N421" s="57">
        <v>0.3226703755</v>
      </c>
      <c r="O421" s="27">
        <v>-2.654622271</v>
      </c>
      <c r="P421" s="20">
        <v>1.0</v>
      </c>
      <c r="Q421" s="7"/>
      <c r="R421" s="7"/>
      <c r="S421" s="7"/>
      <c r="T421" s="7"/>
      <c r="U421" s="7"/>
      <c r="V421" s="7"/>
      <c r="W421" s="7"/>
      <c r="X421" s="7"/>
      <c r="Y421" s="7"/>
      <c r="Z421" s="7"/>
    </row>
    <row r="422" ht="15.0" customHeight="1">
      <c r="A422" s="20" t="s">
        <v>272</v>
      </c>
      <c r="B422" s="20" t="s">
        <v>489</v>
      </c>
      <c r="C422" s="20">
        <v>1200.0</v>
      </c>
      <c r="D422" s="50">
        <v>615.0</v>
      </c>
      <c r="E422" s="57">
        <v>0.2980071401</v>
      </c>
      <c r="F422" s="50">
        <v>183.0</v>
      </c>
      <c r="G422" s="50">
        <v>432.0</v>
      </c>
      <c r="H422" s="20" t="s">
        <v>245</v>
      </c>
      <c r="I422" s="7"/>
      <c r="J422" s="20" t="s">
        <v>272</v>
      </c>
      <c r="K422" s="20" t="s">
        <v>489</v>
      </c>
      <c r="L422" s="20">
        <v>1200.0</v>
      </c>
      <c r="M422" s="57">
        <v>0.2649830361</v>
      </c>
      <c r="N422" s="57">
        <v>0.2705167173</v>
      </c>
      <c r="O422" s="27">
        <v>-0.5533681211</v>
      </c>
      <c r="P422" s="20">
        <v>1.0</v>
      </c>
      <c r="Q422" s="7"/>
      <c r="R422" s="7"/>
      <c r="S422" s="7"/>
      <c r="T422" s="7"/>
      <c r="U422" s="7"/>
      <c r="V422" s="7"/>
      <c r="W422" s="7"/>
      <c r="X422" s="7"/>
      <c r="Y422" s="7"/>
      <c r="Z422" s="7"/>
    </row>
    <row r="423" ht="15.0" customHeight="1">
      <c r="A423" s="20" t="s">
        <v>272</v>
      </c>
      <c r="B423" s="20" t="s">
        <v>489</v>
      </c>
      <c r="C423" s="20">
        <v>1210.0</v>
      </c>
      <c r="D423" s="50">
        <v>535.0</v>
      </c>
      <c r="E423" s="57">
        <v>0.3198805567</v>
      </c>
      <c r="F423" s="50">
        <v>171.0</v>
      </c>
      <c r="G423" s="50">
        <v>364.0</v>
      </c>
      <c r="H423" s="20" t="s">
        <v>245</v>
      </c>
      <c r="I423" s="7"/>
      <c r="J423" s="20" t="s">
        <v>272</v>
      </c>
      <c r="K423" s="20" t="s">
        <v>489</v>
      </c>
      <c r="L423" s="20">
        <v>1210.0</v>
      </c>
      <c r="M423" s="57">
        <v>0.3032850439</v>
      </c>
      <c r="N423" s="57">
        <v>0.2950819672</v>
      </c>
      <c r="O423" s="27">
        <v>0.8203076725</v>
      </c>
      <c r="P423" s="20">
        <v>1.0</v>
      </c>
      <c r="Q423" s="7"/>
      <c r="R423" s="7"/>
      <c r="S423" s="7"/>
      <c r="T423" s="7"/>
      <c r="U423" s="7"/>
      <c r="V423" s="7"/>
      <c r="W423" s="7"/>
      <c r="X423" s="7"/>
      <c r="Y423" s="7"/>
      <c r="Z423" s="7"/>
    </row>
    <row r="424" ht="15.0" customHeight="1">
      <c r="A424" s="20" t="s">
        <v>272</v>
      </c>
      <c r="B424" s="20" t="s">
        <v>489</v>
      </c>
      <c r="C424" s="20">
        <v>1220.0</v>
      </c>
      <c r="D424" s="50">
        <v>805.0</v>
      </c>
      <c r="E424" s="57">
        <v>0.3981039541</v>
      </c>
      <c r="F424" s="50">
        <v>320.0</v>
      </c>
      <c r="G424" s="50">
        <v>485.0</v>
      </c>
      <c r="H424" s="20" t="s">
        <v>245</v>
      </c>
      <c r="I424" s="7"/>
      <c r="J424" s="20" t="s">
        <v>272</v>
      </c>
      <c r="K424" s="20" t="s">
        <v>489</v>
      </c>
      <c r="L424" s="20">
        <v>1220.0</v>
      </c>
      <c r="M424" s="57">
        <v>0.353531417</v>
      </c>
      <c r="N424" s="57">
        <v>0.3758169935</v>
      </c>
      <c r="O424" s="27">
        <v>-2.228557647</v>
      </c>
      <c r="P424" s="20">
        <v>1.0</v>
      </c>
      <c r="Q424" s="7"/>
      <c r="R424" s="7"/>
      <c r="S424" s="7"/>
      <c r="T424" s="7"/>
      <c r="U424" s="7"/>
      <c r="V424" s="7"/>
      <c r="W424" s="7"/>
      <c r="X424" s="7"/>
      <c r="Y424" s="7"/>
      <c r="Z424" s="7"/>
    </row>
    <row r="425" ht="15.0" customHeight="1">
      <c r="A425" s="20" t="s">
        <v>272</v>
      </c>
      <c r="B425" s="20" t="s">
        <v>490</v>
      </c>
      <c r="C425" s="20">
        <v>1230.0</v>
      </c>
      <c r="D425" s="50">
        <v>2255.0</v>
      </c>
      <c r="E425" s="57">
        <v>0.4951326897</v>
      </c>
      <c r="F425" s="50">
        <v>1117.0</v>
      </c>
      <c r="G425" s="50">
        <v>1138.0</v>
      </c>
      <c r="H425" s="20" t="s">
        <v>245</v>
      </c>
      <c r="I425" s="7"/>
      <c r="J425" s="20" t="s">
        <v>272</v>
      </c>
      <c r="K425" s="20" t="s">
        <v>490</v>
      </c>
      <c r="L425" s="20">
        <v>1230.0</v>
      </c>
      <c r="M425" s="57">
        <v>0.4660419967</v>
      </c>
      <c r="N425" s="57">
        <v>0.4773227653</v>
      </c>
      <c r="O425" s="27">
        <v>-1.128076862</v>
      </c>
      <c r="P425" s="20">
        <v>1.0</v>
      </c>
      <c r="Q425" s="7"/>
      <c r="R425" s="7"/>
      <c r="S425" s="7"/>
      <c r="T425" s="7"/>
      <c r="U425" s="7"/>
      <c r="V425" s="7"/>
      <c r="W425" s="7"/>
      <c r="X425" s="7"/>
      <c r="Y425" s="7"/>
      <c r="Z425" s="7"/>
    </row>
    <row r="426" ht="15.0" customHeight="1">
      <c r="A426" s="20" t="s">
        <v>272</v>
      </c>
      <c r="B426" s="20" t="s">
        <v>490</v>
      </c>
      <c r="C426" s="20">
        <v>1240.0</v>
      </c>
      <c r="D426" s="50">
        <v>1548.0</v>
      </c>
      <c r="E426" s="57">
        <v>0.4961732611</v>
      </c>
      <c r="F426" s="50">
        <v>768.0</v>
      </c>
      <c r="G426" s="50">
        <v>780.0</v>
      </c>
      <c r="H426" s="20" t="s">
        <v>245</v>
      </c>
      <c r="I426" s="7"/>
      <c r="J426" s="20" t="s">
        <v>272</v>
      </c>
      <c r="K426" s="20" t="s">
        <v>490</v>
      </c>
      <c r="L426" s="20">
        <v>1240.0</v>
      </c>
      <c r="M426" s="57">
        <v>0.4449580523</v>
      </c>
      <c r="N426" s="57">
        <v>0.4782608696</v>
      </c>
      <c r="O426" s="27">
        <v>-3.330281724</v>
      </c>
      <c r="P426" s="20">
        <v>1.0</v>
      </c>
      <c r="Q426" s="7"/>
      <c r="R426" s="7"/>
      <c r="S426" s="7"/>
      <c r="T426" s="7"/>
      <c r="U426" s="7"/>
      <c r="V426" s="7"/>
      <c r="W426" s="7"/>
      <c r="X426" s="7"/>
      <c r="Y426" s="7"/>
      <c r="Z426" s="7"/>
    </row>
    <row r="427" ht="15.0" customHeight="1">
      <c r="A427" s="20" t="s">
        <v>272</v>
      </c>
      <c r="B427" s="20" t="s">
        <v>491</v>
      </c>
      <c r="C427" s="20">
        <v>1250.0</v>
      </c>
      <c r="D427" s="50">
        <v>854.0</v>
      </c>
      <c r="E427" s="57">
        <v>0.4100810717</v>
      </c>
      <c r="F427" s="50">
        <v>350.0</v>
      </c>
      <c r="G427" s="50">
        <v>504.0</v>
      </c>
      <c r="H427" s="20" t="s">
        <v>245</v>
      </c>
      <c r="I427" s="7"/>
      <c r="J427" s="20" t="s">
        <v>272</v>
      </c>
      <c r="K427" s="20" t="s">
        <v>491</v>
      </c>
      <c r="L427" s="20">
        <v>1250.0</v>
      </c>
      <c r="M427" s="57">
        <v>0.3842786691</v>
      </c>
      <c r="N427" s="57">
        <v>0.3873370577</v>
      </c>
      <c r="O427" s="27">
        <v>-0.3058388642</v>
      </c>
      <c r="P427" s="20">
        <v>1.0</v>
      </c>
      <c r="Q427" s="7"/>
      <c r="R427" s="7"/>
      <c r="S427" s="7"/>
      <c r="T427" s="7"/>
      <c r="U427" s="7"/>
      <c r="V427" s="7"/>
      <c r="W427" s="7"/>
      <c r="X427" s="7"/>
      <c r="Y427" s="7"/>
      <c r="Z427" s="7"/>
    </row>
    <row r="428" ht="15.0" customHeight="1">
      <c r="A428" s="20" t="s">
        <v>272</v>
      </c>
      <c r="B428" s="20" t="s">
        <v>441</v>
      </c>
      <c r="C428" s="20">
        <v>1260.0</v>
      </c>
      <c r="D428" s="50">
        <v>2178.0</v>
      </c>
      <c r="E428" s="57">
        <v>0.3529645671</v>
      </c>
      <c r="F428" s="50">
        <v>769.0</v>
      </c>
      <c r="G428" s="50">
        <v>1409.0</v>
      </c>
      <c r="H428" s="20" t="s">
        <v>245</v>
      </c>
      <c r="I428" s="7"/>
      <c r="J428" s="20" t="s">
        <v>272</v>
      </c>
      <c r="K428" s="20" t="s">
        <v>441</v>
      </c>
      <c r="L428" s="20">
        <v>1260.0</v>
      </c>
      <c r="M428" s="57">
        <v>0.3149879288</v>
      </c>
      <c r="N428" s="57">
        <v>0.328476017</v>
      </c>
      <c r="O428" s="27">
        <v>-1.348808817</v>
      </c>
      <c r="P428" s="20">
        <v>1.0</v>
      </c>
      <c r="Q428" s="7"/>
      <c r="R428" s="7"/>
      <c r="S428" s="7"/>
      <c r="T428" s="7"/>
      <c r="U428" s="7"/>
      <c r="V428" s="7"/>
      <c r="W428" s="7"/>
      <c r="X428" s="7"/>
      <c r="Y428" s="7"/>
      <c r="Z428" s="7"/>
    </row>
    <row r="429" ht="15.0" customHeight="1">
      <c r="A429" s="20" t="s">
        <v>272</v>
      </c>
      <c r="B429" s="20" t="s">
        <v>441</v>
      </c>
      <c r="C429" s="20">
        <v>1270.0</v>
      </c>
      <c r="D429" s="50">
        <v>706.0</v>
      </c>
      <c r="E429" s="57">
        <v>0.3621637822</v>
      </c>
      <c r="F429" s="50">
        <v>256.0</v>
      </c>
      <c r="G429" s="50">
        <v>450.0</v>
      </c>
      <c r="H429" s="20" t="s">
        <v>245</v>
      </c>
      <c r="I429" s="7"/>
      <c r="J429" s="20" t="s">
        <v>272</v>
      </c>
      <c r="K429" s="20" t="s">
        <v>441</v>
      </c>
      <c r="L429" s="20">
        <v>1270.0</v>
      </c>
      <c r="M429" s="57">
        <v>0.3339326656</v>
      </c>
      <c r="N429" s="57">
        <v>0.3373819163</v>
      </c>
      <c r="O429" s="27">
        <v>-0.3449250766</v>
      </c>
      <c r="P429" s="20">
        <v>1.0</v>
      </c>
      <c r="Q429" s="7"/>
      <c r="R429" s="7"/>
      <c r="S429" s="7"/>
      <c r="T429" s="7"/>
      <c r="U429" s="7"/>
      <c r="V429" s="7"/>
      <c r="W429" s="7"/>
      <c r="X429" s="7"/>
      <c r="Y429" s="7"/>
      <c r="Z429" s="7"/>
    </row>
    <row r="430" ht="15.0" customHeight="1">
      <c r="A430" s="20" t="s">
        <v>272</v>
      </c>
      <c r="B430" s="20" t="s">
        <v>492</v>
      </c>
      <c r="C430" s="20">
        <v>1280.0</v>
      </c>
      <c r="D430" s="50">
        <v>473.0</v>
      </c>
      <c r="E430" s="57">
        <v>0.4952615202</v>
      </c>
      <c r="F430" s="50">
        <v>234.0</v>
      </c>
      <c r="G430" s="50">
        <v>239.0</v>
      </c>
      <c r="H430" s="20" t="s">
        <v>245</v>
      </c>
      <c r="I430" s="7"/>
      <c r="J430" s="20" t="s">
        <v>272</v>
      </c>
      <c r="K430" s="20" t="s">
        <v>492</v>
      </c>
      <c r="L430" s="20">
        <v>1280.0</v>
      </c>
      <c r="M430" s="57">
        <v>0.4428327447</v>
      </c>
      <c r="N430" s="57">
        <v>0.475465313</v>
      </c>
      <c r="O430" s="27">
        <v>-3.263256829</v>
      </c>
      <c r="P430" s="20">
        <v>1.0</v>
      </c>
      <c r="Q430" s="7"/>
      <c r="R430" s="7"/>
      <c r="S430" s="7"/>
      <c r="T430" s="7"/>
      <c r="U430" s="7"/>
      <c r="V430" s="7"/>
      <c r="W430" s="7"/>
      <c r="X430" s="7"/>
      <c r="Y430" s="7"/>
      <c r="Z430" s="7"/>
    </row>
    <row r="431" ht="15.0" customHeight="1">
      <c r="A431" s="20" t="s">
        <v>272</v>
      </c>
      <c r="B431" s="20" t="s">
        <v>493</v>
      </c>
      <c r="C431" s="20">
        <v>1290.0</v>
      </c>
      <c r="D431" s="50">
        <v>1156.0</v>
      </c>
      <c r="E431" s="57">
        <v>0.4387674478</v>
      </c>
      <c r="F431" s="50">
        <v>507.0</v>
      </c>
      <c r="G431" s="50">
        <v>649.0</v>
      </c>
      <c r="H431" s="20" t="s">
        <v>245</v>
      </c>
      <c r="I431" s="7"/>
      <c r="J431" s="20" t="s">
        <v>272</v>
      </c>
      <c r="K431" s="20" t="s">
        <v>493</v>
      </c>
      <c r="L431" s="20">
        <v>1290.0</v>
      </c>
      <c r="M431" s="57">
        <v>0.3970877696</v>
      </c>
      <c r="N431" s="57">
        <v>0.4189079055</v>
      </c>
      <c r="O431" s="27">
        <v>-2.182013587</v>
      </c>
      <c r="P431" s="20">
        <v>1.0</v>
      </c>
      <c r="Q431" s="7"/>
      <c r="R431" s="7"/>
      <c r="S431" s="7"/>
      <c r="T431" s="7"/>
      <c r="U431" s="7"/>
      <c r="V431" s="7"/>
      <c r="W431" s="7"/>
      <c r="X431" s="7"/>
      <c r="Y431" s="7"/>
      <c r="Z431" s="7"/>
    </row>
    <row r="432" ht="15.0" customHeight="1">
      <c r="A432" s="20" t="s">
        <v>272</v>
      </c>
      <c r="B432" s="20" t="s">
        <v>493</v>
      </c>
      <c r="C432" s="20">
        <v>1300.0</v>
      </c>
      <c r="D432" s="50">
        <v>990.0</v>
      </c>
      <c r="E432" s="57">
        <v>0.4143238204</v>
      </c>
      <c r="F432" s="50">
        <v>410.0</v>
      </c>
      <c r="G432" s="50">
        <v>580.0</v>
      </c>
      <c r="H432" s="20" t="s">
        <v>245</v>
      </c>
      <c r="I432" s="7"/>
      <c r="J432" s="20" t="s">
        <v>272</v>
      </c>
      <c r="K432" s="20" t="s">
        <v>493</v>
      </c>
      <c r="L432" s="20">
        <v>1300.0</v>
      </c>
      <c r="M432" s="57">
        <v>0.3634102519</v>
      </c>
      <c r="N432" s="57">
        <v>0.3931544866</v>
      </c>
      <c r="O432" s="27">
        <v>-2.974423468</v>
      </c>
      <c r="P432" s="20">
        <v>1.0</v>
      </c>
      <c r="Q432" s="7"/>
      <c r="R432" s="7"/>
      <c r="S432" s="7"/>
      <c r="T432" s="7"/>
      <c r="U432" s="7"/>
      <c r="V432" s="7"/>
      <c r="W432" s="7"/>
      <c r="X432" s="7"/>
      <c r="Y432" s="7"/>
      <c r="Z432" s="7"/>
    </row>
    <row r="433" ht="15.0" customHeight="1">
      <c r="A433" s="20" t="s">
        <v>272</v>
      </c>
      <c r="B433" s="20" t="s">
        <v>493</v>
      </c>
      <c r="C433" s="20">
        <v>1310.0</v>
      </c>
      <c r="D433" s="50">
        <v>1020.0</v>
      </c>
      <c r="E433" s="57">
        <v>0.5196011197</v>
      </c>
      <c r="F433" s="50">
        <v>530.0</v>
      </c>
      <c r="G433" s="50">
        <v>490.0</v>
      </c>
      <c r="H433" s="20" t="s">
        <v>247</v>
      </c>
      <c r="I433" s="7"/>
      <c r="J433" s="20" t="s">
        <v>272</v>
      </c>
      <c r="K433" s="20" t="s">
        <v>493</v>
      </c>
      <c r="L433" s="20">
        <v>1310.0</v>
      </c>
      <c r="M433" s="57">
        <v>0.4484002876</v>
      </c>
      <c r="N433" s="57">
        <v>0.5024154589</v>
      </c>
      <c r="O433" s="27">
        <v>-5.40151713</v>
      </c>
      <c r="P433" s="20">
        <v>0.0</v>
      </c>
      <c r="Q433" s="7"/>
      <c r="R433" s="7"/>
      <c r="S433" s="7"/>
      <c r="T433" s="7"/>
      <c r="U433" s="7"/>
      <c r="V433" s="7"/>
      <c r="W433" s="7"/>
      <c r="X433" s="7"/>
      <c r="Y433" s="7"/>
      <c r="Z433" s="7"/>
    </row>
    <row r="434" ht="15.0" customHeight="1">
      <c r="A434" s="20" t="s">
        <v>272</v>
      </c>
      <c r="B434" s="20" t="s">
        <v>493</v>
      </c>
      <c r="C434" s="20">
        <v>1320.0</v>
      </c>
      <c r="D434" s="50">
        <v>636.0</v>
      </c>
      <c r="E434" s="57">
        <v>0.4283340102</v>
      </c>
      <c r="F434" s="50">
        <v>272.0</v>
      </c>
      <c r="G434" s="50">
        <v>364.0</v>
      </c>
      <c r="H434" s="20" t="s">
        <v>245</v>
      </c>
      <c r="I434" s="7"/>
      <c r="J434" s="20" t="s">
        <v>272</v>
      </c>
      <c r="K434" s="20" t="s">
        <v>493</v>
      </c>
      <c r="L434" s="20">
        <v>1320.0</v>
      </c>
      <c r="M434" s="57">
        <v>0.3886742069</v>
      </c>
      <c r="N434" s="57">
        <v>0.4068767908</v>
      </c>
      <c r="O434" s="27">
        <v>-1.820258394</v>
      </c>
      <c r="P434" s="20">
        <v>1.0</v>
      </c>
      <c r="Q434" s="7"/>
      <c r="R434" s="7"/>
      <c r="S434" s="7"/>
      <c r="T434" s="7"/>
      <c r="U434" s="7"/>
      <c r="V434" s="7"/>
      <c r="W434" s="7"/>
      <c r="X434" s="7"/>
      <c r="Y434" s="7"/>
      <c r="Z434" s="7"/>
    </row>
    <row r="435" ht="15.0" customHeight="1">
      <c r="A435" s="20" t="s">
        <v>272</v>
      </c>
      <c r="B435" s="20" t="s">
        <v>494</v>
      </c>
      <c r="C435" s="20">
        <v>1330.0</v>
      </c>
      <c r="D435" s="50">
        <v>837.0</v>
      </c>
      <c r="E435" s="57">
        <v>0.5999499932</v>
      </c>
      <c r="F435" s="50">
        <v>502.0</v>
      </c>
      <c r="G435" s="50">
        <v>335.0</v>
      </c>
      <c r="H435" s="20" t="s">
        <v>247</v>
      </c>
      <c r="I435" s="7"/>
      <c r="J435" s="20" t="s">
        <v>272</v>
      </c>
      <c r="K435" s="20" t="s">
        <v>494</v>
      </c>
      <c r="L435" s="20">
        <v>1330.0</v>
      </c>
      <c r="M435" s="57">
        <v>0.5716970959</v>
      </c>
      <c r="N435" s="57">
        <v>0.5837837838</v>
      </c>
      <c r="O435" s="27">
        <v>-1.208668786</v>
      </c>
      <c r="P435" s="20">
        <v>1.0</v>
      </c>
      <c r="Q435" s="7"/>
      <c r="R435" s="7"/>
      <c r="S435" s="7"/>
      <c r="T435" s="7"/>
      <c r="U435" s="7"/>
      <c r="V435" s="7"/>
      <c r="W435" s="7"/>
      <c r="X435" s="7"/>
      <c r="Y435" s="7"/>
      <c r="Z435" s="7"/>
    </row>
    <row r="436" ht="15.0" customHeight="1">
      <c r="A436" s="20" t="s">
        <v>272</v>
      </c>
      <c r="B436" s="20" t="s">
        <v>494</v>
      </c>
      <c r="C436" s="20">
        <v>1340.0</v>
      </c>
      <c r="D436" s="50">
        <v>670.0</v>
      </c>
      <c r="E436" s="57">
        <v>0.5668470062</v>
      </c>
      <c r="F436" s="50">
        <v>380.0</v>
      </c>
      <c r="G436" s="50">
        <v>290.0</v>
      </c>
      <c r="H436" s="20" t="s">
        <v>247</v>
      </c>
      <c r="I436" s="7"/>
      <c r="J436" s="20" t="s">
        <v>272</v>
      </c>
      <c r="K436" s="20" t="s">
        <v>494</v>
      </c>
      <c r="L436" s="20">
        <v>1340.0</v>
      </c>
      <c r="M436" s="57">
        <v>0.5416670014</v>
      </c>
      <c r="N436" s="57">
        <v>0.5498320269</v>
      </c>
      <c r="O436" s="27">
        <v>-0.8165025461</v>
      </c>
      <c r="P436" s="20">
        <v>1.0</v>
      </c>
      <c r="Q436" s="7"/>
      <c r="R436" s="7"/>
      <c r="S436" s="7"/>
      <c r="T436" s="7"/>
      <c r="U436" s="7"/>
      <c r="V436" s="7"/>
      <c r="W436" s="7"/>
      <c r="X436" s="7"/>
      <c r="Y436" s="7"/>
      <c r="Z436" s="7"/>
    </row>
    <row r="437" ht="15.0" customHeight="1">
      <c r="A437" s="20" t="s">
        <v>272</v>
      </c>
      <c r="B437" s="20" t="s">
        <v>494</v>
      </c>
      <c r="C437" s="20">
        <v>1350.0</v>
      </c>
      <c r="D437" s="50">
        <v>1022.0</v>
      </c>
      <c r="E437" s="57">
        <v>0.5482819711</v>
      </c>
      <c r="F437" s="50">
        <v>560.0</v>
      </c>
      <c r="G437" s="50">
        <v>462.0</v>
      </c>
      <c r="H437" s="20" t="s">
        <v>247</v>
      </c>
      <c r="I437" s="7"/>
      <c r="J437" s="20" t="s">
        <v>272</v>
      </c>
      <c r="K437" s="20" t="s">
        <v>494</v>
      </c>
      <c r="L437" s="20">
        <v>1350.0</v>
      </c>
      <c r="M437" s="57">
        <v>0.519689647</v>
      </c>
      <c r="N437" s="57">
        <v>0.5293296089</v>
      </c>
      <c r="O437" s="27">
        <v>-0.9639961943</v>
      </c>
      <c r="P437" s="20">
        <v>1.0</v>
      </c>
      <c r="Q437" s="7"/>
      <c r="R437" s="7"/>
      <c r="S437" s="7"/>
      <c r="T437" s="7"/>
      <c r="U437" s="7"/>
      <c r="V437" s="7"/>
      <c r="W437" s="7"/>
      <c r="X437" s="7"/>
      <c r="Y437" s="7"/>
      <c r="Z437" s="7"/>
    </row>
    <row r="438" ht="15.0" customHeight="1">
      <c r="A438" s="20" t="s">
        <v>272</v>
      </c>
      <c r="B438" s="20" t="s">
        <v>495</v>
      </c>
      <c r="C438" s="20">
        <v>1360.0</v>
      </c>
      <c r="D438" s="50">
        <v>1391.0</v>
      </c>
      <c r="E438" s="57">
        <v>0.4467195987</v>
      </c>
      <c r="F438" s="50">
        <v>621.0</v>
      </c>
      <c r="G438" s="50">
        <v>770.0</v>
      </c>
      <c r="H438" s="20" t="s">
        <v>245</v>
      </c>
      <c r="I438" s="7"/>
      <c r="J438" s="20" t="s">
        <v>272</v>
      </c>
      <c r="K438" s="20" t="s">
        <v>495</v>
      </c>
      <c r="L438" s="20">
        <v>1360.0</v>
      </c>
      <c r="M438" s="57">
        <v>0.4132271624</v>
      </c>
      <c r="N438" s="57">
        <v>0.4255033557</v>
      </c>
      <c r="O438" s="27">
        <v>-1.227619335</v>
      </c>
      <c r="P438" s="20">
        <v>1.0</v>
      </c>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6">
    <mergeCell ref="A17:B17"/>
    <mergeCell ref="A18:B18"/>
    <mergeCell ref="A22:B22"/>
    <mergeCell ref="A23:B23"/>
    <mergeCell ref="A24:B24"/>
    <mergeCell ref="A25:B25"/>
    <mergeCell ref="A26:B26"/>
    <mergeCell ref="C26:H26"/>
    <mergeCell ref="A6:K6"/>
    <mergeCell ref="A7:K7"/>
    <mergeCell ref="A8:K8"/>
    <mergeCell ref="A14:B14"/>
    <mergeCell ref="E14:K19"/>
    <mergeCell ref="A15:B15"/>
    <mergeCell ref="A16:B16"/>
    <mergeCell ref="A19:B19"/>
  </mergeCells>
  <hyperlinks>
    <hyperlink r:id="rId1" location="'Results'!A1" ref="A3"/>
    <hyperlink r:id="rId2" location="'How%20to%20Read'!A1" ref="F22"/>
  </hyperlinks>
  <printOptions/>
  <pageMargins bottom="1.0" footer="0.0" header="0.0" left="0.75" right="0.75" top="1.0"/>
  <pageSetup fitToHeight="0" paperSize="9" orientation="landscape"/>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3" width="16.0"/>
    <col customWidth="1" min="4" max="13" width="13.0"/>
    <col customWidth="1" min="14" max="26" width="8.71"/>
  </cols>
  <sheetData>
    <row r="1" ht="17.25" customHeight="1">
      <c r="A1" s="1" t="s">
        <v>513</v>
      </c>
      <c r="B1" s="7"/>
      <c r="C1" s="7"/>
      <c r="D1" s="7"/>
      <c r="E1" s="7"/>
      <c r="F1" s="7"/>
      <c r="G1" s="7"/>
      <c r="H1" s="7"/>
      <c r="I1" s="7"/>
      <c r="J1" s="7"/>
      <c r="K1" s="7"/>
      <c r="L1" s="7"/>
      <c r="M1" s="7"/>
      <c r="N1" s="7"/>
      <c r="O1" s="7"/>
      <c r="P1" s="7"/>
      <c r="Q1" s="7"/>
      <c r="R1" s="7"/>
      <c r="S1" s="7"/>
      <c r="T1" s="7"/>
      <c r="U1" s="7"/>
      <c r="V1" s="7"/>
      <c r="W1" s="7"/>
      <c r="X1" s="7"/>
      <c r="Y1" s="7"/>
      <c r="Z1" s="7"/>
    </row>
    <row r="2" ht="15.0" customHeight="1">
      <c r="A2" s="2" t="s">
        <v>514</v>
      </c>
      <c r="B2" s="7"/>
      <c r="C2" s="7"/>
      <c r="D2" s="7"/>
      <c r="E2" s="7"/>
      <c r="F2" s="7"/>
      <c r="G2" s="7"/>
      <c r="H2" s="7"/>
      <c r="I2" s="7"/>
      <c r="J2" s="7"/>
      <c r="K2" s="7"/>
      <c r="L2" s="7"/>
      <c r="M2" s="7"/>
      <c r="N2" s="7"/>
      <c r="O2" s="7"/>
      <c r="P2" s="7"/>
      <c r="Q2" s="7"/>
      <c r="R2" s="7"/>
      <c r="S2" s="7"/>
      <c r="T2" s="7"/>
      <c r="U2" s="7"/>
      <c r="V2" s="7"/>
      <c r="W2" s="7"/>
      <c r="X2" s="7"/>
      <c r="Y2" s="7"/>
      <c r="Z2" s="7"/>
    </row>
    <row r="3" ht="15.0" customHeight="1">
      <c r="A3" s="25" t="s">
        <v>205</v>
      </c>
      <c r="B3" s="7"/>
      <c r="C3" s="7"/>
      <c r="D3" s="7"/>
      <c r="E3" s="7"/>
      <c r="F3" s="7"/>
      <c r="G3" s="7"/>
      <c r="H3" s="7"/>
      <c r="I3" s="7"/>
      <c r="J3" s="7"/>
      <c r="K3" s="7"/>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ht="15.0" customHeight="1">
      <c r="A5" s="8" t="s">
        <v>206</v>
      </c>
      <c r="B5" s="7"/>
      <c r="C5" s="7"/>
      <c r="D5" s="7"/>
      <c r="E5" s="7"/>
      <c r="F5" s="7"/>
      <c r="G5" s="7"/>
      <c r="H5" s="7"/>
      <c r="I5" s="7"/>
      <c r="J5" s="7"/>
      <c r="K5" s="7"/>
      <c r="L5" s="7"/>
      <c r="M5" s="7"/>
      <c r="N5" s="7"/>
      <c r="O5" s="7"/>
      <c r="P5" s="7"/>
      <c r="Q5" s="7"/>
      <c r="R5" s="7"/>
      <c r="S5" s="7"/>
      <c r="T5" s="7"/>
      <c r="U5" s="7"/>
      <c r="V5" s="7"/>
      <c r="W5" s="7"/>
      <c r="X5" s="7"/>
      <c r="Y5" s="7"/>
      <c r="Z5" s="7"/>
    </row>
    <row r="6" ht="30.0" customHeight="1">
      <c r="A6" s="3" t="s">
        <v>515</v>
      </c>
      <c r="L6" s="7"/>
      <c r="M6" s="7"/>
      <c r="N6" s="7"/>
      <c r="O6" s="7"/>
      <c r="P6" s="7"/>
      <c r="Q6" s="7"/>
      <c r="R6" s="7"/>
      <c r="S6" s="7"/>
      <c r="T6" s="7"/>
      <c r="U6" s="7"/>
      <c r="V6" s="7"/>
      <c r="W6" s="7"/>
      <c r="X6" s="7"/>
      <c r="Y6" s="7"/>
      <c r="Z6" s="7"/>
    </row>
    <row r="7" ht="18.0" customHeight="1">
      <c r="A7" s="3" t="s">
        <v>516</v>
      </c>
      <c r="L7" s="7"/>
      <c r="M7" s="7"/>
      <c r="N7" s="7"/>
      <c r="O7" s="7"/>
      <c r="P7" s="7"/>
      <c r="Q7" s="7"/>
      <c r="R7" s="7"/>
      <c r="S7" s="7"/>
      <c r="T7" s="7"/>
      <c r="U7" s="7"/>
      <c r="V7" s="7"/>
      <c r="W7" s="7"/>
      <c r="X7" s="7"/>
      <c r="Y7" s="7"/>
      <c r="Z7" s="7"/>
    </row>
    <row r="8">
      <c r="A8" s="7"/>
      <c r="B8" s="7"/>
      <c r="C8" s="7"/>
      <c r="D8" s="7"/>
      <c r="E8" s="7"/>
      <c r="F8" s="7"/>
      <c r="G8" s="7"/>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ht="15.0" customHeight="1">
      <c r="A13" s="8" t="s">
        <v>212</v>
      </c>
      <c r="B13" s="7"/>
      <c r="C13" s="7"/>
      <c r="D13" s="7"/>
      <c r="E13" s="8" t="s">
        <v>213</v>
      </c>
      <c r="F13" s="7"/>
      <c r="G13" s="7"/>
      <c r="H13" s="7"/>
      <c r="I13" s="7"/>
      <c r="J13" s="7"/>
      <c r="K13" s="7"/>
      <c r="L13" s="7"/>
      <c r="M13" s="7"/>
      <c r="N13" s="7"/>
      <c r="O13" s="7"/>
      <c r="P13" s="7"/>
      <c r="Q13" s="7"/>
      <c r="R13" s="7"/>
      <c r="S13" s="7"/>
      <c r="T13" s="7"/>
      <c r="U13" s="7"/>
      <c r="V13" s="7"/>
      <c r="W13" s="7"/>
      <c r="X13" s="7"/>
      <c r="Y13" s="7"/>
      <c r="Z13" s="7"/>
    </row>
    <row r="14" ht="15.0" customHeight="1">
      <c r="A14" s="3" t="s">
        <v>214</v>
      </c>
      <c r="C14" s="42">
        <v>0.46939</v>
      </c>
      <c r="D14" s="7"/>
      <c r="E14" s="43" t="s">
        <v>159</v>
      </c>
      <c r="F14" s="44"/>
      <c r="G14" s="44"/>
      <c r="H14" s="44"/>
      <c r="I14" s="44"/>
      <c r="J14" s="44"/>
      <c r="K14" s="45"/>
      <c r="L14" s="7"/>
      <c r="M14" s="7"/>
      <c r="N14" s="7"/>
      <c r="O14" s="7"/>
      <c r="P14" s="7"/>
      <c r="Q14" s="7"/>
      <c r="R14" s="7"/>
      <c r="S14" s="7"/>
      <c r="T14" s="7"/>
      <c r="U14" s="7"/>
      <c r="V14" s="7"/>
      <c r="W14" s="7"/>
      <c r="X14" s="7"/>
      <c r="Y14" s="7"/>
      <c r="Z14" s="7"/>
    </row>
    <row r="15" ht="15.0" customHeight="1">
      <c r="A15" s="3" t="s">
        <v>216</v>
      </c>
      <c r="C15" s="42">
        <f>1-C14</f>
        <v>0.53061</v>
      </c>
      <c r="D15" s="7"/>
      <c r="E15" s="46"/>
      <c r="K15" s="47"/>
      <c r="L15" s="7"/>
      <c r="M15" s="7"/>
      <c r="N15" s="7"/>
      <c r="O15" s="7"/>
      <c r="P15" s="7"/>
      <c r="Q15" s="7"/>
      <c r="R15" s="7"/>
      <c r="S15" s="7"/>
      <c r="T15" s="7"/>
      <c r="U15" s="7"/>
      <c r="V15" s="7"/>
      <c r="W15" s="7"/>
      <c r="X15" s="7"/>
      <c r="Y15" s="7"/>
      <c r="Z15" s="7"/>
    </row>
    <row r="16" ht="15.0" customHeight="1">
      <c r="A16" s="3" t="s">
        <v>217</v>
      </c>
      <c r="C16" s="48">
        <f>(C14-C15)*100</f>
        <v>-6.122</v>
      </c>
      <c r="D16" s="7"/>
      <c r="E16" s="46"/>
      <c r="K16" s="47"/>
      <c r="L16" s="7"/>
      <c r="M16" s="7"/>
      <c r="N16" s="7"/>
      <c r="O16" s="7"/>
      <c r="P16" s="7"/>
      <c r="Q16" s="7"/>
      <c r="R16" s="7"/>
      <c r="S16" s="7"/>
      <c r="T16" s="7"/>
      <c r="U16" s="7"/>
      <c r="V16" s="7"/>
      <c r="W16" s="7"/>
      <c r="X16" s="7"/>
      <c r="Y16" s="7"/>
      <c r="Z16" s="7"/>
    </row>
    <row r="17" ht="15.0" customHeight="1">
      <c r="A17" s="3" t="s">
        <v>120</v>
      </c>
      <c r="C17" s="49" t="str">
        <f>IF(C14&gt;0.5,"Brooks","Mackenzie")</f>
        <v>Mackenzie</v>
      </c>
      <c r="D17" s="7"/>
      <c r="E17" s="46"/>
      <c r="K17" s="47"/>
      <c r="L17" s="7"/>
      <c r="M17" s="7"/>
      <c r="N17" s="7"/>
      <c r="O17" s="7"/>
      <c r="P17" s="7"/>
      <c r="Q17" s="7"/>
      <c r="R17" s="7"/>
      <c r="S17" s="7"/>
      <c r="T17" s="7"/>
      <c r="U17" s="7"/>
      <c r="V17" s="7"/>
      <c r="W17" s="7"/>
      <c r="X17" s="7"/>
      <c r="Y17" s="7"/>
      <c r="Z17" s="7"/>
    </row>
    <row r="18" ht="15.0" customHeight="1">
      <c r="A18" s="20" t="s">
        <v>218</v>
      </c>
      <c r="C18" s="50">
        <v>152819.0</v>
      </c>
      <c r="D18" s="7"/>
      <c r="E18" s="46"/>
      <c r="K18" s="47"/>
      <c r="L18" s="7"/>
      <c r="M18" s="7"/>
      <c r="N18" s="7"/>
      <c r="O18" s="7"/>
      <c r="P18" s="7"/>
      <c r="Q18" s="7"/>
      <c r="R18" s="7"/>
      <c r="S18" s="7"/>
      <c r="T18" s="7"/>
      <c r="U18" s="7"/>
      <c r="V18" s="7"/>
      <c r="W18" s="7"/>
      <c r="X18" s="7"/>
      <c r="Y18" s="7"/>
      <c r="Z18" s="7"/>
    </row>
    <row r="19" ht="15.0" customHeight="1">
      <c r="A19" s="20" t="s">
        <v>219</v>
      </c>
      <c r="C19" s="50">
        <v>172750.0</v>
      </c>
      <c r="D19" s="7"/>
      <c r="E19" s="51"/>
      <c r="F19" s="52"/>
      <c r="G19" s="52"/>
      <c r="H19" s="52"/>
      <c r="I19" s="52"/>
      <c r="J19" s="52"/>
      <c r="K19" s="53"/>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0" customHeight="1">
      <c r="A21" s="8" t="s">
        <v>220</v>
      </c>
      <c r="B21" s="7"/>
      <c r="C21" s="7"/>
      <c r="D21" s="7"/>
      <c r="E21" s="8" t="s">
        <v>80</v>
      </c>
      <c r="F21" s="7"/>
      <c r="G21" s="7"/>
      <c r="H21" s="7"/>
      <c r="I21" s="7"/>
      <c r="J21" s="7"/>
      <c r="K21" s="7"/>
      <c r="L21" s="7"/>
      <c r="M21" s="7"/>
      <c r="N21" s="7"/>
      <c r="O21" s="7"/>
      <c r="P21" s="7"/>
      <c r="Q21" s="7"/>
      <c r="R21" s="7"/>
      <c r="S21" s="7"/>
      <c r="T21" s="7"/>
      <c r="U21" s="7"/>
      <c r="V21" s="7"/>
      <c r="W21" s="7"/>
      <c r="X21" s="7"/>
      <c r="Y21" s="7"/>
      <c r="Z21" s="7"/>
    </row>
    <row r="22" ht="27.75" customHeight="1">
      <c r="A22" s="3" t="s">
        <v>221</v>
      </c>
      <c r="C22" s="54">
        <v>1.99</v>
      </c>
      <c r="D22" s="7"/>
      <c r="E22" s="36" t="s">
        <v>82</v>
      </c>
      <c r="F22" s="55" t="s">
        <v>222</v>
      </c>
      <c r="G22" s="7"/>
      <c r="H22" s="7"/>
      <c r="I22" s="7"/>
      <c r="J22" s="7"/>
      <c r="K22" s="7"/>
      <c r="L22" s="7"/>
      <c r="M22" s="7"/>
      <c r="N22" s="7"/>
      <c r="O22" s="7"/>
      <c r="P22" s="7"/>
      <c r="Q22" s="7"/>
      <c r="R22" s="7"/>
      <c r="S22" s="7"/>
      <c r="T22" s="7"/>
      <c r="U22" s="7"/>
      <c r="V22" s="7"/>
      <c r="W22" s="7"/>
      <c r="X22" s="7"/>
      <c r="Y22" s="7"/>
      <c r="Z22" s="7"/>
    </row>
    <row r="23" ht="27.75" customHeight="1">
      <c r="A23" s="3" t="s">
        <v>223</v>
      </c>
      <c r="C23" s="23" t="s">
        <v>359</v>
      </c>
      <c r="D23" s="7"/>
      <c r="E23" s="7"/>
      <c r="F23" s="7"/>
      <c r="G23" s="7"/>
      <c r="H23" s="7"/>
      <c r="I23" s="7"/>
      <c r="J23" s="7"/>
      <c r="K23" s="7"/>
      <c r="L23" s="7"/>
      <c r="M23" s="7"/>
      <c r="N23" s="7"/>
      <c r="O23" s="7"/>
      <c r="P23" s="7"/>
      <c r="Q23" s="7"/>
      <c r="R23" s="7"/>
      <c r="S23" s="7"/>
      <c r="T23" s="7"/>
      <c r="U23" s="7"/>
      <c r="V23" s="7"/>
      <c r="W23" s="7"/>
      <c r="X23" s="7"/>
      <c r="Y23" s="7"/>
      <c r="Z23" s="7"/>
    </row>
    <row r="24" ht="27.75" customHeight="1">
      <c r="A24" s="3" t="s">
        <v>225</v>
      </c>
      <c r="C24" s="56">
        <v>0.268742830687524</v>
      </c>
      <c r="D24" s="7"/>
      <c r="E24" s="7"/>
      <c r="F24" s="7"/>
      <c r="G24" s="7"/>
      <c r="H24" s="7"/>
      <c r="I24" s="7"/>
      <c r="J24" s="7"/>
      <c r="K24" s="7"/>
      <c r="L24" s="7"/>
      <c r="M24" s="7"/>
      <c r="N24" s="7"/>
      <c r="O24" s="7"/>
      <c r="P24" s="7"/>
      <c r="Q24" s="7"/>
      <c r="R24" s="7"/>
      <c r="S24" s="7"/>
      <c r="T24" s="7"/>
      <c r="U24" s="7"/>
      <c r="V24" s="7"/>
      <c r="W24" s="7"/>
      <c r="X24" s="7"/>
      <c r="Y24" s="7"/>
      <c r="Z24" s="7"/>
    </row>
    <row r="25" ht="27.75" customHeight="1">
      <c r="A25" s="3" t="s">
        <v>226</v>
      </c>
      <c r="C25" s="20" t="s">
        <v>227</v>
      </c>
      <c r="D25" s="7"/>
      <c r="E25" s="7"/>
      <c r="F25" s="7"/>
      <c r="G25" s="7"/>
      <c r="H25" s="7"/>
      <c r="I25" s="7"/>
      <c r="J25" s="7"/>
      <c r="K25" s="7"/>
      <c r="L25" s="7"/>
      <c r="M25" s="7"/>
      <c r="N25" s="7"/>
      <c r="O25" s="7"/>
      <c r="P25" s="7"/>
      <c r="Q25" s="7"/>
      <c r="R25" s="7"/>
      <c r="S25" s="7"/>
      <c r="T25" s="7"/>
      <c r="U25" s="7"/>
      <c r="V25" s="7"/>
      <c r="W25" s="7"/>
      <c r="X25" s="7"/>
      <c r="Y25" s="7"/>
      <c r="Z25" s="7"/>
    </row>
    <row r="26" ht="27.75" customHeight="1">
      <c r="A26" s="3" t="s">
        <v>125</v>
      </c>
      <c r="C26" s="3" t="s">
        <v>158</v>
      </c>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0" customHeight="1">
      <c r="A29" s="8" t="s">
        <v>228</v>
      </c>
      <c r="B29" s="7"/>
      <c r="C29" s="7"/>
      <c r="D29" s="7"/>
      <c r="E29" s="7"/>
      <c r="F29" s="7"/>
      <c r="G29" s="7"/>
      <c r="H29" s="7"/>
      <c r="I29" s="8" t="s">
        <v>229</v>
      </c>
      <c r="J29" s="7"/>
      <c r="K29" s="7"/>
      <c r="L29" s="7"/>
      <c r="M29" s="7"/>
      <c r="N29" s="7"/>
      <c r="O29" s="7"/>
      <c r="P29" s="7"/>
      <c r="Q29" s="7"/>
      <c r="R29" s="7"/>
      <c r="S29" s="7"/>
      <c r="T29" s="7"/>
      <c r="U29" s="7"/>
      <c r="V29" s="7"/>
      <c r="W29" s="7"/>
      <c r="X29" s="7"/>
      <c r="Y29" s="7"/>
      <c r="Z29" s="7"/>
    </row>
    <row r="30" ht="39.75" customHeight="1">
      <c r="A30" s="24" t="s">
        <v>231</v>
      </c>
      <c r="B30" s="24" t="s">
        <v>230</v>
      </c>
      <c r="C30" s="24" t="s">
        <v>218</v>
      </c>
      <c r="D30" s="24" t="s">
        <v>219</v>
      </c>
      <c r="E30" s="24" t="s">
        <v>517</v>
      </c>
      <c r="F30" s="24" t="s">
        <v>518</v>
      </c>
      <c r="G30" s="24" t="s">
        <v>519</v>
      </c>
      <c r="H30" s="7"/>
      <c r="I30" s="24" t="s">
        <v>230</v>
      </c>
      <c r="J30" s="24" t="s">
        <v>360</v>
      </c>
      <c r="K30" s="24" t="s">
        <v>239</v>
      </c>
      <c r="L30" s="24" t="s">
        <v>361</v>
      </c>
      <c r="M30" s="24" t="s">
        <v>362</v>
      </c>
      <c r="N30" s="7"/>
      <c r="O30" s="7"/>
      <c r="P30" s="7"/>
      <c r="Q30" s="7"/>
      <c r="R30" s="7"/>
      <c r="S30" s="7"/>
      <c r="T30" s="7"/>
      <c r="U30" s="7"/>
      <c r="V30" s="7"/>
      <c r="W30" s="7"/>
      <c r="X30" s="7"/>
      <c r="Y30" s="7"/>
      <c r="Z30" s="7"/>
    </row>
    <row r="31" ht="15.0" customHeight="1">
      <c r="A31" s="20" t="s">
        <v>306</v>
      </c>
      <c r="B31" s="20" t="s">
        <v>520</v>
      </c>
      <c r="C31" s="50">
        <v>139.0</v>
      </c>
      <c r="D31" s="50">
        <v>252.0</v>
      </c>
      <c r="E31" s="50">
        <v>391.0</v>
      </c>
      <c r="F31" s="57">
        <v>0.3554987212</v>
      </c>
      <c r="G31" s="57">
        <v>0.6445012788</v>
      </c>
      <c r="H31" s="7"/>
      <c r="I31" s="20" t="s">
        <v>305</v>
      </c>
      <c r="J31" s="57">
        <v>0.306584781538732</v>
      </c>
      <c r="K31" s="57">
        <v>0.388412017167382</v>
      </c>
      <c r="L31" s="27">
        <v>-8.18272356286505</v>
      </c>
      <c r="M31" s="20">
        <v>1.0</v>
      </c>
      <c r="N31" s="7"/>
      <c r="O31" s="7"/>
      <c r="P31" s="7"/>
      <c r="Q31" s="7"/>
      <c r="R31" s="7"/>
      <c r="S31" s="7"/>
      <c r="T31" s="7"/>
      <c r="U31" s="7"/>
      <c r="V31" s="7"/>
      <c r="W31" s="7"/>
      <c r="X31" s="7"/>
      <c r="Y31" s="7"/>
      <c r="Z31" s="7"/>
    </row>
    <row r="32" ht="15.0" customHeight="1">
      <c r="A32" s="20" t="s">
        <v>306</v>
      </c>
      <c r="B32" s="20" t="s">
        <v>521</v>
      </c>
      <c r="C32" s="50">
        <v>85.0</v>
      </c>
      <c r="D32" s="50">
        <v>256.0</v>
      </c>
      <c r="E32" s="50">
        <v>341.0</v>
      </c>
      <c r="F32" s="57">
        <v>0.2492668622</v>
      </c>
      <c r="G32" s="57">
        <v>0.7507331378</v>
      </c>
      <c r="H32" s="7"/>
      <c r="I32" s="20" t="s">
        <v>309</v>
      </c>
      <c r="J32" s="57">
        <v>0.218727248720185</v>
      </c>
      <c r="K32" s="57">
        <v>0.282296650717703</v>
      </c>
      <c r="L32" s="27">
        <v>-6.35694019975181</v>
      </c>
      <c r="M32" s="20">
        <v>1.0</v>
      </c>
      <c r="N32" s="7"/>
      <c r="O32" s="7"/>
      <c r="P32" s="7"/>
      <c r="Q32" s="7"/>
      <c r="R32" s="7"/>
      <c r="S32" s="7"/>
      <c r="T32" s="7"/>
      <c r="U32" s="7"/>
      <c r="V32" s="7"/>
      <c r="W32" s="7"/>
      <c r="X32" s="7"/>
      <c r="Y32" s="7"/>
      <c r="Z32" s="7"/>
    </row>
    <row r="33" ht="15.0" customHeight="1">
      <c r="A33" s="20" t="s">
        <v>306</v>
      </c>
      <c r="B33" s="20" t="s">
        <v>522</v>
      </c>
      <c r="C33" s="50">
        <v>125.0</v>
      </c>
      <c r="D33" s="50">
        <v>286.0</v>
      </c>
      <c r="E33" s="50">
        <v>411.0</v>
      </c>
      <c r="F33" s="57">
        <v>0.304136253</v>
      </c>
      <c r="G33" s="57">
        <v>0.695863747</v>
      </c>
      <c r="H33" s="7"/>
      <c r="I33" s="20" t="s">
        <v>311</v>
      </c>
      <c r="J33" s="57">
        <v>0.308065859675509</v>
      </c>
      <c r="K33" s="57">
        <v>0.317180616740088</v>
      </c>
      <c r="L33" s="27">
        <v>-0.911475706457954</v>
      </c>
      <c r="M33" s="20">
        <v>1.0</v>
      </c>
      <c r="N33" s="7"/>
      <c r="O33" s="7"/>
      <c r="P33" s="7"/>
      <c r="Q33" s="7"/>
      <c r="R33" s="7"/>
      <c r="S33" s="7"/>
      <c r="T33" s="7"/>
      <c r="U33" s="7"/>
      <c r="V33" s="7"/>
      <c r="W33" s="7"/>
      <c r="X33" s="7"/>
      <c r="Y33" s="7"/>
      <c r="Z33" s="7"/>
    </row>
    <row r="34" ht="15.0" customHeight="1">
      <c r="A34" s="20" t="s">
        <v>306</v>
      </c>
      <c r="B34" s="20" t="s">
        <v>523</v>
      </c>
      <c r="C34" s="50">
        <v>351.0</v>
      </c>
      <c r="D34" s="50">
        <v>1132.0</v>
      </c>
      <c r="E34" s="50">
        <v>1483.0</v>
      </c>
      <c r="F34" s="57">
        <v>0.2366824005</v>
      </c>
      <c r="G34" s="57">
        <v>0.7633175995</v>
      </c>
      <c r="H34" s="7"/>
      <c r="I34" s="20" t="s">
        <v>312</v>
      </c>
      <c r="J34" s="57">
        <v>0.243801377029108</v>
      </c>
      <c r="K34" s="57">
        <v>0.259018332347723</v>
      </c>
      <c r="L34" s="27">
        <v>-1.52169553186154</v>
      </c>
      <c r="M34" s="20">
        <v>1.0</v>
      </c>
      <c r="N34" s="7"/>
      <c r="O34" s="7"/>
      <c r="P34" s="7"/>
      <c r="Q34" s="7"/>
      <c r="R34" s="7"/>
      <c r="S34" s="7"/>
      <c r="T34" s="7"/>
      <c r="U34" s="7"/>
      <c r="V34" s="7"/>
      <c r="W34" s="7"/>
      <c r="X34" s="7"/>
      <c r="Y34" s="7"/>
      <c r="Z34" s="7"/>
    </row>
    <row r="35" ht="15.0" customHeight="1">
      <c r="A35" s="20" t="s">
        <v>306</v>
      </c>
      <c r="B35" s="20" t="s">
        <v>524</v>
      </c>
      <c r="C35" s="50">
        <v>31.0</v>
      </c>
      <c r="D35" s="50">
        <v>80.0</v>
      </c>
      <c r="E35" s="50">
        <v>111.0</v>
      </c>
      <c r="F35" s="57">
        <v>0.2792792793</v>
      </c>
      <c r="G35" s="57">
        <v>0.7207207207</v>
      </c>
      <c r="H35" s="7"/>
      <c r="I35" s="20" t="s">
        <v>313</v>
      </c>
      <c r="J35" s="57">
        <v>0.303189396032721</v>
      </c>
      <c r="K35" s="57">
        <v>0.327586206896552</v>
      </c>
      <c r="L35" s="27">
        <v>-2.43968108638307</v>
      </c>
      <c r="M35" s="20">
        <v>1.0</v>
      </c>
      <c r="N35" s="7"/>
      <c r="O35" s="7"/>
      <c r="P35" s="7"/>
      <c r="Q35" s="7"/>
      <c r="R35" s="7"/>
      <c r="S35" s="7"/>
      <c r="T35" s="7"/>
      <c r="U35" s="7"/>
      <c r="V35" s="7"/>
      <c r="W35" s="7"/>
      <c r="X35" s="7"/>
      <c r="Y35" s="7"/>
      <c r="Z35" s="7"/>
    </row>
    <row r="36" ht="15.0" customHeight="1">
      <c r="A36" s="20" t="s">
        <v>306</v>
      </c>
      <c r="B36" s="20" t="s">
        <v>525</v>
      </c>
      <c r="C36" s="50">
        <v>584.0</v>
      </c>
      <c r="D36" s="50">
        <v>1674.0</v>
      </c>
      <c r="E36" s="50">
        <v>2258.0</v>
      </c>
      <c r="F36" s="57">
        <v>0.258635961</v>
      </c>
      <c r="G36" s="57">
        <v>0.741364039</v>
      </c>
      <c r="H36" s="7"/>
      <c r="I36" s="20" t="s">
        <v>314</v>
      </c>
      <c r="J36" s="57">
        <v>0.251356923053471</v>
      </c>
      <c r="K36" s="57">
        <v>0.277212216131558</v>
      </c>
      <c r="L36" s="27">
        <v>-2.5855293078087</v>
      </c>
      <c r="M36" s="20">
        <v>1.0</v>
      </c>
      <c r="N36" s="7"/>
      <c r="O36" s="7"/>
      <c r="P36" s="7"/>
      <c r="Q36" s="7"/>
      <c r="R36" s="7"/>
      <c r="S36" s="7"/>
      <c r="T36" s="7"/>
      <c r="U36" s="7"/>
      <c r="V36" s="7"/>
      <c r="W36" s="7"/>
      <c r="X36" s="7"/>
      <c r="Y36" s="7"/>
      <c r="Z36" s="7"/>
    </row>
    <row r="37" ht="15.0" customHeight="1">
      <c r="A37" s="20" t="s">
        <v>306</v>
      </c>
      <c r="B37" s="20" t="s">
        <v>526</v>
      </c>
      <c r="C37" s="50">
        <v>991.0</v>
      </c>
      <c r="D37" s="50">
        <v>1420.0</v>
      </c>
      <c r="E37" s="50">
        <v>2411.0</v>
      </c>
      <c r="F37" s="57">
        <v>0.4110327665</v>
      </c>
      <c r="G37" s="57">
        <v>0.5889672335</v>
      </c>
      <c r="H37" s="7"/>
      <c r="I37" s="20" t="s">
        <v>315</v>
      </c>
      <c r="J37" s="57">
        <v>0.421515374121686</v>
      </c>
      <c r="K37" s="57">
        <v>0.427079303675048</v>
      </c>
      <c r="L37" s="27">
        <v>-0.556392955336243</v>
      </c>
      <c r="M37" s="20">
        <v>1.0</v>
      </c>
      <c r="N37" s="7"/>
      <c r="O37" s="7"/>
      <c r="P37" s="7"/>
      <c r="Q37" s="7"/>
      <c r="R37" s="7"/>
      <c r="S37" s="7"/>
      <c r="T37" s="7"/>
      <c r="U37" s="7"/>
      <c r="V37" s="7"/>
      <c r="W37" s="7"/>
      <c r="X37" s="7"/>
      <c r="Y37" s="7"/>
      <c r="Z37" s="7"/>
    </row>
    <row r="38" ht="15.0" customHeight="1">
      <c r="A38" s="20" t="s">
        <v>306</v>
      </c>
      <c r="B38" s="20" t="s">
        <v>527</v>
      </c>
      <c r="C38" s="50">
        <v>297.0</v>
      </c>
      <c r="D38" s="50">
        <v>615.0</v>
      </c>
      <c r="E38" s="50">
        <v>912.0</v>
      </c>
      <c r="F38" s="57">
        <v>0.3256578947</v>
      </c>
      <c r="G38" s="57">
        <v>0.6743421053</v>
      </c>
      <c r="H38" s="7"/>
      <c r="I38" s="20" t="s">
        <v>316</v>
      </c>
      <c r="J38" s="57">
        <v>0.309085611073298</v>
      </c>
      <c r="K38" s="57">
        <v>0.334923664122137</v>
      </c>
      <c r="L38" s="27">
        <v>-2.58380530488392</v>
      </c>
      <c r="M38" s="20">
        <v>1.0</v>
      </c>
      <c r="N38" s="7"/>
      <c r="O38" s="7"/>
      <c r="P38" s="7"/>
      <c r="Q38" s="7"/>
      <c r="R38" s="7"/>
      <c r="S38" s="7"/>
      <c r="T38" s="7"/>
      <c r="U38" s="7"/>
      <c r="V38" s="7"/>
      <c r="W38" s="7"/>
      <c r="X38" s="7"/>
      <c r="Y38" s="7"/>
      <c r="Z38" s="7"/>
    </row>
    <row r="39" ht="15.0" customHeight="1">
      <c r="A39" s="20" t="s">
        <v>306</v>
      </c>
      <c r="B39" s="20" t="s">
        <v>528</v>
      </c>
      <c r="C39" s="50">
        <v>386.0</v>
      </c>
      <c r="D39" s="50">
        <v>692.0</v>
      </c>
      <c r="E39" s="50">
        <v>1078.0</v>
      </c>
      <c r="F39" s="57">
        <v>0.3580705009</v>
      </c>
      <c r="G39" s="57">
        <v>0.6419294991</v>
      </c>
      <c r="H39" s="7"/>
      <c r="I39" s="20" t="s">
        <v>317</v>
      </c>
      <c r="J39" s="57">
        <v>0.371187709862419</v>
      </c>
      <c r="K39" s="57">
        <v>0.395189003436426</v>
      </c>
      <c r="L39" s="27">
        <v>-2.40012935740075</v>
      </c>
      <c r="M39" s="20">
        <v>1.0</v>
      </c>
      <c r="N39" s="7"/>
      <c r="O39" s="7"/>
      <c r="P39" s="7"/>
      <c r="Q39" s="7"/>
      <c r="R39" s="7"/>
      <c r="S39" s="7"/>
      <c r="T39" s="7"/>
      <c r="U39" s="7"/>
      <c r="V39" s="7"/>
      <c r="W39" s="7"/>
      <c r="X39" s="7"/>
      <c r="Y39" s="7"/>
      <c r="Z39" s="7"/>
    </row>
    <row r="40" ht="15.0" customHeight="1">
      <c r="A40" s="20" t="s">
        <v>306</v>
      </c>
      <c r="B40" s="20" t="s">
        <v>529</v>
      </c>
      <c r="C40" s="50">
        <v>36.0</v>
      </c>
      <c r="D40" s="50">
        <v>106.0</v>
      </c>
      <c r="E40" s="50">
        <v>142.0</v>
      </c>
      <c r="F40" s="57">
        <v>0.2535211268</v>
      </c>
      <c r="G40" s="57">
        <v>0.7464788732</v>
      </c>
      <c r="H40" s="7"/>
      <c r="I40" s="20" t="s">
        <v>318</v>
      </c>
      <c r="J40" s="57">
        <v>0.296985114792699</v>
      </c>
      <c r="K40" s="57">
        <v>0.262068965517241</v>
      </c>
      <c r="L40" s="27">
        <v>3.49161492754578</v>
      </c>
      <c r="M40" s="20">
        <v>1.0</v>
      </c>
      <c r="N40" s="7"/>
      <c r="O40" s="7"/>
      <c r="P40" s="7"/>
      <c r="Q40" s="7"/>
      <c r="R40" s="7"/>
      <c r="S40" s="7"/>
      <c r="T40" s="7"/>
      <c r="U40" s="7"/>
      <c r="V40" s="7"/>
      <c r="W40" s="7"/>
      <c r="X40" s="7"/>
      <c r="Y40" s="7"/>
      <c r="Z40" s="7"/>
    </row>
    <row r="41" ht="15.0" customHeight="1">
      <c r="A41" s="20" t="s">
        <v>306</v>
      </c>
      <c r="B41" s="20" t="s">
        <v>530</v>
      </c>
      <c r="C41" s="50">
        <v>61.0</v>
      </c>
      <c r="D41" s="50">
        <v>217.0</v>
      </c>
      <c r="E41" s="50">
        <v>278.0</v>
      </c>
      <c r="F41" s="57">
        <v>0.2194244604</v>
      </c>
      <c r="G41" s="57">
        <v>0.7805755396</v>
      </c>
      <c r="H41" s="7"/>
      <c r="I41" s="20" t="s">
        <v>319</v>
      </c>
      <c r="J41" s="57">
        <v>0.215747047322225</v>
      </c>
      <c r="K41" s="57">
        <v>0.211678832116788</v>
      </c>
      <c r="L41" s="27">
        <v>0.40682152054364</v>
      </c>
      <c r="M41" s="20">
        <v>1.0</v>
      </c>
      <c r="N41" s="7"/>
      <c r="O41" s="7"/>
      <c r="P41" s="7"/>
      <c r="Q41" s="7"/>
      <c r="R41" s="7"/>
      <c r="S41" s="7"/>
      <c r="T41" s="7"/>
      <c r="U41" s="7"/>
      <c r="V41" s="7"/>
      <c r="W41" s="7"/>
      <c r="X41" s="7"/>
      <c r="Y41" s="7"/>
      <c r="Z41" s="7"/>
    </row>
    <row r="42" ht="15.0" customHeight="1">
      <c r="A42" s="20" t="s">
        <v>306</v>
      </c>
      <c r="B42" s="20" t="s">
        <v>531</v>
      </c>
      <c r="C42" s="50">
        <v>705.0</v>
      </c>
      <c r="D42" s="50">
        <v>1195.0</v>
      </c>
      <c r="E42" s="50">
        <v>1900.0</v>
      </c>
      <c r="F42" s="57">
        <v>0.3710526316</v>
      </c>
      <c r="G42" s="57">
        <v>0.6289473684</v>
      </c>
      <c r="H42" s="7"/>
      <c r="I42" s="20" t="s">
        <v>320</v>
      </c>
      <c r="J42" s="57">
        <v>0.38906899465502</v>
      </c>
      <c r="K42" s="57">
        <v>0.388477366255144</v>
      </c>
      <c r="L42" s="27">
        <v>0.0591628399875643</v>
      </c>
      <c r="M42" s="20">
        <v>1.0</v>
      </c>
      <c r="N42" s="7"/>
      <c r="O42" s="7"/>
      <c r="P42" s="7"/>
      <c r="Q42" s="7"/>
      <c r="R42" s="7"/>
      <c r="S42" s="7"/>
      <c r="T42" s="7"/>
      <c r="U42" s="7"/>
      <c r="V42" s="7"/>
      <c r="W42" s="7"/>
      <c r="X42" s="7"/>
      <c r="Y42" s="7"/>
      <c r="Z42" s="7"/>
    </row>
    <row r="43" ht="15.0" customHeight="1">
      <c r="A43" s="20" t="s">
        <v>306</v>
      </c>
      <c r="B43" s="20" t="s">
        <v>532</v>
      </c>
      <c r="C43" s="50">
        <v>417.0</v>
      </c>
      <c r="D43" s="50">
        <v>1187.0</v>
      </c>
      <c r="E43" s="50">
        <v>1604.0</v>
      </c>
      <c r="F43" s="57">
        <v>0.2599750623</v>
      </c>
      <c r="G43" s="57">
        <v>0.7400249377</v>
      </c>
      <c r="H43" s="7"/>
      <c r="I43" s="20" t="s">
        <v>363</v>
      </c>
      <c r="J43" s="57">
        <v>0.278238503328026</v>
      </c>
      <c r="K43" s="57">
        <v>0.284845132743363</v>
      </c>
      <c r="L43" s="27">
        <v>-0.660662941533646</v>
      </c>
      <c r="M43" s="20">
        <v>1.0</v>
      </c>
      <c r="N43" s="7"/>
      <c r="O43" s="7"/>
      <c r="P43" s="7"/>
      <c r="Q43" s="7"/>
      <c r="R43" s="7"/>
      <c r="S43" s="7"/>
      <c r="T43" s="7"/>
      <c r="U43" s="7"/>
      <c r="V43" s="7"/>
      <c r="W43" s="7"/>
      <c r="X43" s="7"/>
      <c r="Y43" s="7"/>
      <c r="Z43" s="7"/>
    </row>
    <row r="44" ht="15.0" customHeight="1">
      <c r="A44" s="20" t="s">
        <v>306</v>
      </c>
      <c r="B44" s="20" t="s">
        <v>533</v>
      </c>
      <c r="C44" s="50">
        <v>563.0</v>
      </c>
      <c r="D44" s="50">
        <v>1513.0</v>
      </c>
      <c r="E44" s="50">
        <v>2076.0</v>
      </c>
      <c r="F44" s="57">
        <v>0.271194605</v>
      </c>
      <c r="G44" s="57">
        <v>0.728805395</v>
      </c>
      <c r="H44" s="7"/>
      <c r="I44" s="20" t="s">
        <v>322</v>
      </c>
      <c r="J44" s="57">
        <v>0.267749559847125</v>
      </c>
      <c r="K44" s="57">
        <v>0.290498116366681</v>
      </c>
      <c r="L44" s="27">
        <v>-2.27485565195553</v>
      </c>
      <c r="M44" s="20">
        <v>1.0</v>
      </c>
      <c r="N44" s="7"/>
      <c r="O44" s="7"/>
      <c r="P44" s="7"/>
      <c r="Q44" s="7"/>
      <c r="R44" s="7"/>
      <c r="S44" s="7"/>
      <c r="T44" s="7"/>
      <c r="U44" s="7"/>
      <c r="V44" s="7"/>
      <c r="W44" s="7"/>
      <c r="X44" s="7"/>
      <c r="Y44" s="7"/>
      <c r="Z44" s="7"/>
    </row>
    <row r="45" ht="15.0" customHeight="1">
      <c r="A45" s="20" t="s">
        <v>306</v>
      </c>
      <c r="B45" s="20" t="s">
        <v>534</v>
      </c>
      <c r="C45" s="50">
        <v>472.0</v>
      </c>
      <c r="D45" s="50">
        <v>870.0</v>
      </c>
      <c r="E45" s="50">
        <v>1342.0</v>
      </c>
      <c r="F45" s="57">
        <v>0.3517138599</v>
      </c>
      <c r="G45" s="57">
        <v>0.6482861401</v>
      </c>
      <c r="H45" s="7"/>
      <c r="I45" s="20" t="s">
        <v>323</v>
      </c>
      <c r="J45" s="57">
        <v>0.35075756950468</v>
      </c>
      <c r="K45" s="57">
        <v>0.386246786632391</v>
      </c>
      <c r="L45" s="27">
        <v>-3.54892171277111</v>
      </c>
      <c r="M45" s="20">
        <v>1.0</v>
      </c>
      <c r="N45" s="7"/>
      <c r="O45" s="7"/>
      <c r="P45" s="7"/>
      <c r="Q45" s="7"/>
      <c r="R45" s="7"/>
      <c r="S45" s="7"/>
      <c r="T45" s="7"/>
      <c r="U45" s="7"/>
      <c r="V45" s="7"/>
      <c r="W45" s="7"/>
      <c r="X45" s="7"/>
      <c r="Y45" s="7"/>
      <c r="Z45" s="7"/>
    </row>
    <row r="46" ht="15.0" customHeight="1">
      <c r="A46" s="20" t="s">
        <v>306</v>
      </c>
      <c r="B46" s="20" t="s">
        <v>535</v>
      </c>
      <c r="C46" s="50">
        <v>110.0</v>
      </c>
      <c r="D46" s="50">
        <v>487.0</v>
      </c>
      <c r="E46" s="50">
        <v>597.0</v>
      </c>
      <c r="F46" s="57">
        <v>0.1842546064</v>
      </c>
      <c r="G46" s="57">
        <v>0.8157453936</v>
      </c>
      <c r="H46" s="7"/>
      <c r="I46" s="20" t="s">
        <v>324</v>
      </c>
      <c r="J46" s="57">
        <v>0.140598760639524</v>
      </c>
      <c r="K46" s="57">
        <v>0.209702660406886</v>
      </c>
      <c r="L46" s="27">
        <v>-6.91038997673622</v>
      </c>
      <c r="M46" s="20">
        <v>1.0</v>
      </c>
      <c r="N46" s="7"/>
      <c r="O46" s="7"/>
      <c r="P46" s="7"/>
      <c r="Q46" s="7"/>
      <c r="R46" s="7"/>
      <c r="S46" s="7"/>
      <c r="T46" s="7"/>
      <c r="U46" s="7"/>
      <c r="V46" s="7"/>
      <c r="W46" s="7"/>
      <c r="X46" s="7"/>
      <c r="Y46" s="7"/>
      <c r="Z46" s="7"/>
    </row>
    <row r="47" ht="15.0" customHeight="1">
      <c r="A47" s="20" t="s">
        <v>306</v>
      </c>
      <c r="B47" s="20" t="s">
        <v>536</v>
      </c>
      <c r="C47" s="50">
        <v>748.0</v>
      </c>
      <c r="D47" s="50">
        <v>1405.0</v>
      </c>
      <c r="E47" s="50">
        <v>2153.0</v>
      </c>
      <c r="F47" s="57">
        <v>0.3474222016</v>
      </c>
      <c r="G47" s="57">
        <v>0.6525777984</v>
      </c>
      <c r="H47" s="7"/>
      <c r="I47" s="20" t="s">
        <v>325</v>
      </c>
      <c r="J47" s="57">
        <v>0.352978794942041</v>
      </c>
      <c r="K47" s="57">
        <v>0.360529217199559</v>
      </c>
      <c r="L47" s="27">
        <v>-0.755042225751768</v>
      </c>
      <c r="M47" s="20">
        <v>1.0</v>
      </c>
      <c r="N47" s="7"/>
      <c r="O47" s="7"/>
      <c r="P47" s="7"/>
      <c r="Q47" s="7"/>
      <c r="R47" s="7"/>
      <c r="S47" s="7"/>
      <c r="T47" s="7"/>
      <c r="U47" s="7"/>
      <c r="V47" s="7"/>
      <c r="W47" s="7"/>
      <c r="X47" s="7"/>
      <c r="Y47" s="7"/>
      <c r="Z47" s="7"/>
    </row>
    <row r="48" ht="15.0" customHeight="1">
      <c r="A48" s="20" t="s">
        <v>306</v>
      </c>
      <c r="B48" s="20" t="s">
        <v>537</v>
      </c>
      <c r="C48" s="50">
        <v>60.0</v>
      </c>
      <c r="D48" s="50">
        <v>149.0</v>
      </c>
      <c r="E48" s="50">
        <v>209.0</v>
      </c>
      <c r="F48" s="57">
        <v>0.2870813397</v>
      </c>
      <c r="G48" s="57">
        <v>0.7129186603</v>
      </c>
      <c r="H48" s="7"/>
      <c r="I48" s="20" t="s">
        <v>326</v>
      </c>
      <c r="J48" s="57">
        <v>0.228642590286427</v>
      </c>
      <c r="K48" s="57">
        <v>0.313559322033898</v>
      </c>
      <c r="L48" s="27">
        <v>-8.49167317474717</v>
      </c>
      <c r="M48" s="20">
        <v>1.0</v>
      </c>
      <c r="N48" s="7"/>
      <c r="O48" s="7"/>
      <c r="P48" s="7"/>
      <c r="Q48" s="7"/>
      <c r="R48" s="7"/>
      <c r="S48" s="7"/>
      <c r="T48" s="7"/>
      <c r="U48" s="7"/>
      <c r="V48" s="7"/>
      <c r="W48" s="7"/>
      <c r="X48" s="7"/>
      <c r="Y48" s="7"/>
      <c r="Z48" s="7"/>
    </row>
    <row r="49" ht="15.0" customHeight="1">
      <c r="A49" s="20" t="s">
        <v>306</v>
      </c>
      <c r="B49" s="20" t="s">
        <v>538</v>
      </c>
      <c r="C49" s="50">
        <v>1700.0</v>
      </c>
      <c r="D49" s="50">
        <v>3415.0</v>
      </c>
      <c r="E49" s="50">
        <v>5115.0</v>
      </c>
      <c r="F49" s="57">
        <v>0.3323558162</v>
      </c>
      <c r="G49" s="57">
        <v>0.6676441838</v>
      </c>
      <c r="H49" s="7"/>
      <c r="I49" s="20" t="s">
        <v>327</v>
      </c>
      <c r="J49" s="57">
        <v>0.332848104502173</v>
      </c>
      <c r="K49" s="57">
        <v>0.356061923812837</v>
      </c>
      <c r="L49" s="27">
        <v>-2.32138193106645</v>
      </c>
      <c r="M49" s="20">
        <v>1.0</v>
      </c>
      <c r="N49" s="7"/>
      <c r="O49" s="7"/>
      <c r="P49" s="7"/>
      <c r="Q49" s="7"/>
      <c r="R49" s="7"/>
      <c r="S49" s="7"/>
      <c r="T49" s="7"/>
      <c r="U49" s="7"/>
      <c r="V49" s="7"/>
      <c r="W49" s="7"/>
      <c r="X49" s="7"/>
      <c r="Y49" s="7"/>
      <c r="Z49" s="7"/>
    </row>
    <row r="50" ht="15.0" customHeight="1">
      <c r="A50" s="20" t="s">
        <v>306</v>
      </c>
      <c r="B50" s="20" t="s">
        <v>539</v>
      </c>
      <c r="C50" s="50">
        <v>524.0</v>
      </c>
      <c r="D50" s="50">
        <v>810.0</v>
      </c>
      <c r="E50" s="50">
        <v>1334.0</v>
      </c>
      <c r="F50" s="57">
        <v>0.3928035982</v>
      </c>
      <c r="G50" s="57">
        <v>0.6071964018</v>
      </c>
      <c r="H50" s="7"/>
      <c r="I50" s="20" t="s">
        <v>328</v>
      </c>
      <c r="J50" s="57">
        <v>0.398956138922536</v>
      </c>
      <c r="K50" s="57">
        <v>0.41958041958042</v>
      </c>
      <c r="L50" s="27">
        <v>-2.06242806578838</v>
      </c>
      <c r="M50" s="20">
        <v>1.0</v>
      </c>
      <c r="N50" s="7"/>
      <c r="O50" s="7"/>
      <c r="P50" s="7"/>
      <c r="Q50" s="7"/>
      <c r="R50" s="7"/>
      <c r="S50" s="7"/>
      <c r="T50" s="7"/>
      <c r="U50" s="7"/>
      <c r="V50" s="7"/>
      <c r="W50" s="7"/>
      <c r="X50" s="7"/>
      <c r="Y50" s="7"/>
      <c r="Z50" s="7"/>
    </row>
    <row r="51" ht="15.0" customHeight="1">
      <c r="A51" s="20" t="s">
        <v>306</v>
      </c>
      <c r="B51" s="20" t="s">
        <v>540</v>
      </c>
      <c r="C51" s="50">
        <v>659.0</v>
      </c>
      <c r="D51" s="50">
        <v>1854.0</v>
      </c>
      <c r="E51" s="50">
        <v>2513.0</v>
      </c>
      <c r="F51" s="57">
        <v>0.2622363709</v>
      </c>
      <c r="G51" s="57">
        <v>0.7377636291</v>
      </c>
      <c r="H51" s="7"/>
      <c r="I51" s="20" t="s">
        <v>329</v>
      </c>
      <c r="J51" s="57">
        <v>0.249555997763569</v>
      </c>
      <c r="K51" s="57">
        <v>0.290895901342038</v>
      </c>
      <c r="L51" s="27">
        <v>-4.13399035784698</v>
      </c>
      <c r="M51" s="20">
        <v>1.0</v>
      </c>
      <c r="N51" s="7"/>
      <c r="O51" s="7"/>
      <c r="P51" s="7"/>
      <c r="Q51" s="7"/>
      <c r="R51" s="7"/>
      <c r="S51" s="7"/>
      <c r="T51" s="7"/>
      <c r="U51" s="7"/>
      <c r="V51" s="7"/>
      <c r="W51" s="7"/>
      <c r="X51" s="7"/>
      <c r="Y51" s="7"/>
      <c r="Z51" s="7"/>
    </row>
    <row r="52" ht="15.0" customHeight="1">
      <c r="A52" s="20" t="s">
        <v>306</v>
      </c>
      <c r="B52" s="20" t="s">
        <v>541</v>
      </c>
      <c r="C52" s="50">
        <v>255.0</v>
      </c>
      <c r="D52" s="50">
        <v>700.0</v>
      </c>
      <c r="E52" s="50">
        <v>955.0</v>
      </c>
      <c r="F52" s="57">
        <v>0.2670157068</v>
      </c>
      <c r="G52" s="57">
        <v>0.7329842932</v>
      </c>
      <c r="H52" s="7"/>
      <c r="I52" s="20" t="s">
        <v>330</v>
      </c>
      <c r="J52" s="57">
        <v>0.235863173508214</v>
      </c>
      <c r="K52" s="57">
        <v>0.2925</v>
      </c>
      <c r="L52" s="27">
        <v>-5.66368264917858</v>
      </c>
      <c r="M52" s="20">
        <v>1.0</v>
      </c>
      <c r="N52" s="7"/>
      <c r="O52" s="7"/>
      <c r="P52" s="7"/>
      <c r="Q52" s="7"/>
      <c r="R52" s="7"/>
      <c r="S52" s="7"/>
      <c r="T52" s="7"/>
      <c r="U52" s="7"/>
      <c r="V52" s="7"/>
      <c r="W52" s="7"/>
      <c r="X52" s="7"/>
      <c r="Y52" s="7"/>
      <c r="Z52" s="7"/>
    </row>
    <row r="53" ht="15.0" customHeight="1">
      <c r="A53" s="20" t="s">
        <v>306</v>
      </c>
      <c r="B53" s="20" t="s">
        <v>542</v>
      </c>
      <c r="C53" s="50">
        <v>34.0</v>
      </c>
      <c r="D53" s="50">
        <v>68.0</v>
      </c>
      <c r="E53" s="50">
        <v>102.0</v>
      </c>
      <c r="F53" s="57">
        <v>0.3333333333</v>
      </c>
      <c r="G53" s="57">
        <v>0.6666666667</v>
      </c>
      <c r="H53" s="7"/>
      <c r="I53" s="20" t="s">
        <v>331</v>
      </c>
      <c r="J53" s="57">
        <v>0.408273531634876</v>
      </c>
      <c r="K53" s="57">
        <v>0.355828220858896</v>
      </c>
      <c r="L53" s="27">
        <v>5.24453107759803</v>
      </c>
      <c r="M53" s="20">
        <v>1.0</v>
      </c>
      <c r="N53" s="7"/>
      <c r="O53" s="7"/>
      <c r="P53" s="7"/>
      <c r="Q53" s="7"/>
      <c r="R53" s="7"/>
      <c r="S53" s="7"/>
      <c r="T53" s="7"/>
      <c r="U53" s="7"/>
      <c r="V53" s="7"/>
      <c r="W53" s="7"/>
      <c r="X53" s="7"/>
      <c r="Y53" s="7"/>
      <c r="Z53" s="7"/>
    </row>
    <row r="54" ht="15.0" customHeight="1">
      <c r="A54" s="20" t="s">
        <v>243</v>
      </c>
      <c r="B54" s="20" t="s">
        <v>419</v>
      </c>
      <c r="C54" s="50">
        <v>489.0</v>
      </c>
      <c r="D54" s="50">
        <v>677.0</v>
      </c>
      <c r="E54" s="50">
        <v>1166.0</v>
      </c>
      <c r="F54" s="57">
        <v>0.4193825043</v>
      </c>
      <c r="G54" s="57">
        <v>0.5806174957</v>
      </c>
      <c r="H54" s="7"/>
      <c r="I54" s="20" t="s">
        <v>242</v>
      </c>
      <c r="J54" s="57">
        <v>0.453944260364676</v>
      </c>
      <c r="K54" s="57">
        <v>0.439648866130212</v>
      </c>
      <c r="L54" s="27">
        <v>1.42953942344634</v>
      </c>
      <c r="M54" s="20">
        <v>1.0</v>
      </c>
      <c r="N54" s="7"/>
      <c r="O54" s="7"/>
      <c r="P54" s="7"/>
      <c r="Q54" s="7"/>
      <c r="R54" s="7"/>
      <c r="S54" s="7"/>
      <c r="T54" s="7"/>
      <c r="U54" s="7"/>
      <c r="V54" s="7"/>
      <c r="W54" s="7"/>
      <c r="X54" s="7"/>
      <c r="Y54" s="7"/>
      <c r="Z54" s="7"/>
    </row>
    <row r="55" ht="15.0" customHeight="1">
      <c r="A55" s="20" t="s">
        <v>243</v>
      </c>
      <c r="B55" s="20" t="s">
        <v>420</v>
      </c>
      <c r="C55" s="50">
        <v>13997.0</v>
      </c>
      <c r="D55" s="50">
        <v>8545.0</v>
      </c>
      <c r="E55" s="50">
        <v>22542.0</v>
      </c>
      <c r="F55" s="57">
        <v>0.6209298199</v>
      </c>
      <c r="G55" s="57">
        <v>0.3790701801</v>
      </c>
      <c r="H55" s="7"/>
      <c r="I55" s="20" t="s">
        <v>246</v>
      </c>
      <c r="J55" s="57">
        <v>0.649124407275785</v>
      </c>
      <c r="K55" s="57">
        <v>0.645622220602172</v>
      </c>
      <c r="L55" s="27">
        <v>0.350218667361268</v>
      </c>
      <c r="M55" s="20">
        <v>1.0</v>
      </c>
      <c r="N55" s="7"/>
      <c r="O55" s="7"/>
      <c r="P55" s="7"/>
      <c r="Q55" s="7"/>
      <c r="R55" s="7"/>
      <c r="S55" s="7"/>
      <c r="T55" s="7"/>
      <c r="U55" s="7"/>
      <c r="V55" s="7"/>
      <c r="W55" s="7"/>
      <c r="X55" s="7"/>
      <c r="Y55" s="7"/>
      <c r="Z55" s="7"/>
    </row>
    <row r="56" ht="15.0" customHeight="1">
      <c r="A56" s="20" t="s">
        <v>243</v>
      </c>
      <c r="B56" s="20" t="s">
        <v>421</v>
      </c>
      <c r="C56" s="50">
        <v>5496.0</v>
      </c>
      <c r="D56" s="50">
        <v>3286.0</v>
      </c>
      <c r="E56" s="50">
        <v>8782.0</v>
      </c>
      <c r="F56" s="57">
        <v>0.6258255523</v>
      </c>
      <c r="G56" s="57">
        <v>0.3741744477</v>
      </c>
      <c r="H56" s="7"/>
      <c r="I56" s="20" t="s">
        <v>248</v>
      </c>
      <c r="J56" s="57">
        <v>0.639037877108777</v>
      </c>
      <c r="K56" s="57">
        <v>0.632969557725445</v>
      </c>
      <c r="L56" s="27">
        <v>0.606831938333163</v>
      </c>
      <c r="M56" s="20">
        <v>1.0</v>
      </c>
      <c r="N56" s="7"/>
      <c r="O56" s="7"/>
      <c r="P56" s="7"/>
      <c r="Q56" s="7"/>
      <c r="R56" s="7"/>
      <c r="S56" s="7"/>
      <c r="T56" s="7"/>
      <c r="U56" s="7"/>
      <c r="V56" s="7"/>
      <c r="W56" s="7"/>
      <c r="X56" s="7"/>
      <c r="Y56" s="7"/>
      <c r="Z56" s="7"/>
    </row>
    <row r="57" ht="15.0" customHeight="1">
      <c r="A57" s="20" t="s">
        <v>243</v>
      </c>
      <c r="B57" s="20" t="s">
        <v>422</v>
      </c>
      <c r="C57" s="50">
        <v>1108.0</v>
      </c>
      <c r="D57" s="50">
        <v>1154.0</v>
      </c>
      <c r="E57" s="50">
        <v>2262.0</v>
      </c>
      <c r="F57" s="57">
        <v>0.4898320071</v>
      </c>
      <c r="G57" s="57">
        <v>0.5101679929</v>
      </c>
      <c r="H57" s="7"/>
      <c r="I57" s="20" t="s">
        <v>249</v>
      </c>
      <c r="J57" s="57">
        <v>0.501413235202907</v>
      </c>
      <c r="K57" s="57">
        <v>0.511307767944936</v>
      </c>
      <c r="L57" s="27">
        <v>-0.989453274202878</v>
      </c>
      <c r="M57" s="20">
        <v>1.0</v>
      </c>
      <c r="N57" s="7"/>
      <c r="O57" s="7"/>
      <c r="P57" s="7"/>
      <c r="Q57" s="7"/>
      <c r="R57" s="7"/>
      <c r="S57" s="7"/>
      <c r="T57" s="7"/>
      <c r="U57" s="7"/>
      <c r="V57" s="7"/>
      <c r="W57" s="7"/>
      <c r="X57" s="7"/>
      <c r="Y57" s="7"/>
      <c r="Z57" s="7"/>
    </row>
    <row r="58" ht="15.0" customHeight="1">
      <c r="A58" s="20" t="s">
        <v>243</v>
      </c>
      <c r="B58" s="20" t="s">
        <v>423</v>
      </c>
      <c r="C58" s="50">
        <v>687.0</v>
      </c>
      <c r="D58" s="50">
        <v>792.0</v>
      </c>
      <c r="E58" s="50">
        <v>1479.0</v>
      </c>
      <c r="F58" s="57">
        <v>0.4645030426</v>
      </c>
      <c r="G58" s="57">
        <v>0.5354969574</v>
      </c>
      <c r="H58" s="7"/>
      <c r="I58" s="20" t="s">
        <v>250</v>
      </c>
      <c r="J58" s="57">
        <v>0.479591472320944</v>
      </c>
      <c r="K58" s="57">
        <v>0.477582846003899</v>
      </c>
      <c r="L58" s="27">
        <v>0.200862631704563</v>
      </c>
      <c r="M58" s="20">
        <v>1.0</v>
      </c>
      <c r="N58" s="7"/>
      <c r="O58" s="7"/>
      <c r="P58" s="7"/>
      <c r="Q58" s="7"/>
      <c r="R58" s="7"/>
      <c r="S58" s="7"/>
      <c r="T58" s="7"/>
      <c r="U58" s="7"/>
      <c r="V58" s="7"/>
      <c r="W58" s="7"/>
      <c r="X58" s="7"/>
      <c r="Y58" s="7"/>
      <c r="Z58" s="7"/>
    </row>
    <row r="59" ht="15.0" customHeight="1">
      <c r="A59" s="20" t="s">
        <v>243</v>
      </c>
      <c r="B59" s="20" t="s">
        <v>424</v>
      </c>
      <c r="C59" s="50">
        <v>689.0</v>
      </c>
      <c r="D59" s="50">
        <v>730.0</v>
      </c>
      <c r="E59" s="50">
        <v>1419.0</v>
      </c>
      <c r="F59" s="57">
        <v>0.4855532065</v>
      </c>
      <c r="G59" s="57">
        <v>0.5144467935</v>
      </c>
      <c r="H59" s="7"/>
      <c r="I59" s="20" t="s">
        <v>251</v>
      </c>
      <c r="J59" s="57">
        <v>0.503318592710818</v>
      </c>
      <c r="K59" s="57">
        <v>0.500278241513634</v>
      </c>
      <c r="L59" s="27">
        <v>0.30403511971836</v>
      </c>
      <c r="M59" s="20">
        <v>1.0</v>
      </c>
      <c r="N59" s="7"/>
      <c r="O59" s="7"/>
      <c r="P59" s="7"/>
      <c r="Q59" s="7"/>
      <c r="R59" s="7"/>
      <c r="S59" s="7"/>
      <c r="T59" s="7"/>
      <c r="U59" s="7"/>
      <c r="V59" s="7"/>
      <c r="W59" s="7"/>
      <c r="X59" s="7"/>
      <c r="Y59" s="7"/>
      <c r="Z59" s="7"/>
    </row>
    <row r="60" ht="15.0" customHeight="1">
      <c r="A60" s="20" t="s">
        <v>243</v>
      </c>
      <c r="B60" s="20" t="s">
        <v>425</v>
      </c>
      <c r="C60" s="50">
        <v>3077.0</v>
      </c>
      <c r="D60" s="50">
        <v>2702.0</v>
      </c>
      <c r="E60" s="50">
        <v>5779.0</v>
      </c>
      <c r="F60" s="57">
        <v>0.5324450597</v>
      </c>
      <c r="G60" s="57">
        <v>0.4675549403</v>
      </c>
      <c r="H60" s="7"/>
      <c r="I60" s="20" t="s">
        <v>252</v>
      </c>
      <c r="J60" s="57">
        <v>0.548314414861583</v>
      </c>
      <c r="K60" s="57">
        <v>0.530946513987535</v>
      </c>
      <c r="L60" s="27">
        <v>1.73679008740487</v>
      </c>
      <c r="M60" s="20">
        <v>1.0</v>
      </c>
      <c r="N60" s="7"/>
      <c r="O60" s="7"/>
      <c r="P60" s="7"/>
      <c r="Q60" s="7"/>
      <c r="R60" s="7"/>
      <c r="S60" s="7"/>
      <c r="T60" s="7"/>
      <c r="U60" s="7"/>
      <c r="V60" s="7"/>
      <c r="W60" s="7"/>
      <c r="X60" s="7"/>
      <c r="Y60" s="7"/>
      <c r="Z60" s="7"/>
    </row>
    <row r="61" ht="15.0" customHeight="1">
      <c r="A61" s="20" t="s">
        <v>243</v>
      </c>
      <c r="B61" s="20" t="s">
        <v>426</v>
      </c>
      <c r="C61" s="50">
        <v>996.0</v>
      </c>
      <c r="D61" s="50">
        <v>562.0</v>
      </c>
      <c r="E61" s="50">
        <v>1558.0</v>
      </c>
      <c r="F61" s="57">
        <v>0.6392811297</v>
      </c>
      <c r="G61" s="57">
        <v>0.3607188703</v>
      </c>
      <c r="H61" s="7"/>
      <c r="I61" s="20" t="s">
        <v>253</v>
      </c>
      <c r="J61" s="57">
        <v>0.677363439017864</v>
      </c>
      <c r="K61" s="57">
        <v>0.643755615453729</v>
      </c>
      <c r="L61" s="27">
        <v>3.36078235641358</v>
      </c>
      <c r="M61" s="20">
        <v>1.0</v>
      </c>
      <c r="N61" s="7"/>
      <c r="O61" s="7"/>
      <c r="P61" s="7"/>
      <c r="Q61" s="7"/>
      <c r="R61" s="7"/>
      <c r="S61" s="7"/>
      <c r="T61" s="7"/>
      <c r="U61" s="7"/>
      <c r="V61" s="7"/>
      <c r="W61" s="7"/>
      <c r="X61" s="7"/>
      <c r="Y61" s="7"/>
      <c r="Z61" s="7"/>
    </row>
    <row r="62" ht="15.0" customHeight="1">
      <c r="A62" s="20" t="s">
        <v>243</v>
      </c>
      <c r="B62" s="20" t="s">
        <v>427</v>
      </c>
      <c r="C62" s="50">
        <v>228.0</v>
      </c>
      <c r="D62" s="50">
        <v>214.0</v>
      </c>
      <c r="E62" s="50">
        <v>442.0</v>
      </c>
      <c r="F62" s="57">
        <v>0.5158371041</v>
      </c>
      <c r="G62" s="57">
        <v>0.4841628959</v>
      </c>
      <c r="H62" s="7"/>
      <c r="I62" s="20" t="s">
        <v>254</v>
      </c>
      <c r="J62" s="57">
        <v>0.540072159403938</v>
      </c>
      <c r="K62" s="57">
        <v>0.534555712270804</v>
      </c>
      <c r="L62" s="27">
        <v>0.55164471331336</v>
      </c>
      <c r="M62" s="20">
        <v>1.0</v>
      </c>
      <c r="N62" s="7"/>
      <c r="O62" s="7"/>
      <c r="P62" s="7"/>
      <c r="Q62" s="7"/>
      <c r="R62" s="7"/>
      <c r="S62" s="7"/>
      <c r="T62" s="7"/>
      <c r="U62" s="7"/>
      <c r="V62" s="7"/>
      <c r="W62" s="7"/>
      <c r="X62" s="7"/>
      <c r="Y62" s="7"/>
      <c r="Z62" s="7"/>
    </row>
    <row r="63" ht="15.0" customHeight="1">
      <c r="A63" s="20" t="s">
        <v>243</v>
      </c>
      <c r="B63" s="20" t="s">
        <v>428</v>
      </c>
      <c r="C63" s="50">
        <v>543.0</v>
      </c>
      <c r="D63" s="50">
        <v>1283.0</v>
      </c>
      <c r="E63" s="50">
        <v>1826.0</v>
      </c>
      <c r="F63" s="57">
        <v>0.2973713034</v>
      </c>
      <c r="G63" s="57">
        <v>0.7026286966</v>
      </c>
      <c r="H63" s="7"/>
      <c r="I63" s="20" t="s">
        <v>255</v>
      </c>
      <c r="J63" s="57">
        <v>0.305086192609192</v>
      </c>
      <c r="K63" s="57">
        <v>0.312470138557095</v>
      </c>
      <c r="L63" s="27">
        <v>-0.73839459479032</v>
      </c>
      <c r="M63" s="20">
        <v>1.0</v>
      </c>
      <c r="N63" s="7"/>
      <c r="O63" s="7"/>
      <c r="P63" s="7"/>
      <c r="Q63" s="7"/>
      <c r="R63" s="7"/>
      <c r="S63" s="7"/>
      <c r="T63" s="7"/>
      <c r="U63" s="7"/>
      <c r="V63" s="7"/>
      <c r="W63" s="7"/>
      <c r="X63" s="7"/>
      <c r="Y63" s="7"/>
      <c r="Z63" s="7"/>
    </row>
    <row r="64" ht="15.0" customHeight="1">
      <c r="A64" s="20" t="s">
        <v>243</v>
      </c>
      <c r="B64" s="20" t="s">
        <v>429</v>
      </c>
      <c r="C64" s="50">
        <v>8923.0</v>
      </c>
      <c r="D64" s="50">
        <v>8901.0</v>
      </c>
      <c r="E64" s="50">
        <v>17824.0</v>
      </c>
      <c r="F64" s="57">
        <v>0.5006171454</v>
      </c>
      <c r="G64" s="57">
        <v>0.4993828546</v>
      </c>
      <c r="H64" s="7"/>
      <c r="I64" s="20" t="s">
        <v>256</v>
      </c>
      <c r="J64" s="57">
        <v>0.520700430040381</v>
      </c>
      <c r="K64" s="57">
        <v>0.495598417408506</v>
      </c>
      <c r="L64" s="27">
        <v>2.51020126318744</v>
      </c>
      <c r="M64" s="20">
        <v>0.0</v>
      </c>
      <c r="N64" s="7"/>
      <c r="O64" s="7"/>
      <c r="P64" s="7"/>
      <c r="Q64" s="7"/>
      <c r="R64" s="7"/>
      <c r="S64" s="7"/>
      <c r="T64" s="7"/>
      <c r="U64" s="7"/>
      <c r="V64" s="7"/>
      <c r="W64" s="7"/>
      <c r="X64" s="7"/>
      <c r="Y64" s="7"/>
      <c r="Z64" s="7"/>
    </row>
    <row r="65" ht="15.0" customHeight="1">
      <c r="A65" s="20" t="s">
        <v>243</v>
      </c>
      <c r="B65" s="20" t="s">
        <v>430</v>
      </c>
      <c r="C65" s="50">
        <v>940.0</v>
      </c>
      <c r="D65" s="50">
        <v>1530.0</v>
      </c>
      <c r="E65" s="50">
        <v>2470.0</v>
      </c>
      <c r="F65" s="57">
        <v>0.3805668016</v>
      </c>
      <c r="G65" s="57">
        <v>0.6194331984</v>
      </c>
      <c r="H65" s="7"/>
      <c r="I65" s="20" t="s">
        <v>257</v>
      </c>
      <c r="J65" s="57">
        <v>0.380676402941078</v>
      </c>
      <c r="K65" s="57">
        <v>0.383119408790354</v>
      </c>
      <c r="L65" s="27">
        <v>-0.244300584927587</v>
      </c>
      <c r="M65" s="20">
        <v>1.0</v>
      </c>
      <c r="N65" s="7"/>
      <c r="O65" s="7"/>
      <c r="P65" s="7"/>
      <c r="Q65" s="7"/>
      <c r="R65" s="7"/>
      <c r="S65" s="7"/>
      <c r="T65" s="7"/>
      <c r="U65" s="7"/>
      <c r="V65" s="7"/>
      <c r="W65" s="7"/>
      <c r="X65" s="7"/>
      <c r="Y65" s="7"/>
      <c r="Z65" s="7"/>
    </row>
    <row r="66" ht="15.0" customHeight="1">
      <c r="A66" s="20" t="s">
        <v>243</v>
      </c>
      <c r="B66" s="20" t="s">
        <v>431</v>
      </c>
      <c r="C66" s="50">
        <v>475.0</v>
      </c>
      <c r="D66" s="50">
        <v>868.0</v>
      </c>
      <c r="E66" s="50">
        <v>1343.0</v>
      </c>
      <c r="F66" s="57">
        <v>0.3536857781</v>
      </c>
      <c r="G66" s="57">
        <v>0.6463142219</v>
      </c>
      <c r="H66" s="7"/>
      <c r="I66" s="20" t="s">
        <v>258</v>
      </c>
      <c r="J66" s="57">
        <v>0.368938647627662</v>
      </c>
      <c r="K66" s="57">
        <v>0.354207436399217</v>
      </c>
      <c r="L66" s="27">
        <v>1.47312112284443</v>
      </c>
      <c r="M66" s="20">
        <v>1.0</v>
      </c>
      <c r="N66" s="7"/>
      <c r="O66" s="7"/>
      <c r="P66" s="7"/>
      <c r="Q66" s="7"/>
      <c r="R66" s="7"/>
      <c r="S66" s="7"/>
      <c r="T66" s="7"/>
      <c r="U66" s="7"/>
      <c r="V66" s="7"/>
      <c r="W66" s="7"/>
      <c r="X66" s="7"/>
      <c r="Y66" s="7"/>
      <c r="Z66" s="7"/>
    </row>
    <row r="67" ht="15.0" customHeight="1">
      <c r="A67" s="20" t="s">
        <v>243</v>
      </c>
      <c r="B67" s="20" t="s">
        <v>432</v>
      </c>
      <c r="C67" s="50">
        <v>767.0</v>
      </c>
      <c r="D67" s="50">
        <v>1683.0</v>
      </c>
      <c r="E67" s="50">
        <v>2450.0</v>
      </c>
      <c r="F67" s="57">
        <v>0.3130612245</v>
      </c>
      <c r="G67" s="57">
        <v>0.6869387755</v>
      </c>
      <c r="H67" s="7"/>
      <c r="I67" s="20" t="s">
        <v>259</v>
      </c>
      <c r="J67" s="57">
        <v>0.328756549845556</v>
      </c>
      <c r="K67" s="57">
        <v>0.314116777531412</v>
      </c>
      <c r="L67" s="27">
        <v>1.46397723141445</v>
      </c>
      <c r="M67" s="20">
        <v>1.0</v>
      </c>
      <c r="N67" s="7"/>
      <c r="O67" s="7"/>
      <c r="P67" s="7"/>
      <c r="Q67" s="7"/>
      <c r="R67" s="7"/>
      <c r="S67" s="7"/>
      <c r="T67" s="7"/>
      <c r="U67" s="7"/>
      <c r="V67" s="7"/>
      <c r="W67" s="7"/>
      <c r="X67" s="7"/>
      <c r="Y67" s="7"/>
      <c r="Z67" s="7"/>
    </row>
    <row r="68" ht="15.0" customHeight="1">
      <c r="A68" s="20" t="s">
        <v>243</v>
      </c>
      <c r="B68" s="20" t="s">
        <v>433</v>
      </c>
      <c r="C68" s="50">
        <v>835.0</v>
      </c>
      <c r="D68" s="50">
        <v>722.0</v>
      </c>
      <c r="E68" s="50">
        <v>1557.0</v>
      </c>
      <c r="F68" s="57">
        <v>0.5362877328</v>
      </c>
      <c r="G68" s="57">
        <v>0.4637122672</v>
      </c>
      <c r="H68" s="7"/>
      <c r="I68" s="20" t="s">
        <v>260</v>
      </c>
      <c r="J68" s="57">
        <v>0.559651528272838</v>
      </c>
      <c r="K68" s="57">
        <v>0.529157667386609</v>
      </c>
      <c r="L68" s="27">
        <v>3.04938608862285</v>
      </c>
      <c r="M68" s="20">
        <v>1.0</v>
      </c>
      <c r="N68" s="7"/>
      <c r="O68" s="7"/>
      <c r="P68" s="7"/>
      <c r="Q68" s="7"/>
      <c r="R68" s="7"/>
      <c r="S68" s="7"/>
      <c r="T68" s="7"/>
      <c r="U68" s="7"/>
      <c r="V68" s="7"/>
      <c r="W68" s="7"/>
      <c r="X68" s="7"/>
      <c r="Y68" s="7"/>
      <c r="Z68" s="7"/>
    </row>
    <row r="69" ht="15.0" customHeight="1">
      <c r="A69" s="20" t="s">
        <v>243</v>
      </c>
      <c r="B69" s="20" t="s">
        <v>434</v>
      </c>
      <c r="C69" s="50">
        <v>3575.0</v>
      </c>
      <c r="D69" s="50">
        <v>5230.0</v>
      </c>
      <c r="E69" s="50">
        <v>8805.0</v>
      </c>
      <c r="F69" s="57">
        <v>0.4060193072</v>
      </c>
      <c r="G69" s="57">
        <v>0.5939806928</v>
      </c>
      <c r="H69" s="7"/>
      <c r="I69" s="20" t="s">
        <v>261</v>
      </c>
      <c r="J69" s="57">
        <v>0.416025458005737</v>
      </c>
      <c r="K69" s="57">
        <v>0.404749924524504</v>
      </c>
      <c r="L69" s="27">
        <v>1.12755334812326</v>
      </c>
      <c r="M69" s="20">
        <v>1.0</v>
      </c>
      <c r="N69" s="7"/>
      <c r="O69" s="7"/>
      <c r="P69" s="7"/>
      <c r="Q69" s="7"/>
      <c r="R69" s="7"/>
      <c r="S69" s="7"/>
      <c r="T69" s="7"/>
      <c r="U69" s="7"/>
      <c r="V69" s="7"/>
      <c r="W69" s="7"/>
      <c r="X69" s="7"/>
      <c r="Y69" s="7"/>
      <c r="Z69" s="7"/>
    </row>
    <row r="70" ht="15.0" customHeight="1">
      <c r="A70" s="20" t="s">
        <v>243</v>
      </c>
      <c r="B70" s="20" t="s">
        <v>435</v>
      </c>
      <c r="C70" s="50">
        <v>3433.0</v>
      </c>
      <c r="D70" s="50">
        <v>3514.0</v>
      </c>
      <c r="E70" s="50">
        <v>6947.0</v>
      </c>
      <c r="F70" s="57">
        <v>0.4941701454</v>
      </c>
      <c r="G70" s="57">
        <v>0.5058298546</v>
      </c>
      <c r="H70" s="7"/>
      <c r="I70" s="20" t="s">
        <v>262</v>
      </c>
      <c r="J70" s="57">
        <v>0.503375273321709</v>
      </c>
      <c r="K70" s="57">
        <v>0.494207542519103</v>
      </c>
      <c r="L70" s="27">
        <v>0.916773080260652</v>
      </c>
      <c r="M70" s="20">
        <v>0.0</v>
      </c>
      <c r="N70" s="7"/>
      <c r="O70" s="7"/>
      <c r="P70" s="7"/>
      <c r="Q70" s="7"/>
      <c r="R70" s="7"/>
      <c r="S70" s="7"/>
      <c r="T70" s="7"/>
      <c r="U70" s="7"/>
      <c r="V70" s="7"/>
      <c r="W70" s="7"/>
      <c r="X70" s="7"/>
      <c r="Y70" s="7"/>
      <c r="Z70" s="7"/>
    </row>
    <row r="71" ht="15.0" customHeight="1">
      <c r="A71" s="20" t="s">
        <v>243</v>
      </c>
      <c r="B71" s="20" t="s">
        <v>436</v>
      </c>
      <c r="C71" s="50">
        <v>622.0</v>
      </c>
      <c r="D71" s="50">
        <v>917.0</v>
      </c>
      <c r="E71" s="50">
        <v>1539.0</v>
      </c>
      <c r="F71" s="57">
        <v>0.4041585445</v>
      </c>
      <c r="G71" s="57">
        <v>0.5958414555</v>
      </c>
      <c r="H71" s="7"/>
      <c r="I71" s="20" t="s">
        <v>263</v>
      </c>
      <c r="J71" s="57">
        <v>0.426621124460254</v>
      </c>
      <c r="K71" s="57">
        <v>0.408997955010225</v>
      </c>
      <c r="L71" s="27">
        <v>1.76231694500286</v>
      </c>
      <c r="M71" s="20">
        <v>1.0</v>
      </c>
      <c r="N71" s="7"/>
      <c r="O71" s="7"/>
      <c r="P71" s="7"/>
      <c r="Q71" s="7"/>
      <c r="R71" s="7"/>
      <c r="S71" s="7"/>
      <c r="T71" s="7"/>
      <c r="U71" s="7"/>
      <c r="V71" s="7"/>
      <c r="W71" s="7"/>
      <c r="X71" s="7"/>
      <c r="Y71" s="7"/>
      <c r="Z71" s="7"/>
    </row>
    <row r="72" ht="15.0" customHeight="1">
      <c r="A72" s="20" t="s">
        <v>243</v>
      </c>
      <c r="B72" s="20" t="s">
        <v>437</v>
      </c>
      <c r="C72" s="50">
        <v>6073.0</v>
      </c>
      <c r="D72" s="50">
        <v>5317.0</v>
      </c>
      <c r="E72" s="50">
        <v>11390.0</v>
      </c>
      <c r="F72" s="57">
        <v>0.5331870061</v>
      </c>
      <c r="G72" s="57">
        <v>0.4668129939</v>
      </c>
      <c r="H72" s="7"/>
      <c r="I72" s="20" t="s">
        <v>264</v>
      </c>
      <c r="J72" s="57">
        <v>0.550992087564142</v>
      </c>
      <c r="K72" s="57">
        <v>0.534618021174499</v>
      </c>
      <c r="L72" s="27">
        <v>1.63740663896425</v>
      </c>
      <c r="M72" s="20">
        <v>1.0</v>
      </c>
      <c r="N72" s="7"/>
      <c r="O72" s="7"/>
      <c r="P72" s="7"/>
      <c r="Q72" s="7"/>
      <c r="R72" s="7"/>
      <c r="S72" s="7"/>
      <c r="T72" s="7"/>
      <c r="U72" s="7"/>
      <c r="V72" s="7"/>
      <c r="W72" s="7"/>
      <c r="X72" s="7"/>
      <c r="Y72" s="7"/>
      <c r="Z72" s="7"/>
    </row>
    <row r="73" ht="15.0" customHeight="1">
      <c r="A73" s="20" t="s">
        <v>243</v>
      </c>
      <c r="B73" s="20" t="s">
        <v>438</v>
      </c>
      <c r="C73" s="50">
        <v>6621.0</v>
      </c>
      <c r="D73" s="50">
        <v>6279.0</v>
      </c>
      <c r="E73" s="50">
        <v>12900.0</v>
      </c>
      <c r="F73" s="57">
        <v>0.513255814</v>
      </c>
      <c r="G73" s="57">
        <v>0.486744186</v>
      </c>
      <c r="H73" s="7"/>
      <c r="I73" s="20" t="s">
        <v>265</v>
      </c>
      <c r="J73" s="57">
        <v>0.527842983885101</v>
      </c>
      <c r="K73" s="57">
        <v>0.513214308568503</v>
      </c>
      <c r="L73" s="27">
        <v>1.46286753165977</v>
      </c>
      <c r="M73" s="20">
        <v>1.0</v>
      </c>
      <c r="N73" s="7"/>
      <c r="O73" s="7"/>
      <c r="P73" s="7"/>
      <c r="Q73" s="7"/>
      <c r="R73" s="7"/>
      <c r="S73" s="7"/>
      <c r="T73" s="7"/>
      <c r="U73" s="7"/>
      <c r="V73" s="7"/>
      <c r="W73" s="7"/>
      <c r="X73" s="7"/>
      <c r="Y73" s="7"/>
      <c r="Z73" s="7"/>
    </row>
    <row r="74" ht="15.0" customHeight="1">
      <c r="A74" s="20" t="s">
        <v>243</v>
      </c>
      <c r="B74" s="20" t="s">
        <v>439</v>
      </c>
      <c r="C74" s="50">
        <v>2289.0</v>
      </c>
      <c r="D74" s="50">
        <v>3038.0</v>
      </c>
      <c r="E74" s="50">
        <v>5327.0</v>
      </c>
      <c r="F74" s="57">
        <v>0.4296977661</v>
      </c>
      <c r="G74" s="57">
        <v>0.5703022339</v>
      </c>
      <c r="H74" s="7"/>
      <c r="I74" s="20" t="s">
        <v>266</v>
      </c>
      <c r="J74" s="57">
        <v>0.442730755464691</v>
      </c>
      <c r="K74" s="57">
        <v>0.43155031731641</v>
      </c>
      <c r="L74" s="27">
        <v>1.11804381482813</v>
      </c>
      <c r="M74" s="20">
        <v>1.0</v>
      </c>
      <c r="N74" s="7"/>
      <c r="O74" s="7"/>
      <c r="P74" s="7"/>
      <c r="Q74" s="7"/>
      <c r="R74" s="7"/>
      <c r="S74" s="7"/>
      <c r="T74" s="7"/>
      <c r="U74" s="7"/>
      <c r="V74" s="7"/>
      <c r="W74" s="7"/>
      <c r="X74" s="7"/>
      <c r="Y74" s="7"/>
      <c r="Z74" s="7"/>
    </row>
    <row r="75" ht="15.0" customHeight="1">
      <c r="A75" s="20" t="s">
        <v>243</v>
      </c>
      <c r="B75" s="20" t="s">
        <v>440</v>
      </c>
      <c r="C75" s="50">
        <v>4990.0</v>
      </c>
      <c r="D75" s="50">
        <v>5140.0</v>
      </c>
      <c r="E75" s="50">
        <v>10130.0</v>
      </c>
      <c r="F75" s="57">
        <v>0.4925962488</v>
      </c>
      <c r="G75" s="57">
        <v>0.5074037512</v>
      </c>
      <c r="H75" s="7"/>
      <c r="I75" s="20" t="s">
        <v>267</v>
      </c>
      <c r="J75" s="57">
        <v>0.496973504364849</v>
      </c>
      <c r="K75" s="57">
        <v>0.487591501517586</v>
      </c>
      <c r="L75" s="27">
        <v>0.938200284726298</v>
      </c>
      <c r="M75" s="20">
        <v>1.0</v>
      </c>
      <c r="N75" s="7"/>
      <c r="O75" s="7"/>
      <c r="P75" s="7"/>
      <c r="Q75" s="7"/>
      <c r="R75" s="7"/>
      <c r="S75" s="7"/>
      <c r="T75" s="7"/>
      <c r="U75" s="7"/>
      <c r="V75" s="7"/>
      <c r="W75" s="7"/>
      <c r="X75" s="7"/>
      <c r="Y75" s="7"/>
      <c r="Z75" s="7"/>
    </row>
    <row r="76" ht="15.0" customHeight="1">
      <c r="A76" s="20" t="s">
        <v>243</v>
      </c>
      <c r="B76" s="20" t="s">
        <v>441</v>
      </c>
      <c r="C76" s="50">
        <v>1133.0</v>
      </c>
      <c r="D76" s="50">
        <v>2412.0</v>
      </c>
      <c r="E76" s="50">
        <v>3545.0</v>
      </c>
      <c r="F76" s="57">
        <v>0.3196050776</v>
      </c>
      <c r="G76" s="57">
        <v>0.6803949224</v>
      </c>
      <c r="H76" s="7"/>
      <c r="I76" s="20" t="s">
        <v>268</v>
      </c>
      <c r="J76" s="57">
        <v>0.338782204927534</v>
      </c>
      <c r="K76" s="57">
        <v>0.321728081321474</v>
      </c>
      <c r="L76" s="27">
        <v>1.70541236060602</v>
      </c>
      <c r="M76" s="20">
        <v>1.0</v>
      </c>
      <c r="N76" s="7"/>
      <c r="O76" s="7"/>
      <c r="P76" s="7"/>
      <c r="Q76" s="7"/>
      <c r="R76" s="7"/>
      <c r="S76" s="7"/>
      <c r="T76" s="7"/>
      <c r="U76" s="7"/>
      <c r="V76" s="7"/>
      <c r="W76" s="7"/>
      <c r="X76" s="7"/>
      <c r="Y76" s="7"/>
      <c r="Z76" s="7"/>
    </row>
    <row r="77" ht="15.0" customHeight="1">
      <c r="A77" s="20" t="s">
        <v>243</v>
      </c>
      <c r="B77" s="20" t="s">
        <v>442</v>
      </c>
      <c r="C77" s="50">
        <v>1078.0</v>
      </c>
      <c r="D77" s="50">
        <v>1965.0</v>
      </c>
      <c r="E77" s="50">
        <v>3043.0</v>
      </c>
      <c r="F77" s="57">
        <v>0.3542556687</v>
      </c>
      <c r="G77" s="57">
        <v>0.6457443313</v>
      </c>
      <c r="H77" s="7"/>
      <c r="I77" s="20" t="s">
        <v>269</v>
      </c>
      <c r="J77" s="57">
        <v>0.362563111786872</v>
      </c>
      <c r="K77" s="57">
        <v>0.347465164541951</v>
      </c>
      <c r="L77" s="27">
        <v>1.50979472449211</v>
      </c>
      <c r="M77" s="20">
        <v>1.0</v>
      </c>
      <c r="N77" s="7"/>
      <c r="O77" s="7"/>
      <c r="P77" s="7"/>
      <c r="Q77" s="7"/>
      <c r="R77" s="7"/>
      <c r="S77" s="7"/>
      <c r="T77" s="7"/>
      <c r="U77" s="7"/>
      <c r="V77" s="7"/>
      <c r="W77" s="7"/>
      <c r="X77" s="7"/>
      <c r="Y77" s="7"/>
      <c r="Z77" s="7"/>
    </row>
    <row r="78" ht="15.0" customHeight="1">
      <c r="A78" s="20" t="s">
        <v>243</v>
      </c>
      <c r="B78" s="20" t="s">
        <v>443</v>
      </c>
      <c r="C78" s="50">
        <v>5651.0</v>
      </c>
      <c r="D78" s="50">
        <v>5668.0</v>
      </c>
      <c r="E78" s="50">
        <v>11319.0</v>
      </c>
      <c r="F78" s="57">
        <v>0.4992490503</v>
      </c>
      <c r="G78" s="57">
        <v>0.5007509497</v>
      </c>
      <c r="H78" s="7"/>
      <c r="I78" s="20" t="s">
        <v>270</v>
      </c>
      <c r="J78" s="57">
        <v>0.514961839865826</v>
      </c>
      <c r="K78" s="57">
        <v>0.51203273458631</v>
      </c>
      <c r="L78" s="27">
        <v>0.292910527951651</v>
      </c>
      <c r="M78" s="20">
        <v>1.0</v>
      </c>
      <c r="N78" s="7"/>
      <c r="O78" s="7"/>
      <c r="P78" s="7"/>
      <c r="Q78" s="7"/>
      <c r="R78" s="7"/>
      <c r="S78" s="7"/>
      <c r="T78" s="7"/>
      <c r="U78" s="7"/>
      <c r="V78" s="7"/>
      <c r="W78" s="7"/>
      <c r="X78" s="7"/>
      <c r="Y78" s="7"/>
      <c r="Z78" s="7"/>
    </row>
    <row r="79" ht="15.0" customHeight="1">
      <c r="A79" s="20" t="s">
        <v>365</v>
      </c>
      <c r="B79" s="20" t="s">
        <v>543</v>
      </c>
      <c r="C79" s="50">
        <v>1040.0</v>
      </c>
      <c r="D79" s="50">
        <v>2490.0</v>
      </c>
      <c r="E79" s="50">
        <v>3530.0</v>
      </c>
      <c r="F79" s="57">
        <v>0.2946175637</v>
      </c>
      <c r="G79" s="57">
        <v>0.7053824363</v>
      </c>
      <c r="H79" s="7"/>
      <c r="I79" s="20" t="s">
        <v>364</v>
      </c>
      <c r="J79" s="57">
        <v>0.286869692761929</v>
      </c>
      <c r="K79" s="57">
        <v>0.295297805642633</v>
      </c>
      <c r="L79" s="27">
        <v>-0.842811288070428</v>
      </c>
      <c r="M79" s="20">
        <v>1.0</v>
      </c>
      <c r="N79" s="7"/>
      <c r="O79" s="7"/>
      <c r="P79" s="7"/>
      <c r="Q79" s="7"/>
      <c r="R79" s="7"/>
      <c r="S79" s="7"/>
      <c r="T79" s="7"/>
      <c r="U79" s="7"/>
      <c r="V79" s="7"/>
      <c r="W79" s="7"/>
      <c r="X79" s="7"/>
      <c r="Y79" s="7"/>
      <c r="Z79" s="7"/>
    </row>
    <row r="80" ht="15.0" customHeight="1">
      <c r="A80" s="20" t="s">
        <v>365</v>
      </c>
      <c r="B80" s="20" t="s">
        <v>544</v>
      </c>
      <c r="C80" s="50">
        <v>389.0</v>
      </c>
      <c r="D80" s="50">
        <v>1019.0</v>
      </c>
      <c r="E80" s="50">
        <v>1408.0</v>
      </c>
      <c r="F80" s="57">
        <v>0.2762784091</v>
      </c>
      <c r="G80" s="57">
        <v>0.7237215909</v>
      </c>
      <c r="H80" s="7"/>
      <c r="I80" s="20" t="s">
        <v>366</v>
      </c>
      <c r="J80" s="57">
        <v>0.303083422821956</v>
      </c>
      <c r="K80" s="57">
        <v>0.328226555246054</v>
      </c>
      <c r="L80" s="27">
        <v>-2.51431324240978</v>
      </c>
      <c r="M80" s="20">
        <v>1.0</v>
      </c>
      <c r="N80" s="7"/>
      <c r="O80" s="7"/>
      <c r="P80" s="7"/>
      <c r="Q80" s="7"/>
      <c r="R80" s="7"/>
      <c r="S80" s="7"/>
      <c r="T80" s="7"/>
      <c r="U80" s="7"/>
      <c r="V80" s="7"/>
      <c r="W80" s="7"/>
      <c r="X80" s="7"/>
      <c r="Y80" s="7"/>
      <c r="Z80" s="7"/>
    </row>
    <row r="81" ht="15.0" customHeight="1">
      <c r="A81" s="20" t="s">
        <v>365</v>
      </c>
      <c r="B81" s="20" t="s">
        <v>545</v>
      </c>
      <c r="C81" s="50">
        <v>103.0</v>
      </c>
      <c r="D81" s="50">
        <v>234.0</v>
      </c>
      <c r="E81" s="50">
        <v>337.0</v>
      </c>
      <c r="F81" s="57">
        <v>0.3056379822</v>
      </c>
      <c r="G81" s="57">
        <v>0.6943620178</v>
      </c>
      <c r="H81" s="7"/>
      <c r="I81" s="20" t="s">
        <v>367</v>
      </c>
      <c r="J81" s="57">
        <v>0.307346782759481</v>
      </c>
      <c r="K81" s="57">
        <v>0.343214756258235</v>
      </c>
      <c r="L81" s="27">
        <v>-3.58679734987534</v>
      </c>
      <c r="M81" s="20">
        <v>1.0</v>
      </c>
      <c r="N81" s="7"/>
      <c r="O81" s="7"/>
      <c r="P81" s="7"/>
      <c r="Q81" s="7"/>
      <c r="R81" s="7"/>
      <c r="S81" s="7"/>
      <c r="T81" s="7"/>
      <c r="U81" s="7"/>
      <c r="V81" s="7"/>
      <c r="W81" s="7"/>
      <c r="X81" s="7"/>
      <c r="Y81" s="7"/>
      <c r="Z81" s="7"/>
    </row>
    <row r="82" ht="15.0" customHeight="1">
      <c r="A82" s="20" t="s">
        <v>272</v>
      </c>
      <c r="B82" s="20" t="s">
        <v>546</v>
      </c>
      <c r="C82" s="50">
        <v>1357.0</v>
      </c>
      <c r="D82" s="50">
        <v>1739.0</v>
      </c>
      <c r="E82" s="50">
        <v>3096.0</v>
      </c>
      <c r="F82" s="57">
        <v>0.4383074935</v>
      </c>
      <c r="G82" s="57">
        <v>0.5616925065</v>
      </c>
      <c r="H82" s="7"/>
      <c r="I82" s="20" t="s">
        <v>271</v>
      </c>
      <c r="J82" s="57">
        <v>0.45838073049484</v>
      </c>
      <c r="K82" s="57">
        <v>0.428166619438935</v>
      </c>
      <c r="L82" s="27">
        <v>3.02141110559052</v>
      </c>
      <c r="M82" s="20">
        <v>1.0</v>
      </c>
      <c r="N82" s="7"/>
      <c r="O82" s="7"/>
      <c r="P82" s="7"/>
      <c r="Q82" s="7"/>
      <c r="R82" s="7"/>
      <c r="S82" s="7"/>
      <c r="T82" s="7"/>
      <c r="U82" s="7"/>
      <c r="V82" s="7"/>
      <c r="W82" s="7"/>
      <c r="X82" s="7"/>
      <c r="Y82" s="7"/>
      <c r="Z82" s="7"/>
    </row>
    <row r="83" ht="15.0" customHeight="1">
      <c r="A83" s="20" t="s">
        <v>272</v>
      </c>
      <c r="B83" s="20" t="s">
        <v>547</v>
      </c>
      <c r="C83" s="50">
        <v>726.0</v>
      </c>
      <c r="D83" s="50">
        <v>1107.0</v>
      </c>
      <c r="E83" s="50">
        <v>1833.0</v>
      </c>
      <c r="F83" s="57">
        <v>0.3960720131</v>
      </c>
      <c r="G83" s="57">
        <v>0.6039279869</v>
      </c>
      <c r="H83" s="7"/>
      <c r="I83" s="20" t="s">
        <v>273</v>
      </c>
      <c r="J83" s="57">
        <v>0.410480456825226</v>
      </c>
      <c r="K83" s="57">
        <v>0.412828239345674</v>
      </c>
      <c r="L83" s="27">
        <v>-0.234778252044743</v>
      </c>
      <c r="M83" s="20">
        <v>1.0</v>
      </c>
      <c r="N83" s="7"/>
      <c r="O83" s="7"/>
      <c r="P83" s="7"/>
      <c r="Q83" s="7"/>
      <c r="R83" s="7"/>
      <c r="S83" s="7"/>
      <c r="T83" s="7"/>
      <c r="U83" s="7"/>
      <c r="V83" s="7"/>
      <c r="W83" s="7"/>
      <c r="X83" s="7"/>
      <c r="Y83" s="7"/>
      <c r="Z83" s="7"/>
    </row>
    <row r="84" ht="15.0" customHeight="1">
      <c r="A84" s="20" t="s">
        <v>272</v>
      </c>
      <c r="B84" s="20" t="s">
        <v>548</v>
      </c>
      <c r="C84" s="50">
        <v>516.0</v>
      </c>
      <c r="D84" s="50">
        <v>616.0</v>
      </c>
      <c r="E84" s="50">
        <v>1132.0</v>
      </c>
      <c r="F84" s="57">
        <v>0.4558303887</v>
      </c>
      <c r="G84" s="57">
        <v>0.5441696113</v>
      </c>
      <c r="H84" s="7"/>
      <c r="I84" s="20" t="s">
        <v>274</v>
      </c>
      <c r="J84" s="57">
        <v>0.4516923642858</v>
      </c>
      <c r="K84" s="57">
        <v>0.46182357301705</v>
      </c>
      <c r="L84" s="27">
        <v>-1.01312087312495</v>
      </c>
      <c r="M84" s="20">
        <v>1.0</v>
      </c>
      <c r="N84" s="7"/>
      <c r="O84" s="7"/>
      <c r="P84" s="7"/>
      <c r="Q84" s="7"/>
      <c r="R84" s="7"/>
      <c r="S84" s="7"/>
      <c r="T84" s="7"/>
      <c r="U84" s="7"/>
      <c r="V84" s="7"/>
      <c r="W84" s="7"/>
      <c r="X84" s="7"/>
      <c r="Y84" s="7"/>
      <c r="Z84" s="7"/>
    </row>
    <row r="85" ht="15.0" customHeight="1">
      <c r="A85" s="20" t="s">
        <v>272</v>
      </c>
      <c r="B85" s="20" t="s">
        <v>421</v>
      </c>
      <c r="C85" s="50">
        <v>7643.0</v>
      </c>
      <c r="D85" s="50">
        <v>6594.0</v>
      </c>
      <c r="E85" s="50">
        <v>14237.0</v>
      </c>
      <c r="F85" s="57">
        <v>0.5368406265</v>
      </c>
      <c r="G85" s="57">
        <v>0.4631593735</v>
      </c>
      <c r="H85" s="7"/>
      <c r="I85" s="20" t="s">
        <v>248</v>
      </c>
      <c r="J85" s="57">
        <v>0.66375165649912</v>
      </c>
      <c r="K85" s="57">
        <v>0.668406509057415</v>
      </c>
      <c r="L85" s="27">
        <v>-0.465485255829534</v>
      </c>
      <c r="M85" s="20">
        <v>1.0</v>
      </c>
      <c r="N85" s="7"/>
      <c r="O85" s="7"/>
      <c r="P85" s="7"/>
      <c r="Q85" s="7"/>
      <c r="R85" s="7"/>
      <c r="S85" s="7"/>
      <c r="T85" s="7"/>
      <c r="U85" s="7"/>
      <c r="V85" s="7"/>
      <c r="W85" s="7"/>
      <c r="X85" s="7"/>
      <c r="Y85" s="7"/>
      <c r="Z85" s="7"/>
    </row>
    <row r="86" ht="15.0" customHeight="1">
      <c r="A86" s="20" t="s">
        <v>272</v>
      </c>
      <c r="B86" s="20" t="s">
        <v>549</v>
      </c>
      <c r="C86" s="50">
        <v>7643.0</v>
      </c>
      <c r="D86" s="50">
        <v>6594.0</v>
      </c>
      <c r="E86" s="50">
        <v>14237.0</v>
      </c>
      <c r="F86" s="57">
        <v>0.5368406265</v>
      </c>
      <c r="G86" s="57">
        <v>0.4631593735</v>
      </c>
      <c r="H86" s="7"/>
      <c r="I86" s="20" t="s">
        <v>275</v>
      </c>
      <c r="J86" s="57">
        <v>0.541138136686504</v>
      </c>
      <c r="K86" s="57">
        <v>0.536014967259121</v>
      </c>
      <c r="L86" s="27">
        <v>0.512316942738322</v>
      </c>
      <c r="M86" s="20">
        <v>1.0</v>
      </c>
      <c r="N86" s="7"/>
      <c r="O86" s="7"/>
      <c r="P86" s="7"/>
      <c r="Q86" s="7"/>
      <c r="R86" s="7"/>
      <c r="S86" s="7"/>
      <c r="T86" s="7"/>
      <c r="U86" s="7"/>
      <c r="V86" s="7"/>
      <c r="W86" s="7"/>
      <c r="X86" s="7"/>
      <c r="Y86" s="7"/>
      <c r="Z86" s="7"/>
    </row>
    <row r="87" ht="15.0" customHeight="1">
      <c r="A87" s="20" t="s">
        <v>272</v>
      </c>
      <c r="B87" s="20" t="s">
        <v>550</v>
      </c>
      <c r="C87" s="50">
        <v>2050.0</v>
      </c>
      <c r="D87" s="50">
        <v>3235.0</v>
      </c>
      <c r="E87" s="50">
        <v>5285.0</v>
      </c>
      <c r="F87" s="57">
        <v>0.3878902554</v>
      </c>
      <c r="G87" s="57">
        <v>0.6121097446</v>
      </c>
      <c r="H87" s="7"/>
      <c r="I87" s="20" t="s">
        <v>276</v>
      </c>
      <c r="J87" s="57">
        <v>0.389829288597436</v>
      </c>
      <c r="K87" s="57">
        <v>0.385394456289979</v>
      </c>
      <c r="L87" s="27">
        <v>0.443483230745767</v>
      </c>
      <c r="M87" s="20">
        <v>1.0</v>
      </c>
      <c r="N87" s="7"/>
      <c r="O87" s="7"/>
      <c r="P87" s="7"/>
      <c r="Q87" s="7"/>
      <c r="R87" s="7"/>
      <c r="S87" s="7"/>
      <c r="T87" s="7"/>
      <c r="U87" s="7"/>
      <c r="V87" s="7"/>
      <c r="W87" s="7"/>
      <c r="X87" s="7"/>
      <c r="Y87" s="7"/>
      <c r="Z87" s="7"/>
    </row>
    <row r="88" ht="15.0" customHeight="1">
      <c r="A88" s="20" t="s">
        <v>272</v>
      </c>
      <c r="B88" s="20" t="s">
        <v>467</v>
      </c>
      <c r="C88" s="50">
        <v>29.0</v>
      </c>
      <c r="D88" s="50">
        <v>77.0</v>
      </c>
      <c r="E88" s="50">
        <v>106.0</v>
      </c>
      <c r="F88" s="57">
        <v>0.2735849057</v>
      </c>
      <c r="G88" s="57">
        <v>0.7264150943</v>
      </c>
      <c r="H88" s="7"/>
      <c r="I88" s="20" t="s">
        <v>277</v>
      </c>
      <c r="J88" s="57">
        <v>0.287759343533878</v>
      </c>
      <c r="K88" s="57">
        <v>0.32520325203252</v>
      </c>
      <c r="L88" s="27">
        <v>-3.74439084986422</v>
      </c>
      <c r="M88" s="20">
        <v>1.0</v>
      </c>
      <c r="N88" s="7"/>
      <c r="O88" s="7"/>
      <c r="P88" s="7"/>
      <c r="Q88" s="7"/>
      <c r="R88" s="7"/>
      <c r="S88" s="7"/>
      <c r="T88" s="7"/>
      <c r="U88" s="7"/>
      <c r="V88" s="7"/>
      <c r="W88" s="7"/>
      <c r="X88" s="7"/>
      <c r="Y88" s="7"/>
      <c r="Z88" s="7"/>
    </row>
    <row r="89" ht="15.0" customHeight="1">
      <c r="A89" s="20" t="s">
        <v>272</v>
      </c>
      <c r="B89" s="20" t="s">
        <v>551</v>
      </c>
      <c r="C89" s="50">
        <v>1340.0</v>
      </c>
      <c r="D89" s="50">
        <v>1703.0</v>
      </c>
      <c r="E89" s="50">
        <v>3043.0</v>
      </c>
      <c r="F89" s="57">
        <v>0.4403549129</v>
      </c>
      <c r="G89" s="57">
        <v>0.5596450871</v>
      </c>
      <c r="H89" s="7"/>
      <c r="I89" s="20" t="s">
        <v>278</v>
      </c>
      <c r="J89" s="57">
        <v>0.441251177406715</v>
      </c>
      <c r="K89" s="57">
        <v>0.431019459773453</v>
      </c>
      <c r="L89" s="27">
        <v>1.02317176332611</v>
      </c>
      <c r="M89" s="20">
        <v>1.0</v>
      </c>
      <c r="N89" s="7"/>
      <c r="O89" s="7"/>
      <c r="P89" s="7"/>
      <c r="Q89" s="7"/>
      <c r="R89" s="7"/>
      <c r="S89" s="7"/>
      <c r="T89" s="7"/>
      <c r="U89" s="7"/>
      <c r="V89" s="7"/>
      <c r="W89" s="7"/>
      <c r="X89" s="7"/>
      <c r="Y89" s="7"/>
      <c r="Z89" s="7"/>
    </row>
    <row r="90" ht="15.0" customHeight="1">
      <c r="A90" s="20" t="s">
        <v>272</v>
      </c>
      <c r="B90" s="20" t="s">
        <v>469</v>
      </c>
      <c r="C90" s="50">
        <v>152.0</v>
      </c>
      <c r="D90" s="50">
        <v>217.0</v>
      </c>
      <c r="E90" s="50">
        <v>369.0</v>
      </c>
      <c r="F90" s="57">
        <v>0.4119241192</v>
      </c>
      <c r="G90" s="57">
        <v>0.5880758808</v>
      </c>
      <c r="H90" s="7"/>
      <c r="I90" s="20" t="s">
        <v>279</v>
      </c>
      <c r="J90" s="57">
        <v>0.371268704602038</v>
      </c>
      <c r="K90" s="57">
        <v>0.41254752851711</v>
      </c>
      <c r="L90" s="27">
        <v>-4.12788239150723</v>
      </c>
      <c r="M90" s="20">
        <v>1.0</v>
      </c>
      <c r="N90" s="7"/>
      <c r="O90" s="7"/>
      <c r="P90" s="7"/>
      <c r="Q90" s="7"/>
      <c r="R90" s="7"/>
      <c r="S90" s="7"/>
      <c r="T90" s="7"/>
      <c r="U90" s="7"/>
      <c r="V90" s="7"/>
      <c r="W90" s="7"/>
      <c r="X90" s="7"/>
      <c r="Y90" s="7"/>
      <c r="Z90" s="7"/>
    </row>
    <row r="91" ht="15.0" customHeight="1">
      <c r="A91" s="20" t="s">
        <v>272</v>
      </c>
      <c r="B91" s="20" t="s">
        <v>470</v>
      </c>
      <c r="C91" s="50">
        <v>5157.0</v>
      </c>
      <c r="D91" s="50">
        <v>2387.0</v>
      </c>
      <c r="E91" s="50">
        <v>7544.0</v>
      </c>
      <c r="F91" s="57">
        <v>0.6835896076</v>
      </c>
      <c r="G91" s="57">
        <v>0.3164103924</v>
      </c>
      <c r="H91" s="7"/>
      <c r="I91" s="20" t="s">
        <v>280</v>
      </c>
      <c r="J91" s="57">
        <v>0.706960772703985</v>
      </c>
      <c r="K91" s="57">
        <v>0.697166957000092</v>
      </c>
      <c r="L91" s="27">
        <v>0.979381570389315</v>
      </c>
      <c r="M91" s="20">
        <v>1.0</v>
      </c>
      <c r="N91" s="7"/>
      <c r="O91" s="7"/>
      <c r="P91" s="7"/>
      <c r="Q91" s="7"/>
      <c r="R91" s="7"/>
      <c r="S91" s="7"/>
      <c r="T91" s="7"/>
      <c r="U91" s="7"/>
      <c r="V91" s="7"/>
      <c r="W91" s="7"/>
      <c r="X91" s="7"/>
      <c r="Y91" s="7"/>
      <c r="Z91" s="7"/>
    </row>
    <row r="92" ht="15.0" customHeight="1">
      <c r="A92" s="20" t="s">
        <v>272</v>
      </c>
      <c r="B92" s="20" t="s">
        <v>471</v>
      </c>
      <c r="C92" s="50">
        <v>4714.0</v>
      </c>
      <c r="D92" s="50">
        <v>4584.0</v>
      </c>
      <c r="E92" s="50">
        <v>9298.0</v>
      </c>
      <c r="F92" s="57">
        <v>0.5069907507</v>
      </c>
      <c r="G92" s="57">
        <v>0.4930092493</v>
      </c>
      <c r="H92" s="7"/>
      <c r="I92" s="20" t="s">
        <v>281</v>
      </c>
      <c r="J92" s="57">
        <v>0.507589769741697</v>
      </c>
      <c r="K92" s="57">
        <v>0.515936446798267</v>
      </c>
      <c r="L92" s="27">
        <v>-0.834667705656944</v>
      </c>
      <c r="M92" s="20">
        <v>1.0</v>
      </c>
      <c r="N92" s="7"/>
      <c r="O92" s="7"/>
      <c r="P92" s="7"/>
      <c r="Q92" s="7"/>
      <c r="R92" s="7"/>
      <c r="S92" s="7"/>
      <c r="T92" s="7"/>
      <c r="U92" s="7"/>
      <c r="V92" s="7"/>
      <c r="W92" s="7"/>
      <c r="X92" s="7"/>
      <c r="Y92" s="7"/>
      <c r="Z92" s="7"/>
    </row>
    <row r="93" ht="15.0" customHeight="1">
      <c r="A93" s="20" t="s">
        <v>272</v>
      </c>
      <c r="B93" s="20" t="s">
        <v>472</v>
      </c>
      <c r="C93" s="50">
        <v>488.0</v>
      </c>
      <c r="D93" s="50">
        <v>382.0</v>
      </c>
      <c r="E93" s="50">
        <v>870.0</v>
      </c>
      <c r="F93" s="57">
        <v>0.5609195402</v>
      </c>
      <c r="G93" s="57">
        <v>0.4390804598</v>
      </c>
      <c r="H93" s="7"/>
      <c r="I93" s="20" t="s">
        <v>282</v>
      </c>
      <c r="J93" s="57">
        <v>0.556814734386933</v>
      </c>
      <c r="K93" s="57">
        <v>0.595993322203673</v>
      </c>
      <c r="L93" s="27">
        <v>-3.917858781674</v>
      </c>
      <c r="M93" s="20">
        <v>1.0</v>
      </c>
      <c r="N93" s="7"/>
      <c r="O93" s="7"/>
      <c r="P93" s="7"/>
      <c r="Q93" s="7"/>
      <c r="R93" s="7"/>
      <c r="S93" s="7"/>
      <c r="T93" s="7"/>
      <c r="U93" s="7"/>
      <c r="V93" s="7"/>
      <c r="W93" s="7"/>
      <c r="X93" s="7"/>
      <c r="Y93" s="7"/>
      <c r="Z93" s="7"/>
    </row>
    <row r="94" ht="15.0" customHeight="1">
      <c r="A94" s="20" t="s">
        <v>272</v>
      </c>
      <c r="B94" s="20" t="s">
        <v>473</v>
      </c>
      <c r="C94" s="50">
        <v>79.0</v>
      </c>
      <c r="D94" s="50">
        <v>92.0</v>
      </c>
      <c r="E94" s="50">
        <v>171.0</v>
      </c>
      <c r="F94" s="57">
        <v>0.4619883041</v>
      </c>
      <c r="G94" s="57">
        <v>0.5380116959</v>
      </c>
      <c r="H94" s="7"/>
      <c r="I94" s="20" t="s">
        <v>283</v>
      </c>
      <c r="J94" s="57">
        <v>0.415914485460362</v>
      </c>
      <c r="K94" s="57">
        <v>0.529126213592233</v>
      </c>
      <c r="L94" s="27">
        <v>-11.3211728131871</v>
      </c>
      <c r="M94" s="20">
        <v>0.0</v>
      </c>
      <c r="N94" s="7"/>
      <c r="O94" s="7"/>
      <c r="P94" s="7"/>
      <c r="Q94" s="7"/>
      <c r="R94" s="7"/>
      <c r="S94" s="7"/>
      <c r="T94" s="7"/>
      <c r="U94" s="7"/>
      <c r="V94" s="7"/>
      <c r="W94" s="7"/>
      <c r="X94" s="7"/>
      <c r="Y94" s="7"/>
      <c r="Z94" s="7"/>
    </row>
    <row r="95" ht="15.0" customHeight="1">
      <c r="A95" s="20" t="s">
        <v>272</v>
      </c>
      <c r="B95" s="20" t="s">
        <v>427</v>
      </c>
      <c r="C95" s="50">
        <v>3982.0</v>
      </c>
      <c r="D95" s="50">
        <v>3239.0</v>
      </c>
      <c r="E95" s="50">
        <v>7221.0</v>
      </c>
      <c r="F95" s="57">
        <v>0.551447168</v>
      </c>
      <c r="G95" s="57">
        <v>0.448552832</v>
      </c>
      <c r="H95" s="7"/>
      <c r="I95" s="20" t="s">
        <v>254</v>
      </c>
      <c r="J95" s="57">
        <v>0.554949976746472</v>
      </c>
      <c r="K95" s="57">
        <v>0.545283255872378</v>
      </c>
      <c r="L95" s="27">
        <v>0.966672087409404</v>
      </c>
      <c r="M95" s="20">
        <v>1.0</v>
      </c>
      <c r="N95" s="7"/>
      <c r="O95" s="7"/>
      <c r="P95" s="7"/>
      <c r="Q95" s="7"/>
      <c r="R95" s="7"/>
      <c r="S95" s="7"/>
      <c r="T95" s="7"/>
      <c r="U95" s="7"/>
      <c r="V95" s="7"/>
      <c r="W95" s="7"/>
      <c r="X95" s="7"/>
      <c r="Y95" s="7"/>
      <c r="Z95" s="7"/>
    </row>
    <row r="96" ht="15.0" customHeight="1">
      <c r="A96" s="20" t="s">
        <v>272</v>
      </c>
      <c r="B96" s="20" t="s">
        <v>552</v>
      </c>
      <c r="C96" s="50">
        <v>1441.0</v>
      </c>
      <c r="D96" s="50">
        <v>1493.0</v>
      </c>
      <c r="E96" s="50">
        <v>2934.0</v>
      </c>
      <c r="F96" s="57">
        <v>0.4911383776</v>
      </c>
      <c r="G96" s="57">
        <v>0.5088616224</v>
      </c>
      <c r="H96" s="7"/>
      <c r="I96" s="20" t="s">
        <v>284</v>
      </c>
      <c r="J96" s="57">
        <v>0.504058486935112</v>
      </c>
      <c r="K96" s="57">
        <v>0.506009967751393</v>
      </c>
      <c r="L96" s="27">
        <v>-0.195148081628105</v>
      </c>
      <c r="M96" s="20">
        <v>1.0</v>
      </c>
      <c r="N96" s="7"/>
      <c r="O96" s="7"/>
      <c r="P96" s="7"/>
      <c r="Q96" s="7"/>
      <c r="R96" s="7"/>
      <c r="S96" s="7"/>
      <c r="T96" s="7"/>
      <c r="U96" s="7"/>
      <c r="V96" s="7"/>
      <c r="W96" s="7"/>
      <c r="X96" s="7"/>
      <c r="Y96" s="7"/>
      <c r="Z96" s="7"/>
    </row>
    <row r="97" ht="15.0" customHeight="1">
      <c r="A97" s="20" t="s">
        <v>272</v>
      </c>
      <c r="B97" s="20" t="s">
        <v>553</v>
      </c>
      <c r="C97" s="50">
        <v>1972.0</v>
      </c>
      <c r="D97" s="50">
        <v>3989.0</v>
      </c>
      <c r="E97" s="50">
        <v>5961.0</v>
      </c>
      <c r="F97" s="57">
        <v>0.330816977</v>
      </c>
      <c r="G97" s="57">
        <v>0.669183023</v>
      </c>
      <c r="H97" s="7"/>
      <c r="I97" s="20" t="s">
        <v>243</v>
      </c>
      <c r="J97" s="57">
        <v>0.340225472124614</v>
      </c>
      <c r="K97" s="57">
        <v>0.335777345503516</v>
      </c>
      <c r="L97" s="27">
        <v>0.444812662109789</v>
      </c>
      <c r="M97" s="20">
        <v>1.0</v>
      </c>
      <c r="N97" s="7"/>
      <c r="O97" s="7"/>
      <c r="P97" s="7"/>
      <c r="Q97" s="7"/>
      <c r="R97" s="7"/>
      <c r="S97" s="7"/>
      <c r="T97" s="7"/>
      <c r="U97" s="7"/>
      <c r="V97" s="7"/>
      <c r="W97" s="7"/>
      <c r="X97" s="7"/>
      <c r="Y97" s="7"/>
      <c r="Z97" s="7"/>
    </row>
    <row r="98" ht="15.0" customHeight="1">
      <c r="A98" s="20" t="s">
        <v>272</v>
      </c>
      <c r="B98" s="20" t="s">
        <v>475</v>
      </c>
      <c r="C98" s="50">
        <v>522.0</v>
      </c>
      <c r="D98" s="50">
        <v>1126.0</v>
      </c>
      <c r="E98" s="50">
        <v>1648.0</v>
      </c>
      <c r="F98" s="57">
        <v>0.3167475728</v>
      </c>
      <c r="G98" s="57">
        <v>0.6832524272</v>
      </c>
      <c r="H98" s="7"/>
      <c r="I98" s="20" t="s">
        <v>285</v>
      </c>
      <c r="J98" s="57">
        <v>0.323536115903138</v>
      </c>
      <c r="K98" s="57">
        <v>0.339858618814573</v>
      </c>
      <c r="L98" s="27">
        <v>-1.63225029114347</v>
      </c>
      <c r="M98" s="20">
        <v>1.0</v>
      </c>
      <c r="N98" s="7"/>
      <c r="O98" s="7"/>
      <c r="P98" s="7"/>
      <c r="Q98" s="7"/>
      <c r="R98" s="7"/>
      <c r="S98" s="7"/>
      <c r="T98" s="7"/>
      <c r="U98" s="7"/>
      <c r="V98" s="7"/>
      <c r="W98" s="7"/>
      <c r="X98" s="7"/>
      <c r="Y98" s="7"/>
      <c r="Z98" s="7"/>
    </row>
    <row r="99" ht="15.0" customHeight="1">
      <c r="A99" s="20" t="s">
        <v>272</v>
      </c>
      <c r="B99" s="20" t="s">
        <v>476</v>
      </c>
      <c r="C99" s="50">
        <v>1987.0</v>
      </c>
      <c r="D99" s="50">
        <v>2441.0</v>
      </c>
      <c r="E99" s="50">
        <v>4428.0</v>
      </c>
      <c r="F99" s="57">
        <v>0.4487353207</v>
      </c>
      <c r="G99" s="57">
        <v>0.5512646793</v>
      </c>
      <c r="H99" s="7"/>
      <c r="I99" s="20" t="s">
        <v>289</v>
      </c>
      <c r="J99" s="57">
        <v>0.432909896829099</v>
      </c>
      <c r="K99" s="57">
        <v>0.450285965684118</v>
      </c>
      <c r="L99" s="27">
        <v>-1.73760688550189</v>
      </c>
      <c r="M99" s="20">
        <v>1.0</v>
      </c>
      <c r="N99" s="7"/>
      <c r="O99" s="7"/>
      <c r="P99" s="7"/>
      <c r="Q99" s="7"/>
      <c r="R99" s="7"/>
      <c r="S99" s="7"/>
      <c r="T99" s="7"/>
      <c r="U99" s="7"/>
      <c r="V99" s="7"/>
      <c r="W99" s="7"/>
      <c r="X99" s="7"/>
      <c r="Y99" s="7"/>
      <c r="Z99" s="7"/>
    </row>
    <row r="100" ht="15.0" customHeight="1">
      <c r="A100" s="20" t="s">
        <v>272</v>
      </c>
      <c r="B100" s="20" t="s">
        <v>554</v>
      </c>
      <c r="C100" s="50">
        <v>3187.0</v>
      </c>
      <c r="D100" s="50">
        <v>3503.0</v>
      </c>
      <c r="E100" s="50">
        <v>6690.0</v>
      </c>
      <c r="F100" s="57">
        <v>0.4763826607</v>
      </c>
      <c r="G100" s="57">
        <v>0.5236173393</v>
      </c>
      <c r="H100" s="7"/>
      <c r="I100" s="20" t="s">
        <v>287</v>
      </c>
      <c r="J100" s="57">
        <v>0.484741653428607</v>
      </c>
      <c r="K100" s="57">
        <v>0.476039658496282</v>
      </c>
      <c r="L100" s="27">
        <v>0.87019949323246</v>
      </c>
      <c r="M100" s="20">
        <v>1.0</v>
      </c>
      <c r="N100" s="7"/>
      <c r="O100" s="7"/>
      <c r="P100" s="7"/>
      <c r="Q100" s="7"/>
      <c r="R100" s="7"/>
      <c r="S100" s="7"/>
      <c r="T100" s="7"/>
      <c r="U100" s="7"/>
      <c r="V100" s="7"/>
      <c r="W100" s="7"/>
      <c r="X100" s="7"/>
      <c r="Y100" s="7"/>
      <c r="Z100" s="7"/>
    </row>
    <row r="101" ht="15.0" customHeight="1">
      <c r="A101" s="20" t="s">
        <v>272</v>
      </c>
      <c r="B101" s="20" t="s">
        <v>555</v>
      </c>
      <c r="C101" s="50">
        <v>1824.0</v>
      </c>
      <c r="D101" s="50">
        <v>3764.0</v>
      </c>
      <c r="E101" s="50">
        <v>5588.0</v>
      </c>
      <c r="F101" s="57">
        <v>0.3264137437</v>
      </c>
      <c r="G101" s="57">
        <v>0.6735862563</v>
      </c>
      <c r="H101" s="7"/>
      <c r="I101" s="20" t="s">
        <v>288</v>
      </c>
      <c r="J101" s="57">
        <v>0.337660917248932</v>
      </c>
      <c r="K101" s="57">
        <v>0.330859310572324</v>
      </c>
      <c r="L101" s="27">
        <v>0.680160667660851</v>
      </c>
      <c r="M101" s="20">
        <v>1.0</v>
      </c>
      <c r="N101" s="7"/>
      <c r="O101" s="7"/>
      <c r="P101" s="7"/>
      <c r="Q101" s="7"/>
      <c r="R101" s="7"/>
      <c r="S101" s="7"/>
      <c r="T101" s="7"/>
      <c r="U101" s="7"/>
      <c r="V101" s="7"/>
      <c r="W101" s="7"/>
      <c r="X101" s="7"/>
      <c r="Y101" s="7"/>
      <c r="Z101" s="7"/>
    </row>
    <row r="102" ht="15.0" customHeight="1">
      <c r="A102" s="20" t="s">
        <v>272</v>
      </c>
      <c r="B102" s="20" t="s">
        <v>556</v>
      </c>
      <c r="C102" s="50">
        <v>1349.0</v>
      </c>
      <c r="D102" s="50">
        <v>1445.0</v>
      </c>
      <c r="E102" s="50">
        <v>2794.0</v>
      </c>
      <c r="F102" s="57">
        <v>0.4828203293</v>
      </c>
      <c r="G102" s="57">
        <v>0.5171796707</v>
      </c>
      <c r="H102" s="7"/>
      <c r="I102" s="20" t="s">
        <v>286</v>
      </c>
      <c r="J102" s="57">
        <v>0.495056242833653</v>
      </c>
      <c r="K102" s="57">
        <v>0.489570552147239</v>
      </c>
      <c r="L102" s="27">
        <v>0.548569068641341</v>
      </c>
      <c r="M102" s="20">
        <v>1.0</v>
      </c>
      <c r="N102" s="7"/>
      <c r="O102" s="7"/>
      <c r="P102" s="7"/>
      <c r="Q102" s="7"/>
      <c r="R102" s="7"/>
      <c r="S102" s="7"/>
      <c r="T102" s="7"/>
      <c r="U102" s="7"/>
      <c r="V102" s="7"/>
      <c r="W102" s="7"/>
      <c r="X102" s="7"/>
      <c r="Y102" s="7"/>
      <c r="Z102" s="7"/>
    </row>
    <row r="103" ht="15.0" customHeight="1">
      <c r="A103" s="20" t="s">
        <v>272</v>
      </c>
      <c r="B103" s="20" t="s">
        <v>480</v>
      </c>
      <c r="C103" s="50">
        <v>729.0</v>
      </c>
      <c r="D103" s="50">
        <v>770.0</v>
      </c>
      <c r="E103" s="50">
        <v>1499.0</v>
      </c>
      <c r="F103" s="57">
        <v>0.4863242161</v>
      </c>
      <c r="G103" s="57">
        <v>0.5136757839</v>
      </c>
      <c r="H103" s="7"/>
      <c r="I103" s="20" t="s">
        <v>290</v>
      </c>
      <c r="J103" s="57">
        <v>0.488626733502985</v>
      </c>
      <c r="K103" s="57">
        <v>0.487903225806452</v>
      </c>
      <c r="L103" s="27">
        <v>0.0723507696533843</v>
      </c>
      <c r="M103" s="20">
        <v>1.0</v>
      </c>
      <c r="N103" s="7"/>
      <c r="O103" s="7"/>
      <c r="P103" s="7"/>
      <c r="Q103" s="7"/>
      <c r="R103" s="7"/>
      <c r="S103" s="7"/>
      <c r="T103" s="7"/>
      <c r="U103" s="7"/>
      <c r="V103" s="7"/>
      <c r="W103" s="7"/>
      <c r="X103" s="7"/>
      <c r="Y103" s="7"/>
      <c r="Z103" s="7"/>
    </row>
    <row r="104" ht="15.0" customHeight="1">
      <c r="A104" s="20" t="s">
        <v>272</v>
      </c>
      <c r="B104" s="20" t="s">
        <v>557</v>
      </c>
      <c r="C104" s="50">
        <v>2092.0</v>
      </c>
      <c r="D104" s="50">
        <v>2478.0</v>
      </c>
      <c r="E104" s="50">
        <v>4570.0</v>
      </c>
      <c r="F104" s="57">
        <v>0.4577680525</v>
      </c>
      <c r="G104" s="57">
        <v>0.5422319475</v>
      </c>
      <c r="H104" s="7"/>
      <c r="I104" s="20" t="s">
        <v>272</v>
      </c>
      <c r="J104" s="57">
        <v>0.47792360587551</v>
      </c>
      <c r="K104" s="57">
        <v>0.459792709077913</v>
      </c>
      <c r="L104" s="27">
        <v>1.81308967975975</v>
      </c>
      <c r="M104" s="20">
        <v>1.0</v>
      </c>
      <c r="N104" s="7"/>
      <c r="O104" s="7"/>
      <c r="P104" s="7"/>
      <c r="Q104" s="7"/>
      <c r="R104" s="7"/>
      <c r="S104" s="7"/>
      <c r="T104" s="7"/>
      <c r="U104" s="7"/>
      <c r="V104" s="7"/>
      <c r="W104" s="7"/>
      <c r="X104" s="7"/>
      <c r="Y104" s="7"/>
      <c r="Z104" s="7"/>
    </row>
    <row r="105" ht="15.0" customHeight="1">
      <c r="A105" s="20" t="s">
        <v>272</v>
      </c>
      <c r="B105" s="20" t="s">
        <v>482</v>
      </c>
      <c r="C105" s="50">
        <v>5872.0</v>
      </c>
      <c r="D105" s="50">
        <v>5855.0</v>
      </c>
      <c r="E105" s="50">
        <v>11727.0</v>
      </c>
      <c r="F105" s="57">
        <v>0.5007248231</v>
      </c>
      <c r="G105" s="57">
        <v>0.4992751769</v>
      </c>
      <c r="H105" s="7"/>
      <c r="I105" s="20" t="s">
        <v>291</v>
      </c>
      <c r="J105" s="57">
        <v>0.506162210953882</v>
      </c>
      <c r="K105" s="57">
        <v>0.508679795769511</v>
      </c>
      <c r="L105" s="27">
        <v>-0.251758481562958</v>
      </c>
      <c r="M105" s="20">
        <v>1.0</v>
      </c>
      <c r="N105" s="7"/>
      <c r="O105" s="7"/>
      <c r="P105" s="7"/>
      <c r="Q105" s="7"/>
      <c r="R105" s="7"/>
      <c r="S105" s="7"/>
      <c r="T105" s="7"/>
      <c r="U105" s="7"/>
      <c r="V105" s="7"/>
      <c r="W105" s="7"/>
      <c r="X105" s="7"/>
      <c r="Y105" s="7"/>
      <c r="Z105" s="7"/>
    </row>
    <row r="106" ht="15.0" customHeight="1">
      <c r="A106" s="20" t="s">
        <v>272</v>
      </c>
      <c r="B106" s="20" t="s">
        <v>558</v>
      </c>
      <c r="C106" s="50">
        <v>514.0</v>
      </c>
      <c r="D106" s="50">
        <v>895.0</v>
      </c>
      <c r="E106" s="50">
        <v>1409.0</v>
      </c>
      <c r="F106" s="57">
        <v>0.3647977289</v>
      </c>
      <c r="G106" s="57">
        <v>0.6352022711</v>
      </c>
      <c r="H106" s="7"/>
      <c r="I106" s="20" t="s">
        <v>292</v>
      </c>
      <c r="J106" s="57">
        <v>0.380456129194062</v>
      </c>
      <c r="K106" s="57">
        <v>0.373340414232608</v>
      </c>
      <c r="L106" s="27">
        <v>0.711571496145469</v>
      </c>
      <c r="M106" s="20">
        <v>1.0</v>
      </c>
      <c r="N106" s="7"/>
      <c r="O106" s="7"/>
      <c r="P106" s="7"/>
      <c r="Q106" s="7"/>
      <c r="R106" s="7"/>
      <c r="S106" s="7"/>
      <c r="T106" s="7"/>
      <c r="U106" s="7"/>
      <c r="V106" s="7"/>
      <c r="W106" s="7"/>
      <c r="X106" s="7"/>
      <c r="Y106" s="7"/>
      <c r="Z106" s="7"/>
    </row>
    <row r="107" ht="15.0" customHeight="1">
      <c r="A107" s="20" t="s">
        <v>272</v>
      </c>
      <c r="B107" s="20" t="s">
        <v>559</v>
      </c>
      <c r="C107" s="50">
        <v>1162.0</v>
      </c>
      <c r="D107" s="50">
        <v>2439.0</v>
      </c>
      <c r="E107" s="50">
        <v>3601.0</v>
      </c>
      <c r="F107" s="57">
        <v>0.3226881422</v>
      </c>
      <c r="G107" s="57">
        <v>0.6773118578</v>
      </c>
      <c r="H107" s="7"/>
      <c r="I107" s="20" t="s">
        <v>293</v>
      </c>
      <c r="J107" s="57">
        <v>0.318060213521825</v>
      </c>
      <c r="K107" s="57">
        <v>0.347016828148904</v>
      </c>
      <c r="L107" s="27">
        <v>-2.89566146270785</v>
      </c>
      <c r="M107" s="20">
        <v>1.0</v>
      </c>
      <c r="N107" s="7"/>
      <c r="O107" s="7"/>
      <c r="P107" s="7"/>
      <c r="Q107" s="7"/>
      <c r="R107" s="7"/>
      <c r="S107" s="7"/>
      <c r="T107" s="7"/>
      <c r="U107" s="7"/>
      <c r="V107" s="7"/>
      <c r="W107" s="7"/>
      <c r="X107" s="7"/>
      <c r="Y107" s="7"/>
      <c r="Z107" s="7"/>
    </row>
    <row r="108" ht="15.0" customHeight="1">
      <c r="A108" s="20" t="s">
        <v>272</v>
      </c>
      <c r="B108" s="20" t="s">
        <v>560</v>
      </c>
      <c r="C108" s="50">
        <v>75.0</v>
      </c>
      <c r="D108" s="50">
        <v>147.0</v>
      </c>
      <c r="E108" s="50">
        <v>222.0</v>
      </c>
      <c r="F108" s="57">
        <v>0.3378378378</v>
      </c>
      <c r="G108" s="57">
        <v>0.6621621622</v>
      </c>
      <c r="H108" s="7"/>
      <c r="I108" s="20" t="s">
        <v>294</v>
      </c>
      <c r="J108" s="57">
        <v>0.305776301898845</v>
      </c>
      <c r="K108" s="57">
        <v>0.355212355212355</v>
      </c>
      <c r="L108" s="27">
        <v>-4.94360533135099</v>
      </c>
      <c r="M108" s="20">
        <v>1.0</v>
      </c>
      <c r="N108" s="7"/>
      <c r="O108" s="7"/>
      <c r="P108" s="7"/>
      <c r="Q108" s="7"/>
      <c r="R108" s="7"/>
      <c r="S108" s="7"/>
      <c r="T108" s="7"/>
      <c r="U108" s="7"/>
      <c r="V108" s="7"/>
      <c r="W108" s="7"/>
      <c r="X108" s="7"/>
      <c r="Y108" s="7"/>
      <c r="Z108" s="7"/>
    </row>
    <row r="109" ht="15.0" customHeight="1">
      <c r="A109" s="20" t="s">
        <v>272</v>
      </c>
      <c r="B109" s="20" t="s">
        <v>561</v>
      </c>
      <c r="C109" s="50">
        <v>268.0</v>
      </c>
      <c r="D109" s="50">
        <v>506.0</v>
      </c>
      <c r="E109" s="50">
        <v>774.0</v>
      </c>
      <c r="F109" s="57">
        <v>0.34625323</v>
      </c>
      <c r="G109" s="57">
        <v>0.65374677</v>
      </c>
      <c r="H109" s="7"/>
      <c r="I109" s="20" t="s">
        <v>295</v>
      </c>
      <c r="J109" s="57">
        <v>0.350919691698206</v>
      </c>
      <c r="K109" s="57">
        <v>0.365720524017467</v>
      </c>
      <c r="L109" s="27">
        <v>-1.48008323192617</v>
      </c>
      <c r="M109" s="20">
        <v>1.0</v>
      </c>
      <c r="N109" s="7"/>
      <c r="O109" s="7"/>
      <c r="P109" s="7"/>
      <c r="Q109" s="7"/>
      <c r="R109" s="7"/>
      <c r="S109" s="7"/>
      <c r="T109" s="7"/>
      <c r="U109" s="7"/>
      <c r="V109" s="7"/>
      <c r="W109" s="7"/>
      <c r="X109" s="7"/>
      <c r="Y109" s="7"/>
      <c r="Z109" s="7"/>
    </row>
    <row r="110" ht="15.0" customHeight="1">
      <c r="A110" s="20" t="s">
        <v>272</v>
      </c>
      <c r="B110" s="20" t="s">
        <v>562</v>
      </c>
      <c r="C110" s="50">
        <v>177.0</v>
      </c>
      <c r="D110" s="50">
        <v>283.0</v>
      </c>
      <c r="E110" s="50">
        <v>460.0</v>
      </c>
      <c r="F110" s="57">
        <v>0.3847826087</v>
      </c>
      <c r="G110" s="57">
        <v>0.6152173913</v>
      </c>
      <c r="H110" s="7"/>
      <c r="I110" s="20" t="s">
        <v>296</v>
      </c>
      <c r="J110" s="57">
        <v>0.38566015966401</v>
      </c>
      <c r="K110" s="57">
        <v>0.404624277456647</v>
      </c>
      <c r="L110" s="27">
        <v>-1.89641177926377</v>
      </c>
      <c r="M110" s="20">
        <v>1.0</v>
      </c>
      <c r="N110" s="7"/>
      <c r="O110" s="7"/>
      <c r="P110" s="7"/>
      <c r="Q110" s="7"/>
      <c r="R110" s="7"/>
      <c r="S110" s="7"/>
      <c r="T110" s="7"/>
      <c r="U110" s="7"/>
      <c r="V110" s="7"/>
      <c r="W110" s="7"/>
      <c r="X110" s="7"/>
      <c r="Y110" s="7"/>
      <c r="Z110" s="7"/>
    </row>
    <row r="111" ht="15.0" customHeight="1">
      <c r="A111" s="20" t="s">
        <v>272</v>
      </c>
      <c r="B111" s="20" t="s">
        <v>563</v>
      </c>
      <c r="C111" s="50">
        <v>285.0</v>
      </c>
      <c r="D111" s="50">
        <v>392.0</v>
      </c>
      <c r="E111" s="50">
        <v>677.0</v>
      </c>
      <c r="F111" s="57">
        <v>0.4209748892</v>
      </c>
      <c r="G111" s="57">
        <v>0.5790251108</v>
      </c>
      <c r="H111" s="7"/>
      <c r="I111" s="20" t="s">
        <v>297</v>
      </c>
      <c r="J111" s="57">
        <v>0.424820292434304</v>
      </c>
      <c r="K111" s="57">
        <v>0.419518377693283</v>
      </c>
      <c r="L111" s="27">
        <v>0.53019147410216</v>
      </c>
      <c r="M111" s="20">
        <v>1.0</v>
      </c>
      <c r="N111" s="7"/>
      <c r="O111" s="7"/>
      <c r="P111" s="7"/>
      <c r="Q111" s="7"/>
      <c r="R111" s="7"/>
      <c r="S111" s="7"/>
      <c r="T111" s="7"/>
      <c r="U111" s="7"/>
      <c r="V111" s="7"/>
      <c r="W111" s="7"/>
      <c r="X111" s="7"/>
      <c r="Y111" s="7"/>
      <c r="Z111" s="7"/>
    </row>
    <row r="112" ht="15.0" customHeight="1">
      <c r="A112" s="20" t="s">
        <v>272</v>
      </c>
      <c r="B112" s="20" t="s">
        <v>564</v>
      </c>
      <c r="C112" s="50">
        <v>1065.0</v>
      </c>
      <c r="D112" s="50">
        <v>2509.0</v>
      </c>
      <c r="E112" s="50">
        <v>3574.0</v>
      </c>
      <c r="F112" s="57">
        <v>0.2979854505</v>
      </c>
      <c r="G112" s="57">
        <v>0.7020145495</v>
      </c>
      <c r="H112" s="7"/>
      <c r="I112" s="20" t="s">
        <v>298</v>
      </c>
      <c r="J112" s="57">
        <v>0.304214602462807</v>
      </c>
      <c r="K112" s="57">
        <v>0.313794845881759</v>
      </c>
      <c r="L112" s="27">
        <v>-0.958024341895175</v>
      </c>
      <c r="M112" s="20">
        <v>1.0</v>
      </c>
      <c r="N112" s="7"/>
      <c r="O112" s="7"/>
      <c r="P112" s="7"/>
      <c r="Q112" s="7"/>
      <c r="R112" s="7"/>
      <c r="S112" s="7"/>
      <c r="T112" s="7"/>
      <c r="U112" s="7"/>
      <c r="V112" s="7"/>
      <c r="W112" s="7"/>
      <c r="X112" s="7"/>
      <c r="Y112" s="7"/>
      <c r="Z112" s="7"/>
    </row>
    <row r="113" ht="15.0" customHeight="1">
      <c r="A113" s="20" t="s">
        <v>272</v>
      </c>
      <c r="B113" s="20" t="s">
        <v>490</v>
      </c>
      <c r="C113" s="50">
        <v>1813.0</v>
      </c>
      <c r="D113" s="50">
        <v>1990.0</v>
      </c>
      <c r="E113" s="50">
        <v>3803.0</v>
      </c>
      <c r="F113" s="57">
        <v>0.4767288982</v>
      </c>
      <c r="G113" s="57">
        <v>0.5232711018</v>
      </c>
      <c r="H113" s="7"/>
      <c r="I113" s="20" t="s">
        <v>368</v>
      </c>
      <c r="J113" s="57">
        <v>0.485830921660597</v>
      </c>
      <c r="K113" s="57">
        <v>0.477742641693019</v>
      </c>
      <c r="L113" s="27">
        <v>0.808827996757799</v>
      </c>
      <c r="M113" s="20">
        <v>1.0</v>
      </c>
      <c r="N113" s="7"/>
      <c r="O113" s="7"/>
      <c r="P113" s="7"/>
      <c r="Q113" s="7"/>
      <c r="R113" s="7"/>
      <c r="S113" s="7"/>
      <c r="T113" s="7"/>
      <c r="U113" s="7"/>
      <c r="V113" s="7"/>
      <c r="W113" s="7"/>
      <c r="X113" s="7"/>
      <c r="Y113" s="7"/>
      <c r="Z113" s="7"/>
    </row>
    <row r="114" ht="15.0" customHeight="1">
      <c r="A114" s="20" t="s">
        <v>272</v>
      </c>
      <c r="B114" s="20" t="s">
        <v>565</v>
      </c>
      <c r="C114" s="50">
        <v>331.0</v>
      </c>
      <c r="D114" s="50">
        <v>523.0</v>
      </c>
      <c r="E114" s="50">
        <v>854.0</v>
      </c>
      <c r="F114" s="57">
        <v>0.387587822</v>
      </c>
      <c r="G114" s="57">
        <v>0.612412178</v>
      </c>
      <c r="H114" s="7"/>
      <c r="I114" s="20" t="s">
        <v>300</v>
      </c>
      <c r="J114" s="57">
        <v>0.409498210934451</v>
      </c>
      <c r="K114" s="57">
        <v>0.387337057728119</v>
      </c>
      <c r="L114" s="27">
        <v>2.21611532063313</v>
      </c>
      <c r="M114" s="20">
        <v>1.0</v>
      </c>
      <c r="N114" s="7"/>
      <c r="O114" s="7"/>
      <c r="P114" s="7"/>
      <c r="Q114" s="7"/>
      <c r="R114" s="7"/>
      <c r="S114" s="7"/>
      <c r="T114" s="7"/>
      <c r="U114" s="7"/>
      <c r="V114" s="7"/>
      <c r="W114" s="7"/>
      <c r="X114" s="7"/>
      <c r="Y114" s="7"/>
      <c r="Z114" s="7"/>
    </row>
    <row r="115" ht="15.0" customHeight="1">
      <c r="A115" s="20" t="s">
        <v>272</v>
      </c>
      <c r="B115" s="20" t="s">
        <v>566</v>
      </c>
      <c r="C115" s="50">
        <v>909.0</v>
      </c>
      <c r="D115" s="50">
        <v>1975.0</v>
      </c>
      <c r="E115" s="50">
        <v>2884.0</v>
      </c>
      <c r="F115" s="57">
        <v>0.3151872399</v>
      </c>
      <c r="G115" s="57">
        <v>0.6848127601</v>
      </c>
      <c r="H115" s="7"/>
      <c r="I115" s="20" t="s">
        <v>268</v>
      </c>
      <c r="J115" s="57">
        <v>0.327309038467465</v>
      </c>
      <c r="K115" s="57">
        <v>0.332694151486098</v>
      </c>
      <c r="L115" s="27">
        <v>-0.538511301863254</v>
      </c>
      <c r="M115" s="20">
        <v>1.0</v>
      </c>
      <c r="N115" s="7"/>
      <c r="O115" s="7"/>
      <c r="P115" s="7"/>
      <c r="Q115" s="7"/>
      <c r="R115" s="7"/>
      <c r="S115" s="7"/>
      <c r="T115" s="7"/>
      <c r="U115" s="7"/>
      <c r="V115" s="7"/>
      <c r="W115" s="7"/>
      <c r="X115" s="7"/>
      <c r="Y115" s="7"/>
      <c r="Z115" s="7"/>
    </row>
    <row r="116" ht="15.0" customHeight="1">
      <c r="A116" s="20" t="s">
        <v>272</v>
      </c>
      <c r="B116" s="20" t="s">
        <v>492</v>
      </c>
      <c r="C116" s="50">
        <v>212.0</v>
      </c>
      <c r="D116" s="50">
        <v>261.0</v>
      </c>
      <c r="E116" s="50">
        <v>473.0</v>
      </c>
      <c r="F116" s="57">
        <v>0.4482029598</v>
      </c>
      <c r="G116" s="57">
        <v>0.5517970402</v>
      </c>
      <c r="H116" s="7"/>
      <c r="I116" s="20" t="s">
        <v>301</v>
      </c>
      <c r="J116" s="57">
        <v>0.42844208568642</v>
      </c>
      <c r="K116" s="57">
        <v>0.475465313028765</v>
      </c>
      <c r="L116" s="27">
        <v>-4.70232273423447</v>
      </c>
      <c r="M116" s="20">
        <v>1.0</v>
      </c>
      <c r="N116" s="7"/>
      <c r="O116" s="7"/>
      <c r="P116" s="7"/>
      <c r="Q116" s="7"/>
      <c r="R116" s="7"/>
      <c r="S116" s="7"/>
      <c r="T116" s="7"/>
      <c r="U116" s="7"/>
      <c r="V116" s="7"/>
      <c r="W116" s="7"/>
      <c r="X116" s="7"/>
      <c r="Y116" s="7"/>
      <c r="Z116" s="7"/>
    </row>
    <row r="117" ht="15.0" customHeight="1">
      <c r="A117" s="20" t="s">
        <v>272</v>
      </c>
      <c r="B117" s="20" t="s">
        <v>567</v>
      </c>
      <c r="C117" s="50">
        <v>1617.0</v>
      </c>
      <c r="D117" s="50">
        <v>2185.0</v>
      </c>
      <c r="E117" s="50">
        <v>3802.0</v>
      </c>
      <c r="F117" s="57">
        <v>0.4253024724</v>
      </c>
      <c r="G117" s="57">
        <v>0.5746975276</v>
      </c>
      <c r="H117" s="7"/>
      <c r="I117" s="20" t="s">
        <v>302</v>
      </c>
      <c r="J117" s="57">
        <v>0.422208597674727</v>
      </c>
      <c r="K117" s="57">
        <v>0.434792843691149</v>
      </c>
      <c r="L117" s="27">
        <v>-1.25842460164218</v>
      </c>
      <c r="M117" s="20">
        <v>1.0</v>
      </c>
      <c r="N117" s="7"/>
      <c r="O117" s="7"/>
      <c r="P117" s="7"/>
      <c r="Q117" s="7"/>
      <c r="R117" s="7"/>
      <c r="S117" s="7"/>
      <c r="T117" s="7"/>
      <c r="U117" s="7"/>
      <c r="V117" s="7"/>
      <c r="W117" s="7"/>
      <c r="X117" s="7"/>
      <c r="Y117" s="7"/>
      <c r="Z117" s="7"/>
    </row>
    <row r="118" ht="15.0" customHeight="1">
      <c r="A118" s="20" t="s">
        <v>272</v>
      </c>
      <c r="B118" s="20" t="s">
        <v>568</v>
      </c>
      <c r="C118" s="50">
        <v>1369.0</v>
      </c>
      <c r="D118" s="50">
        <v>1160.0</v>
      </c>
      <c r="E118" s="50">
        <v>2529.0</v>
      </c>
      <c r="F118" s="57">
        <v>0.5413206801</v>
      </c>
      <c r="G118" s="57">
        <v>0.4586793199</v>
      </c>
      <c r="H118" s="7"/>
      <c r="I118" s="20" t="s">
        <v>303</v>
      </c>
      <c r="J118" s="57">
        <v>0.560673813975972</v>
      </c>
      <c r="K118" s="57">
        <v>0.552256186317322</v>
      </c>
      <c r="L118" s="27">
        <v>0.841762765865073</v>
      </c>
      <c r="M118" s="20">
        <v>1.0</v>
      </c>
      <c r="N118" s="7"/>
      <c r="O118" s="7"/>
      <c r="P118" s="7"/>
      <c r="Q118" s="7"/>
      <c r="R118" s="7"/>
      <c r="S118" s="7"/>
      <c r="T118" s="7"/>
      <c r="U118" s="7"/>
      <c r="V118" s="7"/>
      <c r="W118" s="7"/>
      <c r="X118" s="7"/>
      <c r="Y118" s="7"/>
      <c r="Z118" s="7"/>
    </row>
    <row r="119" ht="15.0" customHeight="1">
      <c r="A119" s="20" t="s">
        <v>272</v>
      </c>
      <c r="B119" s="20" t="s">
        <v>569</v>
      </c>
      <c r="C119" s="50">
        <v>591.0</v>
      </c>
      <c r="D119" s="50">
        <v>800.0</v>
      </c>
      <c r="E119" s="50">
        <v>1391.0</v>
      </c>
      <c r="F119" s="57">
        <v>0.4248741912</v>
      </c>
      <c r="G119" s="57">
        <v>0.5751258088</v>
      </c>
      <c r="H119" s="7"/>
      <c r="I119" s="20" t="s">
        <v>304</v>
      </c>
      <c r="J119" s="57">
        <v>0.429834532700326</v>
      </c>
      <c r="K119" s="57">
        <v>0.425503355704698</v>
      </c>
      <c r="L119" s="27">
        <v>0.433117699562791</v>
      </c>
      <c r="M119" s="20">
        <v>1.0</v>
      </c>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5">
    <mergeCell ref="A18:B18"/>
    <mergeCell ref="A19:B19"/>
    <mergeCell ref="A22:B22"/>
    <mergeCell ref="A23:B23"/>
    <mergeCell ref="A24:B24"/>
    <mergeCell ref="A25:B25"/>
    <mergeCell ref="A26:B26"/>
    <mergeCell ref="C26:H26"/>
    <mergeCell ref="A6:K6"/>
    <mergeCell ref="A7:K7"/>
    <mergeCell ref="A14:B14"/>
    <mergeCell ref="E14:K19"/>
    <mergeCell ref="A15:B15"/>
    <mergeCell ref="A16:B16"/>
    <mergeCell ref="A17:B17"/>
  </mergeCells>
  <hyperlinks>
    <hyperlink r:id="rId1" location="'Results'!A1" ref="A3"/>
    <hyperlink r:id="rId2" location="'How%20to%20Read'!A1" ref="F22"/>
  </hyperlinks>
  <printOptions/>
  <pageMargins bottom="1.0" footer="0.0" header="0.0" left="0.75" right="0.75" top="1.0"/>
  <pageSetup fitToHeight="0" paperSize="9" orientation="landscape"/>
  <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3" width="16.0"/>
    <col customWidth="1" min="4" max="13" width="13.0"/>
    <col customWidth="1" min="14" max="26" width="8.71"/>
  </cols>
  <sheetData>
    <row r="1" ht="17.25" customHeight="1">
      <c r="A1" s="1" t="s">
        <v>570</v>
      </c>
      <c r="B1" s="7"/>
      <c r="C1" s="7"/>
      <c r="D1" s="7"/>
      <c r="E1" s="7"/>
      <c r="F1" s="7"/>
      <c r="G1" s="7"/>
      <c r="H1" s="7"/>
      <c r="I1" s="7"/>
      <c r="J1" s="7"/>
      <c r="K1" s="7"/>
      <c r="L1" s="7"/>
      <c r="M1" s="7"/>
      <c r="N1" s="7"/>
      <c r="O1" s="7"/>
      <c r="P1" s="7"/>
      <c r="Q1" s="7"/>
      <c r="R1" s="7"/>
      <c r="S1" s="7"/>
      <c r="T1" s="7"/>
      <c r="U1" s="7"/>
      <c r="V1" s="7"/>
      <c r="W1" s="7"/>
      <c r="X1" s="7"/>
      <c r="Y1" s="7"/>
      <c r="Z1" s="7"/>
    </row>
    <row r="2" ht="15.0" customHeight="1">
      <c r="A2" s="2" t="s">
        <v>514</v>
      </c>
      <c r="B2" s="7"/>
      <c r="C2" s="7"/>
      <c r="D2" s="7"/>
      <c r="E2" s="7"/>
      <c r="F2" s="7"/>
      <c r="G2" s="7"/>
      <c r="H2" s="7"/>
      <c r="I2" s="7"/>
      <c r="J2" s="7"/>
      <c r="K2" s="7"/>
      <c r="L2" s="7"/>
      <c r="M2" s="7"/>
      <c r="N2" s="7"/>
      <c r="O2" s="7"/>
      <c r="P2" s="7"/>
      <c r="Q2" s="7"/>
      <c r="R2" s="7"/>
      <c r="S2" s="7"/>
      <c r="T2" s="7"/>
      <c r="U2" s="7"/>
      <c r="V2" s="7"/>
      <c r="W2" s="7"/>
      <c r="X2" s="7"/>
      <c r="Y2" s="7"/>
      <c r="Z2" s="7"/>
    </row>
    <row r="3" ht="15.0" customHeight="1">
      <c r="A3" s="25" t="s">
        <v>205</v>
      </c>
      <c r="B3" s="7"/>
      <c r="C3" s="7"/>
      <c r="D3" s="7"/>
      <c r="E3" s="7"/>
      <c r="F3" s="7"/>
      <c r="G3" s="7"/>
      <c r="H3" s="7"/>
      <c r="I3" s="7"/>
      <c r="J3" s="7"/>
      <c r="K3" s="7"/>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ht="15.0" customHeight="1">
      <c r="A5" s="8" t="s">
        <v>206</v>
      </c>
      <c r="B5" s="7"/>
      <c r="C5" s="7"/>
      <c r="D5" s="7"/>
      <c r="E5" s="7"/>
      <c r="F5" s="7"/>
      <c r="G5" s="7"/>
      <c r="H5" s="7"/>
      <c r="I5" s="7"/>
      <c r="J5" s="7"/>
      <c r="K5" s="7"/>
      <c r="L5" s="7"/>
      <c r="M5" s="7"/>
      <c r="N5" s="7"/>
      <c r="O5" s="7"/>
      <c r="P5" s="7"/>
      <c r="Q5" s="7"/>
      <c r="R5" s="7"/>
      <c r="S5" s="7"/>
      <c r="T5" s="7"/>
      <c r="U5" s="7"/>
      <c r="V5" s="7"/>
      <c r="W5" s="7"/>
      <c r="X5" s="7"/>
      <c r="Y5" s="7"/>
      <c r="Z5" s="7"/>
    </row>
    <row r="6" ht="30.0" customHeight="1">
      <c r="A6" s="3" t="s">
        <v>571</v>
      </c>
      <c r="L6" s="7"/>
      <c r="M6" s="7"/>
      <c r="N6" s="7"/>
      <c r="O6" s="7"/>
      <c r="P6" s="7"/>
      <c r="Q6" s="7"/>
      <c r="R6" s="7"/>
      <c r="S6" s="7"/>
      <c r="T6" s="7"/>
      <c r="U6" s="7"/>
      <c r="V6" s="7"/>
      <c r="W6" s="7"/>
      <c r="X6" s="7"/>
      <c r="Y6" s="7"/>
      <c r="Z6" s="7"/>
    </row>
    <row r="7" ht="18.0" customHeight="1">
      <c r="A7" s="3" t="s">
        <v>572</v>
      </c>
      <c r="L7" s="7"/>
      <c r="M7" s="7"/>
      <c r="N7" s="7"/>
      <c r="O7" s="7"/>
      <c r="P7" s="7"/>
      <c r="Q7" s="7"/>
      <c r="R7" s="7"/>
      <c r="S7" s="7"/>
      <c r="T7" s="7"/>
      <c r="U7" s="7"/>
      <c r="V7" s="7"/>
      <c r="W7" s="7"/>
      <c r="X7" s="7"/>
      <c r="Y7" s="7"/>
      <c r="Z7" s="7"/>
    </row>
    <row r="8">
      <c r="A8" s="7"/>
      <c r="B8" s="7"/>
      <c r="C8" s="7"/>
      <c r="D8" s="7"/>
      <c r="E8" s="7"/>
      <c r="F8" s="7"/>
      <c r="G8" s="7"/>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ht="15.0" customHeight="1">
      <c r="A13" s="8" t="s">
        <v>212</v>
      </c>
      <c r="B13" s="7"/>
      <c r="C13" s="7"/>
      <c r="D13" s="7"/>
      <c r="E13" s="8" t="s">
        <v>213</v>
      </c>
      <c r="F13" s="7"/>
      <c r="G13" s="7"/>
      <c r="H13" s="7"/>
      <c r="I13" s="7"/>
      <c r="J13" s="7"/>
      <c r="K13" s="7"/>
      <c r="L13" s="7"/>
      <c r="M13" s="7"/>
      <c r="N13" s="7"/>
      <c r="O13" s="7"/>
      <c r="P13" s="7"/>
      <c r="Q13" s="7"/>
      <c r="R13" s="7"/>
      <c r="S13" s="7"/>
      <c r="T13" s="7"/>
      <c r="U13" s="7"/>
      <c r="V13" s="7"/>
      <c r="W13" s="7"/>
      <c r="X13" s="7"/>
      <c r="Y13" s="7"/>
      <c r="Z13" s="7"/>
    </row>
    <row r="14" ht="15.0" customHeight="1">
      <c r="A14" s="3" t="s">
        <v>214</v>
      </c>
      <c r="C14" s="42">
        <v>0.4597</v>
      </c>
      <c r="D14" s="7"/>
      <c r="E14" s="43" t="s">
        <v>162</v>
      </c>
      <c r="F14" s="44"/>
      <c r="G14" s="44"/>
      <c r="H14" s="44"/>
      <c r="I14" s="44"/>
      <c r="J14" s="44"/>
      <c r="K14" s="45"/>
      <c r="L14" s="7"/>
      <c r="M14" s="7"/>
      <c r="N14" s="7"/>
      <c r="O14" s="7"/>
      <c r="P14" s="7"/>
      <c r="Q14" s="7"/>
      <c r="R14" s="7"/>
      <c r="S14" s="7"/>
      <c r="T14" s="7"/>
      <c r="U14" s="7"/>
      <c r="V14" s="7"/>
      <c r="W14" s="7"/>
      <c r="X14" s="7"/>
      <c r="Y14" s="7"/>
      <c r="Z14" s="7"/>
    </row>
    <row r="15" ht="15.0" customHeight="1">
      <c r="A15" s="3" t="s">
        <v>216</v>
      </c>
      <c r="C15" s="42">
        <f>1-C14</f>
        <v>0.5403</v>
      </c>
      <c r="D15" s="7"/>
      <c r="E15" s="46"/>
      <c r="K15" s="47"/>
      <c r="L15" s="7"/>
      <c r="M15" s="7"/>
      <c r="N15" s="7"/>
      <c r="O15" s="7"/>
      <c r="P15" s="7"/>
      <c r="Q15" s="7"/>
      <c r="R15" s="7"/>
      <c r="S15" s="7"/>
      <c r="T15" s="7"/>
      <c r="U15" s="7"/>
      <c r="V15" s="7"/>
      <c r="W15" s="7"/>
      <c r="X15" s="7"/>
      <c r="Y15" s="7"/>
      <c r="Z15" s="7"/>
    </row>
    <row r="16" ht="15.0" customHeight="1">
      <c r="A16" s="3" t="s">
        <v>217</v>
      </c>
      <c r="C16" s="48">
        <f>(C14-C15)*100</f>
        <v>-8.06</v>
      </c>
      <c r="D16" s="7"/>
      <c r="E16" s="46"/>
      <c r="K16" s="47"/>
      <c r="L16" s="7"/>
      <c r="M16" s="7"/>
      <c r="N16" s="7"/>
      <c r="O16" s="7"/>
      <c r="P16" s="7"/>
      <c r="Q16" s="7"/>
      <c r="R16" s="7"/>
      <c r="S16" s="7"/>
      <c r="T16" s="7"/>
      <c r="U16" s="7"/>
      <c r="V16" s="7"/>
      <c r="W16" s="7"/>
      <c r="X16" s="7"/>
      <c r="Y16" s="7"/>
      <c r="Z16" s="7"/>
    </row>
    <row r="17" ht="15.0" customHeight="1">
      <c r="A17" s="3" t="s">
        <v>120</v>
      </c>
      <c r="C17" s="49" t="str">
        <f>IF(C14&gt;0.5,"Brooks","Mackenzie")</f>
        <v>Mackenzie</v>
      </c>
      <c r="D17" s="7"/>
      <c r="E17" s="46"/>
      <c r="K17" s="47"/>
      <c r="L17" s="7"/>
      <c r="M17" s="7"/>
      <c r="N17" s="7"/>
      <c r="O17" s="7"/>
      <c r="P17" s="7"/>
      <c r="Q17" s="7"/>
      <c r="R17" s="7"/>
      <c r="S17" s="7"/>
      <c r="T17" s="7"/>
      <c r="U17" s="7"/>
      <c r="V17" s="7"/>
      <c r="W17" s="7"/>
      <c r="X17" s="7"/>
      <c r="Y17" s="7"/>
      <c r="Z17" s="7"/>
    </row>
    <row r="18" ht="15.0" customHeight="1">
      <c r="A18" s="20" t="s">
        <v>218</v>
      </c>
      <c r="C18" s="50">
        <v>149665.0</v>
      </c>
      <c r="D18" s="7"/>
      <c r="E18" s="46"/>
      <c r="K18" s="47"/>
      <c r="L18" s="7"/>
      <c r="M18" s="7"/>
      <c r="N18" s="7"/>
      <c r="O18" s="7"/>
      <c r="P18" s="7"/>
      <c r="Q18" s="7"/>
      <c r="R18" s="7"/>
      <c r="S18" s="7"/>
      <c r="T18" s="7"/>
      <c r="U18" s="7"/>
      <c r="V18" s="7"/>
      <c r="W18" s="7"/>
      <c r="X18" s="7"/>
      <c r="Y18" s="7"/>
      <c r="Z18" s="7"/>
    </row>
    <row r="19" ht="15.0" customHeight="1">
      <c r="A19" s="20" t="s">
        <v>219</v>
      </c>
      <c r="C19" s="50">
        <v>175904.0</v>
      </c>
      <c r="D19" s="7"/>
      <c r="E19" s="51"/>
      <c r="F19" s="52"/>
      <c r="G19" s="52"/>
      <c r="H19" s="52"/>
      <c r="I19" s="52"/>
      <c r="J19" s="52"/>
      <c r="K19" s="53"/>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0" customHeight="1">
      <c r="A21" s="8" t="s">
        <v>220</v>
      </c>
      <c r="B21" s="7"/>
      <c r="C21" s="7"/>
      <c r="D21" s="7"/>
      <c r="E21" s="8" t="s">
        <v>80</v>
      </c>
      <c r="F21" s="7"/>
      <c r="G21" s="7"/>
      <c r="H21" s="7"/>
      <c r="I21" s="7"/>
      <c r="J21" s="7"/>
      <c r="K21" s="7"/>
      <c r="L21" s="7"/>
      <c r="M21" s="7"/>
      <c r="N21" s="7"/>
      <c r="O21" s="7"/>
      <c r="P21" s="7"/>
      <c r="Q21" s="7"/>
      <c r="R21" s="7"/>
      <c r="S21" s="7"/>
      <c r="T21" s="7"/>
      <c r="U21" s="7"/>
      <c r="V21" s="7"/>
      <c r="W21" s="7"/>
      <c r="X21" s="7"/>
      <c r="Y21" s="7"/>
      <c r="Z21" s="7"/>
    </row>
    <row r="22" ht="27.75" customHeight="1">
      <c r="A22" s="3" t="s">
        <v>221</v>
      </c>
      <c r="C22" s="54">
        <v>1.81</v>
      </c>
      <c r="D22" s="7"/>
      <c r="E22" s="37" t="s">
        <v>84</v>
      </c>
      <c r="F22" s="55" t="s">
        <v>222</v>
      </c>
      <c r="G22" s="7"/>
      <c r="H22" s="7"/>
      <c r="I22" s="7"/>
      <c r="J22" s="7"/>
      <c r="K22" s="7"/>
      <c r="L22" s="7"/>
      <c r="M22" s="7"/>
      <c r="N22" s="7"/>
      <c r="O22" s="7"/>
      <c r="P22" s="7"/>
      <c r="Q22" s="7"/>
      <c r="R22" s="7"/>
      <c r="S22" s="7"/>
      <c r="T22" s="7"/>
      <c r="U22" s="7"/>
      <c r="V22" s="7"/>
      <c r="W22" s="7"/>
      <c r="X22" s="7"/>
      <c r="Y22" s="7"/>
      <c r="Z22" s="7"/>
    </row>
    <row r="23" ht="27.75" customHeight="1">
      <c r="A23" s="3" t="s">
        <v>223</v>
      </c>
      <c r="C23" s="23" t="s">
        <v>359</v>
      </c>
      <c r="D23" s="7"/>
      <c r="E23" s="7"/>
      <c r="F23" s="7"/>
      <c r="G23" s="7"/>
      <c r="H23" s="7"/>
      <c r="I23" s="7"/>
      <c r="J23" s="7"/>
      <c r="K23" s="7"/>
      <c r="L23" s="7"/>
      <c r="M23" s="7"/>
      <c r="N23" s="7"/>
      <c r="O23" s="7"/>
      <c r="P23" s="7"/>
      <c r="Q23" s="7"/>
      <c r="R23" s="7"/>
      <c r="S23" s="7"/>
      <c r="T23" s="7"/>
      <c r="U23" s="7"/>
      <c r="V23" s="7"/>
      <c r="W23" s="7"/>
      <c r="X23" s="7"/>
      <c r="Y23" s="7"/>
      <c r="Z23" s="7"/>
    </row>
    <row r="24" ht="27.75" customHeight="1">
      <c r="A24" s="3" t="s">
        <v>225</v>
      </c>
      <c r="C24" s="56">
        <v>1.2854274322715</v>
      </c>
      <c r="D24" s="7"/>
      <c r="E24" s="7"/>
      <c r="F24" s="7"/>
      <c r="G24" s="7"/>
      <c r="H24" s="7"/>
      <c r="I24" s="7"/>
      <c r="J24" s="7"/>
      <c r="K24" s="7"/>
      <c r="L24" s="7"/>
      <c r="M24" s="7"/>
      <c r="N24" s="7"/>
      <c r="O24" s="7"/>
      <c r="P24" s="7"/>
      <c r="Q24" s="7"/>
      <c r="R24" s="7"/>
      <c r="S24" s="7"/>
      <c r="T24" s="7"/>
      <c r="U24" s="7"/>
      <c r="V24" s="7"/>
      <c r="W24" s="7"/>
      <c r="X24" s="7"/>
      <c r="Y24" s="7"/>
      <c r="Z24" s="7"/>
    </row>
    <row r="25" ht="27.75" customHeight="1">
      <c r="A25" s="3" t="s">
        <v>226</v>
      </c>
      <c r="C25" s="20" t="s">
        <v>227</v>
      </c>
      <c r="D25" s="7"/>
      <c r="E25" s="7"/>
      <c r="F25" s="7"/>
      <c r="G25" s="7"/>
      <c r="H25" s="7"/>
      <c r="I25" s="7"/>
      <c r="J25" s="7"/>
      <c r="K25" s="7"/>
      <c r="L25" s="7"/>
      <c r="M25" s="7"/>
      <c r="N25" s="7"/>
      <c r="O25" s="7"/>
      <c r="P25" s="7"/>
      <c r="Q25" s="7"/>
      <c r="R25" s="7"/>
      <c r="S25" s="7"/>
      <c r="T25" s="7"/>
      <c r="U25" s="7"/>
      <c r="V25" s="7"/>
      <c r="W25" s="7"/>
      <c r="X25" s="7"/>
      <c r="Y25" s="7"/>
      <c r="Z25" s="7"/>
    </row>
    <row r="26" ht="27.75" customHeight="1">
      <c r="A26" s="3" t="s">
        <v>125</v>
      </c>
      <c r="C26" s="3" t="s">
        <v>161</v>
      </c>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0" customHeight="1">
      <c r="A29" s="8" t="s">
        <v>228</v>
      </c>
      <c r="B29" s="7"/>
      <c r="C29" s="7"/>
      <c r="D29" s="7"/>
      <c r="E29" s="7"/>
      <c r="F29" s="7"/>
      <c r="G29" s="7"/>
      <c r="H29" s="7"/>
      <c r="I29" s="8" t="s">
        <v>229</v>
      </c>
      <c r="J29" s="7"/>
      <c r="K29" s="7"/>
      <c r="L29" s="7"/>
      <c r="M29" s="7"/>
      <c r="N29" s="7"/>
      <c r="O29" s="7"/>
      <c r="P29" s="7"/>
      <c r="Q29" s="7"/>
      <c r="R29" s="7"/>
      <c r="S29" s="7"/>
      <c r="T29" s="7"/>
      <c r="U29" s="7"/>
      <c r="V29" s="7"/>
      <c r="W29" s="7"/>
      <c r="X29" s="7"/>
      <c r="Y29" s="7"/>
      <c r="Z29" s="7"/>
    </row>
    <row r="30" ht="39.75" customHeight="1">
      <c r="A30" s="24" t="s">
        <v>231</v>
      </c>
      <c r="B30" s="24" t="s">
        <v>230</v>
      </c>
      <c r="C30" s="24" t="s">
        <v>218</v>
      </c>
      <c r="D30" s="24" t="s">
        <v>219</v>
      </c>
      <c r="E30" s="24" t="s">
        <v>517</v>
      </c>
      <c r="F30" s="24" t="s">
        <v>518</v>
      </c>
      <c r="G30" s="24" t="s">
        <v>519</v>
      </c>
      <c r="H30" s="7"/>
      <c r="I30" s="24" t="s">
        <v>230</v>
      </c>
      <c r="J30" s="24" t="s">
        <v>374</v>
      </c>
      <c r="K30" s="24" t="s">
        <v>239</v>
      </c>
      <c r="L30" s="24" t="s">
        <v>375</v>
      </c>
      <c r="M30" s="24" t="s">
        <v>376</v>
      </c>
      <c r="N30" s="7"/>
      <c r="O30" s="7"/>
      <c r="P30" s="7"/>
      <c r="Q30" s="7"/>
      <c r="R30" s="7"/>
      <c r="S30" s="7"/>
      <c r="T30" s="7"/>
      <c r="U30" s="7"/>
      <c r="V30" s="7"/>
      <c r="W30" s="7"/>
      <c r="X30" s="7"/>
      <c r="Y30" s="7"/>
      <c r="Z30" s="7"/>
    </row>
    <row r="31" ht="15.0" customHeight="1">
      <c r="A31" s="20" t="s">
        <v>306</v>
      </c>
      <c r="B31" s="20" t="s">
        <v>520</v>
      </c>
      <c r="C31" s="50">
        <v>142.0</v>
      </c>
      <c r="D31" s="50">
        <v>249.0</v>
      </c>
      <c r="E31" s="50">
        <v>391.0</v>
      </c>
      <c r="F31" s="57">
        <v>0.3631713555</v>
      </c>
      <c r="G31" s="57">
        <v>0.6368286445</v>
      </c>
      <c r="H31" s="7"/>
      <c r="I31" s="20" t="s">
        <v>305</v>
      </c>
      <c r="J31" s="57">
        <v>0.342177274259042</v>
      </c>
      <c r="K31" s="57">
        <v>0.388412017167382</v>
      </c>
      <c r="L31" s="27">
        <v>-4.62347429083397</v>
      </c>
      <c r="M31" s="20">
        <v>1.0</v>
      </c>
      <c r="N31" s="7"/>
      <c r="O31" s="7"/>
      <c r="P31" s="7"/>
      <c r="Q31" s="7"/>
      <c r="R31" s="7"/>
      <c r="S31" s="7"/>
      <c r="T31" s="7"/>
      <c r="U31" s="7"/>
      <c r="V31" s="7"/>
      <c r="W31" s="7"/>
      <c r="X31" s="7"/>
      <c r="Y31" s="7"/>
      <c r="Z31" s="7"/>
    </row>
    <row r="32" ht="15.0" customHeight="1">
      <c r="A32" s="20" t="s">
        <v>306</v>
      </c>
      <c r="B32" s="20" t="s">
        <v>521</v>
      </c>
      <c r="C32" s="50">
        <v>86.0</v>
      </c>
      <c r="D32" s="50">
        <v>255.0</v>
      </c>
      <c r="E32" s="50">
        <v>341.0</v>
      </c>
      <c r="F32" s="57">
        <v>0.2521994135</v>
      </c>
      <c r="G32" s="57">
        <v>0.7478005865</v>
      </c>
      <c r="H32" s="7"/>
      <c r="I32" s="20" t="s">
        <v>309</v>
      </c>
      <c r="J32" s="57">
        <v>0.253677589944857</v>
      </c>
      <c r="K32" s="57">
        <v>0.282296650717703</v>
      </c>
      <c r="L32" s="27">
        <v>-2.86190607728463</v>
      </c>
      <c r="M32" s="20">
        <v>1.0</v>
      </c>
      <c r="N32" s="7"/>
      <c r="O32" s="7"/>
      <c r="P32" s="7"/>
      <c r="Q32" s="7"/>
      <c r="R32" s="7"/>
      <c r="S32" s="7"/>
      <c r="T32" s="7"/>
      <c r="U32" s="7"/>
      <c r="V32" s="7"/>
      <c r="W32" s="7"/>
      <c r="X32" s="7"/>
      <c r="Y32" s="7"/>
      <c r="Z32" s="7"/>
    </row>
    <row r="33" ht="15.0" customHeight="1">
      <c r="A33" s="20" t="s">
        <v>306</v>
      </c>
      <c r="B33" s="20" t="s">
        <v>522</v>
      </c>
      <c r="C33" s="50">
        <v>112.0</v>
      </c>
      <c r="D33" s="50">
        <v>299.0</v>
      </c>
      <c r="E33" s="50">
        <v>411.0</v>
      </c>
      <c r="F33" s="57">
        <v>0.2725060827</v>
      </c>
      <c r="G33" s="57">
        <v>0.7274939173</v>
      </c>
      <c r="H33" s="7"/>
      <c r="I33" s="20" t="s">
        <v>311</v>
      </c>
      <c r="J33" s="57">
        <v>0.326564649218386</v>
      </c>
      <c r="K33" s="57">
        <v>0.317180616740088</v>
      </c>
      <c r="L33" s="27">
        <v>0.938403247829761</v>
      </c>
      <c r="M33" s="20">
        <v>1.0</v>
      </c>
      <c r="N33" s="7"/>
      <c r="O33" s="7"/>
      <c r="P33" s="7"/>
      <c r="Q33" s="7"/>
      <c r="R33" s="7"/>
      <c r="S33" s="7"/>
      <c r="T33" s="7"/>
      <c r="U33" s="7"/>
      <c r="V33" s="7"/>
      <c r="W33" s="7"/>
      <c r="X33" s="7"/>
      <c r="Y33" s="7"/>
      <c r="Z33" s="7"/>
    </row>
    <row r="34" ht="15.0" customHeight="1">
      <c r="A34" s="20" t="s">
        <v>306</v>
      </c>
      <c r="B34" s="20" t="s">
        <v>523</v>
      </c>
      <c r="C34" s="50">
        <v>329.0</v>
      </c>
      <c r="D34" s="50">
        <v>1154.0</v>
      </c>
      <c r="E34" s="50">
        <v>1483.0</v>
      </c>
      <c r="F34" s="57">
        <v>0.2218476062</v>
      </c>
      <c r="G34" s="57">
        <v>0.7781523938</v>
      </c>
      <c r="H34" s="7"/>
      <c r="I34" s="20" t="s">
        <v>312</v>
      </c>
      <c r="J34" s="57">
        <v>0.269755203025904</v>
      </c>
      <c r="K34" s="57">
        <v>0.259018332347723</v>
      </c>
      <c r="L34" s="27">
        <v>1.07368706781805</v>
      </c>
      <c r="M34" s="20">
        <v>1.0</v>
      </c>
      <c r="N34" s="7"/>
      <c r="O34" s="7"/>
      <c r="P34" s="7"/>
      <c r="Q34" s="7"/>
      <c r="R34" s="7"/>
      <c r="S34" s="7"/>
      <c r="T34" s="7"/>
      <c r="U34" s="7"/>
      <c r="V34" s="7"/>
      <c r="W34" s="7"/>
      <c r="X34" s="7"/>
      <c r="Y34" s="7"/>
      <c r="Z34" s="7"/>
    </row>
    <row r="35" ht="15.0" customHeight="1">
      <c r="A35" s="20" t="s">
        <v>306</v>
      </c>
      <c r="B35" s="20" t="s">
        <v>524</v>
      </c>
      <c r="C35" s="50">
        <v>32.0</v>
      </c>
      <c r="D35" s="50">
        <v>79.0</v>
      </c>
      <c r="E35" s="50">
        <v>111.0</v>
      </c>
      <c r="F35" s="57">
        <v>0.2882882883</v>
      </c>
      <c r="G35" s="57">
        <v>0.7117117117</v>
      </c>
      <c r="H35" s="7"/>
      <c r="I35" s="20" t="s">
        <v>313</v>
      </c>
      <c r="J35" s="57">
        <v>0.350334205447232</v>
      </c>
      <c r="K35" s="57">
        <v>0.327586206896552</v>
      </c>
      <c r="L35" s="27">
        <v>2.27479985506802</v>
      </c>
      <c r="M35" s="20">
        <v>1.0</v>
      </c>
      <c r="N35" s="7"/>
      <c r="O35" s="7"/>
      <c r="P35" s="7"/>
      <c r="Q35" s="7"/>
      <c r="R35" s="7"/>
      <c r="S35" s="7"/>
      <c r="T35" s="7"/>
      <c r="U35" s="7"/>
      <c r="V35" s="7"/>
      <c r="W35" s="7"/>
      <c r="X35" s="7"/>
      <c r="Y35" s="7"/>
      <c r="Z35" s="7"/>
    </row>
    <row r="36" ht="15.0" customHeight="1">
      <c r="A36" s="20" t="s">
        <v>306</v>
      </c>
      <c r="B36" s="20" t="s">
        <v>525</v>
      </c>
      <c r="C36" s="50">
        <v>567.0</v>
      </c>
      <c r="D36" s="50">
        <v>1691.0</v>
      </c>
      <c r="E36" s="50">
        <v>2258.0</v>
      </c>
      <c r="F36" s="57">
        <v>0.2511071745</v>
      </c>
      <c r="G36" s="57">
        <v>0.7488928255</v>
      </c>
      <c r="H36" s="7"/>
      <c r="I36" s="20" t="s">
        <v>314</v>
      </c>
      <c r="J36" s="57">
        <v>0.272614623412583</v>
      </c>
      <c r="K36" s="57">
        <v>0.277212216131558</v>
      </c>
      <c r="L36" s="27">
        <v>-0.459759271897509</v>
      </c>
      <c r="M36" s="20">
        <v>1.0</v>
      </c>
      <c r="N36" s="7"/>
      <c r="O36" s="7"/>
      <c r="P36" s="7"/>
      <c r="Q36" s="7"/>
      <c r="R36" s="7"/>
      <c r="S36" s="7"/>
      <c r="T36" s="7"/>
      <c r="U36" s="7"/>
      <c r="V36" s="7"/>
      <c r="W36" s="7"/>
      <c r="X36" s="7"/>
      <c r="Y36" s="7"/>
      <c r="Z36" s="7"/>
    </row>
    <row r="37" ht="15.0" customHeight="1">
      <c r="A37" s="20" t="s">
        <v>306</v>
      </c>
      <c r="B37" s="20" t="s">
        <v>526</v>
      </c>
      <c r="C37" s="50">
        <v>949.0</v>
      </c>
      <c r="D37" s="50">
        <v>1462.0</v>
      </c>
      <c r="E37" s="50">
        <v>2411.0</v>
      </c>
      <c r="F37" s="57">
        <v>0.3936126089</v>
      </c>
      <c r="G37" s="57">
        <v>0.6063873911</v>
      </c>
      <c r="H37" s="7"/>
      <c r="I37" s="20" t="s">
        <v>315</v>
      </c>
      <c r="J37" s="57">
        <v>0.440510772670729</v>
      </c>
      <c r="K37" s="57">
        <v>0.427079303675048</v>
      </c>
      <c r="L37" s="27">
        <v>1.34314689956808</v>
      </c>
      <c r="M37" s="20">
        <v>1.0</v>
      </c>
      <c r="N37" s="7"/>
      <c r="O37" s="7"/>
      <c r="P37" s="7"/>
      <c r="Q37" s="7"/>
      <c r="R37" s="7"/>
      <c r="S37" s="7"/>
      <c r="T37" s="7"/>
      <c r="U37" s="7"/>
      <c r="V37" s="7"/>
      <c r="W37" s="7"/>
      <c r="X37" s="7"/>
      <c r="Y37" s="7"/>
      <c r="Z37" s="7"/>
    </row>
    <row r="38" ht="15.0" customHeight="1">
      <c r="A38" s="20" t="s">
        <v>306</v>
      </c>
      <c r="B38" s="20" t="s">
        <v>527</v>
      </c>
      <c r="C38" s="50">
        <v>293.0</v>
      </c>
      <c r="D38" s="50">
        <v>619.0</v>
      </c>
      <c r="E38" s="50">
        <v>912.0</v>
      </c>
      <c r="F38" s="57">
        <v>0.3212719298</v>
      </c>
      <c r="G38" s="57">
        <v>0.6787280702</v>
      </c>
      <c r="H38" s="7"/>
      <c r="I38" s="20" t="s">
        <v>316</v>
      </c>
      <c r="J38" s="57">
        <v>0.320643096905873</v>
      </c>
      <c r="K38" s="57">
        <v>0.334923664122137</v>
      </c>
      <c r="L38" s="27">
        <v>-1.42805672162644</v>
      </c>
      <c r="M38" s="20">
        <v>1.0</v>
      </c>
      <c r="N38" s="7"/>
      <c r="O38" s="7"/>
      <c r="P38" s="7"/>
      <c r="Q38" s="7"/>
      <c r="R38" s="7"/>
      <c r="S38" s="7"/>
      <c r="T38" s="7"/>
      <c r="U38" s="7"/>
      <c r="V38" s="7"/>
      <c r="W38" s="7"/>
      <c r="X38" s="7"/>
      <c r="Y38" s="7"/>
      <c r="Z38" s="7"/>
    </row>
    <row r="39" ht="15.0" customHeight="1">
      <c r="A39" s="20" t="s">
        <v>306</v>
      </c>
      <c r="B39" s="20" t="s">
        <v>528</v>
      </c>
      <c r="C39" s="50">
        <v>383.0</v>
      </c>
      <c r="D39" s="50">
        <v>695.0</v>
      </c>
      <c r="E39" s="50">
        <v>1078.0</v>
      </c>
      <c r="F39" s="57">
        <v>0.3552875696</v>
      </c>
      <c r="G39" s="57">
        <v>0.6447124304</v>
      </c>
      <c r="H39" s="7"/>
      <c r="I39" s="20" t="s">
        <v>317</v>
      </c>
      <c r="J39" s="57">
        <v>0.410698149189469</v>
      </c>
      <c r="K39" s="57">
        <v>0.395189003436426</v>
      </c>
      <c r="L39" s="27">
        <v>1.55091457530429</v>
      </c>
      <c r="M39" s="20">
        <v>1.0</v>
      </c>
      <c r="N39" s="7"/>
      <c r="O39" s="7"/>
      <c r="P39" s="7"/>
      <c r="Q39" s="7"/>
      <c r="R39" s="7"/>
      <c r="S39" s="7"/>
      <c r="T39" s="7"/>
      <c r="U39" s="7"/>
      <c r="V39" s="7"/>
      <c r="W39" s="7"/>
      <c r="X39" s="7"/>
      <c r="Y39" s="7"/>
      <c r="Z39" s="7"/>
    </row>
    <row r="40" ht="15.0" customHeight="1">
      <c r="A40" s="20" t="s">
        <v>306</v>
      </c>
      <c r="B40" s="20" t="s">
        <v>529</v>
      </c>
      <c r="C40" s="50">
        <v>34.0</v>
      </c>
      <c r="D40" s="50">
        <v>108.0</v>
      </c>
      <c r="E40" s="50">
        <v>142.0</v>
      </c>
      <c r="F40" s="57">
        <v>0.2394366197</v>
      </c>
      <c r="G40" s="57">
        <v>0.7605633803</v>
      </c>
      <c r="H40" s="7"/>
      <c r="I40" s="20" t="s">
        <v>318</v>
      </c>
      <c r="J40" s="57">
        <v>0.306484632161631</v>
      </c>
      <c r="K40" s="57">
        <v>0.262068965517241</v>
      </c>
      <c r="L40" s="27">
        <v>4.44156666443898</v>
      </c>
      <c r="M40" s="20">
        <v>1.0</v>
      </c>
      <c r="N40" s="7"/>
      <c r="O40" s="7"/>
      <c r="P40" s="7"/>
      <c r="Q40" s="7"/>
      <c r="R40" s="7"/>
      <c r="S40" s="7"/>
      <c r="T40" s="7"/>
      <c r="U40" s="7"/>
      <c r="V40" s="7"/>
      <c r="W40" s="7"/>
      <c r="X40" s="7"/>
      <c r="Y40" s="7"/>
      <c r="Z40" s="7"/>
    </row>
    <row r="41" ht="15.0" customHeight="1">
      <c r="A41" s="20" t="s">
        <v>306</v>
      </c>
      <c r="B41" s="20" t="s">
        <v>530</v>
      </c>
      <c r="C41" s="50">
        <v>59.0</v>
      </c>
      <c r="D41" s="50">
        <v>219.0</v>
      </c>
      <c r="E41" s="50">
        <v>278.0</v>
      </c>
      <c r="F41" s="57">
        <v>0.2122302158</v>
      </c>
      <c r="G41" s="57">
        <v>0.7877697842</v>
      </c>
      <c r="H41" s="7"/>
      <c r="I41" s="20" t="s">
        <v>319</v>
      </c>
      <c r="J41" s="57">
        <v>0.209009325640058</v>
      </c>
      <c r="K41" s="57">
        <v>0.211678832116788</v>
      </c>
      <c r="L41" s="27">
        <v>-0.266950647673059</v>
      </c>
      <c r="M41" s="20">
        <v>1.0</v>
      </c>
      <c r="N41" s="7"/>
      <c r="O41" s="7"/>
      <c r="P41" s="7"/>
      <c r="Q41" s="7"/>
      <c r="R41" s="7"/>
      <c r="S41" s="7"/>
      <c r="T41" s="7"/>
      <c r="U41" s="7"/>
      <c r="V41" s="7"/>
      <c r="W41" s="7"/>
      <c r="X41" s="7"/>
      <c r="Y41" s="7"/>
      <c r="Z41" s="7"/>
    </row>
    <row r="42" ht="15.0" customHeight="1">
      <c r="A42" s="20" t="s">
        <v>306</v>
      </c>
      <c r="B42" s="20" t="s">
        <v>531</v>
      </c>
      <c r="C42" s="50">
        <v>662.0</v>
      </c>
      <c r="D42" s="50">
        <v>1238.0</v>
      </c>
      <c r="E42" s="50">
        <v>1900.0</v>
      </c>
      <c r="F42" s="57">
        <v>0.3484210526</v>
      </c>
      <c r="G42" s="57">
        <v>0.6515789474</v>
      </c>
      <c r="H42" s="7"/>
      <c r="I42" s="20" t="s">
        <v>320</v>
      </c>
      <c r="J42" s="57">
        <v>0.410004603639193</v>
      </c>
      <c r="K42" s="57">
        <v>0.388477366255144</v>
      </c>
      <c r="L42" s="27">
        <v>2.15272373840489</v>
      </c>
      <c r="M42" s="20">
        <v>1.0</v>
      </c>
      <c r="N42" s="7"/>
      <c r="O42" s="7"/>
      <c r="P42" s="7"/>
      <c r="Q42" s="7"/>
      <c r="R42" s="7"/>
      <c r="S42" s="7"/>
      <c r="T42" s="7"/>
      <c r="U42" s="7"/>
      <c r="V42" s="7"/>
      <c r="W42" s="7"/>
      <c r="X42" s="7"/>
      <c r="Y42" s="7"/>
      <c r="Z42" s="7"/>
    </row>
    <row r="43" ht="15.0" customHeight="1">
      <c r="A43" s="20" t="s">
        <v>306</v>
      </c>
      <c r="B43" s="20" t="s">
        <v>532</v>
      </c>
      <c r="C43" s="50">
        <v>397.0</v>
      </c>
      <c r="D43" s="50">
        <v>1207.0</v>
      </c>
      <c r="E43" s="50">
        <v>1604.0</v>
      </c>
      <c r="F43" s="57">
        <v>0.2475062344</v>
      </c>
      <c r="G43" s="57">
        <v>0.7524937656</v>
      </c>
      <c r="H43" s="7"/>
      <c r="I43" s="20" t="s">
        <v>363</v>
      </c>
      <c r="J43" s="57">
        <v>0.306115734256146</v>
      </c>
      <c r="K43" s="57">
        <v>0.284845132743363</v>
      </c>
      <c r="L43" s="27">
        <v>2.1270601512783</v>
      </c>
      <c r="M43" s="20">
        <v>1.0</v>
      </c>
      <c r="N43" s="7"/>
      <c r="O43" s="7"/>
      <c r="P43" s="7"/>
      <c r="Q43" s="7"/>
      <c r="R43" s="7"/>
      <c r="S43" s="7"/>
      <c r="T43" s="7"/>
      <c r="U43" s="7"/>
      <c r="V43" s="7"/>
      <c r="W43" s="7"/>
      <c r="X43" s="7"/>
      <c r="Y43" s="7"/>
      <c r="Z43" s="7"/>
    </row>
    <row r="44" ht="15.0" customHeight="1">
      <c r="A44" s="20" t="s">
        <v>306</v>
      </c>
      <c r="B44" s="20" t="s">
        <v>533</v>
      </c>
      <c r="C44" s="50">
        <v>536.0</v>
      </c>
      <c r="D44" s="50">
        <v>1540.0</v>
      </c>
      <c r="E44" s="50">
        <v>2076.0</v>
      </c>
      <c r="F44" s="57">
        <v>0.2581888247</v>
      </c>
      <c r="G44" s="57">
        <v>0.7418111753</v>
      </c>
      <c r="H44" s="7"/>
      <c r="I44" s="20" t="s">
        <v>322</v>
      </c>
      <c r="J44" s="57">
        <v>0.290471242959819</v>
      </c>
      <c r="K44" s="57">
        <v>0.290498116366681</v>
      </c>
      <c r="L44" s="27">
        <v>-0.00268734068619714</v>
      </c>
      <c r="M44" s="20">
        <v>1.0</v>
      </c>
      <c r="N44" s="7"/>
      <c r="O44" s="7"/>
      <c r="P44" s="7"/>
      <c r="Q44" s="7"/>
      <c r="R44" s="7"/>
      <c r="S44" s="7"/>
      <c r="T44" s="7"/>
      <c r="U44" s="7"/>
      <c r="V44" s="7"/>
      <c r="W44" s="7"/>
      <c r="X44" s="7"/>
      <c r="Y44" s="7"/>
      <c r="Z44" s="7"/>
    </row>
    <row r="45" ht="15.0" customHeight="1">
      <c r="A45" s="20" t="s">
        <v>306</v>
      </c>
      <c r="B45" s="20" t="s">
        <v>534</v>
      </c>
      <c r="C45" s="50">
        <v>457.0</v>
      </c>
      <c r="D45" s="50">
        <v>885.0</v>
      </c>
      <c r="E45" s="50">
        <v>1342.0</v>
      </c>
      <c r="F45" s="57">
        <v>0.3405365127</v>
      </c>
      <c r="G45" s="57">
        <v>0.6594634873</v>
      </c>
      <c r="H45" s="7"/>
      <c r="I45" s="20" t="s">
        <v>323</v>
      </c>
      <c r="J45" s="57">
        <v>0.389483290561176</v>
      </c>
      <c r="K45" s="57">
        <v>0.386246786632391</v>
      </c>
      <c r="L45" s="27">
        <v>0.323650392878494</v>
      </c>
      <c r="M45" s="20">
        <v>1.0</v>
      </c>
      <c r="N45" s="7"/>
      <c r="O45" s="7"/>
      <c r="P45" s="7"/>
      <c r="Q45" s="7"/>
      <c r="R45" s="7"/>
      <c r="S45" s="7"/>
      <c r="T45" s="7"/>
      <c r="U45" s="7"/>
      <c r="V45" s="7"/>
      <c r="W45" s="7"/>
      <c r="X45" s="7"/>
      <c r="Y45" s="7"/>
      <c r="Z45" s="7"/>
    </row>
    <row r="46" ht="15.0" customHeight="1">
      <c r="A46" s="20" t="s">
        <v>306</v>
      </c>
      <c r="B46" s="20" t="s">
        <v>535</v>
      </c>
      <c r="C46" s="50">
        <v>115.0</v>
      </c>
      <c r="D46" s="50">
        <v>482.0</v>
      </c>
      <c r="E46" s="50">
        <v>597.0</v>
      </c>
      <c r="F46" s="57">
        <v>0.1926298157</v>
      </c>
      <c r="G46" s="57">
        <v>0.8073701843</v>
      </c>
      <c r="H46" s="7"/>
      <c r="I46" s="20" t="s">
        <v>324</v>
      </c>
      <c r="J46" s="57">
        <v>0.168896292688436</v>
      </c>
      <c r="K46" s="57">
        <v>0.209702660406886</v>
      </c>
      <c r="L46" s="27">
        <v>-4.08063677184495</v>
      </c>
      <c r="M46" s="20">
        <v>1.0</v>
      </c>
      <c r="N46" s="7"/>
      <c r="O46" s="7"/>
      <c r="P46" s="7"/>
      <c r="Q46" s="7"/>
      <c r="R46" s="7"/>
      <c r="S46" s="7"/>
      <c r="T46" s="7"/>
      <c r="U46" s="7"/>
      <c r="V46" s="7"/>
      <c r="W46" s="7"/>
      <c r="X46" s="7"/>
      <c r="Y46" s="7"/>
      <c r="Z46" s="7"/>
    </row>
    <row r="47" ht="15.0" customHeight="1">
      <c r="A47" s="20" t="s">
        <v>306</v>
      </c>
      <c r="B47" s="20" t="s">
        <v>536</v>
      </c>
      <c r="C47" s="50">
        <v>713.0</v>
      </c>
      <c r="D47" s="50">
        <v>1440.0</v>
      </c>
      <c r="E47" s="50">
        <v>2153.0</v>
      </c>
      <c r="F47" s="57">
        <v>0.3311658151</v>
      </c>
      <c r="G47" s="57">
        <v>0.6688341849</v>
      </c>
      <c r="H47" s="7"/>
      <c r="I47" s="20" t="s">
        <v>325</v>
      </c>
      <c r="J47" s="57">
        <v>0.369153990443472</v>
      </c>
      <c r="K47" s="57">
        <v>0.360529217199559</v>
      </c>
      <c r="L47" s="27">
        <v>0.862477324391336</v>
      </c>
      <c r="M47" s="20">
        <v>1.0</v>
      </c>
      <c r="N47" s="7"/>
      <c r="O47" s="7"/>
      <c r="P47" s="7"/>
      <c r="Q47" s="7"/>
      <c r="R47" s="7"/>
      <c r="S47" s="7"/>
      <c r="T47" s="7"/>
      <c r="U47" s="7"/>
      <c r="V47" s="7"/>
      <c r="W47" s="7"/>
      <c r="X47" s="7"/>
      <c r="Y47" s="7"/>
      <c r="Z47" s="7"/>
    </row>
    <row r="48" ht="15.0" customHeight="1">
      <c r="A48" s="20" t="s">
        <v>306</v>
      </c>
      <c r="B48" s="20" t="s">
        <v>537</v>
      </c>
      <c r="C48" s="50">
        <v>61.0</v>
      </c>
      <c r="D48" s="50">
        <v>148.0</v>
      </c>
      <c r="E48" s="50">
        <v>209.0</v>
      </c>
      <c r="F48" s="57">
        <v>0.2918660287</v>
      </c>
      <c r="G48" s="57">
        <v>0.7081339713</v>
      </c>
      <c r="H48" s="7"/>
      <c r="I48" s="20" t="s">
        <v>326</v>
      </c>
      <c r="J48" s="57">
        <v>0.256171966294885</v>
      </c>
      <c r="K48" s="57">
        <v>0.313559322033898</v>
      </c>
      <c r="L48" s="27">
        <v>-5.73873557390132</v>
      </c>
      <c r="M48" s="20">
        <v>1.0</v>
      </c>
      <c r="N48" s="7"/>
      <c r="O48" s="7"/>
      <c r="P48" s="7"/>
      <c r="Q48" s="7"/>
      <c r="R48" s="7"/>
      <c r="S48" s="7"/>
      <c r="T48" s="7"/>
      <c r="U48" s="7"/>
      <c r="V48" s="7"/>
      <c r="W48" s="7"/>
      <c r="X48" s="7"/>
      <c r="Y48" s="7"/>
      <c r="Z48" s="7"/>
    </row>
    <row r="49" ht="15.0" customHeight="1">
      <c r="A49" s="20" t="s">
        <v>306</v>
      </c>
      <c r="B49" s="20" t="s">
        <v>538</v>
      </c>
      <c r="C49" s="50">
        <v>1700.0</v>
      </c>
      <c r="D49" s="50">
        <v>3415.0</v>
      </c>
      <c r="E49" s="50">
        <v>5115.0</v>
      </c>
      <c r="F49" s="57">
        <v>0.3323558162</v>
      </c>
      <c r="G49" s="57">
        <v>0.6676441838</v>
      </c>
      <c r="H49" s="7"/>
      <c r="I49" s="20" t="s">
        <v>327</v>
      </c>
      <c r="J49" s="57">
        <v>0.358223898746316</v>
      </c>
      <c r="K49" s="57">
        <v>0.356061923812837</v>
      </c>
      <c r="L49" s="27">
        <v>0.216197493347925</v>
      </c>
      <c r="M49" s="20">
        <v>1.0</v>
      </c>
      <c r="N49" s="7"/>
      <c r="O49" s="7"/>
      <c r="P49" s="7"/>
      <c r="Q49" s="7"/>
      <c r="R49" s="7"/>
      <c r="S49" s="7"/>
      <c r="T49" s="7"/>
      <c r="U49" s="7"/>
      <c r="V49" s="7"/>
      <c r="W49" s="7"/>
      <c r="X49" s="7"/>
      <c r="Y49" s="7"/>
      <c r="Z49" s="7"/>
    </row>
    <row r="50" ht="15.0" customHeight="1">
      <c r="A50" s="20" t="s">
        <v>306</v>
      </c>
      <c r="B50" s="20" t="s">
        <v>539</v>
      </c>
      <c r="C50" s="50">
        <v>501.0</v>
      </c>
      <c r="D50" s="50">
        <v>833.0</v>
      </c>
      <c r="E50" s="50">
        <v>1334.0</v>
      </c>
      <c r="F50" s="57">
        <v>0.3755622189</v>
      </c>
      <c r="G50" s="57">
        <v>0.6244377811</v>
      </c>
      <c r="H50" s="7"/>
      <c r="I50" s="20" t="s">
        <v>328</v>
      </c>
      <c r="J50" s="57">
        <v>0.430103973550447</v>
      </c>
      <c r="K50" s="57">
        <v>0.41958041958042</v>
      </c>
      <c r="L50" s="27">
        <v>1.05235539700274</v>
      </c>
      <c r="M50" s="20">
        <v>1.0</v>
      </c>
      <c r="N50" s="7"/>
      <c r="O50" s="7"/>
      <c r="P50" s="7"/>
      <c r="Q50" s="7"/>
      <c r="R50" s="7"/>
      <c r="S50" s="7"/>
      <c r="T50" s="7"/>
      <c r="U50" s="7"/>
      <c r="V50" s="7"/>
      <c r="W50" s="7"/>
      <c r="X50" s="7"/>
      <c r="Y50" s="7"/>
      <c r="Z50" s="7"/>
    </row>
    <row r="51" ht="15.0" customHeight="1">
      <c r="A51" s="20" t="s">
        <v>306</v>
      </c>
      <c r="B51" s="20" t="s">
        <v>540</v>
      </c>
      <c r="C51" s="50">
        <v>653.0</v>
      </c>
      <c r="D51" s="50">
        <v>1860.0</v>
      </c>
      <c r="E51" s="50">
        <v>2513.0</v>
      </c>
      <c r="F51" s="57">
        <v>0.2598487863</v>
      </c>
      <c r="G51" s="57">
        <v>0.7401512137</v>
      </c>
      <c r="H51" s="7"/>
      <c r="I51" s="20" t="s">
        <v>329</v>
      </c>
      <c r="J51" s="57">
        <v>0.28101301634105</v>
      </c>
      <c r="K51" s="57">
        <v>0.290895901342038</v>
      </c>
      <c r="L51" s="27">
        <v>-0.988288500098805</v>
      </c>
      <c r="M51" s="20">
        <v>1.0</v>
      </c>
      <c r="N51" s="7"/>
      <c r="O51" s="7"/>
      <c r="P51" s="7"/>
      <c r="Q51" s="7"/>
      <c r="R51" s="7"/>
      <c r="S51" s="7"/>
      <c r="T51" s="7"/>
      <c r="U51" s="7"/>
      <c r="V51" s="7"/>
      <c r="W51" s="7"/>
      <c r="X51" s="7"/>
      <c r="Y51" s="7"/>
      <c r="Z51" s="7"/>
    </row>
    <row r="52" ht="15.0" customHeight="1">
      <c r="A52" s="20" t="s">
        <v>306</v>
      </c>
      <c r="B52" s="20" t="s">
        <v>541</v>
      </c>
      <c r="C52" s="50">
        <v>261.0</v>
      </c>
      <c r="D52" s="50">
        <v>694.0</v>
      </c>
      <c r="E52" s="50">
        <v>955.0</v>
      </c>
      <c r="F52" s="57">
        <v>0.2732984293</v>
      </c>
      <c r="G52" s="57">
        <v>0.7267015707</v>
      </c>
      <c r="H52" s="7"/>
      <c r="I52" s="20" t="s">
        <v>330</v>
      </c>
      <c r="J52" s="57">
        <v>0.263274098169012</v>
      </c>
      <c r="K52" s="57">
        <v>0.2925</v>
      </c>
      <c r="L52" s="27">
        <v>-2.92259018309876</v>
      </c>
      <c r="M52" s="20">
        <v>1.0</v>
      </c>
      <c r="N52" s="7"/>
      <c r="O52" s="7"/>
      <c r="P52" s="7"/>
      <c r="Q52" s="7"/>
      <c r="R52" s="7"/>
      <c r="S52" s="7"/>
      <c r="T52" s="7"/>
      <c r="U52" s="7"/>
      <c r="V52" s="7"/>
      <c r="W52" s="7"/>
      <c r="X52" s="7"/>
      <c r="Y52" s="7"/>
      <c r="Z52" s="7"/>
    </row>
    <row r="53" ht="15.0" customHeight="1">
      <c r="A53" s="20" t="s">
        <v>306</v>
      </c>
      <c r="B53" s="20" t="s">
        <v>542</v>
      </c>
      <c r="C53" s="50">
        <v>30.0</v>
      </c>
      <c r="D53" s="50">
        <v>72.0</v>
      </c>
      <c r="E53" s="50">
        <v>102.0</v>
      </c>
      <c r="F53" s="57">
        <v>0.2941176471</v>
      </c>
      <c r="G53" s="57">
        <v>0.7058823529</v>
      </c>
      <c r="H53" s="7"/>
      <c r="I53" s="20" t="s">
        <v>331</v>
      </c>
      <c r="J53" s="57">
        <v>0.43752768047476</v>
      </c>
      <c r="K53" s="57">
        <v>0.355828220858896</v>
      </c>
      <c r="L53" s="27">
        <v>8.1699459615864</v>
      </c>
      <c r="M53" s="20">
        <v>1.0</v>
      </c>
      <c r="N53" s="7"/>
      <c r="O53" s="7"/>
      <c r="P53" s="7"/>
      <c r="Q53" s="7"/>
      <c r="R53" s="7"/>
      <c r="S53" s="7"/>
      <c r="T53" s="7"/>
      <c r="U53" s="7"/>
      <c r="V53" s="7"/>
      <c r="W53" s="7"/>
      <c r="X53" s="7"/>
      <c r="Y53" s="7"/>
      <c r="Z53" s="7"/>
    </row>
    <row r="54" ht="15.0" customHeight="1">
      <c r="A54" s="20" t="s">
        <v>243</v>
      </c>
      <c r="B54" s="20" t="s">
        <v>419</v>
      </c>
      <c r="C54" s="50">
        <v>471.0</v>
      </c>
      <c r="D54" s="50">
        <v>695.0</v>
      </c>
      <c r="E54" s="50">
        <v>1166.0</v>
      </c>
      <c r="F54" s="57">
        <v>0.4039451115</v>
      </c>
      <c r="G54" s="57">
        <v>0.5960548885</v>
      </c>
      <c r="H54" s="7"/>
      <c r="I54" s="20" t="s">
        <v>242</v>
      </c>
      <c r="J54" s="57">
        <v>0.47644156660365</v>
      </c>
      <c r="K54" s="57">
        <v>0.439648866130212</v>
      </c>
      <c r="L54" s="27">
        <v>3.67927004734381</v>
      </c>
      <c r="M54" s="20">
        <v>1.0</v>
      </c>
      <c r="N54" s="7"/>
      <c r="O54" s="7"/>
      <c r="P54" s="7"/>
      <c r="Q54" s="7"/>
      <c r="R54" s="7"/>
      <c r="S54" s="7"/>
      <c r="T54" s="7"/>
      <c r="U54" s="7"/>
      <c r="V54" s="7"/>
      <c r="W54" s="7"/>
      <c r="X54" s="7"/>
      <c r="Y54" s="7"/>
      <c r="Z54" s="7"/>
    </row>
    <row r="55" ht="15.0" customHeight="1">
      <c r="A55" s="20" t="s">
        <v>243</v>
      </c>
      <c r="B55" s="20" t="s">
        <v>420</v>
      </c>
      <c r="C55" s="50">
        <v>13841.0</v>
      </c>
      <c r="D55" s="50">
        <v>8701.0</v>
      </c>
      <c r="E55" s="50">
        <v>22542.0</v>
      </c>
      <c r="F55" s="57">
        <v>0.6140094047</v>
      </c>
      <c r="G55" s="57">
        <v>0.3859905953</v>
      </c>
      <c r="H55" s="7"/>
      <c r="I55" s="20" t="s">
        <v>246</v>
      </c>
      <c r="J55" s="57">
        <v>0.675606925566183</v>
      </c>
      <c r="K55" s="57">
        <v>0.645622220602172</v>
      </c>
      <c r="L55" s="27">
        <v>2.99847049640102</v>
      </c>
      <c r="M55" s="20">
        <v>1.0</v>
      </c>
      <c r="N55" s="7"/>
      <c r="O55" s="7"/>
      <c r="P55" s="7"/>
      <c r="Q55" s="7"/>
      <c r="R55" s="7"/>
      <c r="S55" s="7"/>
      <c r="T55" s="7"/>
      <c r="U55" s="7"/>
      <c r="V55" s="7"/>
      <c r="W55" s="7"/>
      <c r="X55" s="7"/>
      <c r="Y55" s="7"/>
      <c r="Z55" s="7"/>
    </row>
    <row r="56" ht="15.0" customHeight="1">
      <c r="A56" s="20" t="s">
        <v>243</v>
      </c>
      <c r="B56" s="20" t="s">
        <v>421</v>
      </c>
      <c r="C56" s="50">
        <v>5394.0</v>
      </c>
      <c r="D56" s="50">
        <v>3388.0</v>
      </c>
      <c r="E56" s="50">
        <v>8782.0</v>
      </c>
      <c r="F56" s="57">
        <v>0.6142108859</v>
      </c>
      <c r="G56" s="57">
        <v>0.3857891141</v>
      </c>
      <c r="H56" s="7"/>
      <c r="I56" s="20" t="s">
        <v>248</v>
      </c>
      <c r="J56" s="57">
        <v>0.647758761010965</v>
      </c>
      <c r="K56" s="57">
        <v>0.632969557725445</v>
      </c>
      <c r="L56" s="27">
        <v>1.47892032855194</v>
      </c>
      <c r="M56" s="20">
        <v>1.0</v>
      </c>
      <c r="N56" s="7"/>
      <c r="O56" s="7"/>
      <c r="P56" s="7"/>
      <c r="Q56" s="7"/>
      <c r="R56" s="7"/>
      <c r="S56" s="7"/>
      <c r="T56" s="7"/>
      <c r="U56" s="7"/>
      <c r="V56" s="7"/>
      <c r="W56" s="7"/>
      <c r="X56" s="7"/>
      <c r="Y56" s="7"/>
      <c r="Z56" s="7"/>
    </row>
    <row r="57" ht="15.0" customHeight="1">
      <c r="A57" s="20" t="s">
        <v>243</v>
      </c>
      <c r="B57" s="20" t="s">
        <v>422</v>
      </c>
      <c r="C57" s="50">
        <v>1084.0</v>
      </c>
      <c r="D57" s="50">
        <v>1178.0</v>
      </c>
      <c r="E57" s="50">
        <v>2262.0</v>
      </c>
      <c r="F57" s="57">
        <v>0.4792219275</v>
      </c>
      <c r="G57" s="57">
        <v>0.5207780725</v>
      </c>
      <c r="H57" s="7"/>
      <c r="I57" s="20" t="s">
        <v>249</v>
      </c>
      <c r="J57" s="57">
        <v>0.525408296203655</v>
      </c>
      <c r="K57" s="57">
        <v>0.511307767944936</v>
      </c>
      <c r="L57" s="27">
        <v>1.41005282587193</v>
      </c>
      <c r="M57" s="20">
        <v>1.0</v>
      </c>
      <c r="N57" s="7"/>
      <c r="O57" s="7"/>
      <c r="P57" s="7"/>
      <c r="Q57" s="7"/>
      <c r="R57" s="7"/>
      <c r="S57" s="7"/>
      <c r="T57" s="7"/>
      <c r="U57" s="7"/>
      <c r="V57" s="7"/>
      <c r="W57" s="7"/>
      <c r="X57" s="7"/>
      <c r="Y57" s="7"/>
      <c r="Z57" s="7"/>
    </row>
    <row r="58" ht="15.0" customHeight="1">
      <c r="A58" s="20" t="s">
        <v>243</v>
      </c>
      <c r="B58" s="20" t="s">
        <v>423</v>
      </c>
      <c r="C58" s="50">
        <v>664.0</v>
      </c>
      <c r="D58" s="50">
        <v>815.0</v>
      </c>
      <c r="E58" s="50">
        <v>1479.0</v>
      </c>
      <c r="F58" s="57">
        <v>0.4489519946</v>
      </c>
      <c r="G58" s="57">
        <v>0.5510480054</v>
      </c>
      <c r="H58" s="7"/>
      <c r="I58" s="20" t="s">
        <v>250</v>
      </c>
      <c r="J58" s="57">
        <v>0.494889211883654</v>
      </c>
      <c r="K58" s="57">
        <v>0.477582846003899</v>
      </c>
      <c r="L58" s="27">
        <v>1.73063658797555</v>
      </c>
      <c r="M58" s="20">
        <v>1.0</v>
      </c>
      <c r="N58" s="7"/>
      <c r="O58" s="7"/>
      <c r="P58" s="7"/>
      <c r="Q58" s="7"/>
      <c r="R58" s="7"/>
      <c r="S58" s="7"/>
      <c r="T58" s="7"/>
      <c r="U58" s="7"/>
      <c r="V58" s="7"/>
      <c r="W58" s="7"/>
      <c r="X58" s="7"/>
      <c r="Y58" s="7"/>
      <c r="Z58" s="7"/>
    </row>
    <row r="59" ht="15.0" customHeight="1">
      <c r="A59" s="20" t="s">
        <v>243</v>
      </c>
      <c r="B59" s="20" t="s">
        <v>424</v>
      </c>
      <c r="C59" s="50">
        <v>669.0</v>
      </c>
      <c r="D59" s="50">
        <v>750.0</v>
      </c>
      <c r="E59" s="50">
        <v>1419.0</v>
      </c>
      <c r="F59" s="57">
        <v>0.4714587738</v>
      </c>
      <c r="G59" s="57">
        <v>0.5285412262</v>
      </c>
      <c r="H59" s="7"/>
      <c r="I59" s="20" t="s">
        <v>251</v>
      </c>
      <c r="J59" s="57">
        <v>0.520134069956395</v>
      </c>
      <c r="K59" s="57">
        <v>0.500278241513634</v>
      </c>
      <c r="L59" s="27">
        <v>1.98558284427613</v>
      </c>
      <c r="M59" s="20">
        <v>1.0</v>
      </c>
      <c r="N59" s="7"/>
      <c r="O59" s="7"/>
      <c r="P59" s="7"/>
      <c r="Q59" s="7"/>
      <c r="R59" s="7"/>
      <c r="S59" s="7"/>
      <c r="T59" s="7"/>
      <c r="U59" s="7"/>
      <c r="V59" s="7"/>
      <c r="W59" s="7"/>
      <c r="X59" s="7"/>
      <c r="Y59" s="7"/>
      <c r="Z59" s="7"/>
    </row>
    <row r="60" ht="15.0" customHeight="1">
      <c r="A60" s="20" t="s">
        <v>243</v>
      </c>
      <c r="B60" s="20" t="s">
        <v>425</v>
      </c>
      <c r="C60" s="50">
        <v>2993.0</v>
      </c>
      <c r="D60" s="50">
        <v>2786.0</v>
      </c>
      <c r="E60" s="50">
        <v>5779.0</v>
      </c>
      <c r="F60" s="57">
        <v>0.517909673</v>
      </c>
      <c r="G60" s="57">
        <v>0.482090327</v>
      </c>
      <c r="H60" s="7"/>
      <c r="I60" s="20" t="s">
        <v>252</v>
      </c>
      <c r="J60" s="57">
        <v>0.548130910038177</v>
      </c>
      <c r="K60" s="57">
        <v>0.530946513987535</v>
      </c>
      <c r="L60" s="27">
        <v>1.71843960506421</v>
      </c>
      <c r="M60" s="20">
        <v>1.0</v>
      </c>
      <c r="N60" s="7"/>
      <c r="O60" s="7"/>
      <c r="P60" s="7"/>
      <c r="Q60" s="7"/>
      <c r="R60" s="7"/>
      <c r="S60" s="7"/>
      <c r="T60" s="7"/>
      <c r="U60" s="7"/>
      <c r="V60" s="7"/>
      <c r="W60" s="7"/>
      <c r="X60" s="7"/>
      <c r="Y60" s="7"/>
      <c r="Z60" s="7"/>
    </row>
    <row r="61" ht="15.0" customHeight="1">
      <c r="A61" s="20" t="s">
        <v>243</v>
      </c>
      <c r="B61" s="20" t="s">
        <v>426</v>
      </c>
      <c r="C61" s="50">
        <v>970.0</v>
      </c>
      <c r="D61" s="50">
        <v>588.0</v>
      </c>
      <c r="E61" s="50">
        <v>1558.0</v>
      </c>
      <c r="F61" s="57">
        <v>0.622593068</v>
      </c>
      <c r="G61" s="57">
        <v>0.377406932</v>
      </c>
      <c r="H61" s="7"/>
      <c r="I61" s="20" t="s">
        <v>253</v>
      </c>
      <c r="J61" s="57">
        <v>0.682926296544664</v>
      </c>
      <c r="K61" s="57">
        <v>0.643755615453729</v>
      </c>
      <c r="L61" s="27">
        <v>3.91706810909352</v>
      </c>
      <c r="M61" s="20">
        <v>1.0</v>
      </c>
      <c r="N61" s="7"/>
      <c r="O61" s="7"/>
      <c r="P61" s="7"/>
      <c r="Q61" s="7"/>
      <c r="R61" s="7"/>
      <c r="S61" s="7"/>
      <c r="T61" s="7"/>
      <c r="U61" s="7"/>
      <c r="V61" s="7"/>
      <c r="W61" s="7"/>
      <c r="X61" s="7"/>
      <c r="Y61" s="7"/>
      <c r="Z61" s="7"/>
    </row>
    <row r="62" ht="15.0" customHeight="1">
      <c r="A62" s="20" t="s">
        <v>243</v>
      </c>
      <c r="B62" s="20" t="s">
        <v>427</v>
      </c>
      <c r="C62" s="50">
        <v>227.0</v>
      </c>
      <c r="D62" s="50">
        <v>215.0</v>
      </c>
      <c r="E62" s="50">
        <v>442.0</v>
      </c>
      <c r="F62" s="57">
        <v>0.5135746606</v>
      </c>
      <c r="G62" s="57">
        <v>0.4864253394</v>
      </c>
      <c r="H62" s="7"/>
      <c r="I62" s="20" t="s">
        <v>254</v>
      </c>
      <c r="J62" s="57">
        <v>0.559305320299432</v>
      </c>
      <c r="K62" s="57">
        <v>0.534555712270804</v>
      </c>
      <c r="L62" s="27">
        <v>2.47496080286278</v>
      </c>
      <c r="M62" s="20">
        <v>1.0</v>
      </c>
      <c r="N62" s="7"/>
      <c r="O62" s="7"/>
      <c r="P62" s="7"/>
      <c r="Q62" s="7"/>
      <c r="R62" s="7"/>
      <c r="S62" s="7"/>
      <c r="T62" s="7"/>
      <c r="U62" s="7"/>
      <c r="V62" s="7"/>
      <c r="W62" s="7"/>
      <c r="X62" s="7"/>
      <c r="Y62" s="7"/>
      <c r="Z62" s="7"/>
    </row>
    <row r="63" ht="15.0" customHeight="1">
      <c r="A63" s="20" t="s">
        <v>243</v>
      </c>
      <c r="B63" s="20" t="s">
        <v>428</v>
      </c>
      <c r="C63" s="50">
        <v>527.0</v>
      </c>
      <c r="D63" s="50">
        <v>1299.0</v>
      </c>
      <c r="E63" s="50">
        <v>1826.0</v>
      </c>
      <c r="F63" s="57">
        <v>0.2886089814</v>
      </c>
      <c r="G63" s="57">
        <v>0.7113910186</v>
      </c>
      <c r="H63" s="7"/>
      <c r="I63" s="20" t="s">
        <v>255</v>
      </c>
      <c r="J63" s="57">
        <v>0.322111912750635</v>
      </c>
      <c r="K63" s="57">
        <v>0.312470138557095</v>
      </c>
      <c r="L63" s="27">
        <v>0.964177419353979</v>
      </c>
      <c r="M63" s="20">
        <v>1.0</v>
      </c>
      <c r="N63" s="7"/>
      <c r="O63" s="7"/>
      <c r="P63" s="7"/>
      <c r="Q63" s="7"/>
      <c r="R63" s="7"/>
      <c r="S63" s="7"/>
      <c r="T63" s="7"/>
      <c r="U63" s="7"/>
      <c r="V63" s="7"/>
      <c r="W63" s="7"/>
      <c r="X63" s="7"/>
      <c r="Y63" s="7"/>
      <c r="Z63" s="7"/>
    </row>
    <row r="64" ht="15.0" customHeight="1">
      <c r="A64" s="20" t="s">
        <v>243</v>
      </c>
      <c r="B64" s="20" t="s">
        <v>429</v>
      </c>
      <c r="C64" s="50">
        <v>8666.0</v>
      </c>
      <c r="D64" s="50">
        <v>9158.0</v>
      </c>
      <c r="E64" s="50">
        <v>17824.0</v>
      </c>
      <c r="F64" s="57">
        <v>0.4861983842</v>
      </c>
      <c r="G64" s="57">
        <v>0.5138016158</v>
      </c>
      <c r="H64" s="7"/>
      <c r="I64" s="20" t="s">
        <v>256</v>
      </c>
      <c r="J64" s="57">
        <v>0.516507711535759</v>
      </c>
      <c r="K64" s="57">
        <v>0.495598417408506</v>
      </c>
      <c r="L64" s="27">
        <v>2.0909294127253</v>
      </c>
      <c r="M64" s="20">
        <v>0.0</v>
      </c>
      <c r="N64" s="7"/>
      <c r="O64" s="7"/>
      <c r="P64" s="7"/>
      <c r="Q64" s="7"/>
      <c r="R64" s="7"/>
      <c r="S64" s="7"/>
      <c r="T64" s="7"/>
      <c r="U64" s="7"/>
      <c r="V64" s="7"/>
      <c r="W64" s="7"/>
      <c r="X64" s="7"/>
      <c r="Y64" s="7"/>
      <c r="Z64" s="7"/>
    </row>
    <row r="65" ht="15.0" customHeight="1">
      <c r="A65" s="20" t="s">
        <v>243</v>
      </c>
      <c r="B65" s="20" t="s">
        <v>430</v>
      </c>
      <c r="C65" s="50">
        <v>918.0</v>
      </c>
      <c r="D65" s="50">
        <v>1552.0</v>
      </c>
      <c r="E65" s="50">
        <v>2470.0</v>
      </c>
      <c r="F65" s="57">
        <v>0.371659919</v>
      </c>
      <c r="G65" s="57">
        <v>0.628340081</v>
      </c>
      <c r="H65" s="7"/>
      <c r="I65" s="20" t="s">
        <v>257</v>
      </c>
      <c r="J65" s="57">
        <v>0.384583766124104</v>
      </c>
      <c r="K65" s="57">
        <v>0.383119408790354</v>
      </c>
      <c r="L65" s="27">
        <v>0.146435733375044</v>
      </c>
      <c r="M65" s="20">
        <v>1.0</v>
      </c>
      <c r="N65" s="7"/>
      <c r="O65" s="7"/>
      <c r="P65" s="7"/>
      <c r="Q65" s="7"/>
      <c r="R65" s="7"/>
      <c r="S65" s="7"/>
      <c r="T65" s="7"/>
      <c r="U65" s="7"/>
      <c r="V65" s="7"/>
      <c r="W65" s="7"/>
      <c r="X65" s="7"/>
      <c r="Y65" s="7"/>
      <c r="Z65" s="7"/>
    </row>
    <row r="66" ht="15.0" customHeight="1">
      <c r="A66" s="20" t="s">
        <v>243</v>
      </c>
      <c r="B66" s="20" t="s">
        <v>431</v>
      </c>
      <c r="C66" s="50">
        <v>462.0</v>
      </c>
      <c r="D66" s="50">
        <v>881.0</v>
      </c>
      <c r="E66" s="50">
        <v>1343.0</v>
      </c>
      <c r="F66" s="57">
        <v>0.3440059568</v>
      </c>
      <c r="G66" s="57">
        <v>0.6559940432</v>
      </c>
      <c r="H66" s="7"/>
      <c r="I66" s="20" t="s">
        <v>258</v>
      </c>
      <c r="J66" s="57">
        <v>0.370297656789049</v>
      </c>
      <c r="K66" s="57">
        <v>0.354207436399217</v>
      </c>
      <c r="L66" s="27">
        <v>1.60902203898317</v>
      </c>
      <c r="M66" s="20">
        <v>1.0</v>
      </c>
      <c r="N66" s="7"/>
      <c r="O66" s="7"/>
      <c r="P66" s="7"/>
      <c r="Q66" s="7"/>
      <c r="R66" s="7"/>
      <c r="S66" s="7"/>
      <c r="T66" s="7"/>
      <c r="U66" s="7"/>
      <c r="V66" s="7"/>
      <c r="W66" s="7"/>
      <c r="X66" s="7"/>
      <c r="Y66" s="7"/>
      <c r="Z66" s="7"/>
    </row>
    <row r="67" ht="15.0" customHeight="1">
      <c r="A67" s="20" t="s">
        <v>243</v>
      </c>
      <c r="B67" s="20" t="s">
        <v>432</v>
      </c>
      <c r="C67" s="50">
        <v>748.0</v>
      </c>
      <c r="D67" s="50">
        <v>1702.0</v>
      </c>
      <c r="E67" s="50">
        <v>2450.0</v>
      </c>
      <c r="F67" s="57">
        <v>0.3053061224</v>
      </c>
      <c r="G67" s="57">
        <v>0.6946938776</v>
      </c>
      <c r="H67" s="7"/>
      <c r="I67" s="20" t="s">
        <v>259</v>
      </c>
      <c r="J67" s="57">
        <v>0.330178411485954</v>
      </c>
      <c r="K67" s="57">
        <v>0.314116777531412</v>
      </c>
      <c r="L67" s="27">
        <v>1.60616339545428</v>
      </c>
      <c r="M67" s="20">
        <v>1.0</v>
      </c>
      <c r="N67" s="7"/>
      <c r="O67" s="7"/>
      <c r="P67" s="7"/>
      <c r="Q67" s="7"/>
      <c r="R67" s="7"/>
      <c r="S67" s="7"/>
      <c r="T67" s="7"/>
      <c r="U67" s="7"/>
      <c r="V67" s="7"/>
      <c r="W67" s="7"/>
      <c r="X67" s="7"/>
      <c r="Y67" s="7"/>
      <c r="Z67" s="7"/>
    </row>
    <row r="68" ht="15.0" customHeight="1">
      <c r="A68" s="20" t="s">
        <v>243</v>
      </c>
      <c r="B68" s="20" t="s">
        <v>433</v>
      </c>
      <c r="C68" s="50">
        <v>816.0</v>
      </c>
      <c r="D68" s="50">
        <v>741.0</v>
      </c>
      <c r="E68" s="50">
        <v>1557.0</v>
      </c>
      <c r="F68" s="57">
        <v>0.5240847784</v>
      </c>
      <c r="G68" s="57">
        <v>0.4759152216</v>
      </c>
      <c r="H68" s="7"/>
      <c r="I68" s="20" t="s">
        <v>260</v>
      </c>
      <c r="J68" s="57">
        <v>0.552637140961263</v>
      </c>
      <c r="K68" s="57">
        <v>0.529157667386609</v>
      </c>
      <c r="L68" s="27">
        <v>2.3479473574654</v>
      </c>
      <c r="M68" s="20">
        <v>1.0</v>
      </c>
      <c r="N68" s="7"/>
      <c r="O68" s="7"/>
      <c r="P68" s="7"/>
      <c r="Q68" s="7"/>
      <c r="R68" s="7"/>
      <c r="S68" s="7"/>
      <c r="T68" s="7"/>
      <c r="U68" s="7"/>
      <c r="V68" s="7"/>
      <c r="W68" s="7"/>
      <c r="X68" s="7"/>
      <c r="Y68" s="7"/>
      <c r="Z68" s="7"/>
    </row>
    <row r="69" ht="15.0" customHeight="1">
      <c r="A69" s="20" t="s">
        <v>243</v>
      </c>
      <c r="B69" s="20" t="s">
        <v>434</v>
      </c>
      <c r="C69" s="50">
        <v>3491.0</v>
      </c>
      <c r="D69" s="50">
        <v>5314.0</v>
      </c>
      <c r="E69" s="50">
        <v>8805.0</v>
      </c>
      <c r="F69" s="57">
        <v>0.3964792731</v>
      </c>
      <c r="G69" s="57">
        <v>0.6035207269</v>
      </c>
      <c r="H69" s="7"/>
      <c r="I69" s="20" t="s">
        <v>261</v>
      </c>
      <c r="J69" s="57">
        <v>0.415630048644516</v>
      </c>
      <c r="K69" s="57">
        <v>0.404749924524504</v>
      </c>
      <c r="L69" s="27">
        <v>1.08801241200113</v>
      </c>
      <c r="M69" s="20">
        <v>1.0</v>
      </c>
      <c r="N69" s="7"/>
      <c r="O69" s="7"/>
      <c r="P69" s="7"/>
      <c r="Q69" s="7"/>
      <c r="R69" s="7"/>
      <c r="S69" s="7"/>
      <c r="T69" s="7"/>
      <c r="U69" s="7"/>
      <c r="V69" s="7"/>
      <c r="W69" s="7"/>
      <c r="X69" s="7"/>
      <c r="Y69" s="7"/>
      <c r="Z69" s="7"/>
    </row>
    <row r="70" ht="15.0" customHeight="1">
      <c r="A70" s="20" t="s">
        <v>243</v>
      </c>
      <c r="B70" s="20" t="s">
        <v>435</v>
      </c>
      <c r="C70" s="50">
        <v>3383.0</v>
      </c>
      <c r="D70" s="50">
        <v>3564.0</v>
      </c>
      <c r="E70" s="50">
        <v>6947.0</v>
      </c>
      <c r="F70" s="57">
        <v>0.486972794</v>
      </c>
      <c r="G70" s="57">
        <v>0.513027206</v>
      </c>
      <c r="H70" s="7"/>
      <c r="I70" s="20" t="s">
        <v>262</v>
      </c>
      <c r="J70" s="57">
        <v>0.50406270090256</v>
      </c>
      <c r="K70" s="57">
        <v>0.494207542519103</v>
      </c>
      <c r="L70" s="27">
        <v>0.985515838345724</v>
      </c>
      <c r="M70" s="20">
        <v>0.0</v>
      </c>
      <c r="N70" s="7"/>
      <c r="O70" s="7"/>
      <c r="P70" s="7"/>
      <c r="Q70" s="7"/>
      <c r="R70" s="7"/>
      <c r="S70" s="7"/>
      <c r="T70" s="7"/>
      <c r="U70" s="7"/>
      <c r="V70" s="7"/>
      <c r="W70" s="7"/>
      <c r="X70" s="7"/>
      <c r="Y70" s="7"/>
      <c r="Z70" s="7"/>
    </row>
    <row r="71" ht="15.0" customHeight="1">
      <c r="A71" s="20" t="s">
        <v>243</v>
      </c>
      <c r="B71" s="20" t="s">
        <v>436</v>
      </c>
      <c r="C71" s="50">
        <v>585.0</v>
      </c>
      <c r="D71" s="50">
        <v>954.0</v>
      </c>
      <c r="E71" s="50">
        <v>1539.0</v>
      </c>
      <c r="F71" s="57">
        <v>0.3801169591</v>
      </c>
      <c r="G71" s="57">
        <v>0.6198830409</v>
      </c>
      <c r="H71" s="7"/>
      <c r="I71" s="20" t="s">
        <v>263</v>
      </c>
      <c r="J71" s="57">
        <v>0.434099180860398</v>
      </c>
      <c r="K71" s="57">
        <v>0.408997955010225</v>
      </c>
      <c r="L71" s="27">
        <v>2.51012258501727</v>
      </c>
      <c r="M71" s="20">
        <v>1.0</v>
      </c>
      <c r="N71" s="7"/>
      <c r="O71" s="7"/>
      <c r="P71" s="7"/>
      <c r="Q71" s="7"/>
      <c r="R71" s="7"/>
      <c r="S71" s="7"/>
      <c r="T71" s="7"/>
      <c r="U71" s="7"/>
      <c r="V71" s="7"/>
      <c r="W71" s="7"/>
      <c r="X71" s="7"/>
      <c r="Y71" s="7"/>
      <c r="Z71" s="7"/>
    </row>
    <row r="72" ht="15.0" customHeight="1">
      <c r="A72" s="20" t="s">
        <v>243</v>
      </c>
      <c r="B72" s="20" t="s">
        <v>437</v>
      </c>
      <c r="C72" s="50">
        <v>5910.0</v>
      </c>
      <c r="D72" s="50">
        <v>5480.0</v>
      </c>
      <c r="E72" s="50">
        <v>11390.0</v>
      </c>
      <c r="F72" s="57">
        <v>0.5188762072</v>
      </c>
      <c r="G72" s="57">
        <v>0.4811237928</v>
      </c>
      <c r="H72" s="7"/>
      <c r="I72" s="20" t="s">
        <v>264</v>
      </c>
      <c r="J72" s="57">
        <v>0.553825677908375</v>
      </c>
      <c r="K72" s="57">
        <v>0.534618021174499</v>
      </c>
      <c r="L72" s="27">
        <v>1.92076567338757</v>
      </c>
      <c r="M72" s="20">
        <v>1.0</v>
      </c>
      <c r="N72" s="7"/>
      <c r="O72" s="7"/>
      <c r="P72" s="7"/>
      <c r="Q72" s="7"/>
      <c r="R72" s="7"/>
      <c r="S72" s="7"/>
      <c r="T72" s="7"/>
      <c r="U72" s="7"/>
      <c r="V72" s="7"/>
      <c r="W72" s="7"/>
      <c r="X72" s="7"/>
      <c r="Y72" s="7"/>
      <c r="Z72" s="7"/>
    </row>
    <row r="73" ht="15.0" customHeight="1">
      <c r="A73" s="20" t="s">
        <v>243</v>
      </c>
      <c r="B73" s="20" t="s">
        <v>438</v>
      </c>
      <c r="C73" s="50">
        <v>6505.0</v>
      </c>
      <c r="D73" s="50">
        <v>6395.0</v>
      </c>
      <c r="E73" s="50">
        <v>12900.0</v>
      </c>
      <c r="F73" s="57">
        <v>0.5042635659</v>
      </c>
      <c r="G73" s="57">
        <v>0.4957364341</v>
      </c>
      <c r="H73" s="7"/>
      <c r="I73" s="20" t="s">
        <v>265</v>
      </c>
      <c r="J73" s="57">
        <v>0.528502209905737</v>
      </c>
      <c r="K73" s="57">
        <v>0.513214308568503</v>
      </c>
      <c r="L73" s="27">
        <v>1.5287901337234</v>
      </c>
      <c r="M73" s="20">
        <v>1.0</v>
      </c>
      <c r="N73" s="7"/>
      <c r="O73" s="7"/>
      <c r="P73" s="7"/>
      <c r="Q73" s="7"/>
      <c r="R73" s="7"/>
      <c r="S73" s="7"/>
      <c r="T73" s="7"/>
      <c r="U73" s="7"/>
      <c r="V73" s="7"/>
      <c r="W73" s="7"/>
      <c r="X73" s="7"/>
      <c r="Y73" s="7"/>
      <c r="Z73" s="7"/>
    </row>
    <row r="74" ht="15.0" customHeight="1">
      <c r="A74" s="20" t="s">
        <v>243</v>
      </c>
      <c r="B74" s="20" t="s">
        <v>439</v>
      </c>
      <c r="C74" s="50">
        <v>2230.0</v>
      </c>
      <c r="D74" s="50">
        <v>3097.0</v>
      </c>
      <c r="E74" s="50">
        <v>5327.0</v>
      </c>
      <c r="F74" s="57">
        <v>0.4186221138</v>
      </c>
      <c r="G74" s="57">
        <v>0.5813778862</v>
      </c>
      <c r="H74" s="7"/>
      <c r="I74" s="20" t="s">
        <v>266</v>
      </c>
      <c r="J74" s="57">
        <v>0.445807624765289</v>
      </c>
      <c r="K74" s="57">
        <v>0.43155031731641</v>
      </c>
      <c r="L74" s="27">
        <v>1.42573074488797</v>
      </c>
      <c r="M74" s="20">
        <v>1.0</v>
      </c>
      <c r="N74" s="7"/>
      <c r="O74" s="7"/>
      <c r="P74" s="7"/>
      <c r="Q74" s="7"/>
      <c r="R74" s="7"/>
      <c r="S74" s="7"/>
      <c r="T74" s="7"/>
      <c r="U74" s="7"/>
      <c r="V74" s="7"/>
      <c r="W74" s="7"/>
      <c r="X74" s="7"/>
      <c r="Y74" s="7"/>
      <c r="Z74" s="7"/>
    </row>
    <row r="75" ht="15.0" customHeight="1">
      <c r="A75" s="20" t="s">
        <v>243</v>
      </c>
      <c r="B75" s="20" t="s">
        <v>440</v>
      </c>
      <c r="C75" s="50">
        <v>4867.0</v>
      </c>
      <c r="D75" s="50">
        <v>5263.0</v>
      </c>
      <c r="E75" s="50">
        <v>10130.0</v>
      </c>
      <c r="F75" s="57">
        <v>0.4804540967</v>
      </c>
      <c r="G75" s="57">
        <v>0.5195459033</v>
      </c>
      <c r="H75" s="7"/>
      <c r="I75" s="20" t="s">
        <v>267</v>
      </c>
      <c r="J75" s="57">
        <v>0.493081913603175</v>
      </c>
      <c r="K75" s="57">
        <v>0.487591501517586</v>
      </c>
      <c r="L75" s="27">
        <v>0.549041208558837</v>
      </c>
      <c r="M75" s="20">
        <v>1.0</v>
      </c>
      <c r="N75" s="7"/>
      <c r="O75" s="7"/>
      <c r="P75" s="7"/>
      <c r="Q75" s="7"/>
      <c r="R75" s="7"/>
      <c r="S75" s="7"/>
      <c r="T75" s="7"/>
      <c r="U75" s="7"/>
      <c r="V75" s="7"/>
      <c r="W75" s="7"/>
      <c r="X75" s="7"/>
      <c r="Y75" s="7"/>
      <c r="Z75" s="7"/>
    </row>
    <row r="76" ht="15.0" customHeight="1">
      <c r="A76" s="20" t="s">
        <v>243</v>
      </c>
      <c r="B76" s="20" t="s">
        <v>441</v>
      </c>
      <c r="C76" s="50">
        <v>1085.0</v>
      </c>
      <c r="D76" s="50">
        <v>2460.0</v>
      </c>
      <c r="E76" s="50">
        <v>3545.0</v>
      </c>
      <c r="F76" s="57">
        <v>0.3060648801</v>
      </c>
      <c r="G76" s="57">
        <v>0.6939351199</v>
      </c>
      <c r="H76" s="7"/>
      <c r="I76" s="20" t="s">
        <v>268</v>
      </c>
      <c r="J76" s="57">
        <v>0.342087498304295</v>
      </c>
      <c r="K76" s="57">
        <v>0.321728081321474</v>
      </c>
      <c r="L76" s="27">
        <v>2.03594169828206</v>
      </c>
      <c r="M76" s="20">
        <v>1.0</v>
      </c>
      <c r="N76" s="7"/>
      <c r="O76" s="7"/>
      <c r="P76" s="7"/>
      <c r="Q76" s="7"/>
      <c r="R76" s="7"/>
      <c r="S76" s="7"/>
      <c r="T76" s="7"/>
      <c r="U76" s="7"/>
      <c r="V76" s="7"/>
      <c r="W76" s="7"/>
      <c r="X76" s="7"/>
      <c r="Y76" s="7"/>
      <c r="Z76" s="7"/>
    </row>
    <row r="77" ht="15.0" customHeight="1">
      <c r="A77" s="20" t="s">
        <v>243</v>
      </c>
      <c r="B77" s="20" t="s">
        <v>442</v>
      </c>
      <c r="C77" s="50">
        <v>1041.0</v>
      </c>
      <c r="D77" s="50">
        <v>2002.0</v>
      </c>
      <c r="E77" s="50">
        <v>3043.0</v>
      </c>
      <c r="F77" s="57">
        <v>0.3420966152</v>
      </c>
      <c r="G77" s="57">
        <v>0.6579033848</v>
      </c>
      <c r="H77" s="7"/>
      <c r="I77" s="20" t="s">
        <v>269</v>
      </c>
      <c r="J77" s="57">
        <v>0.35673721799228</v>
      </c>
      <c r="K77" s="57">
        <v>0.347465164541951</v>
      </c>
      <c r="L77" s="27">
        <v>0.927205345032939</v>
      </c>
      <c r="M77" s="20">
        <v>1.0</v>
      </c>
      <c r="N77" s="7"/>
      <c r="O77" s="7"/>
      <c r="P77" s="7"/>
      <c r="Q77" s="7"/>
      <c r="R77" s="7"/>
      <c r="S77" s="7"/>
      <c r="T77" s="7"/>
      <c r="U77" s="7"/>
      <c r="V77" s="7"/>
      <c r="W77" s="7"/>
      <c r="X77" s="7"/>
      <c r="Y77" s="7"/>
      <c r="Z77" s="7"/>
    </row>
    <row r="78" ht="15.0" customHeight="1">
      <c r="A78" s="20" t="s">
        <v>243</v>
      </c>
      <c r="B78" s="20" t="s">
        <v>443</v>
      </c>
      <c r="C78" s="50">
        <v>5570.0</v>
      </c>
      <c r="D78" s="50">
        <v>5749.0</v>
      </c>
      <c r="E78" s="50">
        <v>11319.0</v>
      </c>
      <c r="F78" s="57">
        <v>0.4920929411</v>
      </c>
      <c r="G78" s="57">
        <v>0.5079070589</v>
      </c>
      <c r="H78" s="7"/>
      <c r="I78" s="20" t="s">
        <v>270</v>
      </c>
      <c r="J78" s="57">
        <v>0.529092189479015</v>
      </c>
      <c r="K78" s="57">
        <v>0.51203273458631</v>
      </c>
      <c r="L78" s="27">
        <v>1.70594548927051</v>
      </c>
      <c r="M78" s="20">
        <v>1.0</v>
      </c>
      <c r="N78" s="7"/>
      <c r="O78" s="7"/>
      <c r="P78" s="7"/>
      <c r="Q78" s="7"/>
      <c r="R78" s="7"/>
      <c r="S78" s="7"/>
      <c r="T78" s="7"/>
      <c r="U78" s="7"/>
      <c r="V78" s="7"/>
      <c r="W78" s="7"/>
      <c r="X78" s="7"/>
      <c r="Y78" s="7"/>
      <c r="Z78" s="7"/>
    </row>
    <row r="79" ht="15.0" customHeight="1">
      <c r="A79" s="20" t="s">
        <v>365</v>
      </c>
      <c r="B79" s="20" t="s">
        <v>543</v>
      </c>
      <c r="C79" s="50">
        <v>1058.0</v>
      </c>
      <c r="D79" s="50">
        <v>2472.0</v>
      </c>
      <c r="E79" s="50">
        <v>3530.0</v>
      </c>
      <c r="F79" s="57">
        <v>0.2997167139</v>
      </c>
      <c r="G79" s="57">
        <v>0.7002832861</v>
      </c>
      <c r="H79" s="7"/>
      <c r="I79" s="20" t="s">
        <v>364</v>
      </c>
      <c r="J79" s="57">
        <v>0.306558934253963</v>
      </c>
      <c r="K79" s="57">
        <v>0.295297805642633</v>
      </c>
      <c r="L79" s="27">
        <v>1.12611286113296</v>
      </c>
      <c r="M79" s="20">
        <v>1.0</v>
      </c>
      <c r="N79" s="7"/>
      <c r="O79" s="7"/>
      <c r="P79" s="7"/>
      <c r="Q79" s="7"/>
      <c r="R79" s="7"/>
      <c r="S79" s="7"/>
      <c r="T79" s="7"/>
      <c r="U79" s="7"/>
      <c r="V79" s="7"/>
      <c r="W79" s="7"/>
      <c r="X79" s="7"/>
      <c r="Y79" s="7"/>
      <c r="Z79" s="7"/>
    </row>
    <row r="80" ht="15.0" customHeight="1">
      <c r="A80" s="20" t="s">
        <v>365</v>
      </c>
      <c r="B80" s="20" t="s">
        <v>544</v>
      </c>
      <c r="C80" s="50">
        <v>395.0</v>
      </c>
      <c r="D80" s="50">
        <v>1013.0</v>
      </c>
      <c r="E80" s="50">
        <v>1408.0</v>
      </c>
      <c r="F80" s="57">
        <v>0.2805397727</v>
      </c>
      <c r="G80" s="57">
        <v>0.7194602273</v>
      </c>
      <c r="H80" s="7"/>
      <c r="I80" s="20" t="s">
        <v>366</v>
      </c>
      <c r="J80" s="57">
        <v>0.338180836732916</v>
      </c>
      <c r="K80" s="57">
        <v>0.328226555246054</v>
      </c>
      <c r="L80" s="27">
        <v>0.995428148686206</v>
      </c>
      <c r="M80" s="20">
        <v>1.0</v>
      </c>
      <c r="N80" s="7"/>
      <c r="O80" s="7"/>
      <c r="P80" s="7"/>
      <c r="Q80" s="7"/>
      <c r="R80" s="7"/>
      <c r="S80" s="7"/>
      <c r="T80" s="7"/>
      <c r="U80" s="7"/>
      <c r="V80" s="7"/>
      <c r="W80" s="7"/>
      <c r="X80" s="7"/>
      <c r="Y80" s="7"/>
      <c r="Z80" s="7"/>
    </row>
    <row r="81" ht="15.0" customHeight="1">
      <c r="A81" s="20" t="s">
        <v>365</v>
      </c>
      <c r="B81" s="20" t="s">
        <v>545</v>
      </c>
      <c r="C81" s="50">
        <v>108.0</v>
      </c>
      <c r="D81" s="50">
        <v>229.0</v>
      </c>
      <c r="E81" s="50">
        <v>337.0</v>
      </c>
      <c r="F81" s="57">
        <v>0.3204747774</v>
      </c>
      <c r="G81" s="57">
        <v>0.6795252226</v>
      </c>
      <c r="H81" s="7"/>
      <c r="I81" s="20" t="s">
        <v>367</v>
      </c>
      <c r="J81" s="57">
        <v>0.345437714561078</v>
      </c>
      <c r="K81" s="57">
        <v>0.343214756258235</v>
      </c>
      <c r="L81" s="27">
        <v>0.222295830284364</v>
      </c>
      <c r="M81" s="20">
        <v>1.0</v>
      </c>
      <c r="N81" s="7"/>
      <c r="O81" s="7"/>
      <c r="P81" s="7"/>
      <c r="Q81" s="7"/>
      <c r="R81" s="7"/>
      <c r="S81" s="7"/>
      <c r="T81" s="7"/>
      <c r="U81" s="7"/>
      <c r="V81" s="7"/>
      <c r="W81" s="7"/>
      <c r="X81" s="7"/>
      <c r="Y81" s="7"/>
      <c r="Z81" s="7"/>
    </row>
    <row r="82" ht="15.0" customHeight="1">
      <c r="A82" s="20" t="s">
        <v>272</v>
      </c>
      <c r="B82" s="20" t="s">
        <v>546</v>
      </c>
      <c r="C82" s="50">
        <v>1322.0</v>
      </c>
      <c r="D82" s="50">
        <v>1774.0</v>
      </c>
      <c r="E82" s="50">
        <v>3096.0</v>
      </c>
      <c r="F82" s="57">
        <v>0.427002584</v>
      </c>
      <c r="G82" s="57">
        <v>0.572997416</v>
      </c>
      <c r="H82" s="7"/>
      <c r="I82" s="20" t="s">
        <v>271</v>
      </c>
      <c r="J82" s="57">
        <v>0.44843109374394</v>
      </c>
      <c r="K82" s="57">
        <v>0.428166619438935</v>
      </c>
      <c r="L82" s="27">
        <v>2.02644743050058</v>
      </c>
      <c r="M82" s="20">
        <v>1.0</v>
      </c>
      <c r="N82" s="7"/>
      <c r="O82" s="7"/>
      <c r="P82" s="7"/>
      <c r="Q82" s="7"/>
      <c r="R82" s="7"/>
      <c r="S82" s="7"/>
      <c r="T82" s="7"/>
      <c r="U82" s="7"/>
      <c r="V82" s="7"/>
      <c r="W82" s="7"/>
      <c r="X82" s="7"/>
      <c r="Y82" s="7"/>
      <c r="Z82" s="7"/>
    </row>
    <row r="83" ht="15.0" customHeight="1">
      <c r="A83" s="20" t="s">
        <v>272</v>
      </c>
      <c r="B83" s="20" t="s">
        <v>547</v>
      </c>
      <c r="C83" s="50">
        <v>707.0</v>
      </c>
      <c r="D83" s="50">
        <v>1126.0</v>
      </c>
      <c r="E83" s="50">
        <v>1833.0</v>
      </c>
      <c r="F83" s="57">
        <v>0.3857064921</v>
      </c>
      <c r="G83" s="57">
        <v>0.6142935079</v>
      </c>
      <c r="H83" s="7"/>
      <c r="I83" s="20" t="s">
        <v>273</v>
      </c>
      <c r="J83" s="57">
        <v>0.429323782985946</v>
      </c>
      <c r="K83" s="57">
        <v>0.412828239345674</v>
      </c>
      <c r="L83" s="27">
        <v>1.64955436402727</v>
      </c>
      <c r="M83" s="20">
        <v>1.0</v>
      </c>
      <c r="N83" s="7"/>
      <c r="O83" s="7"/>
      <c r="P83" s="7"/>
      <c r="Q83" s="7"/>
      <c r="R83" s="7"/>
      <c r="S83" s="7"/>
      <c r="T83" s="7"/>
      <c r="U83" s="7"/>
      <c r="V83" s="7"/>
      <c r="W83" s="7"/>
      <c r="X83" s="7"/>
      <c r="Y83" s="7"/>
      <c r="Z83" s="7"/>
    </row>
    <row r="84" ht="15.0" customHeight="1">
      <c r="A84" s="20" t="s">
        <v>272</v>
      </c>
      <c r="B84" s="20" t="s">
        <v>548</v>
      </c>
      <c r="C84" s="50">
        <v>514.0</v>
      </c>
      <c r="D84" s="50">
        <v>618.0</v>
      </c>
      <c r="E84" s="50">
        <v>1132.0</v>
      </c>
      <c r="F84" s="57">
        <v>0.4540636042</v>
      </c>
      <c r="G84" s="57">
        <v>0.5459363958</v>
      </c>
      <c r="H84" s="7"/>
      <c r="I84" s="20" t="s">
        <v>274</v>
      </c>
      <c r="J84" s="57">
        <v>0.458447091034372</v>
      </c>
      <c r="K84" s="57">
        <v>0.46182357301705</v>
      </c>
      <c r="L84" s="27">
        <v>-0.337648198267787</v>
      </c>
      <c r="M84" s="20">
        <v>1.0</v>
      </c>
      <c r="N84" s="7"/>
      <c r="O84" s="7"/>
      <c r="P84" s="7"/>
      <c r="Q84" s="7"/>
      <c r="R84" s="7"/>
      <c r="S84" s="7"/>
      <c r="T84" s="7"/>
      <c r="U84" s="7"/>
      <c r="V84" s="7"/>
      <c r="W84" s="7"/>
      <c r="X84" s="7"/>
      <c r="Y84" s="7"/>
      <c r="Z84" s="7"/>
    </row>
    <row r="85" ht="15.0" customHeight="1">
      <c r="A85" s="20" t="s">
        <v>272</v>
      </c>
      <c r="B85" s="20" t="s">
        <v>421</v>
      </c>
      <c r="C85" s="50">
        <v>7552.0</v>
      </c>
      <c r="D85" s="50">
        <v>6685.0</v>
      </c>
      <c r="E85" s="50">
        <v>14237.0</v>
      </c>
      <c r="F85" s="57">
        <v>0.5304488305</v>
      </c>
      <c r="G85" s="57">
        <v>0.4695511695</v>
      </c>
      <c r="H85" s="7"/>
      <c r="I85" s="20" t="s">
        <v>248</v>
      </c>
      <c r="J85" s="57">
        <v>0.678000335341319</v>
      </c>
      <c r="K85" s="57">
        <v>0.668406509057415</v>
      </c>
      <c r="L85" s="27">
        <v>0.959382628390437</v>
      </c>
      <c r="M85" s="20">
        <v>1.0</v>
      </c>
      <c r="N85" s="7"/>
      <c r="O85" s="7"/>
      <c r="P85" s="7"/>
      <c r="Q85" s="7"/>
      <c r="R85" s="7"/>
      <c r="S85" s="7"/>
      <c r="T85" s="7"/>
      <c r="U85" s="7"/>
      <c r="V85" s="7"/>
      <c r="W85" s="7"/>
      <c r="X85" s="7"/>
      <c r="Y85" s="7"/>
      <c r="Z85" s="7"/>
    </row>
    <row r="86" ht="15.0" customHeight="1">
      <c r="A86" s="20" t="s">
        <v>272</v>
      </c>
      <c r="B86" s="20" t="s">
        <v>549</v>
      </c>
      <c r="C86" s="50">
        <v>7552.0</v>
      </c>
      <c r="D86" s="50">
        <v>6685.0</v>
      </c>
      <c r="E86" s="50">
        <v>14237.0</v>
      </c>
      <c r="F86" s="57">
        <v>0.5304488305</v>
      </c>
      <c r="G86" s="57">
        <v>0.4695511695</v>
      </c>
      <c r="H86" s="7"/>
      <c r="I86" s="20" t="s">
        <v>275</v>
      </c>
      <c r="J86" s="57">
        <v>0.54094939598826</v>
      </c>
      <c r="K86" s="57">
        <v>0.536014967259121</v>
      </c>
      <c r="L86" s="27">
        <v>0.49344287291393</v>
      </c>
      <c r="M86" s="20">
        <v>1.0</v>
      </c>
      <c r="N86" s="7"/>
      <c r="O86" s="7"/>
      <c r="P86" s="7"/>
      <c r="Q86" s="7"/>
      <c r="R86" s="7"/>
      <c r="S86" s="7"/>
      <c r="T86" s="7"/>
      <c r="U86" s="7"/>
      <c r="V86" s="7"/>
      <c r="W86" s="7"/>
      <c r="X86" s="7"/>
      <c r="Y86" s="7"/>
      <c r="Z86" s="7"/>
    </row>
    <row r="87" ht="15.0" customHeight="1">
      <c r="A87" s="20" t="s">
        <v>272</v>
      </c>
      <c r="B87" s="20" t="s">
        <v>550</v>
      </c>
      <c r="C87" s="50">
        <v>2006.0</v>
      </c>
      <c r="D87" s="50">
        <v>3279.0</v>
      </c>
      <c r="E87" s="50">
        <v>5285.0</v>
      </c>
      <c r="F87" s="57">
        <v>0.3795648061</v>
      </c>
      <c r="G87" s="57">
        <v>0.6204351939</v>
      </c>
      <c r="H87" s="7"/>
      <c r="I87" s="20" t="s">
        <v>276</v>
      </c>
      <c r="J87" s="57">
        <v>0.388223674684398</v>
      </c>
      <c r="K87" s="57">
        <v>0.385394456289979</v>
      </c>
      <c r="L87" s="27">
        <v>0.282921839441946</v>
      </c>
      <c r="M87" s="20">
        <v>1.0</v>
      </c>
      <c r="N87" s="7"/>
      <c r="O87" s="7"/>
      <c r="P87" s="7"/>
      <c r="Q87" s="7"/>
      <c r="R87" s="7"/>
      <c r="S87" s="7"/>
      <c r="T87" s="7"/>
      <c r="U87" s="7"/>
      <c r="V87" s="7"/>
      <c r="W87" s="7"/>
      <c r="X87" s="7"/>
      <c r="Y87" s="7"/>
      <c r="Z87" s="7"/>
    </row>
    <row r="88" ht="15.0" customHeight="1">
      <c r="A88" s="20" t="s">
        <v>272</v>
      </c>
      <c r="B88" s="20" t="s">
        <v>467</v>
      </c>
      <c r="C88" s="50">
        <v>28.0</v>
      </c>
      <c r="D88" s="50">
        <v>78.0</v>
      </c>
      <c r="E88" s="50">
        <v>106.0</v>
      </c>
      <c r="F88" s="57">
        <v>0.2641509434</v>
      </c>
      <c r="G88" s="57">
        <v>0.7358490566</v>
      </c>
      <c r="H88" s="7"/>
      <c r="I88" s="20" t="s">
        <v>277</v>
      </c>
      <c r="J88" s="57">
        <v>0.339596671453282</v>
      </c>
      <c r="K88" s="57">
        <v>0.32520325203252</v>
      </c>
      <c r="L88" s="27">
        <v>1.43934194207616</v>
      </c>
      <c r="M88" s="20">
        <v>1.0</v>
      </c>
      <c r="N88" s="7"/>
      <c r="O88" s="7"/>
      <c r="P88" s="7"/>
      <c r="Q88" s="7"/>
      <c r="R88" s="7"/>
      <c r="S88" s="7"/>
      <c r="T88" s="7"/>
      <c r="U88" s="7"/>
      <c r="V88" s="7"/>
      <c r="W88" s="7"/>
      <c r="X88" s="7"/>
      <c r="Y88" s="7"/>
      <c r="Z88" s="7"/>
    </row>
    <row r="89" ht="15.0" customHeight="1">
      <c r="A89" s="20" t="s">
        <v>272</v>
      </c>
      <c r="B89" s="20" t="s">
        <v>551</v>
      </c>
      <c r="C89" s="50">
        <v>1306.0</v>
      </c>
      <c r="D89" s="50">
        <v>1737.0</v>
      </c>
      <c r="E89" s="50">
        <v>3043.0</v>
      </c>
      <c r="F89" s="57">
        <v>0.4291817286</v>
      </c>
      <c r="G89" s="57">
        <v>0.5708182714</v>
      </c>
      <c r="H89" s="7"/>
      <c r="I89" s="20" t="s">
        <v>278</v>
      </c>
      <c r="J89" s="57">
        <v>0.432645269644175</v>
      </c>
      <c r="K89" s="57">
        <v>0.431019459773453</v>
      </c>
      <c r="L89" s="27">
        <v>0.162580987072114</v>
      </c>
      <c r="M89" s="20">
        <v>1.0</v>
      </c>
      <c r="N89" s="7"/>
      <c r="O89" s="7"/>
      <c r="P89" s="7"/>
      <c r="Q89" s="7"/>
      <c r="R89" s="7"/>
      <c r="S89" s="7"/>
      <c r="T89" s="7"/>
      <c r="U89" s="7"/>
      <c r="V89" s="7"/>
      <c r="W89" s="7"/>
      <c r="X89" s="7"/>
      <c r="Y89" s="7"/>
      <c r="Z89" s="7"/>
    </row>
    <row r="90" ht="15.0" customHeight="1">
      <c r="A90" s="20" t="s">
        <v>272</v>
      </c>
      <c r="B90" s="20" t="s">
        <v>469</v>
      </c>
      <c r="C90" s="50">
        <v>150.0</v>
      </c>
      <c r="D90" s="50">
        <v>219.0</v>
      </c>
      <c r="E90" s="50">
        <v>369.0</v>
      </c>
      <c r="F90" s="57">
        <v>0.406504065</v>
      </c>
      <c r="G90" s="57">
        <v>0.593495935</v>
      </c>
      <c r="H90" s="7"/>
      <c r="I90" s="20" t="s">
        <v>279</v>
      </c>
      <c r="J90" s="57">
        <v>0.373649238887551</v>
      </c>
      <c r="K90" s="57">
        <v>0.41254752851711</v>
      </c>
      <c r="L90" s="27">
        <v>-3.88982896295597</v>
      </c>
      <c r="M90" s="20">
        <v>1.0</v>
      </c>
      <c r="N90" s="7"/>
      <c r="O90" s="7"/>
      <c r="P90" s="7"/>
      <c r="Q90" s="7"/>
      <c r="R90" s="7"/>
      <c r="S90" s="7"/>
      <c r="T90" s="7"/>
      <c r="U90" s="7"/>
      <c r="V90" s="7"/>
      <c r="W90" s="7"/>
      <c r="X90" s="7"/>
      <c r="Y90" s="7"/>
      <c r="Z90" s="7"/>
    </row>
    <row r="91" ht="15.0" customHeight="1">
      <c r="A91" s="20" t="s">
        <v>272</v>
      </c>
      <c r="B91" s="20" t="s">
        <v>470</v>
      </c>
      <c r="C91" s="50">
        <v>5043.0</v>
      </c>
      <c r="D91" s="50">
        <v>2501.0</v>
      </c>
      <c r="E91" s="50">
        <v>7544.0</v>
      </c>
      <c r="F91" s="57">
        <v>0.6684782609</v>
      </c>
      <c r="G91" s="57">
        <v>0.3315217391</v>
      </c>
      <c r="H91" s="7"/>
      <c r="I91" s="20" t="s">
        <v>280</v>
      </c>
      <c r="J91" s="57">
        <v>0.72272704678017</v>
      </c>
      <c r="K91" s="57">
        <v>0.697166957000092</v>
      </c>
      <c r="L91" s="27">
        <v>2.5560089780078</v>
      </c>
      <c r="M91" s="20">
        <v>1.0</v>
      </c>
      <c r="N91" s="7"/>
      <c r="O91" s="7"/>
      <c r="P91" s="7"/>
      <c r="Q91" s="7"/>
      <c r="R91" s="7"/>
      <c r="S91" s="7"/>
      <c r="T91" s="7"/>
      <c r="U91" s="7"/>
      <c r="V91" s="7"/>
      <c r="W91" s="7"/>
      <c r="X91" s="7"/>
      <c r="Y91" s="7"/>
      <c r="Z91" s="7"/>
    </row>
    <row r="92" ht="15.0" customHeight="1">
      <c r="A92" s="20" t="s">
        <v>272</v>
      </c>
      <c r="B92" s="20" t="s">
        <v>471</v>
      </c>
      <c r="C92" s="50">
        <v>4675.0</v>
      </c>
      <c r="D92" s="50">
        <v>4623.0</v>
      </c>
      <c r="E92" s="50">
        <v>9298.0</v>
      </c>
      <c r="F92" s="57">
        <v>0.5027963003</v>
      </c>
      <c r="G92" s="57">
        <v>0.4972036997</v>
      </c>
      <c r="H92" s="7"/>
      <c r="I92" s="20" t="s">
        <v>281</v>
      </c>
      <c r="J92" s="57">
        <v>0.517753448263171</v>
      </c>
      <c r="K92" s="57">
        <v>0.515936446798267</v>
      </c>
      <c r="L92" s="27">
        <v>0.181700146490371</v>
      </c>
      <c r="M92" s="20">
        <v>1.0</v>
      </c>
      <c r="N92" s="7"/>
      <c r="O92" s="7"/>
      <c r="P92" s="7"/>
      <c r="Q92" s="7"/>
      <c r="R92" s="7"/>
      <c r="S92" s="7"/>
      <c r="T92" s="7"/>
      <c r="U92" s="7"/>
      <c r="V92" s="7"/>
      <c r="W92" s="7"/>
      <c r="X92" s="7"/>
      <c r="Y92" s="7"/>
      <c r="Z92" s="7"/>
    </row>
    <row r="93" ht="15.0" customHeight="1">
      <c r="A93" s="20" t="s">
        <v>272</v>
      </c>
      <c r="B93" s="20" t="s">
        <v>472</v>
      </c>
      <c r="C93" s="50">
        <v>497.0</v>
      </c>
      <c r="D93" s="50">
        <v>373.0</v>
      </c>
      <c r="E93" s="50">
        <v>870.0</v>
      </c>
      <c r="F93" s="57">
        <v>0.5712643678</v>
      </c>
      <c r="G93" s="57">
        <v>0.4287356322</v>
      </c>
      <c r="H93" s="7"/>
      <c r="I93" s="20" t="s">
        <v>282</v>
      </c>
      <c r="J93" s="57">
        <v>0.593161796217795</v>
      </c>
      <c r="K93" s="57">
        <v>0.595993322203673</v>
      </c>
      <c r="L93" s="27">
        <v>-0.283152598587744</v>
      </c>
      <c r="M93" s="20">
        <v>1.0</v>
      </c>
      <c r="N93" s="7"/>
      <c r="O93" s="7"/>
      <c r="P93" s="7"/>
      <c r="Q93" s="7"/>
      <c r="R93" s="7"/>
      <c r="S93" s="7"/>
      <c r="T93" s="7"/>
      <c r="U93" s="7"/>
      <c r="V93" s="7"/>
      <c r="W93" s="7"/>
      <c r="X93" s="7"/>
      <c r="Y93" s="7"/>
      <c r="Z93" s="7"/>
    </row>
    <row r="94" ht="15.0" customHeight="1">
      <c r="A94" s="20" t="s">
        <v>272</v>
      </c>
      <c r="B94" s="20" t="s">
        <v>473</v>
      </c>
      <c r="C94" s="50">
        <v>80.0</v>
      </c>
      <c r="D94" s="50">
        <v>91.0</v>
      </c>
      <c r="E94" s="50">
        <v>171.0</v>
      </c>
      <c r="F94" s="57">
        <v>0.4678362573</v>
      </c>
      <c r="G94" s="57">
        <v>0.5321637427</v>
      </c>
      <c r="H94" s="7"/>
      <c r="I94" s="20" t="s">
        <v>283</v>
      </c>
      <c r="J94" s="57">
        <v>0.490487420029928</v>
      </c>
      <c r="K94" s="57">
        <v>0.529126213592233</v>
      </c>
      <c r="L94" s="27">
        <v>-3.86387935623054</v>
      </c>
      <c r="M94" s="20">
        <v>0.0</v>
      </c>
      <c r="N94" s="7"/>
      <c r="O94" s="7"/>
      <c r="P94" s="7"/>
      <c r="Q94" s="7"/>
      <c r="R94" s="7"/>
      <c r="S94" s="7"/>
      <c r="T94" s="7"/>
      <c r="U94" s="7"/>
      <c r="V94" s="7"/>
      <c r="W94" s="7"/>
      <c r="X94" s="7"/>
      <c r="Y94" s="7"/>
      <c r="Z94" s="7"/>
    </row>
    <row r="95" ht="15.0" customHeight="1">
      <c r="A95" s="20" t="s">
        <v>272</v>
      </c>
      <c r="B95" s="20" t="s">
        <v>427</v>
      </c>
      <c r="C95" s="50">
        <v>3783.0</v>
      </c>
      <c r="D95" s="50">
        <v>3438.0</v>
      </c>
      <c r="E95" s="50">
        <v>7221.0</v>
      </c>
      <c r="F95" s="57">
        <v>0.5238886581</v>
      </c>
      <c r="G95" s="57">
        <v>0.4761113419</v>
      </c>
      <c r="H95" s="7"/>
      <c r="I95" s="20" t="s">
        <v>254</v>
      </c>
      <c r="J95" s="57">
        <v>0.549116272696419</v>
      </c>
      <c r="K95" s="57">
        <v>0.545283255872378</v>
      </c>
      <c r="L95" s="27">
        <v>0.383301682404158</v>
      </c>
      <c r="M95" s="20">
        <v>1.0</v>
      </c>
      <c r="N95" s="7"/>
      <c r="O95" s="7"/>
      <c r="P95" s="7"/>
      <c r="Q95" s="7"/>
      <c r="R95" s="7"/>
      <c r="S95" s="7"/>
      <c r="T95" s="7"/>
      <c r="U95" s="7"/>
      <c r="V95" s="7"/>
      <c r="W95" s="7"/>
      <c r="X95" s="7"/>
      <c r="Y95" s="7"/>
      <c r="Z95" s="7"/>
    </row>
    <row r="96" ht="15.0" customHeight="1">
      <c r="A96" s="20" t="s">
        <v>272</v>
      </c>
      <c r="B96" s="20" t="s">
        <v>552</v>
      </c>
      <c r="C96" s="50">
        <v>1405.0</v>
      </c>
      <c r="D96" s="50">
        <v>1529.0</v>
      </c>
      <c r="E96" s="50">
        <v>2934.0</v>
      </c>
      <c r="F96" s="57">
        <v>0.478868439</v>
      </c>
      <c r="G96" s="57">
        <v>0.521131561</v>
      </c>
      <c r="H96" s="7"/>
      <c r="I96" s="20" t="s">
        <v>284</v>
      </c>
      <c r="J96" s="57">
        <v>0.521353527359281</v>
      </c>
      <c r="K96" s="57">
        <v>0.506009967751393</v>
      </c>
      <c r="L96" s="27">
        <v>1.53435596078889</v>
      </c>
      <c r="M96" s="20">
        <v>1.0</v>
      </c>
      <c r="N96" s="7"/>
      <c r="O96" s="7"/>
      <c r="P96" s="7"/>
      <c r="Q96" s="7"/>
      <c r="R96" s="7"/>
      <c r="S96" s="7"/>
      <c r="T96" s="7"/>
      <c r="U96" s="7"/>
      <c r="V96" s="7"/>
      <c r="W96" s="7"/>
      <c r="X96" s="7"/>
      <c r="Y96" s="7"/>
      <c r="Z96" s="7"/>
    </row>
    <row r="97" ht="15.0" customHeight="1">
      <c r="A97" s="20" t="s">
        <v>272</v>
      </c>
      <c r="B97" s="20" t="s">
        <v>553</v>
      </c>
      <c r="C97" s="50">
        <v>1922.0</v>
      </c>
      <c r="D97" s="50">
        <v>4039.0</v>
      </c>
      <c r="E97" s="50">
        <v>5961.0</v>
      </c>
      <c r="F97" s="57">
        <v>0.3224291226</v>
      </c>
      <c r="G97" s="57">
        <v>0.6775708774</v>
      </c>
      <c r="H97" s="7"/>
      <c r="I97" s="20" t="s">
        <v>243</v>
      </c>
      <c r="J97" s="57">
        <v>0.346306833600959</v>
      </c>
      <c r="K97" s="57">
        <v>0.335777345503516</v>
      </c>
      <c r="L97" s="27">
        <v>1.05294880974424</v>
      </c>
      <c r="M97" s="20">
        <v>1.0</v>
      </c>
      <c r="N97" s="7"/>
      <c r="O97" s="7"/>
      <c r="P97" s="7"/>
      <c r="Q97" s="7"/>
      <c r="R97" s="7"/>
      <c r="S97" s="7"/>
      <c r="T97" s="7"/>
      <c r="U97" s="7"/>
      <c r="V97" s="7"/>
      <c r="W97" s="7"/>
      <c r="X97" s="7"/>
      <c r="Y97" s="7"/>
      <c r="Z97" s="7"/>
    </row>
    <row r="98" ht="15.0" customHeight="1">
      <c r="A98" s="20" t="s">
        <v>272</v>
      </c>
      <c r="B98" s="20" t="s">
        <v>475</v>
      </c>
      <c r="C98" s="50">
        <v>502.0</v>
      </c>
      <c r="D98" s="50">
        <v>1146.0</v>
      </c>
      <c r="E98" s="50">
        <v>1648.0</v>
      </c>
      <c r="F98" s="57">
        <v>0.3046116505</v>
      </c>
      <c r="G98" s="57">
        <v>0.6953883495</v>
      </c>
      <c r="H98" s="7"/>
      <c r="I98" s="20" t="s">
        <v>285</v>
      </c>
      <c r="J98" s="57">
        <v>0.349819011731472</v>
      </c>
      <c r="K98" s="57">
        <v>0.339858618814573</v>
      </c>
      <c r="L98" s="27">
        <v>0.996039291689893</v>
      </c>
      <c r="M98" s="20">
        <v>1.0</v>
      </c>
      <c r="N98" s="7"/>
      <c r="O98" s="7"/>
      <c r="P98" s="7"/>
      <c r="Q98" s="7"/>
      <c r="R98" s="7"/>
      <c r="S98" s="7"/>
      <c r="T98" s="7"/>
      <c r="U98" s="7"/>
      <c r="V98" s="7"/>
      <c r="W98" s="7"/>
      <c r="X98" s="7"/>
      <c r="Y98" s="7"/>
      <c r="Z98" s="7"/>
    </row>
    <row r="99" ht="15.0" customHeight="1">
      <c r="A99" s="20" t="s">
        <v>272</v>
      </c>
      <c r="B99" s="20" t="s">
        <v>476</v>
      </c>
      <c r="C99" s="50">
        <v>1979.0</v>
      </c>
      <c r="D99" s="50">
        <v>2449.0</v>
      </c>
      <c r="E99" s="50">
        <v>4428.0</v>
      </c>
      <c r="F99" s="57">
        <v>0.446928636</v>
      </c>
      <c r="G99" s="57">
        <v>0.553071364</v>
      </c>
      <c r="H99" s="7"/>
      <c r="I99" s="20" t="s">
        <v>289</v>
      </c>
      <c r="J99" s="57">
        <v>0.435409620077713</v>
      </c>
      <c r="K99" s="57">
        <v>0.450285965684118</v>
      </c>
      <c r="L99" s="27">
        <v>-1.48763456064047</v>
      </c>
      <c r="M99" s="20">
        <v>1.0</v>
      </c>
      <c r="N99" s="7"/>
      <c r="O99" s="7"/>
      <c r="P99" s="7"/>
      <c r="Q99" s="7"/>
      <c r="R99" s="7"/>
      <c r="S99" s="7"/>
      <c r="T99" s="7"/>
      <c r="U99" s="7"/>
      <c r="V99" s="7"/>
      <c r="W99" s="7"/>
      <c r="X99" s="7"/>
      <c r="Y99" s="7"/>
      <c r="Z99" s="7"/>
    </row>
    <row r="100" ht="15.0" customHeight="1">
      <c r="A100" s="20" t="s">
        <v>272</v>
      </c>
      <c r="B100" s="20" t="s">
        <v>554</v>
      </c>
      <c r="C100" s="50">
        <v>3121.0</v>
      </c>
      <c r="D100" s="50">
        <v>3569.0</v>
      </c>
      <c r="E100" s="50">
        <v>6690.0</v>
      </c>
      <c r="F100" s="57">
        <v>0.4665171898</v>
      </c>
      <c r="G100" s="57">
        <v>0.5334828102</v>
      </c>
      <c r="H100" s="7"/>
      <c r="I100" s="20" t="s">
        <v>287</v>
      </c>
      <c r="J100" s="57">
        <v>0.485411157598523</v>
      </c>
      <c r="K100" s="57">
        <v>0.476039658496282</v>
      </c>
      <c r="L100" s="27">
        <v>0.937149910224078</v>
      </c>
      <c r="M100" s="20">
        <v>1.0</v>
      </c>
      <c r="N100" s="7"/>
      <c r="O100" s="7"/>
      <c r="P100" s="7"/>
      <c r="Q100" s="7"/>
      <c r="R100" s="7"/>
      <c r="S100" s="7"/>
      <c r="T100" s="7"/>
      <c r="U100" s="7"/>
      <c r="V100" s="7"/>
      <c r="W100" s="7"/>
      <c r="X100" s="7"/>
      <c r="Y100" s="7"/>
      <c r="Z100" s="7"/>
    </row>
    <row r="101" ht="15.0" customHeight="1">
      <c r="A101" s="20" t="s">
        <v>272</v>
      </c>
      <c r="B101" s="20" t="s">
        <v>555</v>
      </c>
      <c r="C101" s="50">
        <v>1776.0</v>
      </c>
      <c r="D101" s="50">
        <v>3812.0</v>
      </c>
      <c r="E101" s="50">
        <v>5588.0</v>
      </c>
      <c r="F101" s="57">
        <v>0.3178239084</v>
      </c>
      <c r="G101" s="57">
        <v>0.6821760916</v>
      </c>
      <c r="H101" s="7"/>
      <c r="I101" s="20" t="s">
        <v>288</v>
      </c>
      <c r="J101" s="57">
        <v>0.343222241894123</v>
      </c>
      <c r="K101" s="57">
        <v>0.330859310572324</v>
      </c>
      <c r="L101" s="27">
        <v>1.23629313217987</v>
      </c>
      <c r="M101" s="20">
        <v>1.0</v>
      </c>
      <c r="N101" s="7"/>
      <c r="O101" s="7"/>
      <c r="P101" s="7"/>
      <c r="Q101" s="7"/>
      <c r="R101" s="7"/>
      <c r="S101" s="7"/>
      <c r="T101" s="7"/>
      <c r="U101" s="7"/>
      <c r="V101" s="7"/>
      <c r="W101" s="7"/>
      <c r="X101" s="7"/>
      <c r="Y101" s="7"/>
      <c r="Z101" s="7"/>
    </row>
    <row r="102" ht="15.0" customHeight="1">
      <c r="A102" s="20" t="s">
        <v>272</v>
      </c>
      <c r="B102" s="20" t="s">
        <v>556</v>
      </c>
      <c r="C102" s="50">
        <v>1306.0</v>
      </c>
      <c r="D102" s="50">
        <v>1488.0</v>
      </c>
      <c r="E102" s="50">
        <v>2794.0</v>
      </c>
      <c r="F102" s="57">
        <v>0.4674302076</v>
      </c>
      <c r="G102" s="57">
        <v>0.5325697924</v>
      </c>
      <c r="H102" s="7"/>
      <c r="I102" s="20" t="s">
        <v>286</v>
      </c>
      <c r="J102" s="57">
        <v>0.503921544162746</v>
      </c>
      <c r="K102" s="57">
        <v>0.489570552147239</v>
      </c>
      <c r="L102" s="27">
        <v>1.43509920155063</v>
      </c>
      <c r="M102" s="20">
        <v>0.0</v>
      </c>
      <c r="N102" s="7"/>
      <c r="O102" s="7"/>
      <c r="P102" s="7"/>
      <c r="Q102" s="7"/>
      <c r="R102" s="7"/>
      <c r="S102" s="7"/>
      <c r="T102" s="7"/>
      <c r="U102" s="7"/>
      <c r="V102" s="7"/>
      <c r="W102" s="7"/>
      <c r="X102" s="7"/>
      <c r="Y102" s="7"/>
      <c r="Z102" s="7"/>
    </row>
    <row r="103" ht="15.0" customHeight="1">
      <c r="A103" s="20" t="s">
        <v>272</v>
      </c>
      <c r="B103" s="20" t="s">
        <v>480</v>
      </c>
      <c r="C103" s="50">
        <v>710.0</v>
      </c>
      <c r="D103" s="50">
        <v>789.0</v>
      </c>
      <c r="E103" s="50">
        <v>1499.0</v>
      </c>
      <c r="F103" s="57">
        <v>0.4736490994</v>
      </c>
      <c r="G103" s="57">
        <v>0.5263509006</v>
      </c>
      <c r="H103" s="7"/>
      <c r="I103" s="20" t="s">
        <v>290</v>
      </c>
      <c r="J103" s="57">
        <v>0.491960173819445</v>
      </c>
      <c r="K103" s="57">
        <v>0.487903225806452</v>
      </c>
      <c r="L103" s="27">
        <v>0.405694801299306</v>
      </c>
      <c r="M103" s="20">
        <v>1.0</v>
      </c>
      <c r="N103" s="7"/>
      <c r="O103" s="7"/>
      <c r="P103" s="7"/>
      <c r="Q103" s="7"/>
      <c r="R103" s="7"/>
      <c r="S103" s="7"/>
      <c r="T103" s="7"/>
      <c r="U103" s="7"/>
      <c r="V103" s="7"/>
      <c r="W103" s="7"/>
      <c r="X103" s="7"/>
      <c r="Y103" s="7"/>
      <c r="Z103" s="7"/>
    </row>
    <row r="104" ht="15.0" customHeight="1">
      <c r="A104" s="20" t="s">
        <v>272</v>
      </c>
      <c r="B104" s="20" t="s">
        <v>557</v>
      </c>
      <c r="C104" s="50">
        <v>1992.0</v>
      </c>
      <c r="D104" s="50">
        <v>2578.0</v>
      </c>
      <c r="E104" s="50">
        <v>4570.0</v>
      </c>
      <c r="F104" s="57">
        <v>0.4358862144</v>
      </c>
      <c r="G104" s="57">
        <v>0.5641137856</v>
      </c>
      <c r="H104" s="7"/>
      <c r="I104" s="20" t="s">
        <v>272</v>
      </c>
      <c r="J104" s="57">
        <v>0.48230342541472</v>
      </c>
      <c r="K104" s="57">
        <v>0.459792709077913</v>
      </c>
      <c r="L104" s="27">
        <v>2.25107163368076</v>
      </c>
      <c r="M104" s="20">
        <v>1.0</v>
      </c>
      <c r="N104" s="7"/>
      <c r="O104" s="7"/>
      <c r="P104" s="7"/>
      <c r="Q104" s="7"/>
      <c r="R104" s="7"/>
      <c r="S104" s="7"/>
      <c r="T104" s="7"/>
      <c r="U104" s="7"/>
      <c r="V104" s="7"/>
      <c r="W104" s="7"/>
      <c r="X104" s="7"/>
      <c r="Y104" s="7"/>
      <c r="Z104" s="7"/>
    </row>
    <row r="105" ht="15.0" customHeight="1">
      <c r="A105" s="20" t="s">
        <v>272</v>
      </c>
      <c r="B105" s="20" t="s">
        <v>482</v>
      </c>
      <c r="C105" s="50">
        <v>5776.0</v>
      </c>
      <c r="D105" s="50">
        <v>5951.0</v>
      </c>
      <c r="E105" s="50">
        <v>11727.0</v>
      </c>
      <c r="F105" s="57">
        <v>0.4925385862</v>
      </c>
      <c r="G105" s="57">
        <v>0.5074614138</v>
      </c>
      <c r="H105" s="7"/>
      <c r="I105" s="20" t="s">
        <v>291</v>
      </c>
      <c r="J105" s="57">
        <v>0.51560992463128</v>
      </c>
      <c r="K105" s="57">
        <v>0.508679795769511</v>
      </c>
      <c r="L105" s="27">
        <v>0.693012886176825</v>
      </c>
      <c r="M105" s="20">
        <v>1.0</v>
      </c>
      <c r="N105" s="7"/>
      <c r="O105" s="7"/>
      <c r="P105" s="7"/>
      <c r="Q105" s="7"/>
      <c r="R105" s="7"/>
      <c r="S105" s="7"/>
      <c r="T105" s="7"/>
      <c r="U105" s="7"/>
      <c r="V105" s="7"/>
      <c r="W105" s="7"/>
      <c r="X105" s="7"/>
      <c r="Y105" s="7"/>
      <c r="Z105" s="7"/>
    </row>
    <row r="106" ht="15.0" customHeight="1">
      <c r="A106" s="20" t="s">
        <v>272</v>
      </c>
      <c r="B106" s="20" t="s">
        <v>558</v>
      </c>
      <c r="C106" s="50">
        <v>502.0</v>
      </c>
      <c r="D106" s="50">
        <v>907.0</v>
      </c>
      <c r="E106" s="50">
        <v>1409.0</v>
      </c>
      <c r="F106" s="57">
        <v>0.3562810504</v>
      </c>
      <c r="G106" s="57">
        <v>0.6437189496</v>
      </c>
      <c r="H106" s="7"/>
      <c r="I106" s="20" t="s">
        <v>292</v>
      </c>
      <c r="J106" s="57">
        <v>0.390444873664258</v>
      </c>
      <c r="K106" s="57">
        <v>0.373340414232608</v>
      </c>
      <c r="L106" s="27">
        <v>1.71044594316504</v>
      </c>
      <c r="M106" s="20">
        <v>1.0</v>
      </c>
      <c r="N106" s="7"/>
      <c r="O106" s="7"/>
      <c r="P106" s="7"/>
      <c r="Q106" s="7"/>
      <c r="R106" s="7"/>
      <c r="S106" s="7"/>
      <c r="T106" s="7"/>
      <c r="U106" s="7"/>
      <c r="V106" s="7"/>
      <c r="W106" s="7"/>
      <c r="X106" s="7"/>
      <c r="Y106" s="7"/>
      <c r="Z106" s="7"/>
    </row>
    <row r="107" ht="15.0" customHeight="1">
      <c r="A107" s="20" t="s">
        <v>272</v>
      </c>
      <c r="B107" s="20" t="s">
        <v>559</v>
      </c>
      <c r="C107" s="50">
        <v>1167.0</v>
      </c>
      <c r="D107" s="50">
        <v>2434.0</v>
      </c>
      <c r="E107" s="50">
        <v>3601.0</v>
      </c>
      <c r="F107" s="57">
        <v>0.3240766454</v>
      </c>
      <c r="G107" s="57">
        <v>0.6759233546</v>
      </c>
      <c r="H107" s="7"/>
      <c r="I107" s="20" t="s">
        <v>293</v>
      </c>
      <c r="J107" s="57">
        <v>0.344272607442798</v>
      </c>
      <c r="K107" s="57">
        <v>0.347016828148904</v>
      </c>
      <c r="L107" s="27">
        <v>-0.274422070610564</v>
      </c>
      <c r="M107" s="20">
        <v>1.0</v>
      </c>
      <c r="N107" s="7"/>
      <c r="O107" s="7"/>
      <c r="P107" s="7"/>
      <c r="Q107" s="7"/>
      <c r="R107" s="7"/>
      <c r="S107" s="7"/>
      <c r="T107" s="7"/>
      <c r="U107" s="7"/>
      <c r="V107" s="7"/>
      <c r="W107" s="7"/>
      <c r="X107" s="7"/>
      <c r="Y107" s="7"/>
      <c r="Z107" s="7"/>
    </row>
    <row r="108" ht="15.0" customHeight="1">
      <c r="A108" s="20" t="s">
        <v>272</v>
      </c>
      <c r="B108" s="20" t="s">
        <v>560</v>
      </c>
      <c r="C108" s="50">
        <v>76.0</v>
      </c>
      <c r="D108" s="50">
        <v>146.0</v>
      </c>
      <c r="E108" s="50">
        <v>222.0</v>
      </c>
      <c r="F108" s="57">
        <v>0.3423423423</v>
      </c>
      <c r="G108" s="57">
        <v>0.6576576577</v>
      </c>
      <c r="H108" s="7"/>
      <c r="I108" s="20" t="s">
        <v>294</v>
      </c>
      <c r="J108" s="57">
        <v>0.326904338711808</v>
      </c>
      <c r="K108" s="57">
        <v>0.355212355212355</v>
      </c>
      <c r="L108" s="27">
        <v>-2.83080165005477</v>
      </c>
      <c r="M108" s="20">
        <v>1.0</v>
      </c>
      <c r="N108" s="7"/>
      <c r="O108" s="7"/>
      <c r="P108" s="7"/>
      <c r="Q108" s="7"/>
      <c r="R108" s="7"/>
      <c r="S108" s="7"/>
      <c r="T108" s="7"/>
      <c r="U108" s="7"/>
      <c r="V108" s="7"/>
      <c r="W108" s="7"/>
      <c r="X108" s="7"/>
      <c r="Y108" s="7"/>
      <c r="Z108" s="7"/>
    </row>
    <row r="109" ht="15.0" customHeight="1">
      <c r="A109" s="20" t="s">
        <v>272</v>
      </c>
      <c r="B109" s="20" t="s">
        <v>561</v>
      </c>
      <c r="C109" s="50">
        <v>263.0</v>
      </c>
      <c r="D109" s="50">
        <v>511.0</v>
      </c>
      <c r="E109" s="50">
        <v>774.0</v>
      </c>
      <c r="F109" s="57">
        <v>0.3397932817</v>
      </c>
      <c r="G109" s="57">
        <v>0.6602067183</v>
      </c>
      <c r="H109" s="7"/>
      <c r="I109" s="20" t="s">
        <v>295</v>
      </c>
      <c r="J109" s="57">
        <v>0.372371797525821</v>
      </c>
      <c r="K109" s="57">
        <v>0.365720524017467</v>
      </c>
      <c r="L109" s="27">
        <v>0.665127350835409</v>
      </c>
      <c r="M109" s="20">
        <v>1.0</v>
      </c>
      <c r="N109" s="7"/>
      <c r="O109" s="7"/>
      <c r="P109" s="7"/>
      <c r="Q109" s="7"/>
      <c r="R109" s="7"/>
      <c r="S109" s="7"/>
      <c r="T109" s="7"/>
      <c r="U109" s="7"/>
      <c r="V109" s="7"/>
      <c r="W109" s="7"/>
      <c r="X109" s="7"/>
      <c r="Y109" s="7"/>
      <c r="Z109" s="7"/>
    </row>
    <row r="110" ht="15.0" customHeight="1">
      <c r="A110" s="20" t="s">
        <v>272</v>
      </c>
      <c r="B110" s="20" t="s">
        <v>562</v>
      </c>
      <c r="C110" s="50">
        <v>176.0</v>
      </c>
      <c r="D110" s="50">
        <v>284.0</v>
      </c>
      <c r="E110" s="50">
        <v>460.0</v>
      </c>
      <c r="F110" s="57">
        <v>0.3826086957</v>
      </c>
      <c r="G110" s="57">
        <v>0.6173913043</v>
      </c>
      <c r="H110" s="7"/>
      <c r="I110" s="20" t="s">
        <v>296</v>
      </c>
      <c r="J110" s="57">
        <v>0.406763239899785</v>
      </c>
      <c r="K110" s="57">
        <v>0.404624277456647</v>
      </c>
      <c r="L110" s="27">
        <v>0.213896244313749</v>
      </c>
      <c r="M110" s="20">
        <v>1.0</v>
      </c>
      <c r="N110" s="7"/>
      <c r="O110" s="7"/>
      <c r="P110" s="7"/>
      <c r="Q110" s="7"/>
      <c r="R110" s="7"/>
      <c r="S110" s="7"/>
      <c r="T110" s="7"/>
      <c r="U110" s="7"/>
      <c r="V110" s="7"/>
      <c r="W110" s="7"/>
      <c r="X110" s="7"/>
      <c r="Y110" s="7"/>
      <c r="Z110" s="7"/>
    </row>
    <row r="111" ht="15.0" customHeight="1">
      <c r="A111" s="20" t="s">
        <v>272</v>
      </c>
      <c r="B111" s="20" t="s">
        <v>563</v>
      </c>
      <c r="C111" s="50">
        <v>278.0</v>
      </c>
      <c r="D111" s="50">
        <v>399.0</v>
      </c>
      <c r="E111" s="50">
        <v>677.0</v>
      </c>
      <c r="F111" s="57">
        <v>0.4106351551</v>
      </c>
      <c r="G111" s="57">
        <v>0.5893648449</v>
      </c>
      <c r="H111" s="7"/>
      <c r="I111" s="20" t="s">
        <v>297</v>
      </c>
      <c r="J111" s="57">
        <v>0.425074421194136</v>
      </c>
      <c r="K111" s="57">
        <v>0.419518377693283</v>
      </c>
      <c r="L111" s="27">
        <v>0.555604350085298</v>
      </c>
      <c r="M111" s="20">
        <v>1.0</v>
      </c>
      <c r="N111" s="7"/>
      <c r="O111" s="7"/>
      <c r="P111" s="7"/>
      <c r="Q111" s="7"/>
      <c r="R111" s="7"/>
      <c r="S111" s="7"/>
      <c r="T111" s="7"/>
      <c r="U111" s="7"/>
      <c r="V111" s="7"/>
      <c r="W111" s="7"/>
      <c r="X111" s="7"/>
      <c r="Y111" s="7"/>
      <c r="Z111" s="7"/>
    </row>
    <row r="112" ht="15.0" customHeight="1">
      <c r="A112" s="20" t="s">
        <v>272</v>
      </c>
      <c r="B112" s="20" t="s">
        <v>564</v>
      </c>
      <c r="C112" s="50">
        <v>1044.0</v>
      </c>
      <c r="D112" s="50">
        <v>2530.0</v>
      </c>
      <c r="E112" s="50">
        <v>3574.0</v>
      </c>
      <c r="F112" s="57">
        <v>0.292109681</v>
      </c>
      <c r="G112" s="57">
        <v>0.707890319</v>
      </c>
      <c r="H112" s="7"/>
      <c r="I112" s="20" t="s">
        <v>298</v>
      </c>
      <c r="J112" s="57">
        <v>0.321817740432926</v>
      </c>
      <c r="K112" s="57">
        <v>0.313794845881759</v>
      </c>
      <c r="L112" s="27">
        <v>0.802289455116728</v>
      </c>
      <c r="M112" s="20">
        <v>1.0</v>
      </c>
      <c r="N112" s="7"/>
      <c r="O112" s="7"/>
      <c r="P112" s="7"/>
      <c r="Q112" s="7"/>
      <c r="R112" s="7"/>
      <c r="S112" s="7"/>
      <c r="T112" s="7"/>
      <c r="U112" s="7"/>
      <c r="V112" s="7"/>
      <c r="W112" s="7"/>
      <c r="X112" s="7"/>
      <c r="Y112" s="7"/>
      <c r="Z112" s="7"/>
    </row>
    <row r="113" ht="15.0" customHeight="1">
      <c r="A113" s="20" t="s">
        <v>272</v>
      </c>
      <c r="B113" s="20" t="s">
        <v>490</v>
      </c>
      <c r="C113" s="50">
        <v>1766.0</v>
      </c>
      <c r="D113" s="50">
        <v>2037.0</v>
      </c>
      <c r="E113" s="50">
        <v>3803.0</v>
      </c>
      <c r="F113" s="57">
        <v>0.464370234</v>
      </c>
      <c r="G113" s="57">
        <v>0.535629766</v>
      </c>
      <c r="H113" s="7"/>
      <c r="I113" s="20" t="s">
        <v>368</v>
      </c>
      <c r="J113" s="57">
        <v>0.48816919628393</v>
      </c>
      <c r="K113" s="57">
        <v>0.477742641693019</v>
      </c>
      <c r="L113" s="27">
        <v>1.04265545909112</v>
      </c>
      <c r="M113" s="20">
        <v>1.0</v>
      </c>
      <c r="N113" s="7"/>
      <c r="O113" s="7"/>
      <c r="P113" s="7"/>
      <c r="Q113" s="7"/>
      <c r="R113" s="7"/>
      <c r="S113" s="7"/>
      <c r="T113" s="7"/>
      <c r="U113" s="7"/>
      <c r="V113" s="7"/>
      <c r="W113" s="7"/>
      <c r="X113" s="7"/>
      <c r="Y113" s="7"/>
      <c r="Z113" s="7"/>
    </row>
    <row r="114" ht="15.0" customHeight="1">
      <c r="A114" s="20" t="s">
        <v>272</v>
      </c>
      <c r="B114" s="20" t="s">
        <v>565</v>
      </c>
      <c r="C114" s="50">
        <v>316.0</v>
      </c>
      <c r="D114" s="50">
        <v>538.0</v>
      </c>
      <c r="E114" s="50">
        <v>854.0</v>
      </c>
      <c r="F114" s="57">
        <v>0.3700234192</v>
      </c>
      <c r="G114" s="57">
        <v>0.6299765808</v>
      </c>
      <c r="H114" s="7"/>
      <c r="I114" s="20" t="s">
        <v>300</v>
      </c>
      <c r="J114" s="57">
        <v>0.410767864025943</v>
      </c>
      <c r="K114" s="57">
        <v>0.387337057728119</v>
      </c>
      <c r="L114" s="27">
        <v>2.34308062978239</v>
      </c>
      <c r="M114" s="20">
        <v>1.0</v>
      </c>
      <c r="N114" s="7"/>
      <c r="O114" s="7"/>
      <c r="P114" s="7"/>
      <c r="Q114" s="7"/>
      <c r="R114" s="7"/>
      <c r="S114" s="7"/>
      <c r="T114" s="7"/>
      <c r="U114" s="7"/>
      <c r="V114" s="7"/>
      <c r="W114" s="7"/>
      <c r="X114" s="7"/>
      <c r="Y114" s="7"/>
      <c r="Z114" s="7"/>
    </row>
    <row r="115" ht="15.0" customHeight="1">
      <c r="A115" s="20" t="s">
        <v>272</v>
      </c>
      <c r="B115" s="20" t="s">
        <v>566</v>
      </c>
      <c r="C115" s="50">
        <v>915.0</v>
      </c>
      <c r="D115" s="50">
        <v>1969.0</v>
      </c>
      <c r="E115" s="50">
        <v>2884.0</v>
      </c>
      <c r="F115" s="57">
        <v>0.3172676838</v>
      </c>
      <c r="G115" s="57">
        <v>0.6827323162</v>
      </c>
      <c r="H115" s="7"/>
      <c r="I115" s="20" t="s">
        <v>268</v>
      </c>
      <c r="J115" s="57">
        <v>0.346477737896875</v>
      </c>
      <c r="K115" s="57">
        <v>0.332694151486098</v>
      </c>
      <c r="L115" s="27">
        <v>1.37835864107769</v>
      </c>
      <c r="M115" s="20">
        <v>1.0</v>
      </c>
      <c r="N115" s="7"/>
      <c r="O115" s="7"/>
      <c r="P115" s="7"/>
      <c r="Q115" s="7"/>
      <c r="R115" s="7"/>
      <c r="S115" s="7"/>
      <c r="T115" s="7"/>
      <c r="U115" s="7"/>
      <c r="V115" s="7"/>
      <c r="W115" s="7"/>
      <c r="X115" s="7"/>
      <c r="Y115" s="7"/>
      <c r="Z115" s="7"/>
    </row>
    <row r="116" ht="15.0" customHeight="1">
      <c r="A116" s="20" t="s">
        <v>272</v>
      </c>
      <c r="B116" s="20" t="s">
        <v>492</v>
      </c>
      <c r="C116" s="50">
        <v>207.0</v>
      </c>
      <c r="D116" s="50">
        <v>266.0</v>
      </c>
      <c r="E116" s="50">
        <v>473.0</v>
      </c>
      <c r="F116" s="57">
        <v>0.4376321353</v>
      </c>
      <c r="G116" s="57">
        <v>0.5623678647</v>
      </c>
      <c r="H116" s="7"/>
      <c r="I116" s="20" t="s">
        <v>301</v>
      </c>
      <c r="J116" s="57">
        <v>0.459732841928515</v>
      </c>
      <c r="K116" s="57">
        <v>0.475465313028765</v>
      </c>
      <c r="L116" s="27">
        <v>-1.57324711002502</v>
      </c>
      <c r="M116" s="20">
        <v>1.0</v>
      </c>
      <c r="N116" s="7"/>
      <c r="O116" s="7"/>
      <c r="P116" s="7"/>
      <c r="Q116" s="7"/>
      <c r="R116" s="7"/>
      <c r="S116" s="7"/>
      <c r="T116" s="7"/>
      <c r="U116" s="7"/>
      <c r="V116" s="7"/>
      <c r="W116" s="7"/>
      <c r="X116" s="7"/>
      <c r="Y116" s="7"/>
      <c r="Z116" s="7"/>
    </row>
    <row r="117" ht="15.0" customHeight="1">
      <c r="A117" s="20" t="s">
        <v>272</v>
      </c>
      <c r="B117" s="20" t="s">
        <v>567</v>
      </c>
      <c r="C117" s="50">
        <v>1605.0</v>
      </c>
      <c r="D117" s="50">
        <v>2197.0</v>
      </c>
      <c r="E117" s="50">
        <v>3802.0</v>
      </c>
      <c r="F117" s="57">
        <v>0.4221462388</v>
      </c>
      <c r="G117" s="57">
        <v>0.5778537612</v>
      </c>
      <c r="H117" s="7"/>
      <c r="I117" s="20" t="s">
        <v>302</v>
      </c>
      <c r="J117" s="57">
        <v>0.432886792853374</v>
      </c>
      <c r="K117" s="57">
        <v>0.434792843691149</v>
      </c>
      <c r="L117" s="27">
        <v>-0.190605083777484</v>
      </c>
      <c r="M117" s="20">
        <v>1.0</v>
      </c>
      <c r="N117" s="7"/>
      <c r="O117" s="7"/>
      <c r="P117" s="7"/>
      <c r="Q117" s="7"/>
      <c r="R117" s="7"/>
      <c r="S117" s="7"/>
      <c r="T117" s="7"/>
      <c r="U117" s="7"/>
      <c r="V117" s="7"/>
      <c r="W117" s="7"/>
      <c r="X117" s="7"/>
      <c r="Y117" s="7"/>
      <c r="Z117" s="7"/>
    </row>
    <row r="118" ht="15.0" customHeight="1">
      <c r="A118" s="20" t="s">
        <v>272</v>
      </c>
      <c r="B118" s="20" t="s">
        <v>568</v>
      </c>
      <c r="C118" s="50">
        <v>1334.0</v>
      </c>
      <c r="D118" s="50">
        <v>1195.0</v>
      </c>
      <c r="E118" s="50">
        <v>2529.0</v>
      </c>
      <c r="F118" s="57">
        <v>0.5274812179</v>
      </c>
      <c r="G118" s="57">
        <v>0.4725187821</v>
      </c>
      <c r="H118" s="7"/>
      <c r="I118" s="20" t="s">
        <v>303</v>
      </c>
      <c r="J118" s="57">
        <v>0.573547142021259</v>
      </c>
      <c r="K118" s="57">
        <v>0.552256186317322</v>
      </c>
      <c r="L118" s="27">
        <v>2.12909557039377</v>
      </c>
      <c r="M118" s="20">
        <v>1.0</v>
      </c>
      <c r="N118" s="7"/>
      <c r="O118" s="7"/>
      <c r="P118" s="7"/>
      <c r="Q118" s="7"/>
      <c r="R118" s="7"/>
      <c r="S118" s="7"/>
      <c r="T118" s="7"/>
      <c r="U118" s="7"/>
      <c r="V118" s="7"/>
      <c r="W118" s="7"/>
      <c r="X118" s="7"/>
      <c r="Y118" s="7"/>
      <c r="Z118" s="7"/>
    </row>
    <row r="119" ht="15.0" customHeight="1">
      <c r="A119" s="20" t="s">
        <v>272</v>
      </c>
      <c r="B119" s="20" t="s">
        <v>569</v>
      </c>
      <c r="C119" s="50">
        <v>562.0</v>
      </c>
      <c r="D119" s="50">
        <v>829.0</v>
      </c>
      <c r="E119" s="50">
        <v>1391.0</v>
      </c>
      <c r="F119" s="57">
        <v>0.4040258807</v>
      </c>
      <c r="G119" s="57">
        <v>0.5959741193</v>
      </c>
      <c r="H119" s="7"/>
      <c r="I119" s="20" t="s">
        <v>304</v>
      </c>
      <c r="J119" s="57">
        <v>0.433335930588811</v>
      </c>
      <c r="K119" s="57">
        <v>0.425503355704698</v>
      </c>
      <c r="L119" s="27">
        <v>0.783257488411326</v>
      </c>
      <c r="M119" s="20">
        <v>1.0</v>
      </c>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5">
    <mergeCell ref="A18:B18"/>
    <mergeCell ref="A19:B19"/>
    <mergeCell ref="A22:B22"/>
    <mergeCell ref="A23:B23"/>
    <mergeCell ref="A24:B24"/>
    <mergeCell ref="A25:B25"/>
    <mergeCell ref="A26:B26"/>
    <mergeCell ref="C26:H26"/>
    <mergeCell ref="A6:K6"/>
    <mergeCell ref="A7:K7"/>
    <mergeCell ref="A14:B14"/>
    <mergeCell ref="E14:K19"/>
    <mergeCell ref="A15:B15"/>
    <mergeCell ref="A16:B16"/>
    <mergeCell ref="A17:B17"/>
  </mergeCells>
  <hyperlinks>
    <hyperlink r:id="rId1" location="'Results'!A1" ref="A3"/>
    <hyperlink r:id="rId2" location="'How%20to%20Read'!A1" ref="F22"/>
  </hyperlinks>
  <printOptions/>
  <pageMargins bottom="1.0" footer="0.0" header="0.0" left="0.75" right="0.75" top="1.0"/>
  <pageSetup fitToHeight="0" paperSize="9" orientation="landscape"/>
  <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3" width="16.0"/>
    <col customWidth="1" min="4" max="13" width="13.0"/>
    <col customWidth="1" min="14" max="26" width="8.71"/>
  </cols>
  <sheetData>
    <row r="1" ht="17.25" customHeight="1">
      <c r="A1" s="1" t="s">
        <v>573</v>
      </c>
      <c r="B1" s="7"/>
      <c r="C1" s="7"/>
      <c r="D1" s="7"/>
      <c r="E1" s="7"/>
      <c r="F1" s="7"/>
      <c r="G1" s="7"/>
      <c r="H1" s="7"/>
      <c r="I1" s="7"/>
      <c r="J1" s="7"/>
      <c r="K1" s="7"/>
      <c r="L1" s="7"/>
      <c r="M1" s="7"/>
      <c r="N1" s="7"/>
      <c r="O1" s="7"/>
      <c r="P1" s="7"/>
      <c r="Q1" s="7"/>
      <c r="R1" s="7"/>
      <c r="S1" s="7"/>
      <c r="T1" s="7"/>
      <c r="U1" s="7"/>
      <c r="V1" s="7"/>
      <c r="W1" s="7"/>
      <c r="X1" s="7"/>
      <c r="Y1" s="7"/>
      <c r="Z1" s="7"/>
    </row>
    <row r="2" ht="15.0" customHeight="1">
      <c r="A2" s="2" t="s">
        <v>514</v>
      </c>
      <c r="B2" s="7"/>
      <c r="C2" s="7"/>
      <c r="D2" s="7"/>
      <c r="E2" s="7"/>
      <c r="F2" s="7"/>
      <c r="G2" s="7"/>
      <c r="H2" s="7"/>
      <c r="I2" s="7"/>
      <c r="J2" s="7"/>
      <c r="K2" s="7"/>
      <c r="L2" s="7"/>
      <c r="M2" s="7"/>
      <c r="N2" s="7"/>
      <c r="O2" s="7"/>
      <c r="P2" s="7"/>
      <c r="Q2" s="7"/>
      <c r="R2" s="7"/>
      <c r="S2" s="7"/>
      <c r="T2" s="7"/>
      <c r="U2" s="7"/>
      <c r="V2" s="7"/>
      <c r="W2" s="7"/>
      <c r="X2" s="7"/>
      <c r="Y2" s="7"/>
      <c r="Z2" s="7"/>
    </row>
    <row r="3" ht="15.0" customHeight="1">
      <c r="A3" s="25" t="s">
        <v>205</v>
      </c>
      <c r="B3" s="7"/>
      <c r="C3" s="7"/>
      <c r="D3" s="7"/>
      <c r="E3" s="7"/>
      <c r="F3" s="7"/>
      <c r="G3" s="7"/>
      <c r="H3" s="7"/>
      <c r="I3" s="7"/>
      <c r="J3" s="7"/>
      <c r="K3" s="7"/>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ht="15.0" customHeight="1">
      <c r="A5" s="8" t="s">
        <v>206</v>
      </c>
      <c r="B5" s="7"/>
      <c r="C5" s="7"/>
      <c r="D5" s="7"/>
      <c r="E5" s="7"/>
      <c r="F5" s="7"/>
      <c r="G5" s="7"/>
      <c r="H5" s="7"/>
      <c r="I5" s="7"/>
      <c r="J5" s="7"/>
      <c r="K5" s="7"/>
      <c r="L5" s="7"/>
      <c r="M5" s="7"/>
      <c r="N5" s="7"/>
      <c r="O5" s="7"/>
      <c r="P5" s="7"/>
      <c r="Q5" s="7"/>
      <c r="R5" s="7"/>
      <c r="S5" s="7"/>
      <c r="T5" s="7"/>
      <c r="U5" s="7"/>
      <c r="V5" s="7"/>
      <c r="W5" s="7"/>
      <c r="X5" s="7"/>
      <c r="Y5" s="7"/>
      <c r="Z5" s="7"/>
    </row>
    <row r="6" ht="30.0" customHeight="1">
      <c r="A6" s="3" t="s">
        <v>574</v>
      </c>
      <c r="L6" s="7"/>
      <c r="M6" s="7"/>
      <c r="N6" s="7"/>
      <c r="O6" s="7"/>
      <c r="P6" s="7"/>
      <c r="Q6" s="7"/>
      <c r="R6" s="7"/>
      <c r="S6" s="7"/>
      <c r="T6" s="7"/>
      <c r="U6" s="7"/>
      <c r="V6" s="7"/>
      <c r="W6" s="7"/>
      <c r="X6" s="7"/>
      <c r="Y6" s="7"/>
      <c r="Z6" s="7"/>
    </row>
    <row r="7" ht="18.0" customHeight="1">
      <c r="A7" s="3" t="s">
        <v>575</v>
      </c>
      <c r="L7" s="7"/>
      <c r="M7" s="7"/>
      <c r="N7" s="7"/>
      <c r="O7" s="7"/>
      <c r="P7" s="7"/>
      <c r="Q7" s="7"/>
      <c r="R7" s="7"/>
      <c r="S7" s="7"/>
      <c r="T7" s="7"/>
      <c r="U7" s="7"/>
      <c r="V7" s="7"/>
      <c r="W7" s="7"/>
      <c r="X7" s="7"/>
      <c r="Y7" s="7"/>
      <c r="Z7" s="7"/>
    </row>
    <row r="8">
      <c r="A8" s="7"/>
      <c r="B8" s="7"/>
      <c r="C8" s="7"/>
      <c r="D8" s="7"/>
      <c r="E8" s="7"/>
      <c r="F8" s="7"/>
      <c r="G8" s="7"/>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ht="15.0" customHeight="1">
      <c r="A13" s="8" t="s">
        <v>212</v>
      </c>
      <c r="B13" s="7"/>
      <c r="C13" s="7"/>
      <c r="D13" s="7"/>
      <c r="E13" s="8" t="s">
        <v>213</v>
      </c>
      <c r="F13" s="7"/>
      <c r="G13" s="7"/>
      <c r="H13" s="7"/>
      <c r="I13" s="7"/>
      <c r="J13" s="7"/>
      <c r="K13" s="7"/>
      <c r="L13" s="7"/>
      <c r="M13" s="7"/>
      <c r="N13" s="7"/>
      <c r="O13" s="7"/>
      <c r="P13" s="7"/>
      <c r="Q13" s="7"/>
      <c r="R13" s="7"/>
      <c r="S13" s="7"/>
      <c r="T13" s="7"/>
      <c r="U13" s="7"/>
      <c r="V13" s="7"/>
      <c r="W13" s="7"/>
      <c r="X13" s="7"/>
      <c r="Y13" s="7"/>
      <c r="Z13" s="7"/>
    </row>
    <row r="14" ht="15.0" customHeight="1">
      <c r="A14" s="3" t="s">
        <v>214</v>
      </c>
      <c r="C14" s="42">
        <v>0.49935</v>
      </c>
      <c r="D14" s="7"/>
      <c r="E14" s="43" t="s">
        <v>165</v>
      </c>
      <c r="F14" s="44"/>
      <c r="G14" s="44"/>
      <c r="H14" s="44"/>
      <c r="I14" s="44"/>
      <c r="J14" s="44"/>
      <c r="K14" s="45"/>
      <c r="L14" s="7"/>
      <c r="M14" s="7"/>
      <c r="N14" s="7"/>
      <c r="O14" s="7"/>
      <c r="P14" s="7"/>
      <c r="Q14" s="7"/>
      <c r="R14" s="7"/>
      <c r="S14" s="7"/>
      <c r="T14" s="7"/>
      <c r="U14" s="7"/>
      <c r="V14" s="7"/>
      <c r="W14" s="7"/>
      <c r="X14" s="7"/>
      <c r="Y14" s="7"/>
      <c r="Z14" s="7"/>
    </row>
    <row r="15" ht="15.0" customHeight="1">
      <c r="A15" s="3" t="s">
        <v>216</v>
      </c>
      <c r="C15" s="42">
        <f>1-C14</f>
        <v>0.50065</v>
      </c>
      <c r="D15" s="7"/>
      <c r="E15" s="46"/>
      <c r="K15" s="47"/>
      <c r="L15" s="7"/>
      <c r="M15" s="7"/>
      <c r="N15" s="7"/>
      <c r="O15" s="7"/>
      <c r="P15" s="7"/>
      <c r="Q15" s="7"/>
      <c r="R15" s="7"/>
      <c r="S15" s="7"/>
      <c r="T15" s="7"/>
      <c r="U15" s="7"/>
      <c r="V15" s="7"/>
      <c r="W15" s="7"/>
      <c r="X15" s="7"/>
      <c r="Y15" s="7"/>
      <c r="Z15" s="7"/>
    </row>
    <row r="16" ht="15.0" customHeight="1">
      <c r="A16" s="3" t="s">
        <v>217</v>
      </c>
      <c r="C16" s="48">
        <f>(C14-C15)*100</f>
        <v>-0.13</v>
      </c>
      <c r="D16" s="7"/>
      <c r="E16" s="46"/>
      <c r="K16" s="47"/>
      <c r="L16" s="7"/>
      <c r="M16" s="7"/>
      <c r="N16" s="7"/>
      <c r="O16" s="7"/>
      <c r="P16" s="7"/>
      <c r="Q16" s="7"/>
      <c r="R16" s="7"/>
      <c r="S16" s="7"/>
      <c r="T16" s="7"/>
      <c r="U16" s="7"/>
      <c r="V16" s="7"/>
      <c r="W16" s="7"/>
      <c r="X16" s="7"/>
      <c r="Y16" s="7"/>
      <c r="Z16" s="7"/>
    </row>
    <row r="17" ht="15.0" customHeight="1">
      <c r="A17" s="3" t="s">
        <v>120</v>
      </c>
      <c r="C17" s="49" t="str">
        <f>IF(C14&gt;0.5,"Brooks","Mackenzie")</f>
        <v>Mackenzie</v>
      </c>
      <c r="D17" s="7"/>
      <c r="E17" s="46"/>
      <c r="K17" s="47"/>
      <c r="L17" s="7"/>
      <c r="M17" s="7"/>
      <c r="N17" s="7"/>
      <c r="O17" s="7"/>
      <c r="P17" s="7"/>
      <c r="Q17" s="7"/>
      <c r="R17" s="7"/>
      <c r="S17" s="7"/>
      <c r="T17" s="7"/>
      <c r="U17" s="7"/>
      <c r="V17" s="7"/>
      <c r="W17" s="7"/>
      <c r="X17" s="7"/>
      <c r="Y17" s="7"/>
      <c r="Z17" s="7"/>
    </row>
    <row r="18" ht="15.0" customHeight="1">
      <c r="A18" s="20" t="s">
        <v>218</v>
      </c>
      <c r="C18" s="50">
        <v>162574.0</v>
      </c>
      <c r="D18" s="7"/>
      <c r="E18" s="46"/>
      <c r="K18" s="47"/>
      <c r="L18" s="7"/>
      <c r="M18" s="7"/>
      <c r="N18" s="7"/>
      <c r="O18" s="7"/>
      <c r="P18" s="7"/>
      <c r="Q18" s="7"/>
      <c r="R18" s="7"/>
      <c r="S18" s="7"/>
      <c r="T18" s="7"/>
      <c r="U18" s="7"/>
      <c r="V18" s="7"/>
      <c r="W18" s="7"/>
      <c r="X18" s="7"/>
      <c r="Y18" s="7"/>
      <c r="Z18" s="7"/>
    </row>
    <row r="19" ht="15.0" customHeight="1">
      <c r="A19" s="20" t="s">
        <v>219</v>
      </c>
      <c r="C19" s="50">
        <v>162995.0</v>
      </c>
      <c r="D19" s="7"/>
      <c r="E19" s="51"/>
      <c r="F19" s="52"/>
      <c r="G19" s="52"/>
      <c r="H19" s="52"/>
      <c r="I19" s="52"/>
      <c r="J19" s="52"/>
      <c r="K19" s="53"/>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0" customHeight="1">
      <c r="A21" s="8" t="s">
        <v>220</v>
      </c>
      <c r="B21" s="7"/>
      <c r="C21" s="7"/>
      <c r="D21" s="7"/>
      <c r="E21" s="8" t="s">
        <v>80</v>
      </c>
      <c r="F21" s="7"/>
      <c r="G21" s="7"/>
      <c r="H21" s="7"/>
      <c r="I21" s="7"/>
      <c r="J21" s="7"/>
      <c r="K21" s="7"/>
      <c r="L21" s="7"/>
      <c r="M21" s="7"/>
      <c r="N21" s="7"/>
      <c r="O21" s="7"/>
      <c r="P21" s="7"/>
      <c r="Q21" s="7"/>
      <c r="R21" s="7"/>
      <c r="S21" s="7"/>
      <c r="T21" s="7"/>
      <c r="U21" s="7"/>
      <c r="V21" s="7"/>
      <c r="W21" s="7"/>
      <c r="X21" s="7"/>
      <c r="Y21" s="7"/>
      <c r="Z21" s="7"/>
    </row>
    <row r="22" ht="27.75" customHeight="1">
      <c r="A22" s="3" t="s">
        <v>221</v>
      </c>
      <c r="C22" s="54">
        <v>3.09</v>
      </c>
      <c r="D22" s="7"/>
      <c r="E22" s="38" t="s">
        <v>86</v>
      </c>
      <c r="F22" s="55" t="s">
        <v>222</v>
      </c>
      <c r="G22" s="7"/>
      <c r="H22" s="7"/>
      <c r="I22" s="7"/>
      <c r="J22" s="7"/>
      <c r="K22" s="7"/>
      <c r="L22" s="7"/>
      <c r="M22" s="7"/>
      <c r="N22" s="7"/>
      <c r="O22" s="7"/>
      <c r="P22" s="7"/>
      <c r="Q22" s="7"/>
      <c r="R22" s="7"/>
      <c r="S22" s="7"/>
      <c r="T22" s="7"/>
      <c r="U22" s="7"/>
      <c r="V22" s="7"/>
      <c r="W22" s="7"/>
      <c r="X22" s="7"/>
      <c r="Y22" s="7"/>
      <c r="Z22" s="7"/>
    </row>
    <row r="23" ht="27.75" customHeight="1">
      <c r="A23" s="3" t="s">
        <v>223</v>
      </c>
      <c r="C23" s="23" t="s">
        <v>381</v>
      </c>
      <c r="D23" s="7"/>
      <c r="E23" s="7"/>
      <c r="F23" s="7"/>
      <c r="G23" s="7"/>
      <c r="H23" s="7"/>
      <c r="I23" s="7"/>
      <c r="J23" s="7"/>
      <c r="K23" s="7"/>
      <c r="L23" s="7"/>
      <c r="M23" s="7"/>
      <c r="N23" s="7"/>
      <c r="O23" s="7"/>
      <c r="P23" s="7"/>
      <c r="Q23" s="7"/>
      <c r="R23" s="7"/>
      <c r="S23" s="7"/>
      <c r="T23" s="7"/>
      <c r="U23" s="7"/>
      <c r="V23" s="7"/>
      <c r="W23" s="7"/>
      <c r="X23" s="7"/>
      <c r="Y23" s="7"/>
      <c r="Z23" s="7"/>
    </row>
    <row r="24" ht="27.75" customHeight="1">
      <c r="A24" s="3" t="s">
        <v>225</v>
      </c>
      <c r="C24" s="56">
        <v>-2.28767964850989</v>
      </c>
      <c r="D24" s="7"/>
      <c r="E24" s="7"/>
      <c r="F24" s="7"/>
      <c r="G24" s="7"/>
      <c r="H24" s="7"/>
      <c r="I24" s="7"/>
      <c r="J24" s="7"/>
      <c r="K24" s="7"/>
      <c r="L24" s="7"/>
      <c r="M24" s="7"/>
      <c r="N24" s="7"/>
      <c r="O24" s="7"/>
      <c r="P24" s="7"/>
      <c r="Q24" s="7"/>
      <c r="R24" s="7"/>
      <c r="S24" s="7"/>
      <c r="T24" s="7"/>
      <c r="U24" s="7"/>
      <c r="V24" s="7"/>
      <c r="W24" s="7"/>
      <c r="X24" s="7"/>
      <c r="Y24" s="7"/>
      <c r="Z24" s="7"/>
    </row>
    <row r="25" ht="27.75" customHeight="1">
      <c r="A25" s="3" t="s">
        <v>226</v>
      </c>
      <c r="C25" s="20" t="s">
        <v>227</v>
      </c>
      <c r="D25" s="7"/>
      <c r="E25" s="7"/>
      <c r="F25" s="7"/>
      <c r="G25" s="7"/>
      <c r="H25" s="7"/>
      <c r="I25" s="7"/>
      <c r="J25" s="7"/>
      <c r="K25" s="7"/>
      <c r="L25" s="7"/>
      <c r="M25" s="7"/>
      <c r="N25" s="7"/>
      <c r="O25" s="7"/>
      <c r="P25" s="7"/>
      <c r="Q25" s="7"/>
      <c r="R25" s="7"/>
      <c r="S25" s="7"/>
      <c r="T25" s="7"/>
      <c r="U25" s="7"/>
      <c r="V25" s="7"/>
      <c r="W25" s="7"/>
      <c r="X25" s="7"/>
      <c r="Y25" s="7"/>
      <c r="Z25" s="7"/>
    </row>
    <row r="26" ht="27.75" customHeight="1">
      <c r="A26" s="3" t="s">
        <v>125</v>
      </c>
      <c r="C26" s="3" t="s">
        <v>164</v>
      </c>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0" customHeight="1">
      <c r="A29" s="8" t="s">
        <v>228</v>
      </c>
      <c r="B29" s="7"/>
      <c r="C29" s="7"/>
      <c r="D29" s="7"/>
      <c r="E29" s="7"/>
      <c r="F29" s="7"/>
      <c r="G29" s="7"/>
      <c r="H29" s="7"/>
      <c r="I29" s="8" t="s">
        <v>229</v>
      </c>
      <c r="J29" s="7"/>
      <c r="K29" s="7"/>
      <c r="L29" s="7"/>
      <c r="M29" s="7"/>
      <c r="N29" s="7"/>
      <c r="O29" s="7"/>
      <c r="P29" s="7"/>
      <c r="Q29" s="7"/>
      <c r="R29" s="7"/>
      <c r="S29" s="7"/>
      <c r="T29" s="7"/>
      <c r="U29" s="7"/>
      <c r="V29" s="7"/>
      <c r="W29" s="7"/>
      <c r="X29" s="7"/>
      <c r="Y29" s="7"/>
      <c r="Z29" s="7"/>
    </row>
    <row r="30" ht="39.75" customHeight="1">
      <c r="A30" s="24" t="s">
        <v>231</v>
      </c>
      <c r="B30" s="24" t="s">
        <v>230</v>
      </c>
      <c r="C30" s="24" t="s">
        <v>218</v>
      </c>
      <c r="D30" s="24" t="s">
        <v>219</v>
      </c>
      <c r="E30" s="24" t="s">
        <v>517</v>
      </c>
      <c r="F30" s="24" t="s">
        <v>518</v>
      </c>
      <c r="G30" s="24" t="s">
        <v>519</v>
      </c>
      <c r="H30" s="7"/>
      <c r="I30" s="24" t="s">
        <v>230</v>
      </c>
      <c r="J30" s="24" t="s">
        <v>382</v>
      </c>
      <c r="K30" s="24" t="s">
        <v>239</v>
      </c>
      <c r="L30" s="24" t="s">
        <v>383</v>
      </c>
      <c r="M30" s="24" t="s">
        <v>384</v>
      </c>
      <c r="N30" s="7"/>
      <c r="O30" s="7"/>
      <c r="P30" s="7"/>
      <c r="Q30" s="7"/>
      <c r="R30" s="7"/>
      <c r="S30" s="7"/>
      <c r="T30" s="7"/>
      <c r="U30" s="7"/>
      <c r="V30" s="7"/>
      <c r="W30" s="7"/>
      <c r="X30" s="7"/>
      <c r="Y30" s="7"/>
      <c r="Z30" s="7"/>
    </row>
    <row r="31" ht="15.0" customHeight="1">
      <c r="A31" s="20" t="s">
        <v>306</v>
      </c>
      <c r="B31" s="20" t="s">
        <v>520</v>
      </c>
      <c r="C31" s="50">
        <v>160.0</v>
      </c>
      <c r="D31" s="50">
        <v>231.0</v>
      </c>
      <c r="E31" s="50">
        <v>391.0</v>
      </c>
      <c r="F31" s="57">
        <v>0.4092071611</v>
      </c>
      <c r="G31" s="57">
        <v>0.5907928389</v>
      </c>
      <c r="H31" s="7"/>
      <c r="I31" s="20" t="s">
        <v>305</v>
      </c>
      <c r="J31" s="57">
        <v>0.3190842207272</v>
      </c>
      <c r="K31" s="57">
        <v>0.388412017167382</v>
      </c>
      <c r="L31" s="27">
        <v>-6.93277964401816</v>
      </c>
      <c r="M31" s="20">
        <v>1.0</v>
      </c>
      <c r="N31" s="7"/>
      <c r="O31" s="7"/>
      <c r="P31" s="7"/>
      <c r="Q31" s="7"/>
      <c r="R31" s="7"/>
      <c r="S31" s="7"/>
      <c r="T31" s="7"/>
      <c r="U31" s="7"/>
      <c r="V31" s="7"/>
      <c r="W31" s="7"/>
      <c r="X31" s="7"/>
      <c r="Y31" s="7"/>
      <c r="Z31" s="7"/>
    </row>
    <row r="32" ht="15.0" customHeight="1">
      <c r="A32" s="20" t="s">
        <v>306</v>
      </c>
      <c r="B32" s="20" t="s">
        <v>521</v>
      </c>
      <c r="C32" s="50">
        <v>103.0</v>
      </c>
      <c r="D32" s="50">
        <v>238.0</v>
      </c>
      <c r="E32" s="50">
        <v>341.0</v>
      </c>
      <c r="F32" s="57">
        <v>0.3020527859</v>
      </c>
      <c r="G32" s="57">
        <v>0.6979472141</v>
      </c>
      <c r="H32" s="7"/>
      <c r="I32" s="20" t="s">
        <v>309</v>
      </c>
      <c r="J32" s="57">
        <v>0.222786676173637</v>
      </c>
      <c r="K32" s="57">
        <v>0.282296650717703</v>
      </c>
      <c r="L32" s="27">
        <v>-5.95099745440667</v>
      </c>
      <c r="M32" s="20">
        <v>1.0</v>
      </c>
      <c r="N32" s="7"/>
      <c r="O32" s="7"/>
      <c r="P32" s="7"/>
      <c r="Q32" s="7"/>
      <c r="R32" s="7"/>
      <c r="S32" s="7"/>
      <c r="T32" s="7"/>
      <c r="U32" s="7"/>
      <c r="V32" s="7"/>
      <c r="W32" s="7"/>
      <c r="X32" s="7"/>
      <c r="Y32" s="7"/>
      <c r="Z32" s="7"/>
    </row>
    <row r="33" ht="15.0" customHeight="1">
      <c r="A33" s="20" t="s">
        <v>306</v>
      </c>
      <c r="B33" s="20" t="s">
        <v>522</v>
      </c>
      <c r="C33" s="50">
        <v>142.0</v>
      </c>
      <c r="D33" s="50">
        <v>269.0</v>
      </c>
      <c r="E33" s="50">
        <v>411.0</v>
      </c>
      <c r="F33" s="57">
        <v>0.3454987835</v>
      </c>
      <c r="G33" s="57">
        <v>0.6545012165</v>
      </c>
      <c r="H33" s="7"/>
      <c r="I33" s="20" t="s">
        <v>311</v>
      </c>
      <c r="J33" s="57">
        <v>0.313672649990675</v>
      </c>
      <c r="K33" s="57">
        <v>0.317180616740088</v>
      </c>
      <c r="L33" s="27">
        <v>-0.350796674941295</v>
      </c>
      <c r="M33" s="20">
        <v>1.0</v>
      </c>
      <c r="N33" s="7"/>
      <c r="O33" s="7"/>
      <c r="P33" s="7"/>
      <c r="Q33" s="7"/>
      <c r="R33" s="7"/>
      <c r="S33" s="7"/>
      <c r="T33" s="7"/>
      <c r="U33" s="7"/>
      <c r="V33" s="7"/>
      <c r="W33" s="7"/>
      <c r="X33" s="7"/>
      <c r="Y33" s="7"/>
      <c r="Z33" s="7"/>
    </row>
    <row r="34" ht="15.0" customHeight="1">
      <c r="A34" s="20" t="s">
        <v>306</v>
      </c>
      <c r="B34" s="20" t="s">
        <v>523</v>
      </c>
      <c r="C34" s="50">
        <v>416.0</v>
      </c>
      <c r="D34" s="50">
        <v>1067.0</v>
      </c>
      <c r="E34" s="50">
        <v>1483.0</v>
      </c>
      <c r="F34" s="57">
        <v>0.2805124747</v>
      </c>
      <c r="G34" s="57">
        <v>0.7194875253</v>
      </c>
      <c r="H34" s="7"/>
      <c r="I34" s="20" t="s">
        <v>312</v>
      </c>
      <c r="J34" s="57">
        <v>0.233409841898218</v>
      </c>
      <c r="K34" s="57">
        <v>0.259018332347723</v>
      </c>
      <c r="L34" s="27">
        <v>-2.56084904495053</v>
      </c>
      <c r="M34" s="20">
        <v>1.0</v>
      </c>
      <c r="N34" s="7"/>
      <c r="O34" s="7"/>
      <c r="P34" s="7"/>
      <c r="Q34" s="7"/>
      <c r="R34" s="7"/>
      <c r="S34" s="7"/>
      <c r="T34" s="7"/>
      <c r="U34" s="7"/>
      <c r="V34" s="7"/>
      <c r="W34" s="7"/>
      <c r="X34" s="7"/>
      <c r="Y34" s="7"/>
      <c r="Z34" s="7"/>
    </row>
    <row r="35" ht="15.0" customHeight="1">
      <c r="A35" s="20" t="s">
        <v>306</v>
      </c>
      <c r="B35" s="20" t="s">
        <v>524</v>
      </c>
      <c r="C35" s="50">
        <v>39.0</v>
      </c>
      <c r="D35" s="50">
        <v>72.0</v>
      </c>
      <c r="E35" s="50">
        <v>111.0</v>
      </c>
      <c r="F35" s="57">
        <v>0.3513513514</v>
      </c>
      <c r="G35" s="57">
        <v>0.6486486486</v>
      </c>
      <c r="H35" s="7"/>
      <c r="I35" s="20" t="s">
        <v>313</v>
      </c>
      <c r="J35" s="57">
        <v>0.300717076799736</v>
      </c>
      <c r="K35" s="57">
        <v>0.327586206896552</v>
      </c>
      <c r="L35" s="27">
        <v>-2.6869130096816</v>
      </c>
      <c r="M35" s="20">
        <v>1.0</v>
      </c>
      <c r="N35" s="7"/>
      <c r="O35" s="7"/>
      <c r="P35" s="7"/>
      <c r="Q35" s="7"/>
      <c r="R35" s="7"/>
      <c r="S35" s="7"/>
      <c r="T35" s="7"/>
      <c r="U35" s="7"/>
      <c r="V35" s="7"/>
      <c r="W35" s="7"/>
      <c r="X35" s="7"/>
      <c r="Y35" s="7"/>
      <c r="Z35" s="7"/>
    </row>
    <row r="36" ht="15.0" customHeight="1">
      <c r="A36" s="20" t="s">
        <v>306</v>
      </c>
      <c r="B36" s="20" t="s">
        <v>525</v>
      </c>
      <c r="C36" s="50">
        <v>681.0</v>
      </c>
      <c r="D36" s="50">
        <v>1577.0</v>
      </c>
      <c r="E36" s="50">
        <v>2258.0</v>
      </c>
      <c r="F36" s="57">
        <v>0.3015943313</v>
      </c>
      <c r="G36" s="57">
        <v>0.6984056687</v>
      </c>
      <c r="H36" s="7"/>
      <c r="I36" s="20" t="s">
        <v>314</v>
      </c>
      <c r="J36" s="57">
        <v>0.24035086296633</v>
      </c>
      <c r="K36" s="57">
        <v>0.277212216131558</v>
      </c>
      <c r="L36" s="27">
        <v>-3.68613531652282</v>
      </c>
      <c r="M36" s="20">
        <v>1.0</v>
      </c>
      <c r="N36" s="7"/>
      <c r="O36" s="7"/>
      <c r="P36" s="7"/>
      <c r="Q36" s="7"/>
      <c r="R36" s="7"/>
      <c r="S36" s="7"/>
      <c r="T36" s="7"/>
      <c r="U36" s="7"/>
      <c r="V36" s="7"/>
      <c r="W36" s="7"/>
      <c r="X36" s="7"/>
      <c r="Y36" s="7"/>
      <c r="Z36" s="7"/>
    </row>
    <row r="37" ht="15.0" customHeight="1">
      <c r="A37" s="20" t="s">
        <v>306</v>
      </c>
      <c r="B37" s="20" t="s">
        <v>526</v>
      </c>
      <c r="C37" s="50">
        <v>1086.0</v>
      </c>
      <c r="D37" s="50">
        <v>1325.0</v>
      </c>
      <c r="E37" s="50">
        <v>2411.0</v>
      </c>
      <c r="F37" s="57">
        <v>0.4504355039</v>
      </c>
      <c r="G37" s="57">
        <v>0.5495644961</v>
      </c>
      <c r="H37" s="7"/>
      <c r="I37" s="20" t="s">
        <v>315</v>
      </c>
      <c r="J37" s="57">
        <v>0.413126776835851</v>
      </c>
      <c r="K37" s="57">
        <v>0.427079303675048</v>
      </c>
      <c r="L37" s="27">
        <v>-1.39525268391971</v>
      </c>
      <c r="M37" s="20">
        <v>1.0</v>
      </c>
      <c r="N37" s="7"/>
      <c r="O37" s="7"/>
      <c r="P37" s="7"/>
      <c r="Q37" s="7"/>
      <c r="R37" s="7"/>
      <c r="S37" s="7"/>
      <c r="T37" s="7"/>
      <c r="U37" s="7"/>
      <c r="V37" s="7"/>
      <c r="W37" s="7"/>
      <c r="X37" s="7"/>
      <c r="Y37" s="7"/>
      <c r="Z37" s="7"/>
    </row>
    <row r="38" ht="15.0" customHeight="1">
      <c r="A38" s="20" t="s">
        <v>306</v>
      </c>
      <c r="B38" s="20" t="s">
        <v>527</v>
      </c>
      <c r="C38" s="50">
        <v>328.0</v>
      </c>
      <c r="D38" s="50">
        <v>584.0</v>
      </c>
      <c r="E38" s="50">
        <v>912.0</v>
      </c>
      <c r="F38" s="57">
        <v>0.3596491228</v>
      </c>
      <c r="G38" s="57">
        <v>0.6403508772</v>
      </c>
      <c r="H38" s="7"/>
      <c r="I38" s="20" t="s">
        <v>316</v>
      </c>
      <c r="J38" s="57">
        <v>0.29159560623196</v>
      </c>
      <c r="K38" s="57">
        <v>0.334923664122137</v>
      </c>
      <c r="L38" s="27">
        <v>-4.33280578901771</v>
      </c>
      <c r="M38" s="20">
        <v>1.0</v>
      </c>
      <c r="N38" s="7"/>
      <c r="O38" s="7"/>
      <c r="P38" s="7"/>
      <c r="Q38" s="7"/>
      <c r="R38" s="7"/>
      <c r="S38" s="7"/>
      <c r="T38" s="7"/>
      <c r="U38" s="7"/>
      <c r="V38" s="7"/>
      <c r="W38" s="7"/>
      <c r="X38" s="7"/>
      <c r="Y38" s="7"/>
      <c r="Z38" s="7"/>
    </row>
    <row r="39" ht="15.0" customHeight="1">
      <c r="A39" s="20" t="s">
        <v>306</v>
      </c>
      <c r="B39" s="20" t="s">
        <v>528</v>
      </c>
      <c r="C39" s="50">
        <v>444.0</v>
      </c>
      <c r="D39" s="50">
        <v>634.0</v>
      </c>
      <c r="E39" s="50">
        <v>1078.0</v>
      </c>
      <c r="F39" s="57">
        <v>0.4118738404</v>
      </c>
      <c r="G39" s="57">
        <v>0.5881261596</v>
      </c>
      <c r="H39" s="7"/>
      <c r="I39" s="20" t="s">
        <v>317</v>
      </c>
      <c r="J39" s="57">
        <v>0.367382462678079</v>
      </c>
      <c r="K39" s="57">
        <v>0.395189003436426</v>
      </c>
      <c r="L39" s="27">
        <v>-2.78065407583472</v>
      </c>
      <c r="M39" s="20">
        <v>1.0</v>
      </c>
      <c r="N39" s="7"/>
      <c r="O39" s="7"/>
      <c r="P39" s="7"/>
      <c r="Q39" s="7"/>
      <c r="R39" s="7"/>
      <c r="S39" s="7"/>
      <c r="T39" s="7"/>
      <c r="U39" s="7"/>
      <c r="V39" s="7"/>
      <c r="W39" s="7"/>
      <c r="X39" s="7"/>
      <c r="Y39" s="7"/>
      <c r="Z39" s="7"/>
    </row>
    <row r="40" ht="15.0" customHeight="1">
      <c r="A40" s="20" t="s">
        <v>306</v>
      </c>
      <c r="B40" s="20" t="s">
        <v>529</v>
      </c>
      <c r="C40" s="50">
        <v>39.0</v>
      </c>
      <c r="D40" s="50">
        <v>103.0</v>
      </c>
      <c r="E40" s="50">
        <v>142.0</v>
      </c>
      <c r="F40" s="57">
        <v>0.2746478873</v>
      </c>
      <c r="G40" s="57">
        <v>0.7253521127</v>
      </c>
      <c r="H40" s="7"/>
      <c r="I40" s="20" t="s">
        <v>318</v>
      </c>
      <c r="J40" s="57">
        <v>0.246470106583607</v>
      </c>
      <c r="K40" s="57">
        <v>0.262068965517241</v>
      </c>
      <c r="L40" s="27">
        <v>-1.5598858933634</v>
      </c>
      <c r="M40" s="20">
        <v>1.0</v>
      </c>
      <c r="N40" s="7"/>
      <c r="O40" s="7"/>
      <c r="P40" s="7"/>
      <c r="Q40" s="7"/>
      <c r="R40" s="7"/>
      <c r="S40" s="7"/>
      <c r="T40" s="7"/>
      <c r="U40" s="7"/>
      <c r="V40" s="7"/>
      <c r="W40" s="7"/>
      <c r="X40" s="7"/>
      <c r="Y40" s="7"/>
      <c r="Z40" s="7"/>
    </row>
    <row r="41" ht="15.0" customHeight="1">
      <c r="A41" s="20" t="s">
        <v>306</v>
      </c>
      <c r="B41" s="20" t="s">
        <v>530</v>
      </c>
      <c r="C41" s="50">
        <v>61.0</v>
      </c>
      <c r="D41" s="50">
        <v>217.0</v>
      </c>
      <c r="E41" s="50">
        <v>278.0</v>
      </c>
      <c r="F41" s="57">
        <v>0.2194244604</v>
      </c>
      <c r="G41" s="57">
        <v>0.7805755396</v>
      </c>
      <c r="H41" s="7"/>
      <c r="I41" s="20" t="s">
        <v>319</v>
      </c>
      <c r="J41" s="57">
        <v>0.148858996431729</v>
      </c>
      <c r="K41" s="57">
        <v>0.211678832116788</v>
      </c>
      <c r="L41" s="27">
        <v>-6.28198356850591</v>
      </c>
      <c r="M41" s="20">
        <v>1.0</v>
      </c>
      <c r="N41" s="7"/>
      <c r="O41" s="7"/>
      <c r="P41" s="7"/>
      <c r="Q41" s="7"/>
      <c r="R41" s="7"/>
      <c r="S41" s="7"/>
      <c r="T41" s="7"/>
      <c r="U41" s="7"/>
      <c r="V41" s="7"/>
      <c r="W41" s="7"/>
      <c r="X41" s="7"/>
      <c r="Y41" s="7"/>
      <c r="Z41" s="7"/>
    </row>
    <row r="42" ht="15.0" customHeight="1">
      <c r="A42" s="20" t="s">
        <v>306</v>
      </c>
      <c r="B42" s="20" t="s">
        <v>531</v>
      </c>
      <c r="C42" s="50">
        <v>756.0</v>
      </c>
      <c r="D42" s="50">
        <v>1144.0</v>
      </c>
      <c r="E42" s="50">
        <v>1900.0</v>
      </c>
      <c r="F42" s="57">
        <v>0.3978947368</v>
      </c>
      <c r="G42" s="57">
        <v>0.6021052632</v>
      </c>
      <c r="H42" s="7"/>
      <c r="I42" s="20" t="s">
        <v>320</v>
      </c>
      <c r="J42" s="57">
        <v>0.366406978730914</v>
      </c>
      <c r="K42" s="57">
        <v>0.388477366255144</v>
      </c>
      <c r="L42" s="27">
        <v>-2.20703875242297</v>
      </c>
      <c r="M42" s="20">
        <v>1.0</v>
      </c>
      <c r="N42" s="7"/>
      <c r="O42" s="7"/>
      <c r="P42" s="7"/>
      <c r="Q42" s="7"/>
      <c r="R42" s="7"/>
      <c r="S42" s="7"/>
      <c r="T42" s="7"/>
      <c r="U42" s="7"/>
      <c r="V42" s="7"/>
      <c r="W42" s="7"/>
      <c r="X42" s="7"/>
      <c r="Y42" s="7"/>
      <c r="Z42" s="7"/>
    </row>
    <row r="43" ht="15.0" customHeight="1">
      <c r="A43" s="20" t="s">
        <v>306</v>
      </c>
      <c r="B43" s="20" t="s">
        <v>532</v>
      </c>
      <c r="C43" s="50">
        <v>481.0</v>
      </c>
      <c r="D43" s="50">
        <v>1123.0</v>
      </c>
      <c r="E43" s="50">
        <v>1604.0</v>
      </c>
      <c r="F43" s="57">
        <v>0.2998753117</v>
      </c>
      <c r="G43" s="57">
        <v>0.7001246883</v>
      </c>
      <c r="H43" s="7"/>
      <c r="I43" s="20" t="s">
        <v>363</v>
      </c>
      <c r="J43" s="57">
        <v>0.258369278634343</v>
      </c>
      <c r="K43" s="57">
        <v>0.284845132743363</v>
      </c>
      <c r="L43" s="27">
        <v>-2.647585410902</v>
      </c>
      <c r="M43" s="20">
        <v>1.0</v>
      </c>
      <c r="N43" s="7"/>
      <c r="O43" s="7"/>
      <c r="P43" s="7"/>
      <c r="Q43" s="7"/>
      <c r="R43" s="7"/>
      <c r="S43" s="7"/>
      <c r="T43" s="7"/>
      <c r="U43" s="7"/>
      <c r="V43" s="7"/>
      <c r="W43" s="7"/>
      <c r="X43" s="7"/>
      <c r="Y43" s="7"/>
      <c r="Z43" s="7"/>
    </row>
    <row r="44" ht="15.0" customHeight="1">
      <c r="A44" s="20" t="s">
        <v>306</v>
      </c>
      <c r="B44" s="20" t="s">
        <v>533</v>
      </c>
      <c r="C44" s="50">
        <v>649.0</v>
      </c>
      <c r="D44" s="50">
        <v>1427.0</v>
      </c>
      <c r="E44" s="50">
        <v>2076.0</v>
      </c>
      <c r="F44" s="57">
        <v>0.3126204239</v>
      </c>
      <c r="G44" s="57">
        <v>0.6873795761</v>
      </c>
      <c r="H44" s="7"/>
      <c r="I44" s="20" t="s">
        <v>322</v>
      </c>
      <c r="J44" s="57">
        <v>0.258406271621647</v>
      </c>
      <c r="K44" s="57">
        <v>0.290498116366681</v>
      </c>
      <c r="L44" s="27">
        <v>-3.20918447450335</v>
      </c>
      <c r="M44" s="20">
        <v>1.0</v>
      </c>
      <c r="N44" s="7"/>
      <c r="O44" s="7"/>
      <c r="P44" s="7"/>
      <c r="Q44" s="7"/>
      <c r="R44" s="7"/>
      <c r="S44" s="7"/>
      <c r="T44" s="7"/>
      <c r="U44" s="7"/>
      <c r="V44" s="7"/>
      <c r="W44" s="7"/>
      <c r="X44" s="7"/>
      <c r="Y44" s="7"/>
      <c r="Z44" s="7"/>
    </row>
    <row r="45" ht="15.0" customHeight="1">
      <c r="A45" s="20" t="s">
        <v>306</v>
      </c>
      <c r="B45" s="20" t="s">
        <v>534</v>
      </c>
      <c r="C45" s="50">
        <v>543.0</v>
      </c>
      <c r="D45" s="50">
        <v>799.0</v>
      </c>
      <c r="E45" s="50">
        <v>1342.0</v>
      </c>
      <c r="F45" s="57">
        <v>0.4046199702</v>
      </c>
      <c r="G45" s="57">
        <v>0.5953800298</v>
      </c>
      <c r="H45" s="7"/>
      <c r="I45" s="20" t="s">
        <v>323</v>
      </c>
      <c r="J45" s="57">
        <v>0.358426044843981</v>
      </c>
      <c r="K45" s="57">
        <v>0.386246786632391</v>
      </c>
      <c r="L45" s="27">
        <v>-2.78207417884103</v>
      </c>
      <c r="M45" s="20">
        <v>1.0</v>
      </c>
      <c r="N45" s="7"/>
      <c r="O45" s="7"/>
      <c r="P45" s="7"/>
      <c r="Q45" s="7"/>
      <c r="R45" s="7"/>
      <c r="S45" s="7"/>
      <c r="T45" s="7"/>
      <c r="U45" s="7"/>
      <c r="V45" s="7"/>
      <c r="W45" s="7"/>
      <c r="X45" s="7"/>
      <c r="Y45" s="7"/>
      <c r="Z45" s="7"/>
    </row>
    <row r="46" ht="15.0" customHeight="1">
      <c r="A46" s="20" t="s">
        <v>306</v>
      </c>
      <c r="B46" s="20" t="s">
        <v>535</v>
      </c>
      <c r="C46" s="50">
        <v>130.0</v>
      </c>
      <c r="D46" s="50">
        <v>467.0</v>
      </c>
      <c r="E46" s="50">
        <v>597.0</v>
      </c>
      <c r="F46" s="57">
        <v>0.2177554439</v>
      </c>
      <c r="G46" s="57">
        <v>0.7822445561</v>
      </c>
      <c r="H46" s="7"/>
      <c r="I46" s="20" t="s">
        <v>324</v>
      </c>
      <c r="J46" s="57">
        <v>0.119111327599737</v>
      </c>
      <c r="K46" s="57">
        <v>0.209702660406886</v>
      </c>
      <c r="L46" s="27">
        <v>-9.05913328071489</v>
      </c>
      <c r="M46" s="20">
        <v>1.0</v>
      </c>
      <c r="N46" s="7"/>
      <c r="O46" s="7"/>
      <c r="P46" s="7"/>
      <c r="Q46" s="7"/>
      <c r="R46" s="7"/>
      <c r="S46" s="7"/>
      <c r="T46" s="7"/>
      <c r="U46" s="7"/>
      <c r="V46" s="7"/>
      <c r="W46" s="7"/>
      <c r="X46" s="7"/>
      <c r="Y46" s="7"/>
      <c r="Z46" s="7"/>
    </row>
    <row r="47" ht="15.0" customHeight="1">
      <c r="A47" s="20" t="s">
        <v>306</v>
      </c>
      <c r="B47" s="20" t="s">
        <v>536</v>
      </c>
      <c r="C47" s="50">
        <v>814.0</v>
      </c>
      <c r="D47" s="50">
        <v>1339.0</v>
      </c>
      <c r="E47" s="50">
        <v>2153.0</v>
      </c>
      <c r="F47" s="57">
        <v>0.3780771017</v>
      </c>
      <c r="G47" s="57">
        <v>0.6219228983</v>
      </c>
      <c r="H47" s="7"/>
      <c r="I47" s="20" t="s">
        <v>325</v>
      </c>
      <c r="J47" s="57">
        <v>0.332889499207515</v>
      </c>
      <c r="K47" s="57">
        <v>0.360529217199559</v>
      </c>
      <c r="L47" s="27">
        <v>-2.76397179920438</v>
      </c>
      <c r="M47" s="20">
        <v>1.0</v>
      </c>
      <c r="N47" s="7"/>
      <c r="O47" s="7"/>
      <c r="P47" s="7"/>
      <c r="Q47" s="7"/>
      <c r="R47" s="7"/>
      <c r="S47" s="7"/>
      <c r="T47" s="7"/>
      <c r="U47" s="7"/>
      <c r="V47" s="7"/>
      <c r="W47" s="7"/>
      <c r="X47" s="7"/>
      <c r="Y47" s="7"/>
      <c r="Z47" s="7"/>
    </row>
    <row r="48" ht="15.0" customHeight="1">
      <c r="A48" s="20" t="s">
        <v>306</v>
      </c>
      <c r="B48" s="20" t="s">
        <v>537</v>
      </c>
      <c r="C48" s="50">
        <v>67.0</v>
      </c>
      <c r="D48" s="50">
        <v>142.0</v>
      </c>
      <c r="E48" s="50">
        <v>209.0</v>
      </c>
      <c r="F48" s="57">
        <v>0.3205741627</v>
      </c>
      <c r="G48" s="57">
        <v>0.6794258373</v>
      </c>
      <c r="H48" s="7"/>
      <c r="I48" s="20" t="s">
        <v>326</v>
      </c>
      <c r="J48" s="57">
        <v>0.221437066456385</v>
      </c>
      <c r="K48" s="57">
        <v>0.313559322033898</v>
      </c>
      <c r="L48" s="27">
        <v>-9.21222555775129</v>
      </c>
      <c r="M48" s="20">
        <v>1.0</v>
      </c>
      <c r="N48" s="7"/>
      <c r="O48" s="7"/>
      <c r="P48" s="7"/>
      <c r="Q48" s="7"/>
      <c r="R48" s="7"/>
      <c r="S48" s="7"/>
      <c r="T48" s="7"/>
      <c r="U48" s="7"/>
      <c r="V48" s="7"/>
      <c r="W48" s="7"/>
      <c r="X48" s="7"/>
      <c r="Y48" s="7"/>
      <c r="Z48" s="7"/>
    </row>
    <row r="49" ht="15.0" customHeight="1">
      <c r="A49" s="20" t="s">
        <v>306</v>
      </c>
      <c r="B49" s="20" t="s">
        <v>538</v>
      </c>
      <c r="C49" s="50">
        <v>1934.0</v>
      </c>
      <c r="D49" s="50">
        <v>3181.0</v>
      </c>
      <c r="E49" s="50">
        <v>5115.0</v>
      </c>
      <c r="F49" s="57">
        <v>0.3781036168</v>
      </c>
      <c r="G49" s="57">
        <v>0.6218963832</v>
      </c>
      <c r="H49" s="7"/>
      <c r="I49" s="20" t="s">
        <v>327</v>
      </c>
      <c r="J49" s="57">
        <v>0.319478510999488</v>
      </c>
      <c r="K49" s="57">
        <v>0.356061923812837</v>
      </c>
      <c r="L49" s="27">
        <v>-3.65834128133493</v>
      </c>
      <c r="M49" s="20">
        <v>1.0</v>
      </c>
      <c r="N49" s="7"/>
      <c r="O49" s="7"/>
      <c r="P49" s="7"/>
      <c r="Q49" s="7"/>
      <c r="R49" s="7"/>
      <c r="S49" s="7"/>
      <c r="T49" s="7"/>
      <c r="U49" s="7"/>
      <c r="V49" s="7"/>
      <c r="W49" s="7"/>
      <c r="X49" s="7"/>
      <c r="Y49" s="7"/>
      <c r="Z49" s="7"/>
    </row>
    <row r="50" ht="15.0" customHeight="1">
      <c r="A50" s="20" t="s">
        <v>306</v>
      </c>
      <c r="B50" s="20" t="s">
        <v>539</v>
      </c>
      <c r="C50" s="50">
        <v>570.0</v>
      </c>
      <c r="D50" s="50">
        <v>764.0</v>
      </c>
      <c r="E50" s="50">
        <v>1334.0</v>
      </c>
      <c r="F50" s="57">
        <v>0.4272863568</v>
      </c>
      <c r="G50" s="57">
        <v>0.5727136432</v>
      </c>
      <c r="H50" s="7"/>
      <c r="I50" s="20" t="s">
        <v>328</v>
      </c>
      <c r="J50" s="57">
        <v>0.388151911924365</v>
      </c>
      <c r="K50" s="57">
        <v>0.41958041958042</v>
      </c>
      <c r="L50" s="27">
        <v>-3.14285076560543</v>
      </c>
      <c r="M50" s="20">
        <v>1.0</v>
      </c>
      <c r="N50" s="7"/>
      <c r="O50" s="7"/>
      <c r="P50" s="7"/>
      <c r="Q50" s="7"/>
      <c r="R50" s="7"/>
      <c r="S50" s="7"/>
      <c r="T50" s="7"/>
      <c r="U50" s="7"/>
      <c r="V50" s="7"/>
      <c r="W50" s="7"/>
      <c r="X50" s="7"/>
      <c r="Y50" s="7"/>
      <c r="Z50" s="7"/>
    </row>
    <row r="51" ht="15.0" customHeight="1">
      <c r="A51" s="20" t="s">
        <v>306</v>
      </c>
      <c r="B51" s="20" t="s">
        <v>540</v>
      </c>
      <c r="C51" s="50">
        <v>767.0</v>
      </c>
      <c r="D51" s="50">
        <v>1746.0</v>
      </c>
      <c r="E51" s="50">
        <v>2513.0</v>
      </c>
      <c r="F51" s="57">
        <v>0.305212893</v>
      </c>
      <c r="G51" s="57">
        <v>0.694787107</v>
      </c>
      <c r="H51" s="7"/>
      <c r="I51" s="20" t="s">
        <v>329</v>
      </c>
      <c r="J51" s="57">
        <v>0.238626748886866</v>
      </c>
      <c r="K51" s="57">
        <v>0.290895901342038</v>
      </c>
      <c r="L51" s="27">
        <v>-5.22691524551729</v>
      </c>
      <c r="M51" s="20">
        <v>1.0</v>
      </c>
      <c r="N51" s="7"/>
      <c r="O51" s="7"/>
      <c r="P51" s="7"/>
      <c r="Q51" s="7"/>
      <c r="R51" s="7"/>
      <c r="S51" s="7"/>
      <c r="T51" s="7"/>
      <c r="U51" s="7"/>
      <c r="V51" s="7"/>
      <c r="W51" s="7"/>
      <c r="X51" s="7"/>
      <c r="Y51" s="7"/>
      <c r="Z51" s="7"/>
    </row>
    <row r="52" ht="15.0" customHeight="1">
      <c r="A52" s="20" t="s">
        <v>306</v>
      </c>
      <c r="B52" s="20" t="s">
        <v>541</v>
      </c>
      <c r="C52" s="50">
        <v>298.0</v>
      </c>
      <c r="D52" s="50">
        <v>657.0</v>
      </c>
      <c r="E52" s="50">
        <v>955.0</v>
      </c>
      <c r="F52" s="57">
        <v>0.3120418848</v>
      </c>
      <c r="G52" s="57">
        <v>0.6879581152</v>
      </c>
      <c r="H52" s="7"/>
      <c r="I52" s="20" t="s">
        <v>330</v>
      </c>
      <c r="J52" s="57">
        <v>0.228381141519641</v>
      </c>
      <c r="K52" s="57">
        <v>0.2925</v>
      </c>
      <c r="L52" s="27">
        <v>-6.41188584803586</v>
      </c>
      <c r="M52" s="20">
        <v>1.0</v>
      </c>
      <c r="N52" s="7"/>
      <c r="O52" s="7"/>
      <c r="P52" s="7"/>
      <c r="Q52" s="7"/>
      <c r="R52" s="7"/>
      <c r="S52" s="7"/>
      <c r="T52" s="7"/>
      <c r="U52" s="7"/>
      <c r="V52" s="7"/>
      <c r="W52" s="7"/>
      <c r="X52" s="7"/>
      <c r="Y52" s="7"/>
      <c r="Z52" s="7"/>
    </row>
    <row r="53" ht="15.0" customHeight="1">
      <c r="A53" s="20" t="s">
        <v>306</v>
      </c>
      <c r="B53" s="20" t="s">
        <v>542</v>
      </c>
      <c r="C53" s="50">
        <v>37.0</v>
      </c>
      <c r="D53" s="50">
        <v>65.0</v>
      </c>
      <c r="E53" s="50">
        <v>102.0</v>
      </c>
      <c r="F53" s="57">
        <v>0.362745098</v>
      </c>
      <c r="G53" s="57">
        <v>0.637254902</v>
      </c>
      <c r="H53" s="7"/>
      <c r="I53" s="20" t="s">
        <v>331</v>
      </c>
      <c r="J53" s="57">
        <v>0.37760626621768</v>
      </c>
      <c r="K53" s="57">
        <v>0.355828220858896</v>
      </c>
      <c r="L53" s="27">
        <v>2.17780453587845</v>
      </c>
      <c r="M53" s="20">
        <v>1.0</v>
      </c>
      <c r="N53" s="7"/>
      <c r="O53" s="7"/>
      <c r="P53" s="7"/>
      <c r="Q53" s="7"/>
      <c r="R53" s="7"/>
      <c r="S53" s="7"/>
      <c r="T53" s="7"/>
      <c r="U53" s="7"/>
      <c r="V53" s="7"/>
      <c r="W53" s="7"/>
      <c r="X53" s="7"/>
      <c r="Y53" s="7"/>
      <c r="Z53" s="7"/>
    </row>
    <row r="54" ht="15.0" customHeight="1">
      <c r="A54" s="20" t="s">
        <v>243</v>
      </c>
      <c r="B54" s="20" t="s">
        <v>419</v>
      </c>
      <c r="C54" s="50">
        <v>543.0</v>
      </c>
      <c r="D54" s="50">
        <v>623.0</v>
      </c>
      <c r="E54" s="50">
        <v>1166.0</v>
      </c>
      <c r="F54" s="57">
        <v>0.4656946827</v>
      </c>
      <c r="G54" s="57">
        <v>0.5343053173</v>
      </c>
      <c r="H54" s="7"/>
      <c r="I54" s="20" t="s">
        <v>242</v>
      </c>
      <c r="J54" s="57">
        <v>0.442574149122286</v>
      </c>
      <c r="K54" s="57">
        <v>0.439648866130212</v>
      </c>
      <c r="L54" s="27">
        <v>0.29252829920734</v>
      </c>
      <c r="M54" s="20">
        <v>1.0</v>
      </c>
      <c r="N54" s="7"/>
      <c r="O54" s="7"/>
      <c r="P54" s="7"/>
      <c r="Q54" s="7"/>
      <c r="R54" s="7"/>
      <c r="S54" s="7"/>
      <c r="T54" s="7"/>
      <c r="U54" s="7"/>
      <c r="V54" s="7"/>
      <c r="W54" s="7"/>
      <c r="X54" s="7"/>
      <c r="Y54" s="7"/>
      <c r="Z54" s="7"/>
    </row>
    <row r="55" ht="15.0" customHeight="1">
      <c r="A55" s="20" t="s">
        <v>243</v>
      </c>
      <c r="B55" s="20" t="s">
        <v>420</v>
      </c>
      <c r="C55" s="50">
        <v>14554.0</v>
      </c>
      <c r="D55" s="50">
        <v>7988.0</v>
      </c>
      <c r="E55" s="50">
        <v>22542.0</v>
      </c>
      <c r="F55" s="57">
        <v>0.6456392512</v>
      </c>
      <c r="G55" s="57">
        <v>0.3543607488</v>
      </c>
      <c r="H55" s="7"/>
      <c r="I55" s="20" t="s">
        <v>246</v>
      </c>
      <c r="J55" s="57">
        <v>0.618236543918245</v>
      </c>
      <c r="K55" s="57">
        <v>0.645622220602172</v>
      </c>
      <c r="L55" s="27">
        <v>-2.73856766839278</v>
      </c>
      <c r="M55" s="20">
        <v>1.0</v>
      </c>
      <c r="N55" s="7"/>
      <c r="O55" s="7"/>
      <c r="P55" s="7"/>
      <c r="Q55" s="7"/>
      <c r="R55" s="7"/>
      <c r="S55" s="7"/>
      <c r="T55" s="7"/>
      <c r="U55" s="7"/>
      <c r="V55" s="7"/>
      <c r="W55" s="7"/>
      <c r="X55" s="7"/>
      <c r="Y55" s="7"/>
      <c r="Z55" s="7"/>
    </row>
    <row r="56" ht="15.0" customHeight="1">
      <c r="A56" s="20" t="s">
        <v>243</v>
      </c>
      <c r="B56" s="20" t="s">
        <v>421</v>
      </c>
      <c r="C56" s="50">
        <v>5692.0</v>
      </c>
      <c r="D56" s="50">
        <v>3090.0</v>
      </c>
      <c r="E56" s="50">
        <v>8782.0</v>
      </c>
      <c r="F56" s="57">
        <v>0.6481439308</v>
      </c>
      <c r="G56" s="57">
        <v>0.3518560692</v>
      </c>
      <c r="H56" s="7"/>
      <c r="I56" s="20" t="s">
        <v>248</v>
      </c>
      <c r="J56" s="57">
        <v>0.612912314810914</v>
      </c>
      <c r="K56" s="57">
        <v>0.632969557725445</v>
      </c>
      <c r="L56" s="27">
        <v>-2.00572429145309</v>
      </c>
      <c r="M56" s="20">
        <v>1.0</v>
      </c>
      <c r="N56" s="7"/>
      <c r="O56" s="7"/>
      <c r="P56" s="7"/>
      <c r="Q56" s="7"/>
      <c r="R56" s="7"/>
      <c r="S56" s="7"/>
      <c r="T56" s="7"/>
      <c r="U56" s="7"/>
      <c r="V56" s="7"/>
      <c r="W56" s="7"/>
      <c r="X56" s="7"/>
      <c r="Y56" s="7"/>
      <c r="Z56" s="7"/>
    </row>
    <row r="57" ht="15.0" customHeight="1">
      <c r="A57" s="20" t="s">
        <v>243</v>
      </c>
      <c r="B57" s="20" t="s">
        <v>422</v>
      </c>
      <c r="C57" s="50">
        <v>1202.0</v>
      </c>
      <c r="D57" s="50">
        <v>1060.0</v>
      </c>
      <c r="E57" s="50">
        <v>2262.0</v>
      </c>
      <c r="F57" s="57">
        <v>0.5313881521</v>
      </c>
      <c r="G57" s="57">
        <v>0.4686118479</v>
      </c>
      <c r="H57" s="7"/>
      <c r="I57" s="20" t="s">
        <v>249</v>
      </c>
      <c r="J57" s="57">
        <v>0.493433273928908</v>
      </c>
      <c r="K57" s="57">
        <v>0.511307767944936</v>
      </c>
      <c r="L57" s="27">
        <v>-1.78744940160285</v>
      </c>
      <c r="M57" s="20">
        <v>0.0</v>
      </c>
      <c r="N57" s="7"/>
      <c r="O57" s="7"/>
      <c r="P57" s="7"/>
      <c r="Q57" s="7"/>
      <c r="R57" s="7"/>
      <c r="S57" s="7"/>
      <c r="T57" s="7"/>
      <c r="U57" s="7"/>
      <c r="V57" s="7"/>
      <c r="W57" s="7"/>
      <c r="X57" s="7"/>
      <c r="Y57" s="7"/>
      <c r="Z57" s="7"/>
    </row>
    <row r="58" ht="15.0" customHeight="1">
      <c r="A58" s="20" t="s">
        <v>243</v>
      </c>
      <c r="B58" s="20" t="s">
        <v>423</v>
      </c>
      <c r="C58" s="50">
        <v>719.0</v>
      </c>
      <c r="D58" s="50">
        <v>760.0</v>
      </c>
      <c r="E58" s="50">
        <v>1479.0</v>
      </c>
      <c r="F58" s="57">
        <v>0.4861392833</v>
      </c>
      <c r="G58" s="57">
        <v>0.5138607167</v>
      </c>
      <c r="H58" s="7"/>
      <c r="I58" s="20" t="s">
        <v>250</v>
      </c>
      <c r="J58" s="57">
        <v>0.449312202945935</v>
      </c>
      <c r="K58" s="57">
        <v>0.477582846003899</v>
      </c>
      <c r="L58" s="27">
        <v>-2.82706430579635</v>
      </c>
      <c r="M58" s="20">
        <v>1.0</v>
      </c>
      <c r="N58" s="7"/>
      <c r="O58" s="7"/>
      <c r="P58" s="7"/>
      <c r="Q58" s="7"/>
      <c r="R58" s="7"/>
      <c r="S58" s="7"/>
      <c r="T58" s="7"/>
      <c r="U58" s="7"/>
      <c r="V58" s="7"/>
      <c r="W58" s="7"/>
      <c r="X58" s="7"/>
      <c r="Y58" s="7"/>
      <c r="Z58" s="7"/>
    </row>
    <row r="59" ht="15.0" customHeight="1">
      <c r="A59" s="20" t="s">
        <v>243</v>
      </c>
      <c r="B59" s="20" t="s">
        <v>424</v>
      </c>
      <c r="C59" s="50">
        <v>723.0</v>
      </c>
      <c r="D59" s="50">
        <v>696.0</v>
      </c>
      <c r="E59" s="50">
        <v>1419.0</v>
      </c>
      <c r="F59" s="57">
        <v>0.5095137421</v>
      </c>
      <c r="G59" s="57">
        <v>0.4904862579</v>
      </c>
      <c r="H59" s="7"/>
      <c r="I59" s="20" t="s">
        <v>251</v>
      </c>
      <c r="J59" s="57">
        <v>0.474799173123624</v>
      </c>
      <c r="K59" s="57">
        <v>0.500278241513634</v>
      </c>
      <c r="L59" s="27">
        <v>-2.54790683900097</v>
      </c>
      <c r="M59" s="20">
        <v>0.0</v>
      </c>
      <c r="N59" s="7"/>
      <c r="O59" s="7"/>
      <c r="P59" s="7"/>
      <c r="Q59" s="7"/>
      <c r="R59" s="7"/>
      <c r="S59" s="7"/>
      <c r="T59" s="7"/>
      <c r="U59" s="7"/>
      <c r="V59" s="7"/>
      <c r="W59" s="7"/>
      <c r="X59" s="7"/>
      <c r="Y59" s="7"/>
      <c r="Z59" s="7"/>
    </row>
    <row r="60" ht="15.0" customHeight="1">
      <c r="A60" s="20" t="s">
        <v>243</v>
      </c>
      <c r="B60" s="20" t="s">
        <v>425</v>
      </c>
      <c r="C60" s="50">
        <v>3139.0</v>
      </c>
      <c r="D60" s="50">
        <v>2640.0</v>
      </c>
      <c r="E60" s="50">
        <v>5779.0</v>
      </c>
      <c r="F60" s="57">
        <v>0.5431735594</v>
      </c>
      <c r="G60" s="57">
        <v>0.4568264406</v>
      </c>
      <c r="H60" s="7"/>
      <c r="I60" s="20" t="s">
        <v>252</v>
      </c>
      <c r="J60" s="57">
        <v>0.504913760834283</v>
      </c>
      <c r="K60" s="57">
        <v>0.530946513987535</v>
      </c>
      <c r="L60" s="27">
        <v>-2.60327531532517</v>
      </c>
      <c r="M60" s="20">
        <v>1.0</v>
      </c>
      <c r="N60" s="7"/>
      <c r="O60" s="7"/>
      <c r="P60" s="7"/>
      <c r="Q60" s="7"/>
      <c r="R60" s="7"/>
      <c r="S60" s="7"/>
      <c r="T60" s="7"/>
      <c r="U60" s="7"/>
      <c r="V60" s="7"/>
      <c r="W60" s="7"/>
      <c r="X60" s="7"/>
      <c r="Y60" s="7"/>
      <c r="Z60" s="7"/>
    </row>
    <row r="61" ht="15.0" customHeight="1">
      <c r="A61" s="20" t="s">
        <v>243</v>
      </c>
      <c r="B61" s="20" t="s">
        <v>426</v>
      </c>
      <c r="C61" s="50">
        <v>1016.0</v>
      </c>
      <c r="D61" s="50">
        <v>542.0</v>
      </c>
      <c r="E61" s="50">
        <v>1558.0</v>
      </c>
      <c r="F61" s="57">
        <v>0.6521181001</v>
      </c>
      <c r="G61" s="57">
        <v>0.3478818999</v>
      </c>
      <c r="H61" s="7"/>
      <c r="I61" s="20" t="s">
        <v>253</v>
      </c>
      <c r="J61" s="57">
        <v>0.634448234013267</v>
      </c>
      <c r="K61" s="57">
        <v>0.643755615453729</v>
      </c>
      <c r="L61" s="27">
        <v>-0.930738144046184</v>
      </c>
      <c r="M61" s="20">
        <v>1.0</v>
      </c>
      <c r="N61" s="7"/>
      <c r="O61" s="7"/>
      <c r="P61" s="7"/>
      <c r="Q61" s="7"/>
      <c r="R61" s="7"/>
      <c r="S61" s="7"/>
      <c r="T61" s="7"/>
      <c r="U61" s="7"/>
      <c r="V61" s="7"/>
      <c r="W61" s="7"/>
      <c r="X61" s="7"/>
      <c r="Y61" s="7"/>
      <c r="Z61" s="7"/>
    </row>
    <row r="62" ht="15.0" customHeight="1">
      <c r="A62" s="20" t="s">
        <v>243</v>
      </c>
      <c r="B62" s="20" t="s">
        <v>427</v>
      </c>
      <c r="C62" s="50">
        <v>240.0</v>
      </c>
      <c r="D62" s="50">
        <v>202.0</v>
      </c>
      <c r="E62" s="50">
        <v>442.0</v>
      </c>
      <c r="F62" s="57">
        <v>0.5429864253</v>
      </c>
      <c r="G62" s="57">
        <v>0.4570135747</v>
      </c>
      <c r="H62" s="7"/>
      <c r="I62" s="20" t="s">
        <v>254</v>
      </c>
      <c r="J62" s="57">
        <v>0.503712226656714</v>
      </c>
      <c r="K62" s="57">
        <v>0.534555712270804</v>
      </c>
      <c r="L62" s="27">
        <v>-3.08434856140899</v>
      </c>
      <c r="M62" s="20">
        <v>1.0</v>
      </c>
      <c r="N62" s="7"/>
      <c r="O62" s="7"/>
      <c r="P62" s="7"/>
      <c r="Q62" s="7"/>
      <c r="R62" s="7"/>
      <c r="S62" s="7"/>
      <c r="T62" s="7"/>
      <c r="U62" s="7"/>
      <c r="V62" s="7"/>
      <c r="W62" s="7"/>
      <c r="X62" s="7"/>
      <c r="Y62" s="7"/>
      <c r="Z62" s="7"/>
    </row>
    <row r="63" ht="15.0" customHeight="1">
      <c r="A63" s="20" t="s">
        <v>243</v>
      </c>
      <c r="B63" s="20" t="s">
        <v>428</v>
      </c>
      <c r="C63" s="50">
        <v>605.0</v>
      </c>
      <c r="D63" s="50">
        <v>1221.0</v>
      </c>
      <c r="E63" s="50">
        <v>1826.0</v>
      </c>
      <c r="F63" s="57">
        <v>0.3313253012</v>
      </c>
      <c r="G63" s="57">
        <v>0.6686746988</v>
      </c>
      <c r="H63" s="7"/>
      <c r="I63" s="20" t="s">
        <v>255</v>
      </c>
      <c r="J63" s="57">
        <v>0.279478217441956</v>
      </c>
      <c r="K63" s="57">
        <v>0.312470138557095</v>
      </c>
      <c r="L63" s="27">
        <v>-3.2991921115139</v>
      </c>
      <c r="M63" s="20">
        <v>1.0</v>
      </c>
      <c r="N63" s="7"/>
      <c r="O63" s="7"/>
      <c r="P63" s="7"/>
      <c r="Q63" s="7"/>
      <c r="R63" s="7"/>
      <c r="S63" s="7"/>
      <c r="T63" s="7"/>
      <c r="U63" s="7"/>
      <c r="V63" s="7"/>
      <c r="W63" s="7"/>
      <c r="X63" s="7"/>
      <c r="Y63" s="7"/>
      <c r="Z63" s="7"/>
    </row>
    <row r="64" ht="15.0" customHeight="1">
      <c r="A64" s="20" t="s">
        <v>243</v>
      </c>
      <c r="B64" s="20" t="s">
        <v>429</v>
      </c>
      <c r="C64" s="50">
        <v>9414.0</v>
      </c>
      <c r="D64" s="50">
        <v>8410.0</v>
      </c>
      <c r="E64" s="50">
        <v>17824.0</v>
      </c>
      <c r="F64" s="57">
        <v>0.5281642729</v>
      </c>
      <c r="G64" s="57">
        <v>0.4718357271</v>
      </c>
      <c r="H64" s="7"/>
      <c r="I64" s="20" t="s">
        <v>256</v>
      </c>
      <c r="J64" s="57">
        <v>0.492046530128937</v>
      </c>
      <c r="K64" s="57">
        <v>0.495598417408506</v>
      </c>
      <c r="L64" s="27">
        <v>-0.355188727956968</v>
      </c>
      <c r="M64" s="20">
        <v>1.0</v>
      </c>
      <c r="N64" s="7"/>
      <c r="O64" s="7"/>
      <c r="P64" s="7"/>
      <c r="Q64" s="7"/>
      <c r="R64" s="7"/>
      <c r="S64" s="7"/>
      <c r="T64" s="7"/>
      <c r="U64" s="7"/>
      <c r="V64" s="7"/>
      <c r="W64" s="7"/>
      <c r="X64" s="7"/>
      <c r="Y64" s="7"/>
      <c r="Z64" s="7"/>
    </row>
    <row r="65" ht="15.0" customHeight="1">
      <c r="A65" s="20" t="s">
        <v>243</v>
      </c>
      <c r="B65" s="20" t="s">
        <v>430</v>
      </c>
      <c r="C65" s="50">
        <v>1005.0</v>
      </c>
      <c r="D65" s="50">
        <v>1465.0</v>
      </c>
      <c r="E65" s="50">
        <v>2470.0</v>
      </c>
      <c r="F65" s="57">
        <v>0.4068825911</v>
      </c>
      <c r="G65" s="57">
        <v>0.5931174089</v>
      </c>
      <c r="H65" s="7"/>
      <c r="I65" s="20" t="s">
        <v>257</v>
      </c>
      <c r="J65" s="57">
        <v>0.350742668712417</v>
      </c>
      <c r="K65" s="57">
        <v>0.383119408790354</v>
      </c>
      <c r="L65" s="27">
        <v>-3.23767400779368</v>
      </c>
      <c r="M65" s="20">
        <v>1.0</v>
      </c>
      <c r="N65" s="7"/>
      <c r="O65" s="7"/>
      <c r="P65" s="7"/>
      <c r="Q65" s="7"/>
      <c r="R65" s="7"/>
      <c r="S65" s="7"/>
      <c r="T65" s="7"/>
      <c r="U65" s="7"/>
      <c r="V65" s="7"/>
      <c r="W65" s="7"/>
      <c r="X65" s="7"/>
      <c r="Y65" s="7"/>
      <c r="Z65" s="7"/>
    </row>
    <row r="66" ht="15.0" customHeight="1">
      <c r="A66" s="20" t="s">
        <v>243</v>
      </c>
      <c r="B66" s="20" t="s">
        <v>431</v>
      </c>
      <c r="C66" s="50">
        <v>521.0</v>
      </c>
      <c r="D66" s="50">
        <v>822.0</v>
      </c>
      <c r="E66" s="50">
        <v>1343.0</v>
      </c>
      <c r="F66" s="57">
        <v>0.3879374535</v>
      </c>
      <c r="G66" s="57">
        <v>0.6120625465</v>
      </c>
      <c r="H66" s="7"/>
      <c r="I66" s="20" t="s">
        <v>258</v>
      </c>
      <c r="J66" s="57">
        <v>0.340801657326273</v>
      </c>
      <c r="K66" s="57">
        <v>0.354207436399217</v>
      </c>
      <c r="L66" s="27">
        <v>-1.34057790729438</v>
      </c>
      <c r="M66" s="20">
        <v>1.0</v>
      </c>
      <c r="N66" s="7"/>
      <c r="O66" s="7"/>
      <c r="P66" s="7"/>
      <c r="Q66" s="7"/>
      <c r="R66" s="7"/>
      <c r="S66" s="7"/>
      <c r="T66" s="7"/>
      <c r="U66" s="7"/>
      <c r="V66" s="7"/>
      <c r="W66" s="7"/>
      <c r="X66" s="7"/>
      <c r="Y66" s="7"/>
      <c r="Z66" s="7"/>
    </row>
    <row r="67" ht="15.0" customHeight="1">
      <c r="A67" s="20" t="s">
        <v>243</v>
      </c>
      <c r="B67" s="20" t="s">
        <v>432</v>
      </c>
      <c r="C67" s="50">
        <v>826.0</v>
      </c>
      <c r="D67" s="50">
        <v>1624.0</v>
      </c>
      <c r="E67" s="50">
        <v>2450.0</v>
      </c>
      <c r="F67" s="57">
        <v>0.3371428571</v>
      </c>
      <c r="G67" s="57">
        <v>0.6628571429</v>
      </c>
      <c r="H67" s="7"/>
      <c r="I67" s="20" t="s">
        <v>259</v>
      </c>
      <c r="J67" s="57">
        <v>0.285777298418647</v>
      </c>
      <c r="K67" s="57">
        <v>0.314116777531412</v>
      </c>
      <c r="L67" s="27">
        <v>-2.83394791127647</v>
      </c>
      <c r="M67" s="20">
        <v>1.0</v>
      </c>
      <c r="N67" s="7"/>
      <c r="O67" s="7"/>
      <c r="P67" s="7"/>
      <c r="Q67" s="7"/>
      <c r="R67" s="7"/>
      <c r="S67" s="7"/>
      <c r="T67" s="7"/>
      <c r="U67" s="7"/>
      <c r="V67" s="7"/>
      <c r="W67" s="7"/>
      <c r="X67" s="7"/>
      <c r="Y67" s="7"/>
      <c r="Z67" s="7"/>
    </row>
    <row r="68" ht="15.0" customHeight="1">
      <c r="A68" s="20" t="s">
        <v>243</v>
      </c>
      <c r="B68" s="20" t="s">
        <v>433</v>
      </c>
      <c r="C68" s="50">
        <v>840.0</v>
      </c>
      <c r="D68" s="50">
        <v>717.0</v>
      </c>
      <c r="E68" s="50">
        <v>1557.0</v>
      </c>
      <c r="F68" s="57">
        <v>0.5394990366</v>
      </c>
      <c r="G68" s="57">
        <v>0.4605009634</v>
      </c>
      <c r="H68" s="7"/>
      <c r="I68" s="20" t="s">
        <v>260</v>
      </c>
      <c r="J68" s="57">
        <v>0.50132489929996</v>
      </c>
      <c r="K68" s="57">
        <v>0.529157667386609</v>
      </c>
      <c r="L68" s="27">
        <v>-2.78327680866495</v>
      </c>
      <c r="M68" s="20">
        <v>1.0</v>
      </c>
      <c r="N68" s="7"/>
      <c r="O68" s="7"/>
      <c r="P68" s="7"/>
      <c r="Q68" s="7"/>
      <c r="R68" s="7"/>
      <c r="S68" s="7"/>
      <c r="T68" s="7"/>
      <c r="U68" s="7"/>
      <c r="V68" s="7"/>
      <c r="W68" s="7"/>
      <c r="X68" s="7"/>
      <c r="Y68" s="7"/>
      <c r="Z68" s="7"/>
    </row>
    <row r="69" ht="15.0" customHeight="1">
      <c r="A69" s="20" t="s">
        <v>243</v>
      </c>
      <c r="B69" s="20" t="s">
        <v>434</v>
      </c>
      <c r="C69" s="50">
        <v>3815.0</v>
      </c>
      <c r="D69" s="50">
        <v>4990.0</v>
      </c>
      <c r="E69" s="50">
        <v>8805.0</v>
      </c>
      <c r="F69" s="57">
        <v>0.4332765474</v>
      </c>
      <c r="G69" s="57">
        <v>0.5667234526</v>
      </c>
      <c r="H69" s="7"/>
      <c r="I69" s="20" t="s">
        <v>261</v>
      </c>
      <c r="J69" s="57">
        <v>0.384160471380036</v>
      </c>
      <c r="K69" s="57">
        <v>0.404749924524504</v>
      </c>
      <c r="L69" s="27">
        <v>-2.05894531444685</v>
      </c>
      <c r="M69" s="20">
        <v>1.0</v>
      </c>
      <c r="N69" s="7"/>
      <c r="O69" s="7"/>
      <c r="P69" s="7"/>
      <c r="Q69" s="7"/>
      <c r="R69" s="7"/>
      <c r="S69" s="7"/>
      <c r="T69" s="7"/>
      <c r="U69" s="7"/>
      <c r="V69" s="7"/>
      <c r="W69" s="7"/>
      <c r="X69" s="7"/>
      <c r="Y69" s="7"/>
      <c r="Z69" s="7"/>
    </row>
    <row r="70" ht="15.0" customHeight="1">
      <c r="A70" s="20" t="s">
        <v>243</v>
      </c>
      <c r="B70" s="20" t="s">
        <v>435</v>
      </c>
      <c r="C70" s="50">
        <v>3592.0</v>
      </c>
      <c r="D70" s="50">
        <v>3355.0</v>
      </c>
      <c r="E70" s="50">
        <v>6947.0</v>
      </c>
      <c r="F70" s="57">
        <v>0.5170577228</v>
      </c>
      <c r="G70" s="57">
        <v>0.4829422772</v>
      </c>
      <c r="H70" s="7"/>
      <c r="I70" s="20" t="s">
        <v>262</v>
      </c>
      <c r="J70" s="57">
        <v>0.469228487254572</v>
      </c>
      <c r="K70" s="57">
        <v>0.494207542519103</v>
      </c>
      <c r="L70" s="27">
        <v>-2.49790552645311</v>
      </c>
      <c r="M70" s="20">
        <v>1.0</v>
      </c>
      <c r="N70" s="7"/>
      <c r="O70" s="7"/>
      <c r="P70" s="7"/>
      <c r="Q70" s="7"/>
      <c r="R70" s="7"/>
      <c r="S70" s="7"/>
      <c r="T70" s="7"/>
      <c r="U70" s="7"/>
      <c r="V70" s="7"/>
      <c r="W70" s="7"/>
      <c r="X70" s="7"/>
      <c r="Y70" s="7"/>
      <c r="Z70" s="7"/>
    </row>
    <row r="71" ht="15.0" customHeight="1">
      <c r="A71" s="20" t="s">
        <v>243</v>
      </c>
      <c r="B71" s="20" t="s">
        <v>436</v>
      </c>
      <c r="C71" s="50">
        <v>639.0</v>
      </c>
      <c r="D71" s="50">
        <v>900.0</v>
      </c>
      <c r="E71" s="50">
        <v>1539.0</v>
      </c>
      <c r="F71" s="57">
        <v>0.4152046784</v>
      </c>
      <c r="G71" s="57">
        <v>0.5847953216</v>
      </c>
      <c r="H71" s="7"/>
      <c r="I71" s="20" t="s">
        <v>263</v>
      </c>
      <c r="J71" s="57">
        <v>0.384096199463503</v>
      </c>
      <c r="K71" s="57">
        <v>0.408997955010225</v>
      </c>
      <c r="L71" s="27">
        <v>-2.49017555467222</v>
      </c>
      <c r="M71" s="20">
        <v>1.0</v>
      </c>
      <c r="N71" s="7"/>
      <c r="O71" s="7"/>
      <c r="P71" s="7"/>
      <c r="Q71" s="7"/>
      <c r="R71" s="7"/>
      <c r="S71" s="7"/>
      <c r="T71" s="7"/>
      <c r="U71" s="7"/>
      <c r="V71" s="7"/>
      <c r="W71" s="7"/>
      <c r="X71" s="7"/>
      <c r="Y71" s="7"/>
      <c r="Z71" s="7"/>
    </row>
    <row r="72" ht="15.0" customHeight="1">
      <c r="A72" s="20" t="s">
        <v>243</v>
      </c>
      <c r="B72" s="20" t="s">
        <v>437</v>
      </c>
      <c r="C72" s="50">
        <v>6377.0</v>
      </c>
      <c r="D72" s="50">
        <v>5013.0</v>
      </c>
      <c r="E72" s="50">
        <v>11390.0</v>
      </c>
      <c r="F72" s="57">
        <v>0.5598770852</v>
      </c>
      <c r="G72" s="57">
        <v>0.4401229148</v>
      </c>
      <c r="H72" s="7"/>
      <c r="I72" s="20" t="s">
        <v>264</v>
      </c>
      <c r="J72" s="57">
        <v>0.524890107927617</v>
      </c>
      <c r="K72" s="57">
        <v>0.534618021174499</v>
      </c>
      <c r="L72" s="27">
        <v>-0.972791324688194</v>
      </c>
      <c r="M72" s="20">
        <v>1.0</v>
      </c>
      <c r="N72" s="7"/>
      <c r="O72" s="7"/>
      <c r="P72" s="7"/>
      <c r="Q72" s="7"/>
      <c r="R72" s="7"/>
      <c r="S72" s="7"/>
      <c r="T72" s="7"/>
      <c r="U72" s="7"/>
      <c r="V72" s="7"/>
      <c r="W72" s="7"/>
      <c r="X72" s="7"/>
      <c r="Y72" s="7"/>
      <c r="Z72" s="7"/>
    </row>
    <row r="73" ht="15.0" customHeight="1">
      <c r="A73" s="20" t="s">
        <v>243</v>
      </c>
      <c r="B73" s="20" t="s">
        <v>438</v>
      </c>
      <c r="C73" s="50">
        <v>7089.0</v>
      </c>
      <c r="D73" s="50">
        <v>5811.0</v>
      </c>
      <c r="E73" s="50">
        <v>12900.0</v>
      </c>
      <c r="F73" s="57">
        <v>0.5495348837</v>
      </c>
      <c r="G73" s="57">
        <v>0.4504651163</v>
      </c>
      <c r="H73" s="7"/>
      <c r="I73" s="20" t="s">
        <v>265</v>
      </c>
      <c r="J73" s="57">
        <v>0.508357762768745</v>
      </c>
      <c r="K73" s="57">
        <v>0.513214308568503</v>
      </c>
      <c r="L73" s="27">
        <v>-0.485654579975803</v>
      </c>
      <c r="M73" s="20">
        <v>1.0</v>
      </c>
      <c r="N73" s="7"/>
      <c r="O73" s="7"/>
      <c r="P73" s="7"/>
      <c r="Q73" s="7"/>
      <c r="R73" s="7"/>
      <c r="S73" s="7"/>
      <c r="T73" s="7"/>
      <c r="U73" s="7"/>
      <c r="V73" s="7"/>
      <c r="W73" s="7"/>
      <c r="X73" s="7"/>
      <c r="Y73" s="7"/>
      <c r="Z73" s="7"/>
    </row>
    <row r="74" ht="15.0" customHeight="1">
      <c r="A74" s="20" t="s">
        <v>243</v>
      </c>
      <c r="B74" s="20" t="s">
        <v>439</v>
      </c>
      <c r="C74" s="50">
        <v>2440.0</v>
      </c>
      <c r="D74" s="50">
        <v>2887.0</v>
      </c>
      <c r="E74" s="50">
        <v>5327.0</v>
      </c>
      <c r="F74" s="57">
        <v>0.4580439272</v>
      </c>
      <c r="G74" s="57">
        <v>0.5419560728</v>
      </c>
      <c r="H74" s="7"/>
      <c r="I74" s="20" t="s">
        <v>266</v>
      </c>
      <c r="J74" s="57">
        <v>0.413438476537666</v>
      </c>
      <c r="K74" s="57">
        <v>0.43155031731641</v>
      </c>
      <c r="L74" s="27">
        <v>-1.81118407787435</v>
      </c>
      <c r="M74" s="20">
        <v>1.0</v>
      </c>
      <c r="N74" s="7"/>
      <c r="O74" s="7"/>
      <c r="P74" s="7"/>
      <c r="Q74" s="7"/>
      <c r="R74" s="7"/>
      <c r="S74" s="7"/>
      <c r="T74" s="7"/>
      <c r="U74" s="7"/>
      <c r="V74" s="7"/>
      <c r="W74" s="7"/>
      <c r="X74" s="7"/>
      <c r="Y74" s="7"/>
      <c r="Z74" s="7"/>
    </row>
    <row r="75" ht="15.0" customHeight="1">
      <c r="A75" s="20" t="s">
        <v>243</v>
      </c>
      <c r="B75" s="20" t="s">
        <v>440</v>
      </c>
      <c r="C75" s="50">
        <v>5255.0</v>
      </c>
      <c r="D75" s="50">
        <v>4875.0</v>
      </c>
      <c r="E75" s="50">
        <v>10130.0</v>
      </c>
      <c r="F75" s="57">
        <v>0.5187561698</v>
      </c>
      <c r="G75" s="57">
        <v>0.4812438302</v>
      </c>
      <c r="H75" s="7"/>
      <c r="I75" s="20" t="s">
        <v>267</v>
      </c>
      <c r="J75" s="57">
        <v>0.471399275012193</v>
      </c>
      <c r="K75" s="57">
        <v>0.487591501517586</v>
      </c>
      <c r="L75" s="27">
        <v>-1.61922265053936</v>
      </c>
      <c r="M75" s="20">
        <v>1.0</v>
      </c>
      <c r="N75" s="7"/>
      <c r="O75" s="7"/>
      <c r="P75" s="7"/>
      <c r="Q75" s="7"/>
      <c r="R75" s="7"/>
      <c r="S75" s="7"/>
      <c r="T75" s="7"/>
      <c r="U75" s="7"/>
      <c r="V75" s="7"/>
      <c r="W75" s="7"/>
      <c r="X75" s="7"/>
      <c r="Y75" s="7"/>
      <c r="Z75" s="7"/>
    </row>
    <row r="76" ht="15.0" customHeight="1">
      <c r="A76" s="20" t="s">
        <v>243</v>
      </c>
      <c r="B76" s="20" t="s">
        <v>441</v>
      </c>
      <c r="C76" s="50">
        <v>1209.0</v>
      </c>
      <c r="D76" s="50">
        <v>2336.0</v>
      </c>
      <c r="E76" s="50">
        <v>3545.0</v>
      </c>
      <c r="F76" s="57">
        <v>0.3410437236</v>
      </c>
      <c r="G76" s="57">
        <v>0.6589562764</v>
      </c>
      <c r="H76" s="7"/>
      <c r="I76" s="20" t="s">
        <v>268</v>
      </c>
      <c r="J76" s="57">
        <v>0.296863048413437</v>
      </c>
      <c r="K76" s="57">
        <v>0.321728081321474</v>
      </c>
      <c r="L76" s="27">
        <v>-2.48650329080367</v>
      </c>
      <c r="M76" s="20">
        <v>1.0</v>
      </c>
      <c r="N76" s="7"/>
      <c r="O76" s="7"/>
      <c r="P76" s="7"/>
      <c r="Q76" s="7"/>
      <c r="R76" s="7"/>
      <c r="S76" s="7"/>
      <c r="T76" s="7"/>
      <c r="U76" s="7"/>
      <c r="V76" s="7"/>
      <c r="W76" s="7"/>
      <c r="X76" s="7"/>
      <c r="Y76" s="7"/>
      <c r="Z76" s="7"/>
    </row>
    <row r="77" ht="15.0" customHeight="1">
      <c r="A77" s="20" t="s">
        <v>243</v>
      </c>
      <c r="B77" s="20" t="s">
        <v>442</v>
      </c>
      <c r="C77" s="50">
        <v>1148.0</v>
      </c>
      <c r="D77" s="50">
        <v>1895.0</v>
      </c>
      <c r="E77" s="50">
        <v>3043.0</v>
      </c>
      <c r="F77" s="57">
        <v>0.3772592836</v>
      </c>
      <c r="G77" s="57">
        <v>0.6227407164</v>
      </c>
      <c r="H77" s="7"/>
      <c r="I77" s="20" t="s">
        <v>269</v>
      </c>
      <c r="J77" s="57">
        <v>0.325728023444513</v>
      </c>
      <c r="K77" s="57">
        <v>0.347465164541951</v>
      </c>
      <c r="L77" s="27">
        <v>-2.17371410974379</v>
      </c>
      <c r="M77" s="20">
        <v>1.0</v>
      </c>
      <c r="N77" s="7"/>
      <c r="O77" s="7"/>
      <c r="P77" s="7"/>
      <c r="Q77" s="7"/>
      <c r="R77" s="7"/>
      <c r="S77" s="7"/>
      <c r="T77" s="7"/>
      <c r="U77" s="7"/>
      <c r="V77" s="7"/>
      <c r="W77" s="7"/>
      <c r="X77" s="7"/>
      <c r="Y77" s="7"/>
      <c r="Z77" s="7"/>
    </row>
    <row r="78" ht="15.0" customHeight="1">
      <c r="A78" s="20" t="s">
        <v>243</v>
      </c>
      <c r="B78" s="20" t="s">
        <v>443</v>
      </c>
      <c r="C78" s="50">
        <v>5988.0</v>
      </c>
      <c r="D78" s="50">
        <v>5331.0</v>
      </c>
      <c r="E78" s="50">
        <v>11319.0</v>
      </c>
      <c r="F78" s="57">
        <v>0.5290219984</v>
      </c>
      <c r="G78" s="57">
        <v>0.4709780016</v>
      </c>
      <c r="H78" s="7"/>
      <c r="I78" s="20" t="s">
        <v>270</v>
      </c>
      <c r="J78" s="57">
        <v>0.488243850947413</v>
      </c>
      <c r="K78" s="57">
        <v>0.51203273458631</v>
      </c>
      <c r="L78" s="27">
        <v>-2.3788883638897</v>
      </c>
      <c r="M78" s="20">
        <v>0.0</v>
      </c>
      <c r="N78" s="7"/>
      <c r="O78" s="7"/>
      <c r="P78" s="7"/>
      <c r="Q78" s="7"/>
      <c r="R78" s="7"/>
      <c r="S78" s="7"/>
      <c r="T78" s="7"/>
      <c r="U78" s="7"/>
      <c r="V78" s="7"/>
      <c r="W78" s="7"/>
      <c r="X78" s="7"/>
      <c r="Y78" s="7"/>
      <c r="Z78" s="7"/>
    </row>
    <row r="79" ht="15.0" customHeight="1">
      <c r="A79" s="20" t="s">
        <v>365</v>
      </c>
      <c r="B79" s="20" t="s">
        <v>543</v>
      </c>
      <c r="C79" s="50">
        <v>1229.0</v>
      </c>
      <c r="D79" s="50">
        <v>2301.0</v>
      </c>
      <c r="E79" s="50">
        <v>3530.0</v>
      </c>
      <c r="F79" s="57">
        <v>0.3481586402</v>
      </c>
      <c r="G79" s="57">
        <v>0.6518413598</v>
      </c>
      <c r="H79" s="7"/>
      <c r="I79" s="20" t="s">
        <v>364</v>
      </c>
      <c r="J79" s="57">
        <v>0.259736957234625</v>
      </c>
      <c r="K79" s="57">
        <v>0.295297805642633</v>
      </c>
      <c r="L79" s="27">
        <v>-3.55608484080083</v>
      </c>
      <c r="M79" s="20">
        <v>1.0</v>
      </c>
      <c r="N79" s="7"/>
      <c r="O79" s="7"/>
      <c r="P79" s="7"/>
      <c r="Q79" s="7"/>
      <c r="R79" s="7"/>
      <c r="S79" s="7"/>
      <c r="T79" s="7"/>
      <c r="U79" s="7"/>
      <c r="V79" s="7"/>
      <c r="W79" s="7"/>
      <c r="X79" s="7"/>
      <c r="Y79" s="7"/>
      <c r="Z79" s="7"/>
    </row>
    <row r="80" ht="15.0" customHeight="1">
      <c r="A80" s="20" t="s">
        <v>365</v>
      </c>
      <c r="B80" s="20" t="s">
        <v>544</v>
      </c>
      <c r="C80" s="50">
        <v>450.0</v>
      </c>
      <c r="D80" s="50">
        <v>958.0</v>
      </c>
      <c r="E80" s="50">
        <v>1408.0</v>
      </c>
      <c r="F80" s="57">
        <v>0.3196022727</v>
      </c>
      <c r="G80" s="57">
        <v>0.6803977273</v>
      </c>
      <c r="H80" s="7"/>
      <c r="I80" s="20" t="s">
        <v>366</v>
      </c>
      <c r="J80" s="57">
        <v>0.290984736779162</v>
      </c>
      <c r="K80" s="57">
        <v>0.328226555246054</v>
      </c>
      <c r="L80" s="27">
        <v>-3.72418184668916</v>
      </c>
      <c r="M80" s="20">
        <v>1.0</v>
      </c>
      <c r="N80" s="7"/>
      <c r="O80" s="7"/>
      <c r="P80" s="7"/>
      <c r="Q80" s="7"/>
      <c r="R80" s="7"/>
      <c r="S80" s="7"/>
      <c r="T80" s="7"/>
      <c r="U80" s="7"/>
      <c r="V80" s="7"/>
      <c r="W80" s="7"/>
      <c r="X80" s="7"/>
      <c r="Y80" s="7"/>
      <c r="Z80" s="7"/>
    </row>
    <row r="81" ht="15.0" customHeight="1">
      <c r="A81" s="20" t="s">
        <v>365</v>
      </c>
      <c r="B81" s="20" t="s">
        <v>545</v>
      </c>
      <c r="C81" s="50">
        <v>124.0</v>
      </c>
      <c r="D81" s="50">
        <v>213.0</v>
      </c>
      <c r="E81" s="50">
        <v>337.0</v>
      </c>
      <c r="F81" s="57">
        <v>0.3679525223</v>
      </c>
      <c r="G81" s="57">
        <v>0.6320474777</v>
      </c>
      <c r="H81" s="7"/>
      <c r="I81" s="20" t="s">
        <v>367</v>
      </c>
      <c r="J81" s="57">
        <v>0.302668848408989</v>
      </c>
      <c r="K81" s="57">
        <v>0.343214756258235</v>
      </c>
      <c r="L81" s="27">
        <v>-4.05459078492451</v>
      </c>
      <c r="M81" s="20">
        <v>1.0</v>
      </c>
      <c r="N81" s="7"/>
      <c r="O81" s="7"/>
      <c r="P81" s="7"/>
      <c r="Q81" s="7"/>
      <c r="R81" s="7"/>
      <c r="S81" s="7"/>
      <c r="T81" s="7"/>
      <c r="U81" s="7"/>
      <c r="V81" s="7"/>
      <c r="W81" s="7"/>
      <c r="X81" s="7"/>
      <c r="Y81" s="7"/>
      <c r="Z81" s="7"/>
    </row>
    <row r="82" ht="15.0" customHeight="1">
      <c r="A82" s="20" t="s">
        <v>272</v>
      </c>
      <c r="B82" s="20" t="s">
        <v>546</v>
      </c>
      <c r="C82" s="50">
        <v>1391.0</v>
      </c>
      <c r="D82" s="50">
        <v>1705.0</v>
      </c>
      <c r="E82" s="50">
        <v>3096.0</v>
      </c>
      <c r="F82" s="57">
        <v>0.4492894057</v>
      </c>
      <c r="G82" s="57">
        <v>0.5507105943</v>
      </c>
      <c r="H82" s="7"/>
      <c r="I82" s="20" t="s">
        <v>271</v>
      </c>
      <c r="J82" s="57">
        <v>0.405403680246374</v>
      </c>
      <c r="K82" s="57">
        <v>0.428166619438935</v>
      </c>
      <c r="L82" s="27">
        <v>-2.27629391925603</v>
      </c>
      <c r="M82" s="20">
        <v>1.0</v>
      </c>
      <c r="N82" s="7"/>
      <c r="O82" s="7"/>
      <c r="P82" s="7"/>
      <c r="Q82" s="7"/>
      <c r="R82" s="7"/>
      <c r="S82" s="7"/>
      <c r="T82" s="7"/>
      <c r="U82" s="7"/>
      <c r="V82" s="7"/>
      <c r="W82" s="7"/>
      <c r="X82" s="7"/>
      <c r="Y82" s="7"/>
      <c r="Z82" s="7"/>
    </row>
    <row r="83" ht="15.0" customHeight="1">
      <c r="A83" s="20" t="s">
        <v>272</v>
      </c>
      <c r="B83" s="20" t="s">
        <v>547</v>
      </c>
      <c r="C83" s="50">
        <v>783.0</v>
      </c>
      <c r="D83" s="50">
        <v>1050.0</v>
      </c>
      <c r="E83" s="50">
        <v>1833.0</v>
      </c>
      <c r="F83" s="57">
        <v>0.4271685761</v>
      </c>
      <c r="G83" s="57">
        <v>0.5728314239</v>
      </c>
      <c r="H83" s="7"/>
      <c r="I83" s="20" t="s">
        <v>273</v>
      </c>
      <c r="J83" s="57">
        <v>0.385011289559069</v>
      </c>
      <c r="K83" s="57">
        <v>0.412828239345674</v>
      </c>
      <c r="L83" s="27">
        <v>-2.78169497866052</v>
      </c>
      <c r="M83" s="20">
        <v>1.0</v>
      </c>
      <c r="N83" s="7"/>
      <c r="O83" s="7"/>
      <c r="P83" s="7"/>
      <c r="Q83" s="7"/>
      <c r="R83" s="7"/>
      <c r="S83" s="7"/>
      <c r="T83" s="7"/>
      <c r="U83" s="7"/>
      <c r="V83" s="7"/>
      <c r="W83" s="7"/>
      <c r="X83" s="7"/>
      <c r="Y83" s="7"/>
      <c r="Z83" s="7"/>
    </row>
    <row r="84" ht="15.0" customHeight="1">
      <c r="A84" s="20" t="s">
        <v>272</v>
      </c>
      <c r="B84" s="20" t="s">
        <v>548</v>
      </c>
      <c r="C84" s="50">
        <v>536.0</v>
      </c>
      <c r="D84" s="50">
        <v>596.0</v>
      </c>
      <c r="E84" s="50">
        <v>1132.0</v>
      </c>
      <c r="F84" s="57">
        <v>0.4734982332</v>
      </c>
      <c r="G84" s="57">
        <v>0.5265017668</v>
      </c>
      <c r="H84" s="7"/>
      <c r="I84" s="20" t="s">
        <v>274</v>
      </c>
      <c r="J84" s="57">
        <v>0.412141922533213</v>
      </c>
      <c r="K84" s="57">
        <v>0.46182357301705</v>
      </c>
      <c r="L84" s="27">
        <v>-4.96816504838364</v>
      </c>
      <c r="M84" s="20">
        <v>1.0</v>
      </c>
      <c r="N84" s="7"/>
      <c r="O84" s="7"/>
      <c r="P84" s="7"/>
      <c r="Q84" s="7"/>
      <c r="R84" s="7"/>
      <c r="S84" s="7"/>
      <c r="T84" s="7"/>
      <c r="U84" s="7"/>
      <c r="V84" s="7"/>
      <c r="W84" s="7"/>
      <c r="X84" s="7"/>
      <c r="Y84" s="7"/>
      <c r="Z84" s="7"/>
    </row>
    <row r="85" ht="15.0" customHeight="1">
      <c r="A85" s="20" t="s">
        <v>272</v>
      </c>
      <c r="B85" s="20" t="s">
        <v>421</v>
      </c>
      <c r="C85" s="50">
        <v>8264.0</v>
      </c>
      <c r="D85" s="50">
        <v>5973.0</v>
      </c>
      <c r="E85" s="50">
        <v>14237.0</v>
      </c>
      <c r="F85" s="57">
        <v>0.5804593664</v>
      </c>
      <c r="G85" s="57">
        <v>0.4195406336</v>
      </c>
      <c r="H85" s="7"/>
      <c r="I85" s="20" t="s">
        <v>248</v>
      </c>
      <c r="J85" s="57">
        <v>0.642213669027668</v>
      </c>
      <c r="K85" s="57">
        <v>0.668406509057415</v>
      </c>
      <c r="L85" s="27">
        <v>-2.61928400297465</v>
      </c>
      <c r="M85" s="20">
        <v>1.0</v>
      </c>
      <c r="N85" s="7"/>
      <c r="O85" s="7"/>
      <c r="P85" s="7"/>
      <c r="Q85" s="7"/>
      <c r="R85" s="7"/>
      <c r="S85" s="7"/>
      <c r="T85" s="7"/>
      <c r="U85" s="7"/>
      <c r="V85" s="7"/>
      <c r="W85" s="7"/>
      <c r="X85" s="7"/>
      <c r="Y85" s="7"/>
      <c r="Z85" s="7"/>
    </row>
    <row r="86" ht="15.0" customHeight="1">
      <c r="A86" s="20" t="s">
        <v>272</v>
      </c>
      <c r="B86" s="20" t="s">
        <v>549</v>
      </c>
      <c r="C86" s="50">
        <v>8264.0</v>
      </c>
      <c r="D86" s="50">
        <v>5973.0</v>
      </c>
      <c r="E86" s="50">
        <v>14237.0</v>
      </c>
      <c r="F86" s="57">
        <v>0.5804593664</v>
      </c>
      <c r="G86" s="57">
        <v>0.4195406336</v>
      </c>
      <c r="H86" s="7"/>
      <c r="I86" s="20" t="s">
        <v>275</v>
      </c>
      <c r="J86" s="57">
        <v>0.533906237497304</v>
      </c>
      <c r="K86" s="57">
        <v>0.536014967259121</v>
      </c>
      <c r="L86" s="27">
        <v>-0.210872976181697</v>
      </c>
      <c r="M86" s="20">
        <v>1.0</v>
      </c>
      <c r="N86" s="7"/>
      <c r="O86" s="7"/>
      <c r="P86" s="7"/>
      <c r="Q86" s="7"/>
      <c r="R86" s="7"/>
      <c r="S86" s="7"/>
      <c r="T86" s="7"/>
      <c r="U86" s="7"/>
      <c r="V86" s="7"/>
      <c r="W86" s="7"/>
      <c r="X86" s="7"/>
      <c r="Y86" s="7"/>
      <c r="Z86" s="7"/>
    </row>
    <row r="87" ht="15.0" customHeight="1">
      <c r="A87" s="20" t="s">
        <v>272</v>
      </c>
      <c r="B87" s="20" t="s">
        <v>550</v>
      </c>
      <c r="C87" s="50">
        <v>2213.0</v>
      </c>
      <c r="D87" s="50">
        <v>3072.0</v>
      </c>
      <c r="E87" s="50">
        <v>5285.0</v>
      </c>
      <c r="F87" s="57">
        <v>0.4187322611</v>
      </c>
      <c r="G87" s="57">
        <v>0.5812677389</v>
      </c>
      <c r="H87" s="7"/>
      <c r="I87" s="20" t="s">
        <v>276</v>
      </c>
      <c r="J87" s="57">
        <v>0.363374070738106</v>
      </c>
      <c r="K87" s="57">
        <v>0.385394456289979</v>
      </c>
      <c r="L87" s="27">
        <v>-2.20203855518724</v>
      </c>
      <c r="M87" s="20">
        <v>1.0</v>
      </c>
      <c r="N87" s="7"/>
      <c r="O87" s="7"/>
      <c r="P87" s="7"/>
      <c r="Q87" s="7"/>
      <c r="R87" s="7"/>
      <c r="S87" s="7"/>
      <c r="T87" s="7"/>
      <c r="U87" s="7"/>
      <c r="V87" s="7"/>
      <c r="W87" s="7"/>
      <c r="X87" s="7"/>
      <c r="Y87" s="7"/>
      <c r="Z87" s="7"/>
    </row>
    <row r="88" ht="15.0" customHeight="1">
      <c r="A88" s="20" t="s">
        <v>272</v>
      </c>
      <c r="B88" s="20" t="s">
        <v>467</v>
      </c>
      <c r="C88" s="50">
        <v>37.0</v>
      </c>
      <c r="D88" s="50">
        <v>69.0</v>
      </c>
      <c r="E88" s="50">
        <v>106.0</v>
      </c>
      <c r="F88" s="57">
        <v>0.3490566038</v>
      </c>
      <c r="G88" s="57">
        <v>0.6509433962</v>
      </c>
      <c r="H88" s="7"/>
      <c r="I88" s="20" t="s">
        <v>277</v>
      </c>
      <c r="J88" s="57">
        <v>0.306109188802801</v>
      </c>
      <c r="K88" s="57">
        <v>0.32520325203252</v>
      </c>
      <c r="L88" s="27">
        <v>-1.90940632297198</v>
      </c>
      <c r="M88" s="20">
        <v>1.0</v>
      </c>
      <c r="N88" s="7"/>
      <c r="O88" s="7"/>
      <c r="P88" s="7"/>
      <c r="Q88" s="7"/>
      <c r="R88" s="7"/>
      <c r="S88" s="7"/>
      <c r="T88" s="7"/>
      <c r="U88" s="7"/>
      <c r="V88" s="7"/>
      <c r="W88" s="7"/>
      <c r="X88" s="7"/>
      <c r="Y88" s="7"/>
      <c r="Z88" s="7"/>
    </row>
    <row r="89" ht="15.0" customHeight="1">
      <c r="A89" s="20" t="s">
        <v>272</v>
      </c>
      <c r="B89" s="20" t="s">
        <v>551</v>
      </c>
      <c r="C89" s="50">
        <v>1363.0</v>
      </c>
      <c r="D89" s="50">
        <v>1680.0</v>
      </c>
      <c r="E89" s="50">
        <v>3043.0</v>
      </c>
      <c r="F89" s="57">
        <v>0.4479132435</v>
      </c>
      <c r="G89" s="57">
        <v>0.5520867565</v>
      </c>
      <c r="H89" s="7"/>
      <c r="I89" s="20" t="s">
        <v>278</v>
      </c>
      <c r="J89" s="57">
        <v>0.392911943654257</v>
      </c>
      <c r="K89" s="57">
        <v>0.431019459773453</v>
      </c>
      <c r="L89" s="27">
        <v>-3.81075161191964</v>
      </c>
      <c r="M89" s="20">
        <v>1.0</v>
      </c>
      <c r="N89" s="7"/>
      <c r="O89" s="7"/>
      <c r="P89" s="7"/>
      <c r="Q89" s="7"/>
      <c r="R89" s="7"/>
      <c r="S89" s="7"/>
      <c r="T89" s="7"/>
      <c r="U89" s="7"/>
      <c r="V89" s="7"/>
      <c r="W89" s="7"/>
      <c r="X89" s="7"/>
      <c r="Y89" s="7"/>
      <c r="Z89" s="7"/>
    </row>
    <row r="90" ht="15.0" customHeight="1">
      <c r="A90" s="20" t="s">
        <v>272</v>
      </c>
      <c r="B90" s="20" t="s">
        <v>469</v>
      </c>
      <c r="C90" s="50">
        <v>153.0</v>
      </c>
      <c r="D90" s="50">
        <v>216.0</v>
      </c>
      <c r="E90" s="50">
        <v>369.0</v>
      </c>
      <c r="F90" s="57">
        <v>0.4146341463</v>
      </c>
      <c r="G90" s="57">
        <v>0.5853658537</v>
      </c>
      <c r="H90" s="7"/>
      <c r="I90" s="20" t="s">
        <v>279</v>
      </c>
      <c r="J90" s="57">
        <v>0.33169258142067</v>
      </c>
      <c r="K90" s="57">
        <v>0.41254752851711</v>
      </c>
      <c r="L90" s="27">
        <v>-8.08549470964403</v>
      </c>
      <c r="M90" s="20">
        <v>1.0</v>
      </c>
      <c r="N90" s="7"/>
      <c r="O90" s="7"/>
      <c r="P90" s="7"/>
      <c r="Q90" s="7"/>
      <c r="R90" s="7"/>
      <c r="S90" s="7"/>
      <c r="T90" s="7"/>
      <c r="U90" s="7"/>
      <c r="V90" s="7"/>
      <c r="W90" s="7"/>
      <c r="X90" s="7"/>
      <c r="Y90" s="7"/>
      <c r="Z90" s="7"/>
    </row>
    <row r="91" ht="15.0" customHeight="1">
      <c r="A91" s="20" t="s">
        <v>272</v>
      </c>
      <c r="B91" s="20" t="s">
        <v>470</v>
      </c>
      <c r="C91" s="50">
        <v>5267.0</v>
      </c>
      <c r="D91" s="50">
        <v>2277.0</v>
      </c>
      <c r="E91" s="50">
        <v>7544.0</v>
      </c>
      <c r="F91" s="57">
        <v>0.6981707317</v>
      </c>
      <c r="G91" s="57">
        <v>0.3018292683</v>
      </c>
      <c r="H91" s="7"/>
      <c r="I91" s="20" t="s">
        <v>280</v>
      </c>
      <c r="J91" s="57">
        <v>0.674169001961286</v>
      </c>
      <c r="K91" s="57">
        <v>0.697166957000092</v>
      </c>
      <c r="L91" s="27">
        <v>-2.29979550388062</v>
      </c>
      <c r="M91" s="20">
        <v>1.0</v>
      </c>
      <c r="N91" s="7"/>
      <c r="O91" s="7"/>
      <c r="P91" s="7"/>
      <c r="Q91" s="7"/>
      <c r="R91" s="7"/>
      <c r="S91" s="7"/>
      <c r="T91" s="7"/>
      <c r="U91" s="7"/>
      <c r="V91" s="7"/>
      <c r="W91" s="7"/>
      <c r="X91" s="7"/>
      <c r="Y91" s="7"/>
      <c r="Z91" s="7"/>
    </row>
    <row r="92" ht="15.0" customHeight="1">
      <c r="A92" s="20" t="s">
        <v>272</v>
      </c>
      <c r="B92" s="20" t="s">
        <v>471</v>
      </c>
      <c r="C92" s="50">
        <v>5028.0</v>
      </c>
      <c r="D92" s="50">
        <v>4270.0</v>
      </c>
      <c r="E92" s="50">
        <v>9298.0</v>
      </c>
      <c r="F92" s="57">
        <v>0.5407614541</v>
      </c>
      <c r="G92" s="57">
        <v>0.4592385459</v>
      </c>
      <c r="H92" s="7"/>
      <c r="I92" s="20" t="s">
        <v>281</v>
      </c>
      <c r="J92" s="57">
        <v>0.488849538817183</v>
      </c>
      <c r="K92" s="57">
        <v>0.515936446798267</v>
      </c>
      <c r="L92" s="27">
        <v>-2.70869079810839</v>
      </c>
      <c r="M92" s="20">
        <v>0.0</v>
      </c>
      <c r="N92" s="7"/>
      <c r="O92" s="7"/>
      <c r="P92" s="7"/>
      <c r="Q92" s="7"/>
      <c r="R92" s="7"/>
      <c r="S92" s="7"/>
      <c r="T92" s="7"/>
      <c r="U92" s="7"/>
      <c r="V92" s="7"/>
      <c r="W92" s="7"/>
      <c r="X92" s="7"/>
      <c r="Y92" s="7"/>
      <c r="Z92" s="7"/>
    </row>
    <row r="93" ht="15.0" customHeight="1">
      <c r="A93" s="20" t="s">
        <v>272</v>
      </c>
      <c r="B93" s="20" t="s">
        <v>472</v>
      </c>
      <c r="C93" s="50">
        <v>524.0</v>
      </c>
      <c r="D93" s="50">
        <v>346.0</v>
      </c>
      <c r="E93" s="50">
        <v>870.0</v>
      </c>
      <c r="F93" s="57">
        <v>0.6022988506</v>
      </c>
      <c r="G93" s="57">
        <v>0.3977011494</v>
      </c>
      <c r="H93" s="7"/>
      <c r="I93" s="20" t="s">
        <v>282</v>
      </c>
      <c r="J93" s="57">
        <v>0.543174354914787</v>
      </c>
      <c r="K93" s="57">
        <v>0.595993322203673</v>
      </c>
      <c r="L93" s="27">
        <v>-5.28189672888856</v>
      </c>
      <c r="M93" s="20">
        <v>1.0</v>
      </c>
      <c r="N93" s="7"/>
      <c r="O93" s="7"/>
      <c r="P93" s="7"/>
      <c r="Q93" s="7"/>
      <c r="R93" s="7"/>
      <c r="S93" s="7"/>
      <c r="T93" s="7"/>
      <c r="U93" s="7"/>
      <c r="V93" s="7"/>
      <c r="W93" s="7"/>
      <c r="X93" s="7"/>
      <c r="Y93" s="7"/>
      <c r="Z93" s="7"/>
    </row>
    <row r="94" ht="15.0" customHeight="1">
      <c r="A94" s="20" t="s">
        <v>272</v>
      </c>
      <c r="B94" s="20" t="s">
        <v>473</v>
      </c>
      <c r="C94" s="50">
        <v>90.0</v>
      </c>
      <c r="D94" s="50">
        <v>81.0</v>
      </c>
      <c r="E94" s="50">
        <v>171.0</v>
      </c>
      <c r="F94" s="57">
        <v>0.5263157895</v>
      </c>
      <c r="G94" s="57">
        <v>0.4736842105</v>
      </c>
      <c r="H94" s="7"/>
      <c r="I94" s="20" t="s">
        <v>283</v>
      </c>
      <c r="J94" s="57">
        <v>0.453029858014997</v>
      </c>
      <c r="K94" s="57">
        <v>0.529126213592233</v>
      </c>
      <c r="L94" s="27">
        <v>-7.60963555772356</v>
      </c>
      <c r="M94" s="20">
        <v>0.0</v>
      </c>
      <c r="N94" s="7"/>
      <c r="O94" s="7"/>
      <c r="P94" s="7"/>
      <c r="Q94" s="7"/>
      <c r="R94" s="7"/>
      <c r="S94" s="7"/>
      <c r="T94" s="7"/>
      <c r="U94" s="7"/>
      <c r="V94" s="7"/>
      <c r="W94" s="7"/>
      <c r="X94" s="7"/>
      <c r="Y94" s="7"/>
      <c r="Z94" s="7"/>
    </row>
    <row r="95" ht="15.0" customHeight="1">
      <c r="A95" s="20" t="s">
        <v>272</v>
      </c>
      <c r="B95" s="20" t="s">
        <v>427</v>
      </c>
      <c r="C95" s="50">
        <v>4172.0</v>
      </c>
      <c r="D95" s="50">
        <v>3049.0</v>
      </c>
      <c r="E95" s="50">
        <v>7221.0</v>
      </c>
      <c r="F95" s="57">
        <v>0.5777593131</v>
      </c>
      <c r="G95" s="57">
        <v>0.4222406869</v>
      </c>
      <c r="H95" s="7"/>
      <c r="I95" s="20" t="s">
        <v>254</v>
      </c>
      <c r="J95" s="57">
        <v>0.528009208531609</v>
      </c>
      <c r="K95" s="57">
        <v>0.545283255872378</v>
      </c>
      <c r="L95" s="27">
        <v>-1.72740473407685</v>
      </c>
      <c r="M95" s="20">
        <v>1.0</v>
      </c>
      <c r="N95" s="7"/>
      <c r="O95" s="7"/>
      <c r="P95" s="7"/>
      <c r="Q95" s="7"/>
      <c r="R95" s="7"/>
      <c r="S95" s="7"/>
      <c r="T95" s="7"/>
      <c r="U95" s="7"/>
      <c r="V95" s="7"/>
      <c r="W95" s="7"/>
      <c r="X95" s="7"/>
      <c r="Y95" s="7"/>
      <c r="Z95" s="7"/>
    </row>
    <row r="96" ht="15.0" customHeight="1">
      <c r="A96" s="20" t="s">
        <v>272</v>
      </c>
      <c r="B96" s="20" t="s">
        <v>552</v>
      </c>
      <c r="C96" s="50">
        <v>1533.0</v>
      </c>
      <c r="D96" s="50">
        <v>1401.0</v>
      </c>
      <c r="E96" s="50">
        <v>2934.0</v>
      </c>
      <c r="F96" s="57">
        <v>0.5224948875</v>
      </c>
      <c r="G96" s="57">
        <v>0.4775051125</v>
      </c>
      <c r="H96" s="7"/>
      <c r="I96" s="20" t="s">
        <v>284</v>
      </c>
      <c r="J96" s="57">
        <v>0.484326823536523</v>
      </c>
      <c r="K96" s="57">
        <v>0.506009967751393</v>
      </c>
      <c r="L96" s="27">
        <v>-2.16831442148694</v>
      </c>
      <c r="M96" s="20">
        <v>0.0</v>
      </c>
      <c r="N96" s="7"/>
      <c r="O96" s="7"/>
      <c r="P96" s="7"/>
      <c r="Q96" s="7"/>
      <c r="R96" s="7"/>
      <c r="S96" s="7"/>
      <c r="T96" s="7"/>
      <c r="U96" s="7"/>
      <c r="V96" s="7"/>
      <c r="W96" s="7"/>
      <c r="X96" s="7"/>
      <c r="Y96" s="7"/>
      <c r="Z96" s="7"/>
    </row>
    <row r="97" ht="15.0" customHeight="1">
      <c r="A97" s="20" t="s">
        <v>272</v>
      </c>
      <c r="B97" s="20" t="s">
        <v>553</v>
      </c>
      <c r="C97" s="50">
        <v>2113.0</v>
      </c>
      <c r="D97" s="50">
        <v>3848.0</v>
      </c>
      <c r="E97" s="50">
        <v>5961.0</v>
      </c>
      <c r="F97" s="57">
        <v>0.3544707264</v>
      </c>
      <c r="G97" s="57">
        <v>0.6455292736</v>
      </c>
      <c r="H97" s="7"/>
      <c r="I97" s="20" t="s">
        <v>243</v>
      </c>
      <c r="J97" s="57">
        <v>0.301924063344431</v>
      </c>
      <c r="K97" s="57">
        <v>0.335777345503516</v>
      </c>
      <c r="L97" s="27">
        <v>-3.3853282159085</v>
      </c>
      <c r="M97" s="20">
        <v>1.0</v>
      </c>
      <c r="N97" s="7"/>
      <c r="O97" s="7"/>
      <c r="P97" s="7"/>
      <c r="Q97" s="7"/>
      <c r="R97" s="7"/>
      <c r="S97" s="7"/>
      <c r="T97" s="7"/>
      <c r="U97" s="7"/>
      <c r="V97" s="7"/>
      <c r="W97" s="7"/>
      <c r="X97" s="7"/>
      <c r="Y97" s="7"/>
      <c r="Z97" s="7"/>
    </row>
    <row r="98" ht="15.0" customHeight="1">
      <c r="A98" s="20" t="s">
        <v>272</v>
      </c>
      <c r="B98" s="20" t="s">
        <v>475</v>
      </c>
      <c r="C98" s="50">
        <v>591.0</v>
      </c>
      <c r="D98" s="50">
        <v>1057.0</v>
      </c>
      <c r="E98" s="50">
        <v>1648.0</v>
      </c>
      <c r="F98" s="57">
        <v>0.3586165049</v>
      </c>
      <c r="G98" s="57">
        <v>0.6413834951</v>
      </c>
      <c r="H98" s="7"/>
      <c r="I98" s="20" t="s">
        <v>285</v>
      </c>
      <c r="J98" s="57">
        <v>0.311965979279568</v>
      </c>
      <c r="K98" s="57">
        <v>0.339858618814573</v>
      </c>
      <c r="L98" s="27">
        <v>-2.78926395350054</v>
      </c>
      <c r="M98" s="20">
        <v>1.0</v>
      </c>
      <c r="N98" s="7"/>
      <c r="O98" s="7"/>
      <c r="P98" s="7"/>
      <c r="Q98" s="7"/>
      <c r="R98" s="7"/>
      <c r="S98" s="7"/>
      <c r="T98" s="7"/>
      <c r="U98" s="7"/>
      <c r="V98" s="7"/>
      <c r="W98" s="7"/>
      <c r="X98" s="7"/>
      <c r="Y98" s="7"/>
      <c r="Z98" s="7"/>
    </row>
    <row r="99" ht="15.0" customHeight="1">
      <c r="A99" s="20" t="s">
        <v>272</v>
      </c>
      <c r="B99" s="20" t="s">
        <v>476</v>
      </c>
      <c r="C99" s="50">
        <v>2125.0</v>
      </c>
      <c r="D99" s="50">
        <v>2303.0</v>
      </c>
      <c r="E99" s="50">
        <v>4428.0</v>
      </c>
      <c r="F99" s="57">
        <v>0.4799006323</v>
      </c>
      <c r="G99" s="57">
        <v>0.5200993677</v>
      </c>
      <c r="H99" s="7"/>
      <c r="I99" s="20" t="s">
        <v>289</v>
      </c>
      <c r="J99" s="57">
        <v>0.41259612005593</v>
      </c>
      <c r="K99" s="57">
        <v>0.450285965684118</v>
      </c>
      <c r="L99" s="27">
        <v>-3.76898456281882</v>
      </c>
      <c r="M99" s="20">
        <v>1.0</v>
      </c>
      <c r="N99" s="7"/>
      <c r="O99" s="7"/>
      <c r="P99" s="7"/>
      <c r="Q99" s="7"/>
      <c r="R99" s="7"/>
      <c r="S99" s="7"/>
      <c r="T99" s="7"/>
      <c r="U99" s="7"/>
      <c r="V99" s="7"/>
      <c r="W99" s="7"/>
      <c r="X99" s="7"/>
      <c r="Y99" s="7"/>
      <c r="Z99" s="7"/>
    </row>
    <row r="100" ht="15.0" customHeight="1">
      <c r="A100" s="20" t="s">
        <v>272</v>
      </c>
      <c r="B100" s="20" t="s">
        <v>554</v>
      </c>
      <c r="C100" s="50">
        <v>3385.0</v>
      </c>
      <c r="D100" s="50">
        <v>3305.0</v>
      </c>
      <c r="E100" s="50">
        <v>6690.0</v>
      </c>
      <c r="F100" s="57">
        <v>0.5059790732</v>
      </c>
      <c r="G100" s="57">
        <v>0.4940209268</v>
      </c>
      <c r="H100" s="7"/>
      <c r="I100" s="20" t="s">
        <v>287</v>
      </c>
      <c r="J100" s="57">
        <v>0.45965677968041</v>
      </c>
      <c r="K100" s="57">
        <v>0.476039658496282</v>
      </c>
      <c r="L100" s="27">
        <v>-1.63828788158724</v>
      </c>
      <c r="M100" s="20">
        <v>1.0</v>
      </c>
      <c r="N100" s="7"/>
      <c r="O100" s="7"/>
      <c r="P100" s="7"/>
      <c r="Q100" s="7"/>
      <c r="R100" s="7"/>
      <c r="S100" s="7"/>
      <c r="T100" s="7"/>
      <c r="U100" s="7"/>
      <c r="V100" s="7"/>
      <c r="W100" s="7"/>
      <c r="X100" s="7"/>
      <c r="Y100" s="7"/>
      <c r="Z100" s="7"/>
    </row>
    <row r="101" ht="15.0" customHeight="1">
      <c r="A101" s="20" t="s">
        <v>272</v>
      </c>
      <c r="B101" s="20" t="s">
        <v>555</v>
      </c>
      <c r="C101" s="50">
        <v>1959.0</v>
      </c>
      <c r="D101" s="50">
        <v>3629.0</v>
      </c>
      <c r="E101" s="50">
        <v>5588.0</v>
      </c>
      <c r="F101" s="57">
        <v>0.3505726557</v>
      </c>
      <c r="G101" s="57">
        <v>0.6494273443</v>
      </c>
      <c r="H101" s="7"/>
      <c r="I101" s="20" t="s">
        <v>288</v>
      </c>
      <c r="J101" s="57">
        <v>0.298765414611786</v>
      </c>
      <c r="K101" s="57">
        <v>0.330859310572324</v>
      </c>
      <c r="L101" s="27">
        <v>-3.2093895960538</v>
      </c>
      <c r="M101" s="20">
        <v>1.0</v>
      </c>
      <c r="N101" s="7"/>
      <c r="O101" s="7"/>
      <c r="P101" s="7"/>
      <c r="Q101" s="7"/>
      <c r="R101" s="7"/>
      <c r="S101" s="7"/>
      <c r="T101" s="7"/>
      <c r="U101" s="7"/>
      <c r="V101" s="7"/>
      <c r="W101" s="7"/>
      <c r="X101" s="7"/>
      <c r="Y101" s="7"/>
      <c r="Z101" s="7"/>
    </row>
    <row r="102" ht="15.0" customHeight="1">
      <c r="A102" s="20" t="s">
        <v>272</v>
      </c>
      <c r="B102" s="20" t="s">
        <v>556</v>
      </c>
      <c r="C102" s="50">
        <v>1395.0</v>
      </c>
      <c r="D102" s="50">
        <v>1399.0</v>
      </c>
      <c r="E102" s="50">
        <v>2794.0</v>
      </c>
      <c r="F102" s="57">
        <v>0.4992841804</v>
      </c>
      <c r="G102" s="57">
        <v>0.5007158196</v>
      </c>
      <c r="H102" s="7"/>
      <c r="I102" s="20" t="s">
        <v>286</v>
      </c>
      <c r="J102" s="57">
        <v>0.459802561903923</v>
      </c>
      <c r="K102" s="57">
        <v>0.489570552147239</v>
      </c>
      <c r="L102" s="27">
        <v>-2.9767990243316</v>
      </c>
      <c r="M102" s="20">
        <v>1.0</v>
      </c>
      <c r="N102" s="7"/>
      <c r="O102" s="7"/>
      <c r="P102" s="7"/>
      <c r="Q102" s="7"/>
      <c r="R102" s="7"/>
      <c r="S102" s="7"/>
      <c r="T102" s="7"/>
      <c r="U102" s="7"/>
      <c r="V102" s="7"/>
      <c r="W102" s="7"/>
      <c r="X102" s="7"/>
      <c r="Y102" s="7"/>
      <c r="Z102" s="7"/>
    </row>
    <row r="103" ht="15.0" customHeight="1">
      <c r="A103" s="20" t="s">
        <v>272</v>
      </c>
      <c r="B103" s="20" t="s">
        <v>480</v>
      </c>
      <c r="C103" s="50">
        <v>751.0</v>
      </c>
      <c r="D103" s="50">
        <v>748.0</v>
      </c>
      <c r="E103" s="50">
        <v>1499.0</v>
      </c>
      <c r="F103" s="57">
        <v>0.5010006671</v>
      </c>
      <c r="G103" s="57">
        <v>0.4989993329</v>
      </c>
      <c r="H103" s="7"/>
      <c r="I103" s="20" t="s">
        <v>290</v>
      </c>
      <c r="J103" s="57">
        <v>0.453486878438952</v>
      </c>
      <c r="K103" s="57">
        <v>0.487903225806452</v>
      </c>
      <c r="L103" s="27">
        <v>-3.44163473674993</v>
      </c>
      <c r="M103" s="20">
        <v>1.0</v>
      </c>
      <c r="N103" s="7"/>
      <c r="O103" s="7"/>
      <c r="P103" s="7"/>
      <c r="Q103" s="7"/>
      <c r="R103" s="7"/>
      <c r="S103" s="7"/>
      <c r="T103" s="7"/>
      <c r="U103" s="7"/>
      <c r="V103" s="7"/>
      <c r="W103" s="7"/>
      <c r="X103" s="7"/>
      <c r="Y103" s="7"/>
      <c r="Z103" s="7"/>
    </row>
    <row r="104" ht="15.0" customHeight="1">
      <c r="A104" s="20" t="s">
        <v>272</v>
      </c>
      <c r="B104" s="20" t="s">
        <v>557</v>
      </c>
      <c r="C104" s="50">
        <v>2183.0</v>
      </c>
      <c r="D104" s="50">
        <v>2387.0</v>
      </c>
      <c r="E104" s="50">
        <v>4570.0</v>
      </c>
      <c r="F104" s="57">
        <v>0.4776805252</v>
      </c>
      <c r="G104" s="57">
        <v>0.5223194748</v>
      </c>
      <c r="H104" s="7"/>
      <c r="I104" s="20" t="s">
        <v>272</v>
      </c>
      <c r="J104" s="57">
        <v>0.446809456248423</v>
      </c>
      <c r="K104" s="57">
        <v>0.459792709077913</v>
      </c>
      <c r="L104" s="27">
        <v>-1.29832528294899</v>
      </c>
      <c r="M104" s="20">
        <v>1.0</v>
      </c>
      <c r="N104" s="7"/>
      <c r="O104" s="7"/>
      <c r="P104" s="7"/>
      <c r="Q104" s="7"/>
      <c r="R104" s="7"/>
      <c r="S104" s="7"/>
      <c r="T104" s="7"/>
      <c r="U104" s="7"/>
      <c r="V104" s="7"/>
      <c r="W104" s="7"/>
      <c r="X104" s="7"/>
      <c r="Y104" s="7"/>
      <c r="Z104" s="7"/>
    </row>
    <row r="105" ht="15.0" customHeight="1">
      <c r="A105" s="20" t="s">
        <v>272</v>
      </c>
      <c r="B105" s="20" t="s">
        <v>482</v>
      </c>
      <c r="C105" s="50">
        <v>6279.0</v>
      </c>
      <c r="D105" s="50">
        <v>5448.0</v>
      </c>
      <c r="E105" s="50">
        <v>11727.0</v>
      </c>
      <c r="F105" s="57">
        <v>0.5354310565</v>
      </c>
      <c r="G105" s="57">
        <v>0.4645689435</v>
      </c>
      <c r="H105" s="7"/>
      <c r="I105" s="20" t="s">
        <v>291</v>
      </c>
      <c r="J105" s="57">
        <v>0.489340124181927</v>
      </c>
      <c r="K105" s="57">
        <v>0.508679795769511</v>
      </c>
      <c r="L105" s="27">
        <v>-1.93396715875843</v>
      </c>
      <c r="M105" s="20">
        <v>0.0</v>
      </c>
      <c r="N105" s="7"/>
      <c r="O105" s="7"/>
      <c r="P105" s="7"/>
      <c r="Q105" s="7"/>
      <c r="R105" s="7"/>
      <c r="S105" s="7"/>
      <c r="T105" s="7"/>
      <c r="U105" s="7"/>
      <c r="V105" s="7"/>
      <c r="W105" s="7"/>
      <c r="X105" s="7"/>
      <c r="Y105" s="7"/>
      <c r="Z105" s="7"/>
    </row>
    <row r="106" ht="15.0" customHeight="1">
      <c r="A106" s="20" t="s">
        <v>272</v>
      </c>
      <c r="B106" s="20" t="s">
        <v>558</v>
      </c>
      <c r="C106" s="50">
        <v>551.0</v>
      </c>
      <c r="D106" s="50">
        <v>858.0</v>
      </c>
      <c r="E106" s="50">
        <v>1409.0</v>
      </c>
      <c r="F106" s="57">
        <v>0.3910574876</v>
      </c>
      <c r="G106" s="57">
        <v>0.6089425124</v>
      </c>
      <c r="H106" s="7"/>
      <c r="I106" s="20" t="s">
        <v>292</v>
      </c>
      <c r="J106" s="57">
        <v>0.344319033708664</v>
      </c>
      <c r="K106" s="57">
        <v>0.373340414232608</v>
      </c>
      <c r="L106" s="27">
        <v>-2.9021380523944</v>
      </c>
      <c r="M106" s="20">
        <v>1.0</v>
      </c>
      <c r="N106" s="7"/>
      <c r="O106" s="7"/>
      <c r="P106" s="7"/>
      <c r="Q106" s="7"/>
      <c r="R106" s="7"/>
      <c r="S106" s="7"/>
      <c r="T106" s="7"/>
      <c r="U106" s="7"/>
      <c r="V106" s="7"/>
      <c r="W106" s="7"/>
      <c r="X106" s="7"/>
      <c r="Y106" s="7"/>
      <c r="Z106" s="7"/>
    </row>
    <row r="107" ht="15.0" customHeight="1">
      <c r="A107" s="20" t="s">
        <v>272</v>
      </c>
      <c r="B107" s="20" t="s">
        <v>559</v>
      </c>
      <c r="C107" s="50">
        <v>1305.0</v>
      </c>
      <c r="D107" s="50">
        <v>2296.0</v>
      </c>
      <c r="E107" s="50">
        <v>3601.0</v>
      </c>
      <c r="F107" s="57">
        <v>0.3623993335</v>
      </c>
      <c r="G107" s="57">
        <v>0.6376006665</v>
      </c>
      <c r="H107" s="7"/>
      <c r="I107" s="20" t="s">
        <v>293</v>
      </c>
      <c r="J107" s="57">
        <v>0.298544997807671</v>
      </c>
      <c r="K107" s="57">
        <v>0.347016828148904</v>
      </c>
      <c r="L107" s="27">
        <v>-4.84718303412323</v>
      </c>
      <c r="M107" s="20">
        <v>1.0</v>
      </c>
      <c r="N107" s="7"/>
      <c r="O107" s="7"/>
      <c r="P107" s="7"/>
      <c r="Q107" s="7"/>
      <c r="R107" s="7"/>
      <c r="S107" s="7"/>
      <c r="T107" s="7"/>
      <c r="U107" s="7"/>
      <c r="V107" s="7"/>
      <c r="W107" s="7"/>
      <c r="X107" s="7"/>
      <c r="Y107" s="7"/>
      <c r="Z107" s="7"/>
    </row>
    <row r="108" ht="15.0" customHeight="1">
      <c r="A108" s="20" t="s">
        <v>272</v>
      </c>
      <c r="B108" s="20" t="s">
        <v>560</v>
      </c>
      <c r="C108" s="50">
        <v>81.0</v>
      </c>
      <c r="D108" s="50">
        <v>141.0</v>
      </c>
      <c r="E108" s="50">
        <v>222.0</v>
      </c>
      <c r="F108" s="57">
        <v>0.3648648649</v>
      </c>
      <c r="G108" s="57">
        <v>0.6351351351</v>
      </c>
      <c r="H108" s="7"/>
      <c r="I108" s="20" t="s">
        <v>294</v>
      </c>
      <c r="J108" s="57">
        <v>0.28449022396497</v>
      </c>
      <c r="K108" s="57">
        <v>0.355212355212355</v>
      </c>
      <c r="L108" s="27">
        <v>-7.0722131247385</v>
      </c>
      <c r="M108" s="20">
        <v>1.0</v>
      </c>
      <c r="N108" s="7"/>
      <c r="O108" s="7"/>
      <c r="P108" s="7"/>
      <c r="Q108" s="7"/>
      <c r="R108" s="7"/>
      <c r="S108" s="7"/>
      <c r="T108" s="7"/>
      <c r="U108" s="7"/>
      <c r="V108" s="7"/>
      <c r="W108" s="7"/>
      <c r="X108" s="7"/>
      <c r="Y108" s="7"/>
      <c r="Z108" s="7"/>
    </row>
    <row r="109" ht="15.0" customHeight="1">
      <c r="A109" s="20" t="s">
        <v>272</v>
      </c>
      <c r="B109" s="20" t="s">
        <v>561</v>
      </c>
      <c r="C109" s="50">
        <v>304.0</v>
      </c>
      <c r="D109" s="50">
        <v>470.0</v>
      </c>
      <c r="E109" s="50">
        <v>774.0</v>
      </c>
      <c r="F109" s="57">
        <v>0.3927648579</v>
      </c>
      <c r="G109" s="57">
        <v>0.6072351421</v>
      </c>
      <c r="H109" s="7"/>
      <c r="I109" s="20" t="s">
        <v>295</v>
      </c>
      <c r="J109" s="57">
        <v>0.341665322381316</v>
      </c>
      <c r="K109" s="57">
        <v>0.365720524017467</v>
      </c>
      <c r="L109" s="27">
        <v>-2.40552016361517</v>
      </c>
      <c r="M109" s="20">
        <v>1.0</v>
      </c>
      <c r="N109" s="7"/>
      <c r="O109" s="7"/>
      <c r="P109" s="7"/>
      <c r="Q109" s="7"/>
      <c r="R109" s="7"/>
      <c r="S109" s="7"/>
      <c r="T109" s="7"/>
      <c r="U109" s="7"/>
      <c r="V109" s="7"/>
      <c r="W109" s="7"/>
      <c r="X109" s="7"/>
      <c r="Y109" s="7"/>
      <c r="Z109" s="7"/>
    </row>
    <row r="110" ht="15.0" customHeight="1">
      <c r="A110" s="20" t="s">
        <v>272</v>
      </c>
      <c r="B110" s="20" t="s">
        <v>562</v>
      </c>
      <c r="C110" s="50">
        <v>198.0</v>
      </c>
      <c r="D110" s="50">
        <v>262.0</v>
      </c>
      <c r="E110" s="50">
        <v>460.0</v>
      </c>
      <c r="F110" s="57">
        <v>0.4304347826</v>
      </c>
      <c r="G110" s="57">
        <v>0.5695652174</v>
      </c>
      <c r="H110" s="7"/>
      <c r="I110" s="20" t="s">
        <v>296</v>
      </c>
      <c r="J110" s="57">
        <v>0.376187579234713</v>
      </c>
      <c r="K110" s="57">
        <v>0.404624277456647</v>
      </c>
      <c r="L110" s="27">
        <v>-2.84366982219345</v>
      </c>
      <c r="M110" s="20">
        <v>1.0</v>
      </c>
      <c r="N110" s="7"/>
      <c r="O110" s="7"/>
      <c r="P110" s="7"/>
      <c r="Q110" s="7"/>
      <c r="R110" s="7"/>
      <c r="S110" s="7"/>
      <c r="T110" s="7"/>
      <c r="U110" s="7"/>
      <c r="V110" s="7"/>
      <c r="W110" s="7"/>
      <c r="X110" s="7"/>
      <c r="Y110" s="7"/>
      <c r="Z110" s="7"/>
    </row>
    <row r="111" ht="15.0" customHeight="1">
      <c r="A111" s="20" t="s">
        <v>272</v>
      </c>
      <c r="B111" s="20" t="s">
        <v>563</v>
      </c>
      <c r="C111" s="50">
        <v>304.0</v>
      </c>
      <c r="D111" s="50">
        <v>373.0</v>
      </c>
      <c r="E111" s="50">
        <v>677.0</v>
      </c>
      <c r="F111" s="57">
        <v>0.4490398818</v>
      </c>
      <c r="G111" s="57">
        <v>0.5509601182</v>
      </c>
      <c r="H111" s="7"/>
      <c r="I111" s="20" t="s">
        <v>297</v>
      </c>
      <c r="J111" s="57">
        <v>0.397627324713127</v>
      </c>
      <c r="K111" s="57">
        <v>0.419518377693283</v>
      </c>
      <c r="L111" s="27">
        <v>-2.18910529801555</v>
      </c>
      <c r="M111" s="20">
        <v>1.0</v>
      </c>
      <c r="N111" s="7"/>
      <c r="O111" s="7"/>
      <c r="P111" s="7"/>
      <c r="Q111" s="7"/>
      <c r="R111" s="7"/>
      <c r="S111" s="7"/>
      <c r="T111" s="7"/>
      <c r="U111" s="7"/>
      <c r="V111" s="7"/>
      <c r="W111" s="7"/>
      <c r="X111" s="7"/>
      <c r="Y111" s="7"/>
      <c r="Z111" s="7"/>
    </row>
    <row r="112" ht="15.0" customHeight="1">
      <c r="A112" s="20" t="s">
        <v>272</v>
      </c>
      <c r="B112" s="20" t="s">
        <v>564</v>
      </c>
      <c r="C112" s="50">
        <v>1201.0</v>
      </c>
      <c r="D112" s="50">
        <v>2373.0</v>
      </c>
      <c r="E112" s="50">
        <v>3574.0</v>
      </c>
      <c r="F112" s="57">
        <v>0.3360380526</v>
      </c>
      <c r="G112" s="57">
        <v>0.6639619474</v>
      </c>
      <c r="H112" s="7"/>
      <c r="I112" s="20" t="s">
        <v>298</v>
      </c>
      <c r="J112" s="57">
        <v>0.281573855812912</v>
      </c>
      <c r="K112" s="57">
        <v>0.313794845881759</v>
      </c>
      <c r="L112" s="27">
        <v>-3.22209900688462</v>
      </c>
      <c r="M112" s="20">
        <v>1.0</v>
      </c>
      <c r="N112" s="7"/>
      <c r="O112" s="7"/>
      <c r="P112" s="7"/>
      <c r="Q112" s="7"/>
      <c r="R112" s="7"/>
      <c r="S112" s="7"/>
      <c r="T112" s="7"/>
      <c r="U112" s="7"/>
      <c r="V112" s="7"/>
      <c r="W112" s="7"/>
      <c r="X112" s="7"/>
      <c r="Y112" s="7"/>
      <c r="Z112" s="7"/>
    </row>
    <row r="113" ht="15.0" customHeight="1">
      <c r="A113" s="20" t="s">
        <v>272</v>
      </c>
      <c r="B113" s="20" t="s">
        <v>490</v>
      </c>
      <c r="C113" s="50">
        <v>1903.0</v>
      </c>
      <c r="D113" s="50">
        <v>1900.0</v>
      </c>
      <c r="E113" s="50">
        <v>3803.0</v>
      </c>
      <c r="F113" s="57">
        <v>0.5003944255</v>
      </c>
      <c r="G113" s="57">
        <v>0.4996055745</v>
      </c>
      <c r="H113" s="7"/>
      <c r="I113" s="20" t="s">
        <v>368</v>
      </c>
      <c r="J113" s="57">
        <v>0.456208381421783</v>
      </c>
      <c r="K113" s="57">
        <v>0.477742641693019</v>
      </c>
      <c r="L113" s="27">
        <v>-2.15342602712353</v>
      </c>
      <c r="M113" s="20">
        <v>1.0</v>
      </c>
      <c r="N113" s="7"/>
      <c r="O113" s="7"/>
      <c r="P113" s="7"/>
      <c r="Q113" s="7"/>
      <c r="R113" s="7"/>
      <c r="S113" s="7"/>
      <c r="T113" s="7"/>
      <c r="U113" s="7"/>
      <c r="V113" s="7"/>
      <c r="W113" s="7"/>
      <c r="X113" s="7"/>
      <c r="Y113" s="7"/>
      <c r="Z113" s="7"/>
    </row>
    <row r="114" ht="15.0" customHeight="1">
      <c r="A114" s="20" t="s">
        <v>272</v>
      </c>
      <c r="B114" s="20" t="s">
        <v>565</v>
      </c>
      <c r="C114" s="50">
        <v>342.0</v>
      </c>
      <c r="D114" s="50">
        <v>512.0</v>
      </c>
      <c r="E114" s="50">
        <v>854.0</v>
      </c>
      <c r="F114" s="57">
        <v>0.4004683841</v>
      </c>
      <c r="G114" s="57">
        <v>0.5995316159</v>
      </c>
      <c r="H114" s="7"/>
      <c r="I114" s="20" t="s">
        <v>300</v>
      </c>
      <c r="J114" s="57">
        <v>0.362842322206579</v>
      </c>
      <c r="K114" s="57">
        <v>0.387337057728119</v>
      </c>
      <c r="L114" s="27">
        <v>-2.44947355215403</v>
      </c>
      <c r="M114" s="20">
        <v>1.0</v>
      </c>
      <c r="N114" s="7"/>
      <c r="O114" s="7"/>
      <c r="P114" s="7"/>
      <c r="Q114" s="7"/>
      <c r="R114" s="7"/>
      <c r="S114" s="7"/>
      <c r="T114" s="7"/>
      <c r="U114" s="7"/>
      <c r="V114" s="7"/>
      <c r="W114" s="7"/>
      <c r="X114" s="7"/>
      <c r="Y114" s="7"/>
      <c r="Z114" s="7"/>
    </row>
    <row r="115" ht="15.0" customHeight="1">
      <c r="A115" s="20" t="s">
        <v>272</v>
      </c>
      <c r="B115" s="20" t="s">
        <v>566</v>
      </c>
      <c r="C115" s="50">
        <v>1038.0</v>
      </c>
      <c r="D115" s="50">
        <v>1846.0</v>
      </c>
      <c r="E115" s="50">
        <v>2884.0</v>
      </c>
      <c r="F115" s="57">
        <v>0.3599167822</v>
      </c>
      <c r="G115" s="57">
        <v>0.6400832178</v>
      </c>
      <c r="H115" s="7"/>
      <c r="I115" s="20" t="s">
        <v>268</v>
      </c>
      <c r="J115" s="57">
        <v>0.311182475190161</v>
      </c>
      <c r="K115" s="57">
        <v>0.332694151486098</v>
      </c>
      <c r="L115" s="27">
        <v>-2.15116762959368</v>
      </c>
      <c r="M115" s="20">
        <v>1.0</v>
      </c>
      <c r="N115" s="7"/>
      <c r="O115" s="7"/>
      <c r="P115" s="7"/>
      <c r="Q115" s="7"/>
      <c r="R115" s="7"/>
      <c r="S115" s="7"/>
      <c r="T115" s="7"/>
      <c r="U115" s="7"/>
      <c r="V115" s="7"/>
      <c r="W115" s="7"/>
      <c r="X115" s="7"/>
      <c r="Y115" s="7"/>
      <c r="Z115" s="7"/>
    </row>
    <row r="116" ht="15.0" customHeight="1">
      <c r="A116" s="20" t="s">
        <v>272</v>
      </c>
      <c r="B116" s="20" t="s">
        <v>492</v>
      </c>
      <c r="C116" s="50">
        <v>225.0</v>
      </c>
      <c r="D116" s="50">
        <v>248.0</v>
      </c>
      <c r="E116" s="50">
        <v>473.0</v>
      </c>
      <c r="F116" s="57">
        <v>0.4756871036</v>
      </c>
      <c r="G116" s="57">
        <v>0.5243128964</v>
      </c>
      <c r="H116" s="7"/>
      <c r="I116" s="20" t="s">
        <v>301</v>
      </c>
      <c r="J116" s="57">
        <v>0.418135887658608</v>
      </c>
      <c r="K116" s="57">
        <v>0.475465313028765</v>
      </c>
      <c r="L116" s="27">
        <v>-5.73294253701566</v>
      </c>
      <c r="M116" s="20">
        <v>1.0</v>
      </c>
      <c r="N116" s="7"/>
      <c r="O116" s="7"/>
      <c r="P116" s="7"/>
      <c r="Q116" s="7"/>
      <c r="R116" s="7"/>
      <c r="S116" s="7"/>
      <c r="T116" s="7"/>
      <c r="U116" s="7"/>
      <c r="V116" s="7"/>
      <c r="W116" s="7"/>
      <c r="X116" s="7"/>
      <c r="Y116" s="7"/>
      <c r="Z116" s="7"/>
    </row>
    <row r="117" ht="15.0" customHeight="1">
      <c r="A117" s="20" t="s">
        <v>272</v>
      </c>
      <c r="B117" s="20" t="s">
        <v>567</v>
      </c>
      <c r="C117" s="50">
        <v>1748.0</v>
      </c>
      <c r="D117" s="50">
        <v>2054.0</v>
      </c>
      <c r="E117" s="50">
        <v>3802.0</v>
      </c>
      <c r="F117" s="57">
        <v>0.4597580221</v>
      </c>
      <c r="G117" s="57">
        <v>0.5402419779</v>
      </c>
      <c r="H117" s="7"/>
      <c r="I117" s="20" t="s">
        <v>302</v>
      </c>
      <c r="J117" s="57">
        <v>0.401696001711368</v>
      </c>
      <c r="K117" s="57">
        <v>0.434792843691149</v>
      </c>
      <c r="L117" s="27">
        <v>-3.30968419797808</v>
      </c>
      <c r="M117" s="20">
        <v>1.0</v>
      </c>
      <c r="N117" s="7"/>
      <c r="O117" s="7"/>
      <c r="P117" s="7"/>
      <c r="Q117" s="7"/>
      <c r="R117" s="7"/>
      <c r="S117" s="7"/>
      <c r="T117" s="7"/>
      <c r="U117" s="7"/>
      <c r="V117" s="7"/>
      <c r="W117" s="7"/>
      <c r="X117" s="7"/>
      <c r="Y117" s="7"/>
      <c r="Z117" s="7"/>
    </row>
    <row r="118" ht="15.0" customHeight="1">
      <c r="A118" s="20" t="s">
        <v>272</v>
      </c>
      <c r="B118" s="20" t="s">
        <v>568</v>
      </c>
      <c r="C118" s="50">
        <v>1422.0</v>
      </c>
      <c r="D118" s="50">
        <v>1107.0</v>
      </c>
      <c r="E118" s="50">
        <v>2529.0</v>
      </c>
      <c r="F118" s="57">
        <v>0.5622775801</v>
      </c>
      <c r="G118" s="57">
        <v>0.4377224199</v>
      </c>
      <c r="H118" s="7"/>
      <c r="I118" s="20" t="s">
        <v>303</v>
      </c>
      <c r="J118" s="57">
        <v>0.529573137444117</v>
      </c>
      <c r="K118" s="57">
        <v>0.552256186317322</v>
      </c>
      <c r="L118" s="27">
        <v>-2.2683048873205</v>
      </c>
      <c r="M118" s="20">
        <v>1.0</v>
      </c>
      <c r="N118" s="7"/>
      <c r="O118" s="7"/>
      <c r="P118" s="7"/>
      <c r="Q118" s="7"/>
      <c r="R118" s="7"/>
      <c r="S118" s="7"/>
      <c r="T118" s="7"/>
      <c r="U118" s="7"/>
      <c r="V118" s="7"/>
      <c r="W118" s="7"/>
      <c r="X118" s="7"/>
      <c r="Y118" s="7"/>
      <c r="Z118" s="7"/>
    </row>
    <row r="119" ht="15.0" customHeight="1">
      <c r="A119" s="20" t="s">
        <v>272</v>
      </c>
      <c r="B119" s="20" t="s">
        <v>569</v>
      </c>
      <c r="C119" s="50">
        <v>614.0</v>
      </c>
      <c r="D119" s="50">
        <v>777.0</v>
      </c>
      <c r="E119" s="50">
        <v>1391.0</v>
      </c>
      <c r="F119" s="57">
        <v>0.4414090582</v>
      </c>
      <c r="G119" s="57">
        <v>0.5585909418</v>
      </c>
      <c r="H119" s="7"/>
      <c r="I119" s="20" t="s">
        <v>304</v>
      </c>
      <c r="J119" s="57">
        <v>0.398633442340424</v>
      </c>
      <c r="K119" s="57">
        <v>0.425503355704698</v>
      </c>
      <c r="L119" s="27">
        <v>-2.68699133642736</v>
      </c>
      <c r="M119" s="20">
        <v>1.0</v>
      </c>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5">
    <mergeCell ref="A18:B18"/>
    <mergeCell ref="A19:B19"/>
    <mergeCell ref="A22:B22"/>
    <mergeCell ref="A23:B23"/>
    <mergeCell ref="A24:B24"/>
    <mergeCell ref="A25:B25"/>
    <mergeCell ref="A26:B26"/>
    <mergeCell ref="C26:H26"/>
    <mergeCell ref="A6:K6"/>
    <mergeCell ref="A7:K7"/>
    <mergeCell ref="A14:B14"/>
    <mergeCell ref="E14:K19"/>
    <mergeCell ref="A15:B15"/>
    <mergeCell ref="A16:B16"/>
    <mergeCell ref="A17:B17"/>
  </mergeCells>
  <hyperlinks>
    <hyperlink r:id="rId1" location="'Results'!A1" ref="A3"/>
    <hyperlink r:id="rId2" location="'How%20to%20Read'!A1" ref="F22"/>
  </hyperlinks>
  <printOptions/>
  <pageMargins bottom="1.0" footer="0.0" header="0.0" left="0.75" right="0.75" top="1.0"/>
  <pageSetup fitToHeight="0" paperSize="9" orientation="landscape"/>
  <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3" width="16.0"/>
    <col customWidth="1" min="4" max="16" width="13.0"/>
    <col customWidth="1" min="17" max="26" width="8.71"/>
  </cols>
  <sheetData>
    <row r="1" ht="17.25" customHeight="1">
      <c r="A1" s="1" t="s">
        <v>576</v>
      </c>
      <c r="B1" s="7"/>
      <c r="C1" s="7"/>
      <c r="D1" s="7"/>
      <c r="E1" s="7"/>
      <c r="F1" s="7"/>
      <c r="G1" s="7"/>
      <c r="H1" s="7"/>
      <c r="I1" s="7"/>
      <c r="J1" s="7"/>
      <c r="K1" s="7"/>
      <c r="L1" s="7"/>
      <c r="M1" s="7"/>
      <c r="N1" s="7"/>
      <c r="O1" s="7"/>
      <c r="P1" s="7"/>
      <c r="Q1" s="7"/>
      <c r="R1" s="7"/>
      <c r="S1" s="7"/>
      <c r="T1" s="7"/>
      <c r="U1" s="7"/>
      <c r="V1" s="7"/>
      <c r="W1" s="7"/>
      <c r="X1" s="7"/>
      <c r="Y1" s="7"/>
      <c r="Z1" s="7"/>
    </row>
    <row r="2" ht="15.0" customHeight="1">
      <c r="A2" s="2" t="s">
        <v>577</v>
      </c>
      <c r="B2" s="7"/>
      <c r="C2" s="7"/>
      <c r="D2" s="7"/>
      <c r="E2" s="7"/>
      <c r="F2" s="7"/>
      <c r="G2" s="7"/>
      <c r="H2" s="7"/>
      <c r="I2" s="7"/>
      <c r="J2" s="7"/>
      <c r="K2" s="7"/>
      <c r="L2" s="7"/>
      <c r="M2" s="7"/>
      <c r="N2" s="7"/>
      <c r="O2" s="7"/>
      <c r="P2" s="7"/>
      <c r="Q2" s="7"/>
      <c r="R2" s="7"/>
      <c r="S2" s="7"/>
      <c r="T2" s="7"/>
      <c r="U2" s="7"/>
      <c r="V2" s="7"/>
      <c r="W2" s="7"/>
      <c r="X2" s="7"/>
      <c r="Y2" s="7"/>
      <c r="Z2" s="7"/>
    </row>
    <row r="3" ht="15.0" customHeight="1">
      <c r="A3" s="25" t="s">
        <v>205</v>
      </c>
      <c r="B3" s="7"/>
      <c r="C3" s="7"/>
      <c r="D3" s="7"/>
      <c r="E3" s="7"/>
      <c r="F3" s="7"/>
      <c r="G3" s="7"/>
      <c r="H3" s="7"/>
      <c r="I3" s="7"/>
      <c r="J3" s="7"/>
      <c r="K3" s="7"/>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ht="15.0" customHeight="1">
      <c r="A5" s="8" t="s">
        <v>206</v>
      </c>
      <c r="B5" s="7"/>
      <c r="C5" s="7"/>
      <c r="D5" s="7"/>
      <c r="E5" s="7"/>
      <c r="F5" s="7"/>
      <c r="G5" s="7"/>
      <c r="H5" s="7"/>
      <c r="I5" s="7"/>
      <c r="J5" s="7"/>
      <c r="K5" s="7"/>
      <c r="L5" s="7"/>
      <c r="M5" s="7"/>
      <c r="N5" s="7"/>
      <c r="O5" s="7"/>
      <c r="P5" s="7"/>
      <c r="Q5" s="7"/>
      <c r="R5" s="7"/>
      <c r="S5" s="7"/>
      <c r="T5" s="7"/>
      <c r="U5" s="7"/>
      <c r="V5" s="7"/>
      <c r="W5" s="7"/>
      <c r="X5" s="7"/>
      <c r="Y5" s="7"/>
      <c r="Z5" s="7"/>
    </row>
    <row r="6" ht="30.0" customHeight="1">
      <c r="A6" s="3" t="s">
        <v>578</v>
      </c>
      <c r="L6" s="7"/>
      <c r="M6" s="7"/>
      <c r="N6" s="7"/>
      <c r="O6" s="7"/>
      <c r="P6" s="7"/>
      <c r="Q6" s="7"/>
      <c r="R6" s="7"/>
      <c r="S6" s="7"/>
      <c r="T6" s="7"/>
      <c r="U6" s="7"/>
      <c r="V6" s="7"/>
      <c r="W6" s="7"/>
      <c r="X6" s="7"/>
      <c r="Y6" s="7"/>
      <c r="Z6" s="7"/>
    </row>
    <row r="7" ht="18.0" customHeight="1">
      <c r="A7" s="3" t="s">
        <v>579</v>
      </c>
      <c r="L7" s="7"/>
      <c r="M7" s="7"/>
      <c r="N7" s="7"/>
      <c r="O7" s="7"/>
      <c r="P7" s="7"/>
      <c r="Q7" s="7"/>
      <c r="R7" s="7"/>
      <c r="S7" s="7"/>
      <c r="T7" s="7"/>
      <c r="U7" s="7"/>
      <c r="V7" s="7"/>
      <c r="W7" s="7"/>
      <c r="X7" s="7"/>
      <c r="Y7" s="7"/>
      <c r="Z7" s="7"/>
    </row>
    <row r="8">
      <c r="A8" s="7"/>
      <c r="B8" s="7"/>
      <c r="C8" s="7"/>
      <c r="D8" s="7"/>
      <c r="E8" s="7"/>
      <c r="F8" s="7"/>
      <c r="G8" s="7"/>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ht="15.0" customHeight="1">
      <c r="A13" s="8" t="s">
        <v>212</v>
      </c>
      <c r="B13" s="7"/>
      <c r="C13" s="7"/>
      <c r="D13" s="7"/>
      <c r="E13" s="8" t="s">
        <v>213</v>
      </c>
      <c r="F13" s="7"/>
      <c r="G13" s="7"/>
      <c r="H13" s="7"/>
      <c r="I13" s="7"/>
      <c r="J13" s="7"/>
      <c r="K13" s="7"/>
      <c r="L13" s="7"/>
      <c r="M13" s="7"/>
      <c r="N13" s="7"/>
      <c r="O13" s="7"/>
      <c r="P13" s="7"/>
      <c r="Q13" s="7"/>
      <c r="R13" s="7"/>
      <c r="S13" s="7"/>
      <c r="T13" s="7"/>
      <c r="U13" s="7"/>
      <c r="V13" s="7"/>
      <c r="W13" s="7"/>
      <c r="X13" s="7"/>
      <c r="Y13" s="7"/>
      <c r="Z13" s="7"/>
    </row>
    <row r="14" ht="15.0" customHeight="1">
      <c r="A14" s="3" t="s">
        <v>214</v>
      </c>
      <c r="C14" s="42">
        <v>0.4763</v>
      </c>
      <c r="D14" s="7"/>
      <c r="E14" s="43" t="s">
        <v>169</v>
      </c>
      <c r="F14" s="44"/>
      <c r="G14" s="44"/>
      <c r="H14" s="44"/>
      <c r="I14" s="44"/>
      <c r="J14" s="44"/>
      <c r="K14" s="45"/>
      <c r="L14" s="7"/>
      <c r="M14" s="7"/>
      <c r="N14" s="7"/>
      <c r="O14" s="7"/>
      <c r="P14" s="7"/>
      <c r="Q14" s="7"/>
      <c r="R14" s="7"/>
      <c r="S14" s="7"/>
      <c r="T14" s="7"/>
      <c r="U14" s="7"/>
      <c r="V14" s="7"/>
      <c r="W14" s="7"/>
      <c r="X14" s="7"/>
      <c r="Y14" s="7"/>
      <c r="Z14" s="7"/>
    </row>
    <row r="15" ht="15.0" customHeight="1">
      <c r="A15" s="3" t="s">
        <v>216</v>
      </c>
      <c r="C15" s="42">
        <f>1-C14</f>
        <v>0.5237</v>
      </c>
      <c r="D15" s="7"/>
      <c r="E15" s="46"/>
      <c r="K15" s="47"/>
      <c r="L15" s="7"/>
      <c r="M15" s="7"/>
      <c r="N15" s="7"/>
      <c r="O15" s="7"/>
      <c r="P15" s="7"/>
      <c r="Q15" s="7"/>
      <c r="R15" s="7"/>
      <c r="S15" s="7"/>
      <c r="T15" s="7"/>
      <c r="U15" s="7"/>
      <c r="V15" s="7"/>
      <c r="W15" s="7"/>
      <c r="X15" s="7"/>
      <c r="Y15" s="7"/>
      <c r="Z15" s="7"/>
    </row>
    <row r="16" ht="15.0" customHeight="1">
      <c r="A16" s="3" t="s">
        <v>217</v>
      </c>
      <c r="C16" s="48">
        <f>(C14-C15)*100</f>
        <v>-4.74</v>
      </c>
      <c r="D16" s="7"/>
      <c r="E16" s="46"/>
      <c r="K16" s="47"/>
      <c r="L16" s="7"/>
      <c r="M16" s="7"/>
      <c r="N16" s="7"/>
      <c r="O16" s="7"/>
      <c r="P16" s="7"/>
      <c r="Q16" s="7"/>
      <c r="R16" s="7"/>
      <c r="S16" s="7"/>
      <c r="T16" s="7"/>
      <c r="U16" s="7"/>
      <c r="V16" s="7"/>
      <c r="W16" s="7"/>
      <c r="X16" s="7"/>
      <c r="Y16" s="7"/>
      <c r="Z16" s="7"/>
    </row>
    <row r="17" ht="15.0" customHeight="1">
      <c r="A17" s="3" t="s">
        <v>120</v>
      </c>
      <c r="C17" s="49" t="str">
        <f>IF(C14&gt;0.5,"Brooks","Mackenzie")</f>
        <v>Mackenzie</v>
      </c>
      <c r="D17" s="7"/>
      <c r="E17" s="46"/>
      <c r="K17" s="47"/>
      <c r="L17" s="7"/>
      <c r="M17" s="7"/>
      <c r="N17" s="7"/>
      <c r="O17" s="7"/>
      <c r="P17" s="7"/>
      <c r="Q17" s="7"/>
      <c r="R17" s="7"/>
      <c r="S17" s="7"/>
      <c r="T17" s="7"/>
      <c r="U17" s="7"/>
      <c r="V17" s="7"/>
      <c r="W17" s="7"/>
      <c r="X17" s="7"/>
      <c r="Y17" s="7"/>
      <c r="Z17" s="7"/>
    </row>
    <row r="18" ht="15.0" customHeight="1">
      <c r="A18" s="20" t="s">
        <v>218</v>
      </c>
      <c r="C18" s="50">
        <v>166113.0</v>
      </c>
      <c r="D18" s="7"/>
      <c r="E18" s="46"/>
      <c r="K18" s="47"/>
      <c r="L18" s="7"/>
      <c r="M18" s="7"/>
      <c r="N18" s="7"/>
      <c r="O18" s="7"/>
      <c r="P18" s="7"/>
      <c r="Q18" s="7"/>
      <c r="R18" s="7"/>
      <c r="S18" s="7"/>
      <c r="T18" s="7"/>
      <c r="U18" s="7"/>
      <c r="V18" s="7"/>
      <c r="W18" s="7"/>
      <c r="X18" s="7"/>
      <c r="Y18" s="7"/>
      <c r="Z18" s="7"/>
    </row>
    <row r="19" ht="15.0" customHeight="1">
      <c r="A19" s="20" t="s">
        <v>219</v>
      </c>
      <c r="C19" s="50">
        <v>182644.0</v>
      </c>
      <c r="D19" s="7"/>
      <c r="E19" s="51"/>
      <c r="F19" s="52"/>
      <c r="G19" s="52"/>
      <c r="H19" s="52"/>
      <c r="I19" s="52"/>
      <c r="J19" s="52"/>
      <c r="K19" s="53"/>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0" customHeight="1">
      <c r="A21" s="8" t="s">
        <v>220</v>
      </c>
      <c r="B21" s="7"/>
      <c r="C21" s="7"/>
      <c r="D21" s="7"/>
      <c r="E21" s="8" t="s">
        <v>80</v>
      </c>
      <c r="F21" s="7"/>
      <c r="G21" s="7"/>
      <c r="H21" s="7"/>
      <c r="I21" s="7"/>
      <c r="J21" s="7"/>
      <c r="K21" s="7"/>
      <c r="L21" s="7"/>
      <c r="M21" s="7"/>
      <c r="N21" s="7"/>
      <c r="O21" s="7"/>
      <c r="P21" s="7"/>
      <c r="Q21" s="7"/>
      <c r="R21" s="7"/>
      <c r="S21" s="7"/>
      <c r="T21" s="7"/>
      <c r="U21" s="7"/>
      <c r="V21" s="7"/>
      <c r="W21" s="7"/>
      <c r="X21" s="7"/>
      <c r="Y21" s="7"/>
      <c r="Z21" s="7"/>
    </row>
    <row r="22" ht="27.75" customHeight="1">
      <c r="A22" s="3" t="s">
        <v>221</v>
      </c>
      <c r="C22" s="54">
        <v>2.24</v>
      </c>
      <c r="D22" s="7"/>
      <c r="E22" s="36" t="s">
        <v>82</v>
      </c>
      <c r="F22" s="55" t="s">
        <v>222</v>
      </c>
      <c r="G22" s="7"/>
      <c r="H22" s="7"/>
      <c r="I22" s="7"/>
      <c r="J22" s="7"/>
      <c r="K22" s="7"/>
      <c r="L22" s="7"/>
      <c r="M22" s="7"/>
      <c r="N22" s="7"/>
      <c r="O22" s="7"/>
      <c r="P22" s="7"/>
      <c r="Q22" s="7"/>
      <c r="R22" s="7"/>
      <c r="S22" s="7"/>
      <c r="T22" s="7"/>
      <c r="U22" s="7"/>
      <c r="V22" s="7"/>
      <c r="W22" s="7"/>
      <c r="X22" s="7"/>
      <c r="Y22" s="7"/>
      <c r="Z22" s="7"/>
    </row>
    <row r="23" ht="27.75" customHeight="1">
      <c r="A23" s="3" t="s">
        <v>223</v>
      </c>
      <c r="C23" s="23" t="s">
        <v>391</v>
      </c>
      <c r="D23" s="7"/>
      <c r="E23" s="7"/>
      <c r="F23" s="7"/>
      <c r="G23" s="7"/>
      <c r="H23" s="7"/>
      <c r="I23" s="7"/>
      <c r="J23" s="7"/>
      <c r="K23" s="7"/>
      <c r="L23" s="7"/>
      <c r="M23" s="7"/>
      <c r="N23" s="7"/>
      <c r="O23" s="7"/>
      <c r="P23" s="7"/>
      <c r="Q23" s="7"/>
      <c r="R23" s="7"/>
      <c r="S23" s="7"/>
      <c r="T23" s="7"/>
      <c r="U23" s="7"/>
      <c r="V23" s="7"/>
      <c r="W23" s="7"/>
      <c r="X23" s="7"/>
      <c r="Y23" s="7"/>
      <c r="Z23" s="7"/>
    </row>
    <row r="24" ht="27.75" customHeight="1">
      <c r="A24" s="3" t="s">
        <v>225</v>
      </c>
      <c r="C24" s="56">
        <v>0.387459459260325</v>
      </c>
      <c r="D24" s="7"/>
      <c r="E24" s="7"/>
      <c r="F24" s="7"/>
      <c r="G24" s="7"/>
      <c r="H24" s="7"/>
      <c r="I24" s="7"/>
      <c r="J24" s="7"/>
      <c r="K24" s="7"/>
      <c r="L24" s="7"/>
      <c r="M24" s="7"/>
      <c r="N24" s="7"/>
      <c r="O24" s="7"/>
      <c r="P24" s="7"/>
      <c r="Q24" s="7"/>
      <c r="R24" s="7"/>
      <c r="S24" s="7"/>
      <c r="T24" s="7"/>
      <c r="U24" s="7"/>
      <c r="V24" s="7"/>
      <c r="W24" s="7"/>
      <c r="X24" s="7"/>
      <c r="Y24" s="7"/>
      <c r="Z24" s="7"/>
    </row>
    <row r="25" ht="27.75" customHeight="1">
      <c r="A25" s="3" t="s">
        <v>226</v>
      </c>
      <c r="C25" s="20" t="s">
        <v>227</v>
      </c>
      <c r="D25" s="7"/>
      <c r="E25" s="7"/>
      <c r="F25" s="7"/>
      <c r="G25" s="7"/>
      <c r="H25" s="7"/>
      <c r="I25" s="7"/>
      <c r="J25" s="7"/>
      <c r="K25" s="7"/>
      <c r="L25" s="7"/>
      <c r="M25" s="7"/>
      <c r="N25" s="7"/>
      <c r="O25" s="7"/>
      <c r="P25" s="7"/>
      <c r="Q25" s="7"/>
      <c r="R25" s="7"/>
      <c r="S25" s="7"/>
      <c r="T25" s="7"/>
      <c r="U25" s="7"/>
      <c r="V25" s="7"/>
      <c r="W25" s="7"/>
      <c r="X25" s="7"/>
      <c r="Y25" s="7"/>
      <c r="Z25" s="7"/>
    </row>
    <row r="26" ht="27.75" customHeight="1">
      <c r="A26" s="3" t="s">
        <v>125</v>
      </c>
      <c r="C26" s="3" t="s">
        <v>168</v>
      </c>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0" customHeight="1">
      <c r="A29" s="8" t="s">
        <v>228</v>
      </c>
      <c r="B29" s="7"/>
      <c r="C29" s="7"/>
      <c r="D29" s="7"/>
      <c r="E29" s="7"/>
      <c r="F29" s="7"/>
      <c r="G29" s="7"/>
      <c r="H29" s="7"/>
      <c r="I29" s="7"/>
      <c r="J29" s="8" t="s">
        <v>229</v>
      </c>
      <c r="K29" s="7"/>
      <c r="L29" s="7"/>
      <c r="M29" s="7"/>
      <c r="N29" s="7"/>
      <c r="O29" s="7"/>
      <c r="P29" s="7"/>
      <c r="Q29" s="7"/>
      <c r="R29" s="7"/>
      <c r="S29" s="7"/>
      <c r="T29" s="7"/>
      <c r="U29" s="7"/>
      <c r="V29" s="7"/>
      <c r="W29" s="7"/>
      <c r="X29" s="7"/>
      <c r="Y29" s="7"/>
      <c r="Z29" s="7"/>
    </row>
    <row r="30" ht="39.75" customHeight="1">
      <c r="A30" s="24" t="s">
        <v>231</v>
      </c>
      <c r="B30" s="24" t="s">
        <v>230</v>
      </c>
      <c r="C30" s="24" t="s">
        <v>392</v>
      </c>
      <c r="D30" s="24" t="s">
        <v>218</v>
      </c>
      <c r="E30" s="24" t="s">
        <v>219</v>
      </c>
      <c r="F30" s="24" t="s">
        <v>517</v>
      </c>
      <c r="G30" s="24" t="s">
        <v>518</v>
      </c>
      <c r="H30" s="24" t="s">
        <v>519</v>
      </c>
      <c r="I30" s="7"/>
      <c r="J30" s="24" t="s">
        <v>231</v>
      </c>
      <c r="K30" s="24" t="s">
        <v>230</v>
      </c>
      <c r="L30" s="24" t="s">
        <v>392</v>
      </c>
      <c r="M30" s="24" t="s">
        <v>393</v>
      </c>
      <c r="N30" s="24" t="s">
        <v>239</v>
      </c>
      <c r="O30" s="24" t="s">
        <v>394</v>
      </c>
      <c r="P30" s="24" t="s">
        <v>395</v>
      </c>
      <c r="Q30" s="7"/>
      <c r="R30" s="7"/>
      <c r="S30" s="7"/>
      <c r="T30" s="7"/>
      <c r="U30" s="7"/>
      <c r="V30" s="7"/>
      <c r="W30" s="7"/>
      <c r="X30" s="7"/>
      <c r="Y30" s="7"/>
      <c r="Z30" s="7"/>
    </row>
    <row r="31" ht="15.0" customHeight="1">
      <c r="A31" s="20" t="s">
        <v>306</v>
      </c>
      <c r="B31" s="20" t="s">
        <v>520</v>
      </c>
      <c r="C31" s="20" t="s">
        <v>520</v>
      </c>
      <c r="D31" s="50">
        <v>139.0</v>
      </c>
      <c r="E31" s="50">
        <v>252.0</v>
      </c>
      <c r="F31" s="50">
        <v>391.0</v>
      </c>
      <c r="G31" s="57">
        <v>0.3554987212</v>
      </c>
      <c r="H31" s="57">
        <v>0.6445012788</v>
      </c>
      <c r="I31" s="7"/>
      <c r="J31" s="20" t="s">
        <v>306</v>
      </c>
      <c r="K31" s="20" t="s">
        <v>396</v>
      </c>
      <c r="L31" s="20">
        <v>10.0</v>
      </c>
      <c r="M31" s="57">
        <v>0.3065847815</v>
      </c>
      <c r="N31" s="57">
        <v>0.3884120172</v>
      </c>
      <c r="O31" s="27">
        <v>-8.182723563</v>
      </c>
      <c r="P31" s="20">
        <v>1.0</v>
      </c>
      <c r="Q31" s="7"/>
      <c r="R31" s="7"/>
      <c r="S31" s="7"/>
      <c r="T31" s="7"/>
      <c r="U31" s="7"/>
      <c r="V31" s="7"/>
      <c r="W31" s="7"/>
      <c r="X31" s="7"/>
      <c r="Y31" s="7"/>
      <c r="Z31" s="7"/>
    </row>
    <row r="32" ht="15.0" customHeight="1">
      <c r="A32" s="20" t="s">
        <v>306</v>
      </c>
      <c r="B32" s="20" t="s">
        <v>521</v>
      </c>
      <c r="C32" s="20" t="s">
        <v>521</v>
      </c>
      <c r="D32" s="50">
        <v>85.0</v>
      </c>
      <c r="E32" s="50">
        <v>256.0</v>
      </c>
      <c r="F32" s="50">
        <v>341.0</v>
      </c>
      <c r="G32" s="57">
        <v>0.2492668622</v>
      </c>
      <c r="H32" s="57">
        <v>0.7507331378</v>
      </c>
      <c r="I32" s="7"/>
      <c r="J32" s="20" t="s">
        <v>306</v>
      </c>
      <c r="K32" s="20" t="s">
        <v>397</v>
      </c>
      <c r="L32" s="20">
        <v>40.0</v>
      </c>
      <c r="M32" s="57">
        <v>0.2187272487</v>
      </c>
      <c r="N32" s="57">
        <v>0.2822966507</v>
      </c>
      <c r="O32" s="27">
        <v>-6.3569402</v>
      </c>
      <c r="P32" s="20">
        <v>1.0</v>
      </c>
      <c r="Q32" s="7"/>
      <c r="R32" s="7"/>
      <c r="S32" s="7"/>
      <c r="T32" s="7"/>
      <c r="U32" s="7"/>
      <c r="V32" s="7"/>
      <c r="W32" s="7"/>
      <c r="X32" s="7"/>
      <c r="Y32" s="7"/>
      <c r="Z32" s="7"/>
    </row>
    <row r="33" ht="15.0" customHeight="1">
      <c r="A33" s="20" t="s">
        <v>306</v>
      </c>
      <c r="B33" s="20" t="s">
        <v>522</v>
      </c>
      <c r="C33" s="20" t="s">
        <v>522</v>
      </c>
      <c r="D33" s="50">
        <v>125.0</v>
      </c>
      <c r="E33" s="50">
        <v>286.0</v>
      </c>
      <c r="F33" s="50">
        <v>411.0</v>
      </c>
      <c r="G33" s="57">
        <v>0.304136253</v>
      </c>
      <c r="H33" s="57">
        <v>0.695863747</v>
      </c>
      <c r="I33" s="7"/>
      <c r="J33" s="20" t="s">
        <v>306</v>
      </c>
      <c r="K33" s="20" t="s">
        <v>398</v>
      </c>
      <c r="L33" s="20">
        <v>50.0</v>
      </c>
      <c r="M33" s="57">
        <v>0.3080658597</v>
      </c>
      <c r="N33" s="57">
        <v>0.3171806167</v>
      </c>
      <c r="O33" s="27">
        <v>-0.9114757065</v>
      </c>
      <c r="P33" s="20">
        <v>1.0</v>
      </c>
      <c r="Q33" s="7"/>
      <c r="R33" s="7"/>
      <c r="S33" s="7"/>
      <c r="T33" s="7"/>
      <c r="U33" s="7"/>
      <c r="V33" s="7"/>
      <c r="W33" s="7"/>
      <c r="X33" s="7"/>
      <c r="Y33" s="7"/>
      <c r="Z33" s="7"/>
    </row>
    <row r="34" ht="15.0" customHeight="1">
      <c r="A34" s="20" t="s">
        <v>306</v>
      </c>
      <c r="B34" s="20" t="s">
        <v>523</v>
      </c>
      <c r="C34" s="20" t="s">
        <v>580</v>
      </c>
      <c r="D34" s="50">
        <v>170.0</v>
      </c>
      <c r="E34" s="50">
        <v>616.0</v>
      </c>
      <c r="F34" s="50">
        <v>786.0</v>
      </c>
      <c r="G34" s="57">
        <v>0.2162849873</v>
      </c>
      <c r="H34" s="57">
        <v>0.7837150127</v>
      </c>
      <c r="I34" s="7"/>
      <c r="J34" s="20" t="s">
        <v>306</v>
      </c>
      <c r="K34" s="20" t="s">
        <v>399</v>
      </c>
      <c r="L34" s="20">
        <v>60.0</v>
      </c>
      <c r="M34" s="57">
        <v>0.2362604671</v>
      </c>
      <c r="N34" s="57">
        <v>0.240850059</v>
      </c>
      <c r="O34" s="27">
        <v>-0.4589591903</v>
      </c>
      <c r="P34" s="20">
        <v>1.0</v>
      </c>
      <c r="Q34" s="7"/>
      <c r="R34" s="7"/>
      <c r="S34" s="7"/>
      <c r="T34" s="7"/>
      <c r="U34" s="7"/>
      <c r="V34" s="7"/>
      <c r="W34" s="7"/>
      <c r="X34" s="7"/>
      <c r="Y34" s="7"/>
      <c r="Z34" s="7"/>
    </row>
    <row r="35" ht="15.0" customHeight="1">
      <c r="A35" s="20" t="s">
        <v>306</v>
      </c>
      <c r="B35" s="20" t="s">
        <v>523</v>
      </c>
      <c r="C35" s="20" t="s">
        <v>581</v>
      </c>
      <c r="D35" s="50">
        <v>179.0</v>
      </c>
      <c r="E35" s="50">
        <v>518.0</v>
      </c>
      <c r="F35" s="50">
        <v>697.0</v>
      </c>
      <c r="G35" s="57">
        <v>0.2568149211</v>
      </c>
      <c r="H35" s="57">
        <v>0.7431850789</v>
      </c>
      <c r="I35" s="7"/>
      <c r="J35" s="20" t="s">
        <v>306</v>
      </c>
      <c r="K35" s="20" t="s">
        <v>399</v>
      </c>
      <c r="L35" s="20">
        <v>65.0</v>
      </c>
      <c r="M35" s="57">
        <v>0.2526056617</v>
      </c>
      <c r="N35" s="57">
        <v>0.2772511848</v>
      </c>
      <c r="O35" s="27">
        <v>-2.46455231</v>
      </c>
      <c r="P35" s="20">
        <v>1.0</v>
      </c>
      <c r="Q35" s="7"/>
      <c r="R35" s="7"/>
      <c r="S35" s="7"/>
      <c r="T35" s="7"/>
      <c r="U35" s="7"/>
      <c r="V35" s="7"/>
      <c r="W35" s="7"/>
      <c r="X35" s="7"/>
      <c r="Y35" s="7"/>
      <c r="Z35" s="7"/>
    </row>
    <row r="36" ht="15.0" customHeight="1">
      <c r="A36" s="20" t="s">
        <v>306</v>
      </c>
      <c r="B36" s="20" t="s">
        <v>524</v>
      </c>
      <c r="C36" s="20" t="s">
        <v>524</v>
      </c>
      <c r="D36" s="50">
        <v>31.0</v>
      </c>
      <c r="E36" s="50">
        <v>80.0</v>
      </c>
      <c r="F36" s="50">
        <v>111.0</v>
      </c>
      <c r="G36" s="57">
        <v>0.2792792793</v>
      </c>
      <c r="H36" s="57">
        <v>0.7207207207</v>
      </c>
      <c r="I36" s="7"/>
      <c r="J36" s="20" t="s">
        <v>306</v>
      </c>
      <c r="K36" s="20" t="s">
        <v>400</v>
      </c>
      <c r="L36" s="20">
        <v>70.0</v>
      </c>
      <c r="M36" s="57">
        <v>0.303189396</v>
      </c>
      <c r="N36" s="57">
        <v>0.3275862069</v>
      </c>
      <c r="O36" s="27">
        <v>-2.439681086</v>
      </c>
      <c r="P36" s="20">
        <v>1.0</v>
      </c>
      <c r="Q36" s="7"/>
      <c r="R36" s="7"/>
      <c r="S36" s="7"/>
      <c r="T36" s="7"/>
      <c r="U36" s="7"/>
      <c r="V36" s="7"/>
      <c r="W36" s="7"/>
      <c r="X36" s="7"/>
      <c r="Y36" s="7"/>
      <c r="Z36" s="7"/>
    </row>
    <row r="37" ht="15.0" customHeight="1">
      <c r="A37" s="20" t="s">
        <v>306</v>
      </c>
      <c r="B37" s="20" t="s">
        <v>525</v>
      </c>
      <c r="C37" s="20" t="s">
        <v>582</v>
      </c>
      <c r="D37" s="50">
        <v>255.0</v>
      </c>
      <c r="E37" s="50">
        <v>705.0</v>
      </c>
      <c r="F37" s="50">
        <v>960.0</v>
      </c>
      <c r="G37" s="57">
        <v>0.265625</v>
      </c>
      <c r="H37" s="57">
        <v>0.734375</v>
      </c>
      <c r="I37" s="7"/>
      <c r="J37" s="20" t="s">
        <v>306</v>
      </c>
      <c r="K37" s="20" t="s">
        <v>401</v>
      </c>
      <c r="L37" s="20">
        <v>80.0</v>
      </c>
      <c r="M37" s="57">
        <v>0.2522817471</v>
      </c>
      <c r="N37" s="57">
        <v>0.2666666667</v>
      </c>
      <c r="O37" s="27">
        <v>-1.438491958</v>
      </c>
      <c r="P37" s="20">
        <v>1.0</v>
      </c>
      <c r="Q37" s="7"/>
      <c r="R37" s="7"/>
      <c r="S37" s="7"/>
      <c r="T37" s="7"/>
      <c r="U37" s="7"/>
      <c r="V37" s="7"/>
      <c r="W37" s="7"/>
      <c r="X37" s="7"/>
      <c r="Y37" s="7"/>
      <c r="Z37" s="7"/>
    </row>
    <row r="38" ht="15.0" customHeight="1">
      <c r="A38" s="20" t="s">
        <v>306</v>
      </c>
      <c r="B38" s="20" t="s">
        <v>525</v>
      </c>
      <c r="C38" s="20" t="s">
        <v>583</v>
      </c>
      <c r="D38" s="50">
        <v>584.0</v>
      </c>
      <c r="E38" s="50">
        <v>1674.0</v>
      </c>
      <c r="F38" s="50">
        <v>2258.0</v>
      </c>
      <c r="G38" s="57">
        <v>0.258635961</v>
      </c>
      <c r="H38" s="57">
        <v>0.741364039</v>
      </c>
      <c r="I38" s="7"/>
      <c r="J38" s="20" t="s">
        <v>306</v>
      </c>
      <c r="K38" s="20" t="s">
        <v>401</v>
      </c>
      <c r="L38" s="20">
        <v>90.0</v>
      </c>
      <c r="M38" s="57">
        <v>0.2573105389</v>
      </c>
      <c r="N38" s="57">
        <v>0.2877094972</v>
      </c>
      <c r="O38" s="27">
        <v>-3.039895826</v>
      </c>
      <c r="P38" s="20">
        <v>1.0</v>
      </c>
      <c r="Q38" s="7"/>
      <c r="R38" s="7"/>
      <c r="S38" s="7"/>
      <c r="T38" s="7"/>
      <c r="U38" s="7"/>
      <c r="V38" s="7"/>
      <c r="W38" s="7"/>
      <c r="X38" s="7"/>
      <c r="Y38" s="7"/>
      <c r="Z38" s="7"/>
    </row>
    <row r="39" ht="15.0" customHeight="1">
      <c r="A39" s="20" t="s">
        <v>306</v>
      </c>
      <c r="B39" s="20" t="s">
        <v>525</v>
      </c>
      <c r="C39" s="20" t="s">
        <v>584</v>
      </c>
      <c r="D39" s="50">
        <v>203.0</v>
      </c>
      <c r="E39" s="50">
        <v>573.0</v>
      </c>
      <c r="F39" s="50">
        <v>776.0</v>
      </c>
      <c r="G39" s="57">
        <v>0.2615979381</v>
      </c>
      <c r="H39" s="57">
        <v>0.7384020619</v>
      </c>
      <c r="I39" s="7"/>
      <c r="J39" s="20" t="s">
        <v>306</v>
      </c>
      <c r="K39" s="20" t="s">
        <v>401</v>
      </c>
      <c r="L39" s="20">
        <v>100.0</v>
      </c>
      <c r="M39" s="57">
        <v>0.2436796831</v>
      </c>
      <c r="N39" s="57">
        <v>0.2716763006</v>
      </c>
      <c r="O39" s="27">
        <v>-2.799661748</v>
      </c>
      <c r="P39" s="20">
        <v>1.0</v>
      </c>
      <c r="Q39" s="7"/>
      <c r="R39" s="7"/>
      <c r="S39" s="7"/>
      <c r="T39" s="7"/>
      <c r="U39" s="7"/>
      <c r="V39" s="7"/>
      <c r="W39" s="7"/>
      <c r="X39" s="7"/>
      <c r="Y39" s="7"/>
      <c r="Z39" s="7"/>
    </row>
    <row r="40" ht="15.0" customHeight="1">
      <c r="A40" s="20" t="s">
        <v>306</v>
      </c>
      <c r="B40" s="20" t="s">
        <v>526</v>
      </c>
      <c r="C40" s="20" t="s">
        <v>585</v>
      </c>
      <c r="D40" s="50">
        <v>189.0</v>
      </c>
      <c r="E40" s="50">
        <v>291.0</v>
      </c>
      <c r="F40" s="50">
        <v>480.0</v>
      </c>
      <c r="G40" s="57">
        <v>0.39375</v>
      </c>
      <c r="H40" s="57">
        <v>0.60625</v>
      </c>
      <c r="I40" s="7"/>
      <c r="J40" s="20" t="s">
        <v>306</v>
      </c>
      <c r="K40" s="20" t="s">
        <v>402</v>
      </c>
      <c r="L40" s="20">
        <v>110.0</v>
      </c>
      <c r="M40" s="57">
        <v>0.3842713904</v>
      </c>
      <c r="N40" s="57">
        <v>0.4398496241</v>
      </c>
      <c r="O40" s="27">
        <v>-5.557823369</v>
      </c>
      <c r="P40" s="20">
        <v>1.0</v>
      </c>
      <c r="Q40" s="7"/>
      <c r="R40" s="7"/>
      <c r="S40" s="7"/>
      <c r="T40" s="7"/>
      <c r="U40" s="7"/>
      <c r="V40" s="7"/>
      <c r="W40" s="7"/>
      <c r="X40" s="7"/>
      <c r="Y40" s="7"/>
      <c r="Z40" s="7"/>
    </row>
    <row r="41" ht="15.0" customHeight="1">
      <c r="A41" s="20" t="s">
        <v>306</v>
      </c>
      <c r="B41" s="20" t="s">
        <v>526</v>
      </c>
      <c r="C41" s="20" t="s">
        <v>586</v>
      </c>
      <c r="D41" s="50">
        <v>147.0</v>
      </c>
      <c r="E41" s="50">
        <v>191.0</v>
      </c>
      <c r="F41" s="50">
        <v>338.0</v>
      </c>
      <c r="G41" s="57">
        <v>0.4349112426</v>
      </c>
      <c r="H41" s="57">
        <v>0.5650887574</v>
      </c>
      <c r="I41" s="7"/>
      <c r="J41" s="20" t="s">
        <v>306</v>
      </c>
      <c r="K41" s="20" t="s">
        <v>402</v>
      </c>
      <c r="L41" s="20">
        <v>120.0</v>
      </c>
      <c r="M41" s="57">
        <v>0.4497326362</v>
      </c>
      <c r="N41" s="57">
        <v>0.4194373402</v>
      </c>
      <c r="O41" s="27">
        <v>3.029529604</v>
      </c>
      <c r="P41" s="20">
        <v>1.0</v>
      </c>
      <c r="Q41" s="7"/>
      <c r="R41" s="7"/>
      <c r="S41" s="7"/>
      <c r="T41" s="7"/>
      <c r="U41" s="7"/>
      <c r="V41" s="7"/>
      <c r="W41" s="7"/>
      <c r="X41" s="7"/>
      <c r="Y41" s="7"/>
      <c r="Z41" s="7"/>
    </row>
    <row r="42" ht="15.0" customHeight="1">
      <c r="A42" s="20" t="s">
        <v>306</v>
      </c>
      <c r="B42" s="20" t="s">
        <v>526</v>
      </c>
      <c r="C42" s="20" t="s">
        <v>587</v>
      </c>
      <c r="D42" s="50">
        <v>240.0</v>
      </c>
      <c r="E42" s="50">
        <v>450.0</v>
      </c>
      <c r="F42" s="50">
        <v>690.0</v>
      </c>
      <c r="G42" s="57">
        <v>0.347826087</v>
      </c>
      <c r="H42" s="57">
        <v>0.652173913</v>
      </c>
      <c r="I42" s="7"/>
      <c r="J42" s="20" t="s">
        <v>306</v>
      </c>
      <c r="K42" s="20" t="s">
        <v>402</v>
      </c>
      <c r="L42" s="20">
        <v>130.0</v>
      </c>
      <c r="M42" s="57">
        <v>0.3399379315</v>
      </c>
      <c r="N42" s="57">
        <v>0.382781457</v>
      </c>
      <c r="O42" s="27">
        <v>-4.284352547</v>
      </c>
      <c r="P42" s="20">
        <v>1.0</v>
      </c>
      <c r="Q42" s="7"/>
      <c r="R42" s="7"/>
      <c r="S42" s="7"/>
      <c r="T42" s="7"/>
      <c r="U42" s="7"/>
      <c r="V42" s="7"/>
      <c r="W42" s="7"/>
      <c r="X42" s="7"/>
      <c r="Y42" s="7"/>
      <c r="Z42" s="7"/>
    </row>
    <row r="43" ht="15.0" customHeight="1">
      <c r="A43" s="20" t="s">
        <v>306</v>
      </c>
      <c r="B43" s="20" t="s">
        <v>526</v>
      </c>
      <c r="C43" s="20" t="s">
        <v>588</v>
      </c>
      <c r="D43" s="50">
        <v>135.0</v>
      </c>
      <c r="E43" s="50">
        <v>136.0</v>
      </c>
      <c r="F43" s="50">
        <v>271.0</v>
      </c>
      <c r="G43" s="57">
        <v>0.4981549815</v>
      </c>
      <c r="H43" s="57">
        <v>0.5018450185</v>
      </c>
      <c r="I43" s="7"/>
      <c r="J43" s="20" t="s">
        <v>306</v>
      </c>
      <c r="K43" s="20" t="s">
        <v>402</v>
      </c>
      <c r="L43" s="20">
        <v>140.0</v>
      </c>
      <c r="M43" s="57">
        <v>0.5399735801</v>
      </c>
      <c r="N43" s="57">
        <v>0.5072992701</v>
      </c>
      <c r="O43" s="27">
        <v>3.267431</v>
      </c>
      <c r="P43" s="20">
        <v>1.0</v>
      </c>
      <c r="Q43" s="7"/>
      <c r="R43" s="7"/>
      <c r="S43" s="7"/>
      <c r="T43" s="7"/>
      <c r="U43" s="7"/>
      <c r="V43" s="7"/>
      <c r="W43" s="7"/>
      <c r="X43" s="7"/>
      <c r="Y43" s="7"/>
      <c r="Z43" s="7"/>
    </row>
    <row r="44" ht="15.0" customHeight="1">
      <c r="A44" s="20" t="s">
        <v>306</v>
      </c>
      <c r="B44" s="20" t="s">
        <v>526</v>
      </c>
      <c r="C44" s="20" t="s">
        <v>589</v>
      </c>
      <c r="D44" s="50">
        <v>287.0</v>
      </c>
      <c r="E44" s="50">
        <v>345.0</v>
      </c>
      <c r="F44" s="50">
        <v>632.0</v>
      </c>
      <c r="G44" s="57">
        <v>0.4541139241</v>
      </c>
      <c r="H44" s="57">
        <v>0.5458860759</v>
      </c>
      <c r="I44" s="7"/>
      <c r="J44" s="20" t="s">
        <v>306</v>
      </c>
      <c r="K44" s="20" t="s">
        <v>402</v>
      </c>
      <c r="L44" s="20">
        <v>150.0</v>
      </c>
      <c r="M44" s="57">
        <v>0.4816222374</v>
      </c>
      <c r="N44" s="57">
        <v>0.439178515</v>
      </c>
      <c r="O44" s="27">
        <v>4.24437224</v>
      </c>
      <c r="P44" s="20">
        <v>1.0</v>
      </c>
      <c r="Q44" s="7"/>
      <c r="R44" s="7"/>
      <c r="S44" s="7"/>
      <c r="T44" s="7"/>
      <c r="U44" s="7"/>
      <c r="V44" s="7"/>
      <c r="W44" s="7"/>
      <c r="X44" s="7"/>
      <c r="Y44" s="7"/>
      <c r="Z44" s="7"/>
    </row>
    <row r="45" ht="15.0" customHeight="1">
      <c r="A45" s="20" t="s">
        <v>306</v>
      </c>
      <c r="B45" s="20" t="s">
        <v>527</v>
      </c>
      <c r="C45" s="20" t="s">
        <v>590</v>
      </c>
      <c r="D45" s="50">
        <v>103.0</v>
      </c>
      <c r="E45" s="50">
        <v>184.0</v>
      </c>
      <c r="F45" s="50">
        <v>287.0</v>
      </c>
      <c r="G45" s="57">
        <v>0.3588850174</v>
      </c>
      <c r="H45" s="57">
        <v>0.6411149826</v>
      </c>
      <c r="I45" s="7"/>
      <c r="J45" s="20" t="s">
        <v>306</v>
      </c>
      <c r="K45" s="20" t="s">
        <v>403</v>
      </c>
      <c r="L45" s="20">
        <v>160.0</v>
      </c>
      <c r="M45" s="57">
        <v>0.3247694621</v>
      </c>
      <c r="N45" s="57">
        <v>0.3723076923</v>
      </c>
      <c r="O45" s="27">
        <v>-4.753823022</v>
      </c>
      <c r="P45" s="20">
        <v>1.0</v>
      </c>
      <c r="Q45" s="7"/>
      <c r="R45" s="7"/>
      <c r="S45" s="7"/>
      <c r="T45" s="7"/>
      <c r="U45" s="7"/>
      <c r="V45" s="7"/>
      <c r="W45" s="7"/>
      <c r="X45" s="7"/>
      <c r="Y45" s="7"/>
      <c r="Z45" s="7"/>
    </row>
    <row r="46" ht="15.0" customHeight="1">
      <c r="A46" s="20" t="s">
        <v>306</v>
      </c>
      <c r="B46" s="20" t="s">
        <v>527</v>
      </c>
      <c r="C46" s="20" t="s">
        <v>591</v>
      </c>
      <c r="D46" s="50">
        <v>194.0</v>
      </c>
      <c r="E46" s="50">
        <v>431.0</v>
      </c>
      <c r="F46" s="50">
        <v>625.0</v>
      </c>
      <c r="G46" s="57">
        <v>0.3104</v>
      </c>
      <c r="H46" s="57">
        <v>0.6896</v>
      </c>
      <c r="I46" s="7"/>
      <c r="J46" s="20" t="s">
        <v>306</v>
      </c>
      <c r="K46" s="20" t="s">
        <v>403</v>
      </c>
      <c r="L46" s="20">
        <v>170.0</v>
      </c>
      <c r="M46" s="57">
        <v>0.3017502853</v>
      </c>
      <c r="N46" s="57">
        <v>0.3181189488</v>
      </c>
      <c r="O46" s="27">
        <v>-1.636866349</v>
      </c>
      <c r="P46" s="20">
        <v>1.0</v>
      </c>
      <c r="Q46" s="7"/>
      <c r="R46" s="7"/>
      <c r="S46" s="7"/>
      <c r="T46" s="7"/>
      <c r="U46" s="7"/>
      <c r="V46" s="7"/>
      <c r="W46" s="7"/>
      <c r="X46" s="7"/>
      <c r="Y46" s="7"/>
      <c r="Z46" s="7"/>
    </row>
    <row r="47" ht="15.0" customHeight="1">
      <c r="A47" s="20" t="s">
        <v>306</v>
      </c>
      <c r="B47" s="20" t="s">
        <v>528</v>
      </c>
      <c r="C47" s="20" t="s">
        <v>592</v>
      </c>
      <c r="D47" s="50">
        <v>183.0</v>
      </c>
      <c r="E47" s="50">
        <v>363.0</v>
      </c>
      <c r="F47" s="50">
        <v>546.0</v>
      </c>
      <c r="G47" s="57">
        <v>0.3351648352</v>
      </c>
      <c r="H47" s="57">
        <v>0.6648351648</v>
      </c>
      <c r="I47" s="7"/>
      <c r="J47" s="20" t="s">
        <v>306</v>
      </c>
      <c r="K47" s="20" t="s">
        <v>404</v>
      </c>
      <c r="L47" s="20">
        <v>180.0</v>
      </c>
      <c r="M47" s="57">
        <v>0.3337792642</v>
      </c>
      <c r="N47" s="57">
        <v>0.3881987578</v>
      </c>
      <c r="O47" s="27">
        <v>-5.441949355</v>
      </c>
      <c r="P47" s="20">
        <v>1.0</v>
      </c>
      <c r="Q47" s="7"/>
      <c r="R47" s="7"/>
      <c r="S47" s="7"/>
      <c r="T47" s="7"/>
      <c r="U47" s="7"/>
      <c r="V47" s="7"/>
      <c r="W47" s="7"/>
      <c r="X47" s="7"/>
      <c r="Y47" s="7"/>
      <c r="Z47" s="7"/>
    </row>
    <row r="48" ht="15.0" customHeight="1">
      <c r="A48" s="20" t="s">
        <v>306</v>
      </c>
      <c r="B48" s="20" t="s">
        <v>528</v>
      </c>
      <c r="C48" s="20" t="s">
        <v>593</v>
      </c>
      <c r="D48" s="50">
        <v>108.0</v>
      </c>
      <c r="E48" s="50">
        <v>187.0</v>
      </c>
      <c r="F48" s="50">
        <v>295.0</v>
      </c>
      <c r="G48" s="57">
        <v>0.3661016949</v>
      </c>
      <c r="H48" s="57">
        <v>0.6338983051</v>
      </c>
      <c r="I48" s="7"/>
      <c r="J48" s="20" t="s">
        <v>306</v>
      </c>
      <c r="K48" s="20" t="s">
        <v>404</v>
      </c>
      <c r="L48" s="20">
        <v>190.0</v>
      </c>
      <c r="M48" s="57">
        <v>0.387916809</v>
      </c>
      <c r="N48" s="57">
        <v>0.391198044</v>
      </c>
      <c r="O48" s="27">
        <v>-0.3281234966</v>
      </c>
      <c r="P48" s="20">
        <v>1.0</v>
      </c>
      <c r="Q48" s="7"/>
      <c r="R48" s="7"/>
      <c r="S48" s="7"/>
      <c r="T48" s="7"/>
      <c r="U48" s="7"/>
      <c r="V48" s="7"/>
      <c r="W48" s="7"/>
      <c r="X48" s="7"/>
      <c r="Y48" s="7"/>
      <c r="Z48" s="7"/>
    </row>
    <row r="49" ht="15.0" customHeight="1">
      <c r="A49" s="20" t="s">
        <v>306</v>
      </c>
      <c r="B49" s="20" t="s">
        <v>528</v>
      </c>
      <c r="C49" s="20" t="s">
        <v>594</v>
      </c>
      <c r="D49" s="50">
        <v>92.0</v>
      </c>
      <c r="E49" s="50">
        <v>145.0</v>
      </c>
      <c r="F49" s="50">
        <v>237.0</v>
      </c>
      <c r="G49" s="57">
        <v>0.388185654</v>
      </c>
      <c r="H49" s="57">
        <v>0.611814346</v>
      </c>
      <c r="I49" s="7"/>
      <c r="J49" s="20" t="s">
        <v>306</v>
      </c>
      <c r="K49" s="20" t="s">
        <v>404</v>
      </c>
      <c r="L49" s="20">
        <v>200.0</v>
      </c>
      <c r="M49" s="57">
        <v>0.4280078756</v>
      </c>
      <c r="N49" s="57">
        <v>0.4104477612</v>
      </c>
      <c r="O49" s="27">
        <v>1.756011439</v>
      </c>
      <c r="P49" s="20">
        <v>1.0</v>
      </c>
      <c r="Q49" s="7"/>
      <c r="R49" s="7"/>
      <c r="S49" s="7"/>
      <c r="T49" s="7"/>
      <c r="U49" s="7"/>
      <c r="V49" s="7"/>
      <c r="W49" s="7"/>
      <c r="X49" s="7"/>
      <c r="Y49" s="7"/>
      <c r="Z49" s="7"/>
    </row>
    <row r="50" ht="15.0" customHeight="1">
      <c r="A50" s="20" t="s">
        <v>306</v>
      </c>
      <c r="B50" s="20" t="s">
        <v>529</v>
      </c>
      <c r="C50" s="20" t="s">
        <v>529</v>
      </c>
      <c r="D50" s="50">
        <v>36.0</v>
      </c>
      <c r="E50" s="50">
        <v>106.0</v>
      </c>
      <c r="F50" s="50">
        <v>142.0</v>
      </c>
      <c r="G50" s="57">
        <v>0.2535211268</v>
      </c>
      <c r="H50" s="57">
        <v>0.7464788732</v>
      </c>
      <c r="I50" s="7"/>
      <c r="J50" s="20" t="s">
        <v>306</v>
      </c>
      <c r="K50" s="20" t="s">
        <v>405</v>
      </c>
      <c r="L50" s="20">
        <v>210.0</v>
      </c>
      <c r="M50" s="57">
        <v>0.2969851148</v>
      </c>
      <c r="N50" s="57">
        <v>0.2620689655</v>
      </c>
      <c r="O50" s="27">
        <v>3.491614928</v>
      </c>
      <c r="P50" s="20">
        <v>1.0</v>
      </c>
      <c r="Q50" s="7"/>
      <c r="R50" s="7"/>
      <c r="S50" s="7"/>
      <c r="T50" s="7"/>
      <c r="U50" s="7"/>
      <c r="V50" s="7"/>
      <c r="W50" s="7"/>
      <c r="X50" s="7"/>
      <c r="Y50" s="7"/>
      <c r="Z50" s="7"/>
    </row>
    <row r="51" ht="15.0" customHeight="1">
      <c r="A51" s="20" t="s">
        <v>306</v>
      </c>
      <c r="B51" s="20" t="s">
        <v>530</v>
      </c>
      <c r="C51" s="20" t="s">
        <v>530</v>
      </c>
      <c r="D51" s="50">
        <v>61.0</v>
      </c>
      <c r="E51" s="50">
        <v>217.0</v>
      </c>
      <c r="F51" s="50">
        <v>278.0</v>
      </c>
      <c r="G51" s="57">
        <v>0.2194244604</v>
      </c>
      <c r="H51" s="57">
        <v>0.7805755396</v>
      </c>
      <c r="I51" s="7"/>
      <c r="J51" s="20" t="s">
        <v>306</v>
      </c>
      <c r="K51" s="20" t="s">
        <v>406</v>
      </c>
      <c r="L51" s="20">
        <v>220.0</v>
      </c>
      <c r="M51" s="57">
        <v>0.2157470473</v>
      </c>
      <c r="N51" s="57">
        <v>0.2116788321</v>
      </c>
      <c r="O51" s="27">
        <v>0.4068215205</v>
      </c>
      <c r="P51" s="20">
        <v>1.0</v>
      </c>
      <c r="Q51" s="7"/>
      <c r="R51" s="7"/>
      <c r="S51" s="7"/>
      <c r="T51" s="7"/>
      <c r="U51" s="7"/>
      <c r="V51" s="7"/>
      <c r="W51" s="7"/>
      <c r="X51" s="7"/>
      <c r="Y51" s="7"/>
      <c r="Z51" s="7"/>
    </row>
    <row r="52" ht="15.0" customHeight="1">
      <c r="A52" s="20" t="s">
        <v>306</v>
      </c>
      <c r="B52" s="20" t="s">
        <v>531</v>
      </c>
      <c r="C52" s="20" t="s">
        <v>595</v>
      </c>
      <c r="D52" s="50">
        <v>237.0</v>
      </c>
      <c r="E52" s="50">
        <v>397.0</v>
      </c>
      <c r="F52" s="50">
        <v>634.0</v>
      </c>
      <c r="G52" s="57">
        <v>0.3738170347</v>
      </c>
      <c r="H52" s="57">
        <v>0.6261829653</v>
      </c>
      <c r="I52" s="7"/>
      <c r="J52" s="20" t="s">
        <v>306</v>
      </c>
      <c r="K52" s="20" t="s">
        <v>407</v>
      </c>
      <c r="L52" s="20">
        <v>230.0</v>
      </c>
      <c r="M52" s="57">
        <v>0.369453107</v>
      </c>
      <c r="N52" s="57">
        <v>0.3956574186</v>
      </c>
      <c r="O52" s="27">
        <v>-2.620431154</v>
      </c>
      <c r="P52" s="20">
        <v>1.0</v>
      </c>
      <c r="Q52" s="7"/>
      <c r="R52" s="7"/>
      <c r="S52" s="7"/>
      <c r="T52" s="7"/>
      <c r="U52" s="7"/>
      <c r="V52" s="7"/>
      <c r="W52" s="7"/>
      <c r="X52" s="7"/>
      <c r="Y52" s="7"/>
      <c r="Z52" s="7"/>
    </row>
    <row r="53" ht="15.0" customHeight="1">
      <c r="A53" s="20" t="s">
        <v>306</v>
      </c>
      <c r="B53" s="20" t="s">
        <v>531</v>
      </c>
      <c r="C53" s="20" t="s">
        <v>596</v>
      </c>
      <c r="D53" s="50">
        <v>238.0</v>
      </c>
      <c r="E53" s="50">
        <v>359.0</v>
      </c>
      <c r="F53" s="50">
        <v>597.0</v>
      </c>
      <c r="G53" s="57">
        <v>0.3986599665</v>
      </c>
      <c r="H53" s="57">
        <v>0.6013400335</v>
      </c>
      <c r="I53" s="7"/>
      <c r="J53" s="20" t="s">
        <v>306</v>
      </c>
      <c r="K53" s="20" t="s">
        <v>407</v>
      </c>
      <c r="L53" s="20">
        <v>240.0</v>
      </c>
      <c r="M53" s="57">
        <v>0.4432425684</v>
      </c>
      <c r="N53" s="57">
        <v>0.3932885906</v>
      </c>
      <c r="O53" s="27">
        <v>4.995397778</v>
      </c>
      <c r="P53" s="20">
        <v>1.0</v>
      </c>
      <c r="Q53" s="7"/>
      <c r="R53" s="7"/>
      <c r="S53" s="7"/>
      <c r="T53" s="7"/>
      <c r="U53" s="7"/>
      <c r="V53" s="7"/>
      <c r="W53" s="7"/>
      <c r="X53" s="7"/>
      <c r="Y53" s="7"/>
      <c r="Z53" s="7"/>
    </row>
    <row r="54" ht="15.0" customHeight="1">
      <c r="A54" s="20" t="s">
        <v>306</v>
      </c>
      <c r="B54" s="20" t="s">
        <v>531</v>
      </c>
      <c r="C54" s="20" t="s">
        <v>597</v>
      </c>
      <c r="D54" s="50">
        <v>229.0</v>
      </c>
      <c r="E54" s="50">
        <v>440.0</v>
      </c>
      <c r="F54" s="50">
        <v>669.0</v>
      </c>
      <c r="G54" s="57">
        <v>0.3423019432</v>
      </c>
      <c r="H54" s="57">
        <v>0.6576980568</v>
      </c>
      <c r="I54" s="7"/>
      <c r="J54" s="20" t="s">
        <v>306</v>
      </c>
      <c r="K54" s="20" t="s">
        <v>407</v>
      </c>
      <c r="L54" s="20">
        <v>250.0</v>
      </c>
      <c r="M54" s="57">
        <v>0.3578178374</v>
      </c>
      <c r="N54" s="57">
        <v>0.3773364486</v>
      </c>
      <c r="O54" s="27">
        <v>-1.951861124</v>
      </c>
      <c r="P54" s="20">
        <v>1.0</v>
      </c>
      <c r="Q54" s="7"/>
      <c r="R54" s="7"/>
      <c r="S54" s="7"/>
      <c r="T54" s="7"/>
      <c r="U54" s="7"/>
      <c r="V54" s="7"/>
      <c r="W54" s="7"/>
      <c r="X54" s="7"/>
      <c r="Y54" s="7"/>
      <c r="Z54" s="7"/>
    </row>
    <row r="55" ht="15.0" customHeight="1">
      <c r="A55" s="20" t="s">
        <v>306</v>
      </c>
      <c r="B55" s="20" t="s">
        <v>532</v>
      </c>
      <c r="C55" s="20" t="s">
        <v>598</v>
      </c>
      <c r="D55" s="50">
        <v>238.0</v>
      </c>
      <c r="E55" s="50">
        <v>719.0</v>
      </c>
      <c r="F55" s="50">
        <v>957.0</v>
      </c>
      <c r="G55" s="57">
        <v>0.2486938349</v>
      </c>
      <c r="H55" s="57">
        <v>0.7513061651</v>
      </c>
      <c r="I55" s="7"/>
      <c r="J55" s="20" t="s">
        <v>306</v>
      </c>
      <c r="K55" s="20" t="s">
        <v>408</v>
      </c>
      <c r="L55" s="20">
        <v>260.0</v>
      </c>
      <c r="M55" s="57">
        <v>0.2680008411</v>
      </c>
      <c r="N55" s="57">
        <v>0.2721217888</v>
      </c>
      <c r="O55" s="27">
        <v>-0.4120947637</v>
      </c>
      <c r="P55" s="20">
        <v>1.0</v>
      </c>
      <c r="Q55" s="7"/>
      <c r="R55" s="7"/>
      <c r="S55" s="7"/>
      <c r="T55" s="7"/>
      <c r="U55" s="7"/>
      <c r="V55" s="7"/>
      <c r="W55" s="7"/>
      <c r="X55" s="7"/>
      <c r="Y55" s="7"/>
      <c r="Z55" s="7"/>
    </row>
    <row r="56" ht="15.0" customHeight="1">
      <c r="A56" s="20" t="s">
        <v>306</v>
      </c>
      <c r="B56" s="20" t="s">
        <v>532</v>
      </c>
      <c r="C56" s="20" t="s">
        <v>599</v>
      </c>
      <c r="D56" s="50">
        <v>179.0</v>
      </c>
      <c r="E56" s="50">
        <v>468.0</v>
      </c>
      <c r="F56" s="50">
        <v>647.0</v>
      </c>
      <c r="G56" s="57">
        <v>0.2766615147</v>
      </c>
      <c r="H56" s="57">
        <v>0.7233384853</v>
      </c>
      <c r="I56" s="7"/>
      <c r="J56" s="20" t="s">
        <v>306</v>
      </c>
      <c r="K56" s="20" t="s">
        <v>408</v>
      </c>
      <c r="L56" s="20">
        <v>265.0</v>
      </c>
      <c r="M56" s="57">
        <v>0.2936739747</v>
      </c>
      <c r="N56" s="57">
        <v>0.3025099075</v>
      </c>
      <c r="O56" s="27">
        <v>-0.8835932837</v>
      </c>
      <c r="P56" s="20">
        <v>1.0</v>
      </c>
      <c r="Q56" s="7"/>
      <c r="R56" s="7"/>
      <c r="S56" s="7"/>
      <c r="T56" s="7"/>
      <c r="U56" s="7"/>
      <c r="V56" s="7"/>
      <c r="W56" s="7"/>
      <c r="X56" s="7"/>
      <c r="Y56" s="7"/>
      <c r="Z56" s="7"/>
    </row>
    <row r="57" ht="15.0" customHeight="1">
      <c r="A57" s="20" t="s">
        <v>306</v>
      </c>
      <c r="B57" s="20" t="s">
        <v>533</v>
      </c>
      <c r="C57" s="20" t="s">
        <v>600</v>
      </c>
      <c r="D57" s="50">
        <v>110.0</v>
      </c>
      <c r="E57" s="50">
        <v>348.0</v>
      </c>
      <c r="F57" s="50">
        <v>458.0</v>
      </c>
      <c r="G57" s="57">
        <v>0.2401746725</v>
      </c>
      <c r="H57" s="57">
        <v>0.7598253275</v>
      </c>
      <c r="I57" s="7"/>
      <c r="J57" s="20" t="s">
        <v>306</v>
      </c>
      <c r="K57" s="20" t="s">
        <v>409</v>
      </c>
      <c r="L57" s="20">
        <v>270.0</v>
      </c>
      <c r="M57" s="57">
        <v>0.2861873397</v>
      </c>
      <c r="N57" s="57">
        <v>0.3021784961</v>
      </c>
      <c r="O57" s="27">
        <v>-1.599115645</v>
      </c>
      <c r="P57" s="20">
        <v>1.0</v>
      </c>
      <c r="Q57" s="7"/>
      <c r="R57" s="7"/>
      <c r="S57" s="7"/>
      <c r="T57" s="7"/>
      <c r="U57" s="7"/>
      <c r="V57" s="7"/>
      <c r="W57" s="7"/>
      <c r="X57" s="7"/>
      <c r="Y57" s="7"/>
      <c r="Z57" s="7"/>
    </row>
    <row r="58" ht="15.0" customHeight="1">
      <c r="A58" s="20" t="s">
        <v>306</v>
      </c>
      <c r="B58" s="20" t="s">
        <v>533</v>
      </c>
      <c r="C58" s="20" t="s">
        <v>601</v>
      </c>
      <c r="D58" s="50">
        <v>98.0</v>
      </c>
      <c r="E58" s="50">
        <v>278.0</v>
      </c>
      <c r="F58" s="50">
        <v>376.0</v>
      </c>
      <c r="G58" s="57">
        <v>0.2606382979</v>
      </c>
      <c r="H58" s="57">
        <v>0.7393617021</v>
      </c>
      <c r="I58" s="7"/>
      <c r="J58" s="20" t="s">
        <v>306</v>
      </c>
      <c r="K58" s="20" t="s">
        <v>409</v>
      </c>
      <c r="L58" s="20">
        <v>280.0</v>
      </c>
      <c r="M58" s="57">
        <v>0.2221921084</v>
      </c>
      <c r="N58" s="57">
        <v>0.2578849722</v>
      </c>
      <c r="O58" s="27">
        <v>-3.569286381</v>
      </c>
      <c r="P58" s="20">
        <v>1.0</v>
      </c>
      <c r="Q58" s="7"/>
      <c r="R58" s="7"/>
      <c r="S58" s="7"/>
      <c r="T58" s="7"/>
      <c r="U58" s="7"/>
      <c r="V58" s="7"/>
      <c r="W58" s="7"/>
      <c r="X58" s="7"/>
      <c r="Y58" s="7"/>
      <c r="Z58" s="7"/>
    </row>
    <row r="59" ht="15.0" customHeight="1">
      <c r="A59" s="20" t="s">
        <v>306</v>
      </c>
      <c r="B59" s="20" t="s">
        <v>533</v>
      </c>
      <c r="C59" s="20" t="s">
        <v>602</v>
      </c>
      <c r="D59" s="50">
        <v>355.0</v>
      </c>
      <c r="E59" s="50">
        <v>887.0</v>
      </c>
      <c r="F59" s="50">
        <v>1242.0</v>
      </c>
      <c r="G59" s="57">
        <v>0.2858293076</v>
      </c>
      <c r="H59" s="57">
        <v>0.7141706924</v>
      </c>
      <c r="I59" s="7"/>
      <c r="J59" s="20" t="s">
        <v>306</v>
      </c>
      <c r="K59" s="20" t="s">
        <v>409</v>
      </c>
      <c r="L59" s="20">
        <v>290.0</v>
      </c>
      <c r="M59" s="57">
        <v>0.2613557845</v>
      </c>
      <c r="N59" s="57">
        <v>0.2927400468</v>
      </c>
      <c r="O59" s="27">
        <v>-3.138426234</v>
      </c>
      <c r="P59" s="20">
        <v>1.0</v>
      </c>
      <c r="Q59" s="7"/>
      <c r="R59" s="7"/>
      <c r="S59" s="7"/>
      <c r="T59" s="7"/>
      <c r="U59" s="7"/>
      <c r="V59" s="7"/>
      <c r="W59" s="7"/>
      <c r="X59" s="7"/>
      <c r="Y59" s="7"/>
      <c r="Z59" s="7"/>
    </row>
    <row r="60" ht="15.0" customHeight="1">
      <c r="A60" s="20" t="s">
        <v>306</v>
      </c>
      <c r="B60" s="20" t="s">
        <v>534</v>
      </c>
      <c r="C60" s="20" t="s">
        <v>603</v>
      </c>
      <c r="D60" s="50">
        <v>228.0</v>
      </c>
      <c r="E60" s="50">
        <v>397.0</v>
      </c>
      <c r="F60" s="50">
        <v>625.0</v>
      </c>
      <c r="G60" s="57">
        <v>0.3648</v>
      </c>
      <c r="H60" s="57">
        <v>0.6352</v>
      </c>
      <c r="I60" s="7"/>
      <c r="J60" s="20" t="s">
        <v>306</v>
      </c>
      <c r="K60" s="20" t="s">
        <v>410</v>
      </c>
      <c r="L60" s="20">
        <v>300.0</v>
      </c>
      <c r="M60" s="57">
        <v>0.3900746797</v>
      </c>
      <c r="N60" s="57">
        <v>0.3854595336</v>
      </c>
      <c r="O60" s="27">
        <v>0.4615146088</v>
      </c>
      <c r="P60" s="20">
        <v>1.0</v>
      </c>
      <c r="Q60" s="7"/>
      <c r="R60" s="7"/>
      <c r="S60" s="7"/>
      <c r="T60" s="7"/>
      <c r="U60" s="7"/>
      <c r="V60" s="7"/>
      <c r="W60" s="7"/>
      <c r="X60" s="7"/>
      <c r="Y60" s="7"/>
      <c r="Z60" s="7"/>
    </row>
    <row r="61" ht="15.0" customHeight="1">
      <c r="A61" s="20" t="s">
        <v>306</v>
      </c>
      <c r="B61" s="20" t="s">
        <v>534</v>
      </c>
      <c r="C61" s="20" t="s">
        <v>604</v>
      </c>
      <c r="D61" s="50">
        <v>244.0</v>
      </c>
      <c r="E61" s="50">
        <v>473.0</v>
      </c>
      <c r="F61" s="50">
        <v>717.0</v>
      </c>
      <c r="G61" s="57">
        <v>0.340306834</v>
      </c>
      <c r="H61" s="57">
        <v>0.659693166</v>
      </c>
      <c r="I61" s="7"/>
      <c r="J61" s="20" t="s">
        <v>306</v>
      </c>
      <c r="K61" s="20" t="s">
        <v>410</v>
      </c>
      <c r="L61" s="20">
        <v>310.0</v>
      </c>
      <c r="M61" s="57">
        <v>0.315781361</v>
      </c>
      <c r="N61" s="57">
        <v>0.3869407497</v>
      </c>
      <c r="O61" s="27">
        <v>-7.115938874</v>
      </c>
      <c r="P61" s="20">
        <v>1.0</v>
      </c>
      <c r="Q61" s="7"/>
      <c r="R61" s="7"/>
      <c r="S61" s="7"/>
      <c r="T61" s="7"/>
      <c r="U61" s="7"/>
      <c r="V61" s="7"/>
      <c r="W61" s="7"/>
      <c r="X61" s="7"/>
      <c r="Y61" s="7"/>
      <c r="Z61" s="7"/>
    </row>
    <row r="62" ht="15.0" customHeight="1">
      <c r="A62" s="20" t="s">
        <v>306</v>
      </c>
      <c r="B62" s="20" t="s">
        <v>535</v>
      </c>
      <c r="C62" s="20" t="s">
        <v>535</v>
      </c>
      <c r="D62" s="50">
        <v>110.0</v>
      </c>
      <c r="E62" s="50">
        <v>487.0</v>
      </c>
      <c r="F62" s="50">
        <v>597.0</v>
      </c>
      <c r="G62" s="57">
        <v>0.1842546064</v>
      </c>
      <c r="H62" s="57">
        <v>0.8157453936</v>
      </c>
      <c r="I62" s="7"/>
      <c r="J62" s="20" t="s">
        <v>306</v>
      </c>
      <c r="K62" s="20" t="s">
        <v>411</v>
      </c>
      <c r="L62" s="20">
        <v>320.0</v>
      </c>
      <c r="M62" s="57">
        <v>0.1405987606</v>
      </c>
      <c r="N62" s="57">
        <v>0.2097026604</v>
      </c>
      <c r="O62" s="27">
        <v>-6.910389977</v>
      </c>
      <c r="P62" s="20">
        <v>1.0</v>
      </c>
      <c r="Q62" s="7"/>
      <c r="R62" s="7"/>
      <c r="S62" s="7"/>
      <c r="T62" s="7"/>
      <c r="U62" s="7"/>
      <c r="V62" s="7"/>
      <c r="W62" s="7"/>
      <c r="X62" s="7"/>
      <c r="Y62" s="7"/>
      <c r="Z62" s="7"/>
    </row>
    <row r="63" ht="15.0" customHeight="1">
      <c r="A63" s="20" t="s">
        <v>306</v>
      </c>
      <c r="B63" s="20" t="s">
        <v>536</v>
      </c>
      <c r="C63" s="20" t="s">
        <v>605</v>
      </c>
      <c r="D63" s="50">
        <v>244.0</v>
      </c>
      <c r="E63" s="50">
        <v>514.0</v>
      </c>
      <c r="F63" s="50">
        <v>758.0</v>
      </c>
      <c r="G63" s="57">
        <v>0.3218997361</v>
      </c>
      <c r="H63" s="57">
        <v>0.6781002639</v>
      </c>
      <c r="I63" s="7"/>
      <c r="J63" s="20" t="s">
        <v>306</v>
      </c>
      <c r="K63" s="20" t="s">
        <v>412</v>
      </c>
      <c r="L63" s="20">
        <v>330.0</v>
      </c>
      <c r="M63" s="57">
        <v>0.3321196945</v>
      </c>
      <c r="N63" s="57">
        <v>0.3311827957</v>
      </c>
      <c r="O63" s="27">
        <v>0.0936898798</v>
      </c>
      <c r="P63" s="20">
        <v>1.0</v>
      </c>
      <c r="Q63" s="7"/>
      <c r="R63" s="7"/>
      <c r="S63" s="7"/>
      <c r="T63" s="7"/>
      <c r="U63" s="7"/>
      <c r="V63" s="7"/>
      <c r="W63" s="7"/>
      <c r="X63" s="7"/>
      <c r="Y63" s="7"/>
      <c r="Z63" s="7"/>
    </row>
    <row r="64" ht="15.0" customHeight="1">
      <c r="A64" s="20" t="s">
        <v>306</v>
      </c>
      <c r="B64" s="20" t="s">
        <v>536</v>
      </c>
      <c r="C64" s="20" t="s">
        <v>606</v>
      </c>
      <c r="D64" s="50">
        <v>381.0</v>
      </c>
      <c r="E64" s="50">
        <v>711.0</v>
      </c>
      <c r="F64" s="50">
        <v>1092.0</v>
      </c>
      <c r="G64" s="57">
        <v>0.3489010989</v>
      </c>
      <c r="H64" s="57">
        <v>0.6510989011</v>
      </c>
      <c r="I64" s="7"/>
      <c r="J64" s="20" t="s">
        <v>306</v>
      </c>
      <c r="K64" s="20" t="s">
        <v>412</v>
      </c>
      <c r="L64" s="20">
        <v>340.0</v>
      </c>
      <c r="M64" s="57">
        <v>0.3801387006</v>
      </c>
      <c r="N64" s="57">
        <v>0.3870728083</v>
      </c>
      <c r="O64" s="27">
        <v>-0.693410771</v>
      </c>
      <c r="P64" s="20">
        <v>1.0</v>
      </c>
      <c r="Q64" s="7"/>
      <c r="R64" s="7"/>
      <c r="S64" s="7"/>
      <c r="T64" s="7"/>
      <c r="U64" s="7"/>
      <c r="V64" s="7"/>
      <c r="W64" s="7"/>
      <c r="X64" s="7"/>
      <c r="Y64" s="7"/>
      <c r="Z64" s="7"/>
    </row>
    <row r="65" ht="15.0" customHeight="1">
      <c r="A65" s="20" t="s">
        <v>306</v>
      </c>
      <c r="B65" s="20" t="s">
        <v>536</v>
      </c>
      <c r="C65" s="20" t="s">
        <v>607</v>
      </c>
      <c r="D65" s="50">
        <v>111.0</v>
      </c>
      <c r="E65" s="50">
        <v>231.0</v>
      </c>
      <c r="F65" s="50">
        <v>342.0</v>
      </c>
      <c r="G65" s="57">
        <v>0.3245614035</v>
      </c>
      <c r="H65" s="57">
        <v>0.6754385965</v>
      </c>
      <c r="I65" s="7"/>
      <c r="J65" s="20" t="s">
        <v>306</v>
      </c>
      <c r="K65" s="20" t="s">
        <v>412</v>
      </c>
      <c r="L65" s="20">
        <v>350.0</v>
      </c>
      <c r="M65" s="57">
        <v>0.314119985</v>
      </c>
      <c r="N65" s="57">
        <v>0.3415730337</v>
      </c>
      <c r="O65" s="27">
        <v>-2.745304874</v>
      </c>
      <c r="P65" s="20">
        <v>1.0</v>
      </c>
      <c r="Q65" s="7"/>
      <c r="R65" s="7"/>
      <c r="S65" s="7"/>
      <c r="T65" s="7"/>
      <c r="U65" s="7"/>
      <c r="V65" s="7"/>
      <c r="W65" s="7"/>
      <c r="X65" s="7"/>
      <c r="Y65" s="7"/>
      <c r="Z65" s="7"/>
    </row>
    <row r="66" ht="15.0" customHeight="1">
      <c r="A66" s="20" t="s">
        <v>306</v>
      </c>
      <c r="B66" s="20" t="s">
        <v>537</v>
      </c>
      <c r="C66" s="20" t="s">
        <v>537</v>
      </c>
      <c r="D66" s="50">
        <v>60.0</v>
      </c>
      <c r="E66" s="50">
        <v>149.0</v>
      </c>
      <c r="F66" s="50">
        <v>209.0</v>
      </c>
      <c r="G66" s="57">
        <v>0.2870813397</v>
      </c>
      <c r="H66" s="57">
        <v>0.7129186603</v>
      </c>
      <c r="I66" s="7"/>
      <c r="J66" s="20" t="s">
        <v>306</v>
      </c>
      <c r="K66" s="20" t="s">
        <v>413</v>
      </c>
      <c r="L66" s="20">
        <v>360.0</v>
      </c>
      <c r="M66" s="57">
        <v>0.2286425903</v>
      </c>
      <c r="N66" s="57">
        <v>0.313559322</v>
      </c>
      <c r="O66" s="27">
        <v>-8.491673175</v>
      </c>
      <c r="P66" s="20">
        <v>1.0</v>
      </c>
      <c r="Q66" s="7"/>
      <c r="R66" s="7"/>
      <c r="S66" s="7"/>
      <c r="T66" s="7"/>
      <c r="U66" s="7"/>
      <c r="V66" s="7"/>
      <c r="W66" s="7"/>
      <c r="X66" s="7"/>
      <c r="Y66" s="7"/>
      <c r="Z66" s="7"/>
    </row>
    <row r="67" ht="15.0" customHeight="1">
      <c r="A67" s="20" t="s">
        <v>306</v>
      </c>
      <c r="B67" s="20" t="s">
        <v>538</v>
      </c>
      <c r="C67" s="20" t="s">
        <v>608</v>
      </c>
      <c r="D67" s="50">
        <v>345.0</v>
      </c>
      <c r="E67" s="50">
        <v>632.0</v>
      </c>
      <c r="F67" s="50">
        <v>977.0</v>
      </c>
      <c r="G67" s="57">
        <v>0.3531218014</v>
      </c>
      <c r="H67" s="57">
        <v>0.6468781986</v>
      </c>
      <c r="I67" s="7"/>
      <c r="J67" s="20" t="s">
        <v>306</v>
      </c>
      <c r="K67" s="20" t="s">
        <v>414</v>
      </c>
      <c r="L67" s="20">
        <v>370.0</v>
      </c>
      <c r="M67" s="57">
        <v>0.325390219</v>
      </c>
      <c r="N67" s="57">
        <v>0.363800905</v>
      </c>
      <c r="O67" s="27">
        <v>-3.8410686</v>
      </c>
      <c r="P67" s="20">
        <v>1.0</v>
      </c>
      <c r="Q67" s="7"/>
      <c r="R67" s="7"/>
      <c r="S67" s="7"/>
      <c r="T67" s="7"/>
      <c r="U67" s="7"/>
      <c r="V67" s="7"/>
      <c r="W67" s="7"/>
      <c r="X67" s="7"/>
      <c r="Y67" s="7"/>
      <c r="Z67" s="7"/>
    </row>
    <row r="68" ht="15.0" customHeight="1">
      <c r="A68" s="20" t="s">
        <v>306</v>
      </c>
      <c r="B68" s="20" t="s">
        <v>538</v>
      </c>
      <c r="C68" s="20" t="s">
        <v>609</v>
      </c>
      <c r="D68" s="50">
        <v>254.0</v>
      </c>
      <c r="E68" s="50">
        <v>475.0</v>
      </c>
      <c r="F68" s="50">
        <v>729.0</v>
      </c>
      <c r="G68" s="57">
        <v>0.3484224966</v>
      </c>
      <c r="H68" s="57">
        <v>0.6515775034</v>
      </c>
      <c r="I68" s="7"/>
      <c r="J68" s="20" t="s">
        <v>306</v>
      </c>
      <c r="K68" s="20" t="s">
        <v>414</v>
      </c>
      <c r="L68" s="20">
        <v>373.0</v>
      </c>
      <c r="M68" s="57">
        <v>0.2637678046</v>
      </c>
      <c r="N68" s="57">
        <v>0.3166051661</v>
      </c>
      <c r="O68" s="27">
        <v>-5.283736149</v>
      </c>
      <c r="P68" s="20">
        <v>1.0</v>
      </c>
      <c r="Q68" s="7"/>
      <c r="R68" s="7"/>
      <c r="S68" s="7"/>
      <c r="T68" s="7"/>
      <c r="U68" s="7"/>
      <c r="V68" s="7"/>
      <c r="W68" s="7"/>
      <c r="X68" s="7"/>
      <c r="Y68" s="7"/>
      <c r="Z68" s="7"/>
    </row>
    <row r="69" ht="15.0" customHeight="1">
      <c r="A69" s="20" t="s">
        <v>306</v>
      </c>
      <c r="B69" s="20" t="s">
        <v>538</v>
      </c>
      <c r="C69" s="20" t="s">
        <v>610</v>
      </c>
      <c r="D69" s="50">
        <v>567.0</v>
      </c>
      <c r="E69" s="50">
        <v>1138.0</v>
      </c>
      <c r="F69" s="50">
        <v>1705.0</v>
      </c>
      <c r="G69" s="57">
        <v>0.3325513196</v>
      </c>
      <c r="H69" s="57">
        <v>0.6674486804</v>
      </c>
      <c r="I69" s="7"/>
      <c r="J69" s="20" t="s">
        <v>306</v>
      </c>
      <c r="K69" s="20" t="s">
        <v>414</v>
      </c>
      <c r="L69" s="20">
        <v>375.0</v>
      </c>
      <c r="M69" s="57">
        <v>0.3588393649</v>
      </c>
      <c r="N69" s="57">
        <v>0.3802575107</v>
      </c>
      <c r="O69" s="27">
        <v>-2.141814582</v>
      </c>
      <c r="P69" s="20">
        <v>1.0</v>
      </c>
      <c r="Q69" s="7"/>
      <c r="R69" s="7"/>
      <c r="S69" s="7"/>
      <c r="T69" s="7"/>
      <c r="U69" s="7"/>
      <c r="V69" s="7"/>
      <c r="W69" s="7"/>
      <c r="X69" s="7"/>
      <c r="Y69" s="7"/>
      <c r="Z69" s="7"/>
    </row>
    <row r="70" ht="15.0" customHeight="1">
      <c r="A70" s="20" t="s">
        <v>306</v>
      </c>
      <c r="B70" s="20" t="s">
        <v>538</v>
      </c>
      <c r="C70" s="20" t="s">
        <v>611</v>
      </c>
      <c r="D70" s="50">
        <v>567.0</v>
      </c>
      <c r="E70" s="50">
        <v>1138.0</v>
      </c>
      <c r="F70" s="50">
        <v>1705.0</v>
      </c>
      <c r="G70" s="57">
        <v>0.3325513196</v>
      </c>
      <c r="H70" s="57">
        <v>0.6674486804</v>
      </c>
      <c r="I70" s="7"/>
      <c r="J70" s="20" t="s">
        <v>306</v>
      </c>
      <c r="K70" s="20" t="s">
        <v>414</v>
      </c>
      <c r="L70" s="20">
        <v>377.0</v>
      </c>
      <c r="M70" s="57">
        <v>0.3668193863</v>
      </c>
      <c r="N70" s="57">
        <v>0.3597633136</v>
      </c>
      <c r="O70" s="27">
        <v>0.7056072694</v>
      </c>
      <c r="P70" s="20">
        <v>1.0</v>
      </c>
      <c r="Q70" s="7"/>
      <c r="R70" s="7"/>
      <c r="S70" s="7"/>
      <c r="T70" s="7"/>
      <c r="U70" s="7"/>
      <c r="V70" s="7"/>
      <c r="W70" s="7"/>
      <c r="X70" s="7"/>
      <c r="Y70" s="7"/>
      <c r="Z70" s="7"/>
    </row>
    <row r="71" ht="15.0" customHeight="1">
      <c r="A71" s="20" t="s">
        <v>306</v>
      </c>
      <c r="B71" s="20" t="s">
        <v>538</v>
      </c>
      <c r="C71" s="20" t="s">
        <v>612</v>
      </c>
      <c r="D71" s="50">
        <v>567.0</v>
      </c>
      <c r="E71" s="50">
        <v>1138.0</v>
      </c>
      <c r="F71" s="50">
        <v>1705.0</v>
      </c>
      <c r="G71" s="57">
        <v>0.3325513196</v>
      </c>
      <c r="H71" s="57">
        <v>0.6674486804</v>
      </c>
      <c r="I71" s="7"/>
      <c r="J71" s="20" t="s">
        <v>306</v>
      </c>
      <c r="K71" s="20" t="s">
        <v>414</v>
      </c>
      <c r="L71" s="20">
        <v>379.0</v>
      </c>
      <c r="M71" s="57">
        <v>0.3683919877</v>
      </c>
      <c r="N71" s="57">
        <v>0.3666927287</v>
      </c>
      <c r="O71" s="27">
        <v>0.1699259038</v>
      </c>
      <c r="P71" s="20">
        <v>1.0</v>
      </c>
      <c r="Q71" s="7"/>
      <c r="R71" s="7"/>
      <c r="S71" s="7"/>
      <c r="T71" s="7"/>
      <c r="U71" s="7"/>
      <c r="V71" s="7"/>
      <c r="W71" s="7"/>
      <c r="X71" s="7"/>
      <c r="Y71" s="7"/>
      <c r="Z71" s="7"/>
    </row>
    <row r="72" ht="15.0" customHeight="1">
      <c r="A72" s="20" t="s">
        <v>306</v>
      </c>
      <c r="B72" s="20" t="s">
        <v>539</v>
      </c>
      <c r="C72" s="20" t="s">
        <v>613</v>
      </c>
      <c r="D72" s="50">
        <v>120.0</v>
      </c>
      <c r="E72" s="50">
        <v>175.0</v>
      </c>
      <c r="F72" s="50">
        <v>295.0</v>
      </c>
      <c r="G72" s="57">
        <v>0.406779661</v>
      </c>
      <c r="H72" s="57">
        <v>0.593220339</v>
      </c>
      <c r="I72" s="7"/>
      <c r="J72" s="20" t="s">
        <v>306</v>
      </c>
      <c r="K72" s="20" t="s">
        <v>415</v>
      </c>
      <c r="L72" s="20">
        <v>380.0</v>
      </c>
      <c r="M72" s="57">
        <v>0.4092260845</v>
      </c>
      <c r="N72" s="57">
        <v>0.4521963824</v>
      </c>
      <c r="O72" s="27">
        <v>-4.297029796</v>
      </c>
      <c r="P72" s="20">
        <v>1.0</v>
      </c>
      <c r="Q72" s="7"/>
      <c r="R72" s="7"/>
      <c r="S72" s="7"/>
      <c r="T72" s="7"/>
      <c r="U72" s="7"/>
      <c r="V72" s="7"/>
      <c r="W72" s="7"/>
      <c r="X72" s="7"/>
      <c r="Y72" s="7"/>
      <c r="Z72" s="7"/>
    </row>
    <row r="73" ht="15.0" customHeight="1">
      <c r="A73" s="20" t="s">
        <v>306</v>
      </c>
      <c r="B73" s="20" t="s">
        <v>539</v>
      </c>
      <c r="C73" s="20" t="s">
        <v>614</v>
      </c>
      <c r="D73" s="50">
        <v>145.0</v>
      </c>
      <c r="E73" s="50">
        <v>178.0</v>
      </c>
      <c r="F73" s="50">
        <v>323.0</v>
      </c>
      <c r="G73" s="57">
        <v>0.4489164087</v>
      </c>
      <c r="H73" s="57">
        <v>0.5510835913</v>
      </c>
      <c r="I73" s="7"/>
      <c r="J73" s="20" t="s">
        <v>306</v>
      </c>
      <c r="K73" s="20" t="s">
        <v>415</v>
      </c>
      <c r="L73" s="20">
        <v>390.0</v>
      </c>
      <c r="M73" s="57">
        <v>0.474303802</v>
      </c>
      <c r="N73" s="57">
        <v>0.4710327456</v>
      </c>
      <c r="O73" s="27">
        <v>0.3271056402</v>
      </c>
      <c r="P73" s="20">
        <v>1.0</v>
      </c>
      <c r="Q73" s="7"/>
      <c r="R73" s="7"/>
      <c r="S73" s="7"/>
      <c r="T73" s="7"/>
      <c r="U73" s="7"/>
      <c r="V73" s="7"/>
      <c r="W73" s="7"/>
      <c r="X73" s="7"/>
      <c r="Y73" s="7"/>
      <c r="Z73" s="7"/>
    </row>
    <row r="74" ht="15.0" customHeight="1">
      <c r="A74" s="20" t="s">
        <v>306</v>
      </c>
      <c r="B74" s="20" t="s">
        <v>539</v>
      </c>
      <c r="C74" s="20" t="s">
        <v>615</v>
      </c>
      <c r="D74" s="50">
        <v>97.0</v>
      </c>
      <c r="E74" s="50">
        <v>173.0</v>
      </c>
      <c r="F74" s="50">
        <v>270.0</v>
      </c>
      <c r="G74" s="57">
        <v>0.3592592593</v>
      </c>
      <c r="H74" s="57">
        <v>0.6407407407</v>
      </c>
      <c r="I74" s="7"/>
      <c r="J74" s="20" t="s">
        <v>306</v>
      </c>
      <c r="K74" s="20" t="s">
        <v>415</v>
      </c>
      <c r="L74" s="20">
        <v>400.0</v>
      </c>
      <c r="M74" s="57">
        <v>0.3439734078</v>
      </c>
      <c r="N74" s="57">
        <v>0.3955375254</v>
      </c>
      <c r="O74" s="27">
        <v>-5.156411752</v>
      </c>
      <c r="P74" s="20">
        <v>1.0</v>
      </c>
      <c r="Q74" s="7"/>
      <c r="R74" s="7"/>
      <c r="S74" s="7"/>
      <c r="T74" s="7"/>
      <c r="U74" s="7"/>
      <c r="V74" s="7"/>
      <c r="W74" s="7"/>
      <c r="X74" s="7"/>
      <c r="Y74" s="7"/>
      <c r="Z74" s="7"/>
    </row>
    <row r="75" ht="15.0" customHeight="1">
      <c r="A75" s="20" t="s">
        <v>306</v>
      </c>
      <c r="B75" s="20" t="s">
        <v>539</v>
      </c>
      <c r="C75" s="20" t="s">
        <v>616</v>
      </c>
      <c r="D75" s="50">
        <v>159.0</v>
      </c>
      <c r="E75" s="50">
        <v>287.0</v>
      </c>
      <c r="F75" s="50">
        <v>446.0</v>
      </c>
      <c r="G75" s="57">
        <v>0.3565022422</v>
      </c>
      <c r="H75" s="57">
        <v>0.6434977578</v>
      </c>
      <c r="I75" s="7"/>
      <c r="J75" s="20" t="s">
        <v>306</v>
      </c>
      <c r="K75" s="20" t="s">
        <v>415</v>
      </c>
      <c r="L75" s="20">
        <v>410.0</v>
      </c>
      <c r="M75" s="57">
        <v>0.3807759002</v>
      </c>
      <c r="N75" s="57">
        <v>0.347972973</v>
      </c>
      <c r="O75" s="27">
        <v>3.280292726</v>
      </c>
      <c r="P75" s="20">
        <v>1.0</v>
      </c>
      <c r="Q75" s="7"/>
      <c r="R75" s="7"/>
      <c r="S75" s="7"/>
      <c r="T75" s="7"/>
      <c r="U75" s="7"/>
      <c r="V75" s="7"/>
      <c r="W75" s="7"/>
      <c r="X75" s="7"/>
      <c r="Y75" s="7"/>
      <c r="Z75" s="7"/>
    </row>
    <row r="76" ht="15.0" customHeight="1">
      <c r="A76" s="20" t="s">
        <v>306</v>
      </c>
      <c r="B76" s="20" t="s">
        <v>540</v>
      </c>
      <c r="C76" s="20" t="s">
        <v>617</v>
      </c>
      <c r="D76" s="50">
        <v>248.0</v>
      </c>
      <c r="E76" s="50">
        <v>594.0</v>
      </c>
      <c r="F76" s="50">
        <v>842.0</v>
      </c>
      <c r="G76" s="57">
        <v>0.2945368171</v>
      </c>
      <c r="H76" s="57">
        <v>0.7054631829</v>
      </c>
      <c r="I76" s="7"/>
      <c r="J76" s="20" t="s">
        <v>306</v>
      </c>
      <c r="K76" s="20" t="s">
        <v>416</v>
      </c>
      <c r="L76" s="20">
        <v>420.0</v>
      </c>
      <c r="M76" s="57">
        <v>0.2615368953</v>
      </c>
      <c r="N76" s="57">
        <v>0.3194154489</v>
      </c>
      <c r="O76" s="27">
        <v>-5.787855359</v>
      </c>
      <c r="P76" s="20">
        <v>1.0</v>
      </c>
      <c r="Q76" s="7"/>
      <c r="R76" s="7"/>
      <c r="S76" s="7"/>
      <c r="T76" s="7"/>
      <c r="U76" s="7"/>
      <c r="V76" s="7"/>
      <c r="W76" s="7"/>
      <c r="X76" s="7"/>
      <c r="Y76" s="7"/>
      <c r="Z76" s="7"/>
    </row>
    <row r="77" ht="15.0" customHeight="1">
      <c r="A77" s="20" t="s">
        <v>306</v>
      </c>
      <c r="B77" s="20" t="s">
        <v>540</v>
      </c>
      <c r="C77" s="20" t="s">
        <v>618</v>
      </c>
      <c r="D77" s="50">
        <v>212.0</v>
      </c>
      <c r="E77" s="50">
        <v>577.0</v>
      </c>
      <c r="F77" s="50">
        <v>789.0</v>
      </c>
      <c r="G77" s="57">
        <v>0.2686945501</v>
      </c>
      <c r="H77" s="57">
        <v>0.7313054499</v>
      </c>
      <c r="I77" s="7"/>
      <c r="J77" s="20" t="s">
        <v>306</v>
      </c>
      <c r="K77" s="20" t="s">
        <v>416</v>
      </c>
      <c r="L77" s="20">
        <v>430.0</v>
      </c>
      <c r="M77" s="57">
        <v>0.2222441984</v>
      </c>
      <c r="N77" s="57">
        <v>0.262345679</v>
      </c>
      <c r="O77" s="27">
        <v>-4.010148059</v>
      </c>
      <c r="P77" s="20">
        <v>1.0</v>
      </c>
      <c r="Q77" s="7"/>
      <c r="R77" s="7"/>
      <c r="S77" s="7"/>
      <c r="T77" s="7"/>
      <c r="U77" s="7"/>
      <c r="V77" s="7"/>
      <c r="W77" s="7"/>
      <c r="X77" s="7"/>
      <c r="Y77" s="7"/>
      <c r="Z77" s="7"/>
    </row>
    <row r="78" ht="15.0" customHeight="1">
      <c r="A78" s="20" t="s">
        <v>306</v>
      </c>
      <c r="B78" s="20" t="s">
        <v>540</v>
      </c>
      <c r="C78" s="20" t="s">
        <v>619</v>
      </c>
      <c r="D78" s="50">
        <v>212.0</v>
      </c>
      <c r="E78" s="50">
        <v>577.0</v>
      </c>
      <c r="F78" s="50">
        <v>789.0</v>
      </c>
      <c r="G78" s="57">
        <v>0.2686945501</v>
      </c>
      <c r="H78" s="57">
        <v>0.7313054499</v>
      </c>
      <c r="I78" s="7"/>
      <c r="J78" s="20" t="s">
        <v>306</v>
      </c>
      <c r="K78" s="20" t="s">
        <v>416</v>
      </c>
      <c r="L78" s="20">
        <v>435.0</v>
      </c>
      <c r="M78" s="57">
        <v>0.2670373427</v>
      </c>
      <c r="N78" s="57">
        <v>0.2914147521</v>
      </c>
      <c r="O78" s="27">
        <v>-2.437740942</v>
      </c>
      <c r="P78" s="20">
        <v>1.0</v>
      </c>
      <c r="Q78" s="7"/>
      <c r="R78" s="7"/>
      <c r="S78" s="7"/>
      <c r="T78" s="7"/>
      <c r="U78" s="7"/>
      <c r="V78" s="7"/>
      <c r="W78" s="7"/>
      <c r="X78" s="7"/>
      <c r="Y78" s="7"/>
      <c r="Z78" s="7"/>
    </row>
    <row r="79" ht="15.0" customHeight="1">
      <c r="A79" s="20" t="s">
        <v>306</v>
      </c>
      <c r="B79" s="20" t="s">
        <v>541</v>
      </c>
      <c r="C79" s="20" t="s">
        <v>620</v>
      </c>
      <c r="D79" s="50">
        <v>182.0</v>
      </c>
      <c r="E79" s="50">
        <v>462.0</v>
      </c>
      <c r="F79" s="50">
        <v>644.0</v>
      </c>
      <c r="G79" s="57">
        <v>0.2826086957</v>
      </c>
      <c r="H79" s="57">
        <v>0.7173913043</v>
      </c>
      <c r="I79" s="7"/>
      <c r="J79" s="20" t="s">
        <v>306</v>
      </c>
      <c r="K79" s="20" t="s">
        <v>417</v>
      </c>
      <c r="L79" s="20">
        <v>440.0</v>
      </c>
      <c r="M79" s="57">
        <v>0.2412567353</v>
      </c>
      <c r="N79" s="57">
        <v>0.3067173638</v>
      </c>
      <c r="O79" s="27">
        <v>-6.54606285</v>
      </c>
      <c r="P79" s="20">
        <v>1.0</v>
      </c>
      <c r="Q79" s="7"/>
      <c r="R79" s="7"/>
      <c r="S79" s="7"/>
      <c r="T79" s="7"/>
      <c r="U79" s="7"/>
      <c r="V79" s="7"/>
      <c r="W79" s="7"/>
      <c r="X79" s="7"/>
      <c r="Y79" s="7"/>
      <c r="Z79" s="7"/>
    </row>
    <row r="80" ht="15.0" customHeight="1">
      <c r="A80" s="20" t="s">
        <v>306</v>
      </c>
      <c r="B80" s="20" t="s">
        <v>541</v>
      </c>
      <c r="C80" s="20" t="s">
        <v>621</v>
      </c>
      <c r="D80" s="50">
        <v>74.0</v>
      </c>
      <c r="E80" s="50">
        <v>237.0</v>
      </c>
      <c r="F80" s="50">
        <v>311.0</v>
      </c>
      <c r="G80" s="57">
        <v>0.2379421222</v>
      </c>
      <c r="H80" s="57">
        <v>0.7620578778</v>
      </c>
      <c r="I80" s="7"/>
      <c r="J80" s="20" t="s">
        <v>306</v>
      </c>
      <c r="K80" s="20" t="s">
        <v>417</v>
      </c>
      <c r="L80" s="20">
        <v>450.0</v>
      </c>
      <c r="M80" s="57">
        <v>0.2246775064</v>
      </c>
      <c r="N80" s="57">
        <v>0.2652068127</v>
      </c>
      <c r="O80" s="27">
        <v>-4.052930622</v>
      </c>
      <c r="P80" s="20">
        <v>1.0</v>
      </c>
      <c r="Q80" s="7"/>
      <c r="R80" s="7"/>
      <c r="S80" s="7"/>
      <c r="T80" s="7"/>
      <c r="U80" s="7"/>
      <c r="V80" s="7"/>
      <c r="W80" s="7"/>
      <c r="X80" s="7"/>
      <c r="Y80" s="7"/>
      <c r="Z80" s="7"/>
    </row>
    <row r="81" ht="15.0" customHeight="1">
      <c r="A81" s="20" t="s">
        <v>306</v>
      </c>
      <c r="B81" s="20" t="s">
        <v>542</v>
      </c>
      <c r="C81" s="20" t="s">
        <v>542</v>
      </c>
      <c r="D81" s="50">
        <v>34.0</v>
      </c>
      <c r="E81" s="50">
        <v>68.0</v>
      </c>
      <c r="F81" s="50">
        <v>102.0</v>
      </c>
      <c r="G81" s="57">
        <v>0.3333333333</v>
      </c>
      <c r="H81" s="57">
        <v>0.6666666667</v>
      </c>
      <c r="I81" s="7"/>
      <c r="J81" s="20" t="s">
        <v>306</v>
      </c>
      <c r="K81" s="20" t="s">
        <v>418</v>
      </c>
      <c r="L81" s="20">
        <v>460.0</v>
      </c>
      <c r="M81" s="57">
        <v>0.4082735316</v>
      </c>
      <c r="N81" s="57">
        <v>0.3558282209</v>
      </c>
      <c r="O81" s="27">
        <v>5.244531078</v>
      </c>
      <c r="P81" s="20">
        <v>1.0</v>
      </c>
      <c r="Q81" s="7"/>
      <c r="R81" s="7"/>
      <c r="S81" s="7"/>
      <c r="T81" s="7"/>
      <c r="U81" s="7"/>
      <c r="V81" s="7"/>
      <c r="W81" s="7"/>
      <c r="X81" s="7"/>
      <c r="Y81" s="7"/>
      <c r="Z81" s="7"/>
    </row>
    <row r="82" ht="15.0" customHeight="1">
      <c r="A82" s="20" t="s">
        <v>243</v>
      </c>
      <c r="B82" s="20" t="s">
        <v>419</v>
      </c>
      <c r="C82" s="20" t="s">
        <v>419</v>
      </c>
      <c r="D82" s="50">
        <v>489.0</v>
      </c>
      <c r="E82" s="50">
        <v>677.0</v>
      </c>
      <c r="F82" s="50">
        <v>1166.0</v>
      </c>
      <c r="G82" s="57">
        <v>0.4193825043</v>
      </c>
      <c r="H82" s="57">
        <v>0.5806174957</v>
      </c>
      <c r="I82" s="7"/>
      <c r="J82" s="20" t="s">
        <v>243</v>
      </c>
      <c r="K82" s="20" t="s">
        <v>419</v>
      </c>
      <c r="L82" s="20">
        <v>10.0</v>
      </c>
      <c r="M82" s="57">
        <v>0.4539442604</v>
      </c>
      <c r="N82" s="57">
        <v>0.4396488661</v>
      </c>
      <c r="O82" s="27">
        <v>1.429539423</v>
      </c>
      <c r="P82" s="20">
        <v>1.0</v>
      </c>
      <c r="Q82" s="7"/>
      <c r="R82" s="7"/>
      <c r="S82" s="7"/>
      <c r="T82" s="7"/>
      <c r="U82" s="7"/>
      <c r="V82" s="7"/>
      <c r="W82" s="7"/>
      <c r="X82" s="7"/>
      <c r="Y82" s="7"/>
      <c r="Z82" s="7"/>
    </row>
    <row r="83" ht="15.0" customHeight="1">
      <c r="A83" s="20" t="s">
        <v>243</v>
      </c>
      <c r="B83" s="20" t="s">
        <v>420</v>
      </c>
      <c r="C83" s="20" t="s">
        <v>622</v>
      </c>
      <c r="D83" s="50">
        <v>188.0</v>
      </c>
      <c r="E83" s="50">
        <v>91.0</v>
      </c>
      <c r="F83" s="50">
        <v>279.0</v>
      </c>
      <c r="G83" s="57">
        <v>0.6738351254</v>
      </c>
      <c r="H83" s="57">
        <v>0.3261648746</v>
      </c>
      <c r="I83" s="7"/>
      <c r="J83" s="20" t="s">
        <v>243</v>
      </c>
      <c r="K83" s="20" t="s">
        <v>420</v>
      </c>
      <c r="L83" s="20">
        <v>20.0</v>
      </c>
      <c r="M83" s="57">
        <v>0.7134263374</v>
      </c>
      <c r="N83" s="57">
        <v>0.7182890855</v>
      </c>
      <c r="O83" s="27">
        <v>-0.4862748165</v>
      </c>
      <c r="P83" s="20">
        <v>1.0</v>
      </c>
      <c r="Q83" s="7"/>
      <c r="R83" s="7"/>
      <c r="S83" s="7"/>
      <c r="T83" s="7"/>
      <c r="U83" s="7"/>
      <c r="V83" s="7"/>
      <c r="W83" s="7"/>
      <c r="X83" s="7"/>
      <c r="Y83" s="7"/>
      <c r="Z83" s="7"/>
    </row>
    <row r="84" ht="15.0" customHeight="1">
      <c r="A84" s="20" t="s">
        <v>243</v>
      </c>
      <c r="B84" s="20" t="s">
        <v>420</v>
      </c>
      <c r="C84" s="20" t="s">
        <v>623</v>
      </c>
      <c r="D84" s="50">
        <v>62.0</v>
      </c>
      <c r="E84" s="50">
        <v>37.0</v>
      </c>
      <c r="F84" s="50">
        <v>99.0</v>
      </c>
      <c r="G84" s="57">
        <v>0.6262626263</v>
      </c>
      <c r="H84" s="57">
        <v>0.3737373737</v>
      </c>
      <c r="I84" s="7"/>
      <c r="J84" s="20" t="s">
        <v>243</v>
      </c>
      <c r="K84" s="20" t="s">
        <v>420</v>
      </c>
      <c r="L84" s="20">
        <v>30.0</v>
      </c>
      <c r="M84" s="57">
        <v>0.7150926395</v>
      </c>
      <c r="N84" s="57">
        <v>0.6978297162</v>
      </c>
      <c r="O84" s="27">
        <v>1.726292327</v>
      </c>
      <c r="P84" s="20">
        <v>1.0</v>
      </c>
      <c r="Q84" s="7"/>
      <c r="R84" s="7"/>
      <c r="S84" s="7"/>
      <c r="T84" s="7"/>
      <c r="U84" s="7"/>
      <c r="V84" s="7"/>
      <c r="W84" s="7"/>
      <c r="X84" s="7"/>
      <c r="Y84" s="7"/>
      <c r="Z84" s="7"/>
    </row>
    <row r="85" ht="15.0" customHeight="1">
      <c r="A85" s="20" t="s">
        <v>243</v>
      </c>
      <c r="B85" s="20" t="s">
        <v>420</v>
      </c>
      <c r="C85" s="20" t="s">
        <v>624</v>
      </c>
      <c r="D85" s="50">
        <v>111.0</v>
      </c>
      <c r="E85" s="50">
        <v>52.0</v>
      </c>
      <c r="F85" s="50">
        <v>163.0</v>
      </c>
      <c r="G85" s="57">
        <v>0.6809815951</v>
      </c>
      <c r="H85" s="57">
        <v>0.3190184049</v>
      </c>
      <c r="I85" s="7"/>
      <c r="J85" s="20" t="s">
        <v>243</v>
      </c>
      <c r="K85" s="20" t="s">
        <v>420</v>
      </c>
      <c r="L85" s="20">
        <v>40.0</v>
      </c>
      <c r="M85" s="57">
        <v>0.7879131224</v>
      </c>
      <c r="N85" s="57">
        <v>0.7194473964</v>
      </c>
      <c r="O85" s="27">
        <v>6.846572603</v>
      </c>
      <c r="P85" s="20">
        <v>1.0</v>
      </c>
      <c r="Q85" s="7"/>
      <c r="R85" s="7"/>
      <c r="S85" s="7"/>
      <c r="T85" s="7"/>
      <c r="U85" s="7"/>
      <c r="V85" s="7"/>
      <c r="W85" s="7"/>
      <c r="X85" s="7"/>
      <c r="Y85" s="7"/>
      <c r="Z85" s="7"/>
    </row>
    <row r="86" ht="15.0" customHeight="1">
      <c r="A86" s="20" t="s">
        <v>243</v>
      </c>
      <c r="B86" s="20" t="s">
        <v>420</v>
      </c>
      <c r="C86" s="20" t="s">
        <v>625</v>
      </c>
      <c r="D86" s="50">
        <v>117.0</v>
      </c>
      <c r="E86" s="50">
        <v>56.0</v>
      </c>
      <c r="F86" s="50">
        <v>173.0</v>
      </c>
      <c r="G86" s="57">
        <v>0.676300578</v>
      </c>
      <c r="H86" s="57">
        <v>0.323699422</v>
      </c>
      <c r="I86" s="7"/>
      <c r="J86" s="20" t="s">
        <v>243</v>
      </c>
      <c r="K86" s="20" t="s">
        <v>420</v>
      </c>
      <c r="L86" s="20">
        <v>50.0</v>
      </c>
      <c r="M86" s="57">
        <v>0.7015413179</v>
      </c>
      <c r="N86" s="57">
        <v>0.6722090261</v>
      </c>
      <c r="O86" s="27">
        <v>2.933229177</v>
      </c>
      <c r="P86" s="20">
        <v>1.0</v>
      </c>
      <c r="Q86" s="7"/>
      <c r="R86" s="7"/>
      <c r="S86" s="7"/>
      <c r="T86" s="7"/>
      <c r="U86" s="7"/>
      <c r="V86" s="7"/>
      <c r="W86" s="7"/>
      <c r="X86" s="7"/>
      <c r="Y86" s="7"/>
      <c r="Z86" s="7"/>
    </row>
    <row r="87" ht="15.0" customHeight="1">
      <c r="A87" s="20" t="s">
        <v>243</v>
      </c>
      <c r="B87" s="20" t="s">
        <v>420</v>
      </c>
      <c r="C87" s="20" t="s">
        <v>626</v>
      </c>
      <c r="D87" s="50">
        <v>76.0</v>
      </c>
      <c r="E87" s="50">
        <v>33.0</v>
      </c>
      <c r="F87" s="50">
        <v>109.0</v>
      </c>
      <c r="G87" s="57">
        <v>0.6972477064</v>
      </c>
      <c r="H87" s="57">
        <v>0.3027522936</v>
      </c>
      <c r="I87" s="7"/>
      <c r="J87" s="20" t="s">
        <v>243</v>
      </c>
      <c r="K87" s="20" t="s">
        <v>420</v>
      </c>
      <c r="L87" s="20">
        <v>60.0</v>
      </c>
      <c r="M87" s="57">
        <v>0.7613992889</v>
      </c>
      <c r="N87" s="57">
        <v>0.7462437396</v>
      </c>
      <c r="O87" s="27">
        <v>1.515554933</v>
      </c>
      <c r="P87" s="20">
        <v>1.0</v>
      </c>
      <c r="Q87" s="7"/>
      <c r="R87" s="7"/>
      <c r="S87" s="7"/>
      <c r="T87" s="7"/>
      <c r="U87" s="7"/>
      <c r="V87" s="7"/>
      <c r="W87" s="7"/>
      <c r="X87" s="7"/>
      <c r="Y87" s="7"/>
      <c r="Z87" s="7"/>
    </row>
    <row r="88" ht="15.0" customHeight="1">
      <c r="A88" s="20" t="s">
        <v>243</v>
      </c>
      <c r="B88" s="20" t="s">
        <v>420</v>
      </c>
      <c r="C88" s="20" t="s">
        <v>627</v>
      </c>
      <c r="D88" s="50">
        <v>171.0</v>
      </c>
      <c r="E88" s="50">
        <v>87.0</v>
      </c>
      <c r="F88" s="50">
        <v>258.0</v>
      </c>
      <c r="G88" s="57">
        <v>0.6627906977</v>
      </c>
      <c r="H88" s="57">
        <v>0.3372093023</v>
      </c>
      <c r="I88" s="7"/>
      <c r="J88" s="20" t="s">
        <v>243</v>
      </c>
      <c r="K88" s="20" t="s">
        <v>420</v>
      </c>
      <c r="L88" s="20">
        <v>70.0</v>
      </c>
      <c r="M88" s="57">
        <v>0.7125305213</v>
      </c>
      <c r="N88" s="57">
        <v>0.6151202749</v>
      </c>
      <c r="O88" s="27">
        <v>9.741024643</v>
      </c>
      <c r="P88" s="20">
        <v>1.0</v>
      </c>
      <c r="Q88" s="7"/>
      <c r="R88" s="7"/>
      <c r="S88" s="7"/>
      <c r="T88" s="7"/>
      <c r="U88" s="7"/>
      <c r="V88" s="7"/>
      <c r="W88" s="7"/>
      <c r="X88" s="7"/>
      <c r="Y88" s="7"/>
      <c r="Z88" s="7"/>
    </row>
    <row r="89" ht="15.0" customHeight="1">
      <c r="A89" s="20" t="s">
        <v>243</v>
      </c>
      <c r="B89" s="20" t="s">
        <v>420</v>
      </c>
      <c r="C89" s="20" t="s">
        <v>628</v>
      </c>
      <c r="D89" s="50">
        <v>469.0</v>
      </c>
      <c r="E89" s="50">
        <v>137.0</v>
      </c>
      <c r="F89" s="50">
        <v>606.0</v>
      </c>
      <c r="G89" s="57">
        <v>0.7739273927</v>
      </c>
      <c r="H89" s="57">
        <v>0.2260726073</v>
      </c>
      <c r="I89" s="7"/>
      <c r="J89" s="20" t="s">
        <v>243</v>
      </c>
      <c r="K89" s="20" t="s">
        <v>420</v>
      </c>
      <c r="L89" s="20">
        <v>80.0</v>
      </c>
      <c r="M89" s="57">
        <v>0.6746412544</v>
      </c>
      <c r="N89" s="57">
        <v>0.6134020619</v>
      </c>
      <c r="O89" s="27">
        <v>6.123919257</v>
      </c>
      <c r="P89" s="20">
        <v>1.0</v>
      </c>
      <c r="Q89" s="7"/>
      <c r="R89" s="7"/>
      <c r="S89" s="7"/>
      <c r="T89" s="7"/>
      <c r="U89" s="7"/>
      <c r="V89" s="7"/>
      <c r="W89" s="7"/>
      <c r="X89" s="7"/>
      <c r="Y89" s="7"/>
      <c r="Z89" s="7"/>
    </row>
    <row r="90" ht="15.0" customHeight="1">
      <c r="A90" s="20" t="s">
        <v>243</v>
      </c>
      <c r="B90" s="20" t="s">
        <v>420</v>
      </c>
      <c r="C90" s="20" t="s">
        <v>629</v>
      </c>
      <c r="D90" s="50">
        <v>245.0</v>
      </c>
      <c r="E90" s="50">
        <v>124.0</v>
      </c>
      <c r="F90" s="50">
        <v>369.0</v>
      </c>
      <c r="G90" s="57">
        <v>0.6639566396</v>
      </c>
      <c r="H90" s="57">
        <v>0.3360433604</v>
      </c>
      <c r="I90" s="7"/>
      <c r="J90" s="20" t="s">
        <v>243</v>
      </c>
      <c r="K90" s="20" t="s">
        <v>420</v>
      </c>
      <c r="L90" s="20">
        <v>90.0</v>
      </c>
      <c r="M90" s="57">
        <v>0.7100803061</v>
      </c>
      <c r="N90" s="57">
        <v>0.729312763</v>
      </c>
      <c r="O90" s="27">
        <v>-1.923245686</v>
      </c>
      <c r="P90" s="20">
        <v>1.0</v>
      </c>
      <c r="Q90" s="7"/>
      <c r="R90" s="7"/>
      <c r="S90" s="7"/>
      <c r="T90" s="7"/>
      <c r="U90" s="7"/>
      <c r="V90" s="7"/>
      <c r="W90" s="7"/>
      <c r="X90" s="7"/>
      <c r="Y90" s="7"/>
      <c r="Z90" s="7"/>
    </row>
    <row r="91" ht="15.0" customHeight="1">
      <c r="A91" s="20" t="s">
        <v>243</v>
      </c>
      <c r="B91" s="20" t="s">
        <v>420</v>
      </c>
      <c r="C91" s="20" t="s">
        <v>630</v>
      </c>
      <c r="D91" s="50">
        <v>377.0</v>
      </c>
      <c r="E91" s="50">
        <v>266.0</v>
      </c>
      <c r="F91" s="50">
        <v>643.0</v>
      </c>
      <c r="G91" s="57">
        <v>0.5863141524</v>
      </c>
      <c r="H91" s="57">
        <v>0.4136858476</v>
      </c>
      <c r="I91" s="7"/>
      <c r="J91" s="20" t="s">
        <v>243</v>
      </c>
      <c r="K91" s="20" t="s">
        <v>420</v>
      </c>
      <c r="L91" s="20">
        <v>110.0</v>
      </c>
      <c r="M91" s="57">
        <v>0.7784544556</v>
      </c>
      <c r="N91" s="57">
        <v>0.7171052632</v>
      </c>
      <c r="O91" s="27">
        <v>6.134919243</v>
      </c>
      <c r="P91" s="20">
        <v>1.0</v>
      </c>
      <c r="Q91" s="7"/>
      <c r="R91" s="7"/>
      <c r="S91" s="7"/>
      <c r="T91" s="7"/>
      <c r="U91" s="7"/>
      <c r="V91" s="7"/>
      <c r="W91" s="7"/>
      <c r="X91" s="7"/>
      <c r="Y91" s="7"/>
      <c r="Z91" s="7"/>
    </row>
    <row r="92" ht="15.0" customHeight="1">
      <c r="A92" s="20" t="s">
        <v>243</v>
      </c>
      <c r="B92" s="20" t="s">
        <v>420</v>
      </c>
      <c r="C92" s="20" t="s">
        <v>631</v>
      </c>
      <c r="D92" s="50">
        <v>334.0</v>
      </c>
      <c r="E92" s="50">
        <v>209.0</v>
      </c>
      <c r="F92" s="50">
        <v>543.0</v>
      </c>
      <c r="G92" s="57">
        <v>0.6151012891</v>
      </c>
      <c r="H92" s="57">
        <v>0.3848987109</v>
      </c>
      <c r="I92" s="7"/>
      <c r="J92" s="20" t="s">
        <v>243</v>
      </c>
      <c r="K92" s="20" t="s">
        <v>420</v>
      </c>
      <c r="L92" s="20">
        <v>120.0</v>
      </c>
      <c r="M92" s="57">
        <v>0.8168550624</v>
      </c>
      <c r="N92" s="57">
        <v>0.7061994609</v>
      </c>
      <c r="O92" s="27">
        <v>11.06556015</v>
      </c>
      <c r="P92" s="20">
        <v>1.0</v>
      </c>
      <c r="Q92" s="7"/>
      <c r="R92" s="7"/>
      <c r="S92" s="7"/>
      <c r="T92" s="7"/>
      <c r="U92" s="7"/>
      <c r="V92" s="7"/>
      <c r="W92" s="7"/>
      <c r="X92" s="7"/>
      <c r="Y92" s="7"/>
      <c r="Z92" s="7"/>
    </row>
    <row r="93" ht="15.0" customHeight="1">
      <c r="A93" s="20" t="s">
        <v>243</v>
      </c>
      <c r="B93" s="20" t="s">
        <v>420</v>
      </c>
      <c r="C93" s="20" t="s">
        <v>632</v>
      </c>
      <c r="D93" s="50">
        <v>201.0</v>
      </c>
      <c r="E93" s="50">
        <v>96.0</v>
      </c>
      <c r="F93" s="50">
        <v>297.0</v>
      </c>
      <c r="G93" s="57">
        <v>0.6767676768</v>
      </c>
      <c r="H93" s="57">
        <v>0.3232323232</v>
      </c>
      <c r="I93" s="7"/>
      <c r="J93" s="20" t="s">
        <v>243</v>
      </c>
      <c r="K93" s="20" t="s">
        <v>420</v>
      </c>
      <c r="L93" s="20">
        <v>130.0</v>
      </c>
      <c r="M93" s="57">
        <v>0.7434771343</v>
      </c>
      <c r="N93" s="57">
        <v>0.7373913043</v>
      </c>
      <c r="O93" s="27">
        <v>0.6085829996</v>
      </c>
      <c r="P93" s="20">
        <v>1.0</v>
      </c>
      <c r="Q93" s="7"/>
      <c r="R93" s="7"/>
      <c r="S93" s="7"/>
      <c r="T93" s="7"/>
      <c r="U93" s="7"/>
      <c r="V93" s="7"/>
      <c r="W93" s="7"/>
      <c r="X93" s="7"/>
      <c r="Y93" s="7"/>
      <c r="Z93" s="7"/>
    </row>
    <row r="94" ht="15.0" customHeight="1">
      <c r="A94" s="20" t="s">
        <v>243</v>
      </c>
      <c r="B94" s="20" t="s">
        <v>420</v>
      </c>
      <c r="C94" s="20" t="s">
        <v>633</v>
      </c>
      <c r="D94" s="50">
        <v>224.0</v>
      </c>
      <c r="E94" s="50">
        <v>151.0</v>
      </c>
      <c r="F94" s="50">
        <v>375.0</v>
      </c>
      <c r="G94" s="57">
        <v>0.5973333333</v>
      </c>
      <c r="H94" s="57">
        <v>0.4026666667</v>
      </c>
      <c r="I94" s="7"/>
      <c r="J94" s="20" t="s">
        <v>243</v>
      </c>
      <c r="K94" s="20" t="s">
        <v>420</v>
      </c>
      <c r="L94" s="20">
        <v>140.0</v>
      </c>
      <c r="M94" s="57">
        <v>0.6279012737</v>
      </c>
      <c r="N94" s="57">
        <v>0.6710213777</v>
      </c>
      <c r="O94" s="27">
        <v>-4.312010394</v>
      </c>
      <c r="P94" s="20">
        <v>1.0</v>
      </c>
      <c r="Q94" s="7"/>
      <c r="R94" s="7"/>
      <c r="S94" s="7"/>
      <c r="T94" s="7"/>
      <c r="U94" s="7"/>
      <c r="V94" s="7"/>
      <c r="W94" s="7"/>
      <c r="X94" s="7"/>
      <c r="Y94" s="7"/>
      <c r="Z94" s="7"/>
    </row>
    <row r="95" ht="15.0" customHeight="1">
      <c r="A95" s="20" t="s">
        <v>243</v>
      </c>
      <c r="B95" s="20" t="s">
        <v>420</v>
      </c>
      <c r="C95" s="20" t="s">
        <v>634</v>
      </c>
      <c r="D95" s="50">
        <v>305.0</v>
      </c>
      <c r="E95" s="50">
        <v>186.0</v>
      </c>
      <c r="F95" s="50">
        <v>491.0</v>
      </c>
      <c r="G95" s="57">
        <v>0.6211812627</v>
      </c>
      <c r="H95" s="57">
        <v>0.3788187373</v>
      </c>
      <c r="I95" s="7"/>
      <c r="J95" s="20" t="s">
        <v>243</v>
      </c>
      <c r="K95" s="20" t="s">
        <v>420</v>
      </c>
      <c r="L95" s="20">
        <v>150.0</v>
      </c>
      <c r="M95" s="57">
        <v>0.6798900158</v>
      </c>
      <c r="N95" s="57">
        <v>0.6824146982</v>
      </c>
      <c r="O95" s="27">
        <v>-0.2524682374</v>
      </c>
      <c r="P95" s="20">
        <v>1.0</v>
      </c>
      <c r="Q95" s="7"/>
      <c r="R95" s="7"/>
      <c r="S95" s="7"/>
      <c r="T95" s="7"/>
      <c r="U95" s="7"/>
      <c r="V95" s="7"/>
      <c r="W95" s="7"/>
      <c r="X95" s="7"/>
      <c r="Y95" s="7"/>
      <c r="Z95" s="7"/>
    </row>
    <row r="96" ht="15.0" customHeight="1">
      <c r="A96" s="20" t="s">
        <v>243</v>
      </c>
      <c r="B96" s="20" t="s">
        <v>420</v>
      </c>
      <c r="C96" s="20" t="s">
        <v>635</v>
      </c>
      <c r="D96" s="50">
        <v>348.0</v>
      </c>
      <c r="E96" s="50">
        <v>284.0</v>
      </c>
      <c r="F96" s="50">
        <v>632.0</v>
      </c>
      <c r="G96" s="57">
        <v>0.5506329114</v>
      </c>
      <c r="H96" s="57">
        <v>0.4493670886</v>
      </c>
      <c r="I96" s="7"/>
      <c r="J96" s="20" t="s">
        <v>243</v>
      </c>
      <c r="K96" s="20" t="s">
        <v>420</v>
      </c>
      <c r="L96" s="20">
        <v>160.0</v>
      </c>
      <c r="M96" s="57">
        <v>0.6882990929</v>
      </c>
      <c r="N96" s="57">
        <v>0.6759061834</v>
      </c>
      <c r="O96" s="27">
        <v>1.239290948</v>
      </c>
      <c r="P96" s="20">
        <v>1.0</v>
      </c>
      <c r="Q96" s="7"/>
      <c r="R96" s="7"/>
      <c r="S96" s="7"/>
      <c r="T96" s="7"/>
      <c r="U96" s="7"/>
      <c r="V96" s="7"/>
      <c r="W96" s="7"/>
      <c r="X96" s="7"/>
      <c r="Y96" s="7"/>
      <c r="Z96" s="7"/>
    </row>
    <row r="97" ht="15.0" customHeight="1">
      <c r="A97" s="20" t="s">
        <v>243</v>
      </c>
      <c r="B97" s="20" t="s">
        <v>420</v>
      </c>
      <c r="C97" s="20" t="s">
        <v>636</v>
      </c>
      <c r="D97" s="50">
        <v>197.0</v>
      </c>
      <c r="E97" s="50">
        <v>157.0</v>
      </c>
      <c r="F97" s="50">
        <v>354.0</v>
      </c>
      <c r="G97" s="57">
        <v>0.5564971751</v>
      </c>
      <c r="H97" s="57">
        <v>0.4435028249</v>
      </c>
      <c r="I97" s="7"/>
      <c r="J97" s="20" t="s">
        <v>243</v>
      </c>
      <c r="K97" s="20" t="s">
        <v>420</v>
      </c>
      <c r="L97" s="20">
        <v>170.0</v>
      </c>
      <c r="M97" s="57">
        <v>0.6456594497</v>
      </c>
      <c r="N97" s="57">
        <v>0.6162790698</v>
      </c>
      <c r="O97" s="27">
        <v>2.938037998</v>
      </c>
      <c r="P97" s="20">
        <v>1.0</v>
      </c>
      <c r="Q97" s="7"/>
      <c r="R97" s="7"/>
      <c r="S97" s="7"/>
      <c r="T97" s="7"/>
      <c r="U97" s="7"/>
      <c r="V97" s="7"/>
      <c r="W97" s="7"/>
      <c r="X97" s="7"/>
      <c r="Y97" s="7"/>
      <c r="Z97" s="7"/>
    </row>
    <row r="98" ht="15.0" customHeight="1">
      <c r="A98" s="20" t="s">
        <v>243</v>
      </c>
      <c r="B98" s="20" t="s">
        <v>420</v>
      </c>
      <c r="C98" s="20" t="s">
        <v>637</v>
      </c>
      <c r="D98" s="50">
        <v>176.0</v>
      </c>
      <c r="E98" s="50">
        <v>87.0</v>
      </c>
      <c r="F98" s="50">
        <v>263.0</v>
      </c>
      <c r="G98" s="57">
        <v>0.6692015209</v>
      </c>
      <c r="H98" s="57">
        <v>0.3307984791</v>
      </c>
      <c r="I98" s="7"/>
      <c r="J98" s="20" t="s">
        <v>243</v>
      </c>
      <c r="K98" s="20" t="s">
        <v>420</v>
      </c>
      <c r="L98" s="20">
        <v>180.0</v>
      </c>
      <c r="M98" s="57">
        <v>0.7422655388</v>
      </c>
      <c r="N98" s="57">
        <v>0.6856725146</v>
      </c>
      <c r="O98" s="27">
        <v>5.659302422</v>
      </c>
      <c r="P98" s="20">
        <v>1.0</v>
      </c>
      <c r="Q98" s="7"/>
      <c r="R98" s="7"/>
      <c r="S98" s="7"/>
      <c r="T98" s="7"/>
      <c r="U98" s="7"/>
      <c r="V98" s="7"/>
      <c r="W98" s="7"/>
      <c r="X98" s="7"/>
      <c r="Y98" s="7"/>
      <c r="Z98" s="7"/>
    </row>
    <row r="99" ht="15.0" customHeight="1">
      <c r="A99" s="20" t="s">
        <v>243</v>
      </c>
      <c r="B99" s="20" t="s">
        <v>420</v>
      </c>
      <c r="C99" s="20" t="s">
        <v>638</v>
      </c>
      <c r="D99" s="50">
        <v>127.0</v>
      </c>
      <c r="E99" s="50">
        <v>77.0</v>
      </c>
      <c r="F99" s="50">
        <v>204.0</v>
      </c>
      <c r="G99" s="57">
        <v>0.6225490196</v>
      </c>
      <c r="H99" s="57">
        <v>0.3774509804</v>
      </c>
      <c r="I99" s="7"/>
      <c r="J99" s="20" t="s">
        <v>243</v>
      </c>
      <c r="K99" s="20" t="s">
        <v>420</v>
      </c>
      <c r="L99" s="20">
        <v>190.0</v>
      </c>
      <c r="M99" s="57">
        <v>0.7300268577</v>
      </c>
      <c r="N99" s="57">
        <v>0.7163934426</v>
      </c>
      <c r="O99" s="27">
        <v>1.363341508</v>
      </c>
      <c r="P99" s="20">
        <v>1.0</v>
      </c>
      <c r="Q99" s="7"/>
      <c r="R99" s="7"/>
      <c r="S99" s="7"/>
      <c r="T99" s="7"/>
      <c r="U99" s="7"/>
      <c r="V99" s="7"/>
      <c r="W99" s="7"/>
      <c r="X99" s="7"/>
      <c r="Y99" s="7"/>
      <c r="Z99" s="7"/>
    </row>
    <row r="100" ht="15.0" customHeight="1">
      <c r="A100" s="20" t="s">
        <v>243</v>
      </c>
      <c r="B100" s="20" t="s">
        <v>420</v>
      </c>
      <c r="C100" s="20" t="s">
        <v>639</v>
      </c>
      <c r="D100" s="50">
        <v>184.0</v>
      </c>
      <c r="E100" s="50">
        <v>113.0</v>
      </c>
      <c r="F100" s="50">
        <v>297.0</v>
      </c>
      <c r="G100" s="57">
        <v>0.6195286195</v>
      </c>
      <c r="H100" s="57">
        <v>0.3804713805</v>
      </c>
      <c r="I100" s="7"/>
      <c r="J100" s="20" t="s">
        <v>243</v>
      </c>
      <c r="K100" s="20" t="s">
        <v>420</v>
      </c>
      <c r="L100" s="20">
        <v>200.0</v>
      </c>
      <c r="M100" s="57">
        <v>0.6851771859</v>
      </c>
      <c r="N100" s="57">
        <v>0.6546906188</v>
      </c>
      <c r="O100" s="27">
        <v>3.048656716</v>
      </c>
      <c r="P100" s="20">
        <v>1.0</v>
      </c>
      <c r="Q100" s="7"/>
      <c r="R100" s="7"/>
      <c r="S100" s="7"/>
      <c r="T100" s="7"/>
      <c r="U100" s="7"/>
      <c r="V100" s="7"/>
      <c r="W100" s="7"/>
      <c r="X100" s="7"/>
      <c r="Y100" s="7"/>
      <c r="Z100" s="7"/>
    </row>
    <row r="101" ht="15.0" customHeight="1">
      <c r="A101" s="20" t="s">
        <v>243</v>
      </c>
      <c r="B101" s="20" t="s">
        <v>420</v>
      </c>
      <c r="C101" s="20" t="s">
        <v>640</v>
      </c>
      <c r="D101" s="50">
        <v>165.0</v>
      </c>
      <c r="E101" s="50">
        <v>80.0</v>
      </c>
      <c r="F101" s="50">
        <v>245.0</v>
      </c>
      <c r="G101" s="57">
        <v>0.6734693878</v>
      </c>
      <c r="H101" s="57">
        <v>0.3265306122</v>
      </c>
      <c r="I101" s="7"/>
      <c r="J101" s="20" t="s">
        <v>243</v>
      </c>
      <c r="K101" s="20" t="s">
        <v>420</v>
      </c>
      <c r="L101" s="20">
        <v>210.0</v>
      </c>
      <c r="M101" s="57">
        <v>0.7583696717</v>
      </c>
      <c r="N101" s="57">
        <v>0.7024291498</v>
      </c>
      <c r="O101" s="27">
        <v>5.594052192</v>
      </c>
      <c r="P101" s="20">
        <v>1.0</v>
      </c>
      <c r="Q101" s="7"/>
      <c r="R101" s="7"/>
      <c r="S101" s="7"/>
      <c r="T101" s="7"/>
      <c r="U101" s="7"/>
      <c r="V101" s="7"/>
      <c r="W101" s="7"/>
      <c r="X101" s="7"/>
      <c r="Y101" s="7"/>
      <c r="Z101" s="7"/>
    </row>
    <row r="102" ht="15.0" customHeight="1">
      <c r="A102" s="20" t="s">
        <v>243</v>
      </c>
      <c r="B102" s="20" t="s">
        <v>420</v>
      </c>
      <c r="C102" s="20" t="s">
        <v>641</v>
      </c>
      <c r="D102" s="50">
        <v>291.0</v>
      </c>
      <c r="E102" s="50">
        <v>202.0</v>
      </c>
      <c r="F102" s="50">
        <v>493.0</v>
      </c>
      <c r="G102" s="57">
        <v>0.5902636917</v>
      </c>
      <c r="H102" s="57">
        <v>0.4097363083</v>
      </c>
      <c r="I102" s="7"/>
      <c r="J102" s="20" t="s">
        <v>243</v>
      </c>
      <c r="K102" s="20" t="s">
        <v>420</v>
      </c>
      <c r="L102" s="20">
        <v>220.0</v>
      </c>
      <c r="M102" s="57">
        <v>0.7471159884</v>
      </c>
      <c r="N102" s="57">
        <v>0.6781857451</v>
      </c>
      <c r="O102" s="27">
        <v>6.893024327</v>
      </c>
      <c r="P102" s="20">
        <v>1.0</v>
      </c>
      <c r="Q102" s="7"/>
      <c r="R102" s="7"/>
      <c r="S102" s="7"/>
      <c r="T102" s="7"/>
      <c r="U102" s="7"/>
      <c r="V102" s="7"/>
      <c r="W102" s="7"/>
      <c r="X102" s="7"/>
      <c r="Y102" s="7"/>
      <c r="Z102" s="7"/>
    </row>
    <row r="103" ht="15.0" customHeight="1">
      <c r="A103" s="20" t="s">
        <v>243</v>
      </c>
      <c r="B103" s="20" t="s">
        <v>420</v>
      </c>
      <c r="C103" s="20" t="s">
        <v>642</v>
      </c>
      <c r="D103" s="50">
        <v>285.0</v>
      </c>
      <c r="E103" s="50">
        <v>200.0</v>
      </c>
      <c r="F103" s="50">
        <v>485.0</v>
      </c>
      <c r="G103" s="57">
        <v>0.587628866</v>
      </c>
      <c r="H103" s="57">
        <v>0.412371134</v>
      </c>
      <c r="I103" s="7"/>
      <c r="J103" s="20" t="s">
        <v>243</v>
      </c>
      <c r="K103" s="20" t="s">
        <v>420</v>
      </c>
      <c r="L103" s="20">
        <v>230.0</v>
      </c>
      <c r="M103" s="57">
        <v>0.7449215302</v>
      </c>
      <c r="N103" s="57">
        <v>0.7265469062</v>
      </c>
      <c r="O103" s="27">
        <v>1.8374624</v>
      </c>
      <c r="P103" s="20">
        <v>1.0</v>
      </c>
      <c r="Q103" s="7"/>
      <c r="R103" s="7"/>
      <c r="S103" s="7"/>
      <c r="T103" s="7"/>
      <c r="U103" s="7"/>
      <c r="V103" s="7"/>
      <c r="W103" s="7"/>
      <c r="X103" s="7"/>
      <c r="Y103" s="7"/>
      <c r="Z103" s="7"/>
    </row>
    <row r="104" ht="15.0" customHeight="1">
      <c r="A104" s="20" t="s">
        <v>243</v>
      </c>
      <c r="B104" s="20" t="s">
        <v>420</v>
      </c>
      <c r="C104" s="20" t="s">
        <v>643</v>
      </c>
      <c r="D104" s="50">
        <v>263.0</v>
      </c>
      <c r="E104" s="50">
        <v>266.0</v>
      </c>
      <c r="F104" s="50">
        <v>529.0</v>
      </c>
      <c r="G104" s="57">
        <v>0.4971644612</v>
      </c>
      <c r="H104" s="57">
        <v>0.5028355388</v>
      </c>
      <c r="I104" s="7"/>
      <c r="J104" s="20" t="s">
        <v>243</v>
      </c>
      <c r="K104" s="20" t="s">
        <v>420</v>
      </c>
      <c r="L104" s="20">
        <v>240.0</v>
      </c>
      <c r="M104" s="57">
        <v>0.6712263939</v>
      </c>
      <c r="N104" s="57">
        <v>0.7</v>
      </c>
      <c r="O104" s="27">
        <v>-2.877360609</v>
      </c>
      <c r="P104" s="20">
        <v>1.0</v>
      </c>
      <c r="Q104" s="7"/>
      <c r="R104" s="7"/>
      <c r="S104" s="7"/>
      <c r="T104" s="7"/>
      <c r="U104" s="7"/>
      <c r="V104" s="7"/>
      <c r="W104" s="7"/>
      <c r="X104" s="7"/>
      <c r="Y104" s="7"/>
      <c r="Z104" s="7"/>
    </row>
    <row r="105" ht="15.0" customHeight="1">
      <c r="A105" s="20" t="s">
        <v>243</v>
      </c>
      <c r="B105" s="20" t="s">
        <v>420</v>
      </c>
      <c r="C105" s="20" t="s">
        <v>644</v>
      </c>
      <c r="D105" s="50">
        <v>369.0</v>
      </c>
      <c r="E105" s="50">
        <v>242.0</v>
      </c>
      <c r="F105" s="50">
        <v>611.0</v>
      </c>
      <c r="G105" s="57">
        <v>0.6039279869</v>
      </c>
      <c r="H105" s="57">
        <v>0.3960720131</v>
      </c>
      <c r="I105" s="7"/>
      <c r="J105" s="20" t="s">
        <v>243</v>
      </c>
      <c r="K105" s="20" t="s">
        <v>420</v>
      </c>
      <c r="L105" s="20">
        <v>250.0</v>
      </c>
      <c r="M105" s="57">
        <v>0.7737792193</v>
      </c>
      <c r="N105" s="57">
        <v>0.7839272176</v>
      </c>
      <c r="O105" s="27">
        <v>-1.01479983</v>
      </c>
      <c r="P105" s="20">
        <v>1.0</v>
      </c>
      <c r="Q105" s="7"/>
      <c r="R105" s="7"/>
      <c r="S105" s="7"/>
      <c r="T105" s="7"/>
      <c r="U105" s="7"/>
      <c r="V105" s="7"/>
      <c r="W105" s="7"/>
      <c r="X105" s="7"/>
      <c r="Y105" s="7"/>
      <c r="Z105" s="7"/>
    </row>
    <row r="106" ht="15.0" customHeight="1">
      <c r="A106" s="20" t="s">
        <v>243</v>
      </c>
      <c r="B106" s="20" t="s">
        <v>420</v>
      </c>
      <c r="C106" s="20" t="s">
        <v>645</v>
      </c>
      <c r="D106" s="50">
        <v>361.0</v>
      </c>
      <c r="E106" s="50">
        <v>251.0</v>
      </c>
      <c r="F106" s="50">
        <v>612.0</v>
      </c>
      <c r="G106" s="57">
        <v>0.589869281</v>
      </c>
      <c r="H106" s="57">
        <v>0.410130719</v>
      </c>
      <c r="I106" s="7"/>
      <c r="J106" s="20" t="s">
        <v>243</v>
      </c>
      <c r="K106" s="20" t="s">
        <v>420</v>
      </c>
      <c r="L106" s="20">
        <v>260.0</v>
      </c>
      <c r="M106" s="57">
        <v>0.6820056786</v>
      </c>
      <c r="N106" s="57">
        <v>0.6649029982</v>
      </c>
      <c r="O106" s="27">
        <v>1.710268035</v>
      </c>
      <c r="P106" s="20">
        <v>1.0</v>
      </c>
      <c r="Q106" s="7"/>
      <c r="R106" s="7"/>
      <c r="S106" s="7"/>
      <c r="T106" s="7"/>
      <c r="U106" s="7"/>
      <c r="V106" s="7"/>
      <c r="W106" s="7"/>
      <c r="X106" s="7"/>
      <c r="Y106" s="7"/>
      <c r="Z106" s="7"/>
    </row>
    <row r="107" ht="15.0" customHeight="1">
      <c r="A107" s="20" t="s">
        <v>243</v>
      </c>
      <c r="B107" s="20" t="s">
        <v>420</v>
      </c>
      <c r="C107" s="20" t="s">
        <v>646</v>
      </c>
      <c r="D107" s="50">
        <v>237.0</v>
      </c>
      <c r="E107" s="50">
        <v>214.0</v>
      </c>
      <c r="F107" s="50">
        <v>451.0</v>
      </c>
      <c r="G107" s="57">
        <v>0.5254988914</v>
      </c>
      <c r="H107" s="57">
        <v>0.4745011086</v>
      </c>
      <c r="I107" s="7"/>
      <c r="J107" s="20" t="s">
        <v>243</v>
      </c>
      <c r="K107" s="20" t="s">
        <v>420</v>
      </c>
      <c r="L107" s="20">
        <v>270.0</v>
      </c>
      <c r="M107" s="57">
        <v>0.592530561</v>
      </c>
      <c r="N107" s="57">
        <v>0.6074582924</v>
      </c>
      <c r="O107" s="27">
        <v>-1.492773142</v>
      </c>
      <c r="P107" s="20">
        <v>1.0</v>
      </c>
      <c r="Q107" s="7"/>
      <c r="R107" s="7"/>
      <c r="S107" s="7"/>
      <c r="T107" s="7"/>
      <c r="U107" s="7"/>
      <c r="V107" s="7"/>
      <c r="W107" s="7"/>
      <c r="X107" s="7"/>
      <c r="Y107" s="7"/>
      <c r="Z107" s="7"/>
    </row>
    <row r="108" ht="15.0" customHeight="1">
      <c r="A108" s="20" t="s">
        <v>243</v>
      </c>
      <c r="B108" s="20" t="s">
        <v>420</v>
      </c>
      <c r="C108" s="20" t="s">
        <v>647</v>
      </c>
      <c r="D108" s="50">
        <v>200.0</v>
      </c>
      <c r="E108" s="50">
        <v>141.0</v>
      </c>
      <c r="F108" s="50">
        <v>341.0</v>
      </c>
      <c r="G108" s="57">
        <v>0.5865102639</v>
      </c>
      <c r="H108" s="57">
        <v>0.4134897361</v>
      </c>
      <c r="I108" s="7"/>
      <c r="J108" s="20" t="s">
        <v>243</v>
      </c>
      <c r="K108" s="20" t="s">
        <v>420</v>
      </c>
      <c r="L108" s="20">
        <v>280.0</v>
      </c>
      <c r="M108" s="57">
        <v>0.606664406</v>
      </c>
      <c r="N108" s="57">
        <v>0.6284074605</v>
      </c>
      <c r="O108" s="27">
        <v>-2.17430545</v>
      </c>
      <c r="P108" s="20">
        <v>1.0</v>
      </c>
      <c r="Q108" s="7"/>
      <c r="R108" s="7"/>
      <c r="S108" s="7"/>
      <c r="T108" s="7"/>
      <c r="U108" s="7"/>
      <c r="V108" s="7"/>
      <c r="W108" s="7"/>
      <c r="X108" s="7"/>
      <c r="Y108" s="7"/>
      <c r="Z108" s="7"/>
    </row>
    <row r="109" ht="15.0" customHeight="1">
      <c r="A109" s="20" t="s">
        <v>243</v>
      </c>
      <c r="B109" s="20" t="s">
        <v>420</v>
      </c>
      <c r="C109" s="20" t="s">
        <v>648</v>
      </c>
      <c r="D109" s="50">
        <v>400.0</v>
      </c>
      <c r="E109" s="50">
        <v>334.0</v>
      </c>
      <c r="F109" s="50">
        <v>734.0</v>
      </c>
      <c r="G109" s="57">
        <v>0.5449591281</v>
      </c>
      <c r="H109" s="57">
        <v>0.4550408719</v>
      </c>
      <c r="I109" s="7"/>
      <c r="J109" s="20" t="s">
        <v>243</v>
      </c>
      <c r="K109" s="20" t="s">
        <v>420</v>
      </c>
      <c r="L109" s="20">
        <v>290.0</v>
      </c>
      <c r="M109" s="57">
        <v>0.7210243405</v>
      </c>
      <c r="N109" s="57">
        <v>0.6869983949</v>
      </c>
      <c r="O109" s="27">
        <v>3.402594567</v>
      </c>
      <c r="P109" s="20">
        <v>1.0</v>
      </c>
      <c r="Q109" s="7"/>
      <c r="R109" s="7"/>
      <c r="S109" s="7"/>
      <c r="T109" s="7"/>
      <c r="U109" s="7"/>
      <c r="V109" s="7"/>
      <c r="W109" s="7"/>
      <c r="X109" s="7"/>
      <c r="Y109" s="7"/>
      <c r="Z109" s="7"/>
    </row>
    <row r="110" ht="15.0" customHeight="1">
      <c r="A110" s="20" t="s">
        <v>243</v>
      </c>
      <c r="B110" s="20" t="s">
        <v>420</v>
      </c>
      <c r="C110" s="20" t="s">
        <v>649</v>
      </c>
      <c r="D110" s="50">
        <v>335.0</v>
      </c>
      <c r="E110" s="50">
        <v>151.0</v>
      </c>
      <c r="F110" s="50">
        <v>486.0</v>
      </c>
      <c r="G110" s="57">
        <v>0.6893004115</v>
      </c>
      <c r="H110" s="57">
        <v>0.3106995885</v>
      </c>
      <c r="I110" s="7"/>
      <c r="J110" s="20" t="s">
        <v>243</v>
      </c>
      <c r="K110" s="20" t="s">
        <v>420</v>
      </c>
      <c r="L110" s="20">
        <v>300.0</v>
      </c>
      <c r="M110" s="57">
        <v>0.6253114883</v>
      </c>
      <c r="N110" s="57">
        <v>0.6361581921</v>
      </c>
      <c r="O110" s="27">
        <v>-1.084670378</v>
      </c>
      <c r="P110" s="20">
        <v>1.0</v>
      </c>
      <c r="Q110" s="7"/>
      <c r="R110" s="7"/>
      <c r="S110" s="7"/>
      <c r="T110" s="7"/>
      <c r="U110" s="7"/>
      <c r="V110" s="7"/>
      <c r="W110" s="7"/>
      <c r="X110" s="7"/>
      <c r="Y110" s="7"/>
      <c r="Z110" s="7"/>
    </row>
    <row r="111" ht="15.0" customHeight="1">
      <c r="A111" s="20" t="s">
        <v>243</v>
      </c>
      <c r="B111" s="20" t="s">
        <v>420</v>
      </c>
      <c r="C111" s="20" t="s">
        <v>650</v>
      </c>
      <c r="D111" s="50">
        <v>428.0</v>
      </c>
      <c r="E111" s="50">
        <v>229.0</v>
      </c>
      <c r="F111" s="50">
        <v>657.0</v>
      </c>
      <c r="G111" s="57">
        <v>0.6514459665</v>
      </c>
      <c r="H111" s="57">
        <v>0.3485540335</v>
      </c>
      <c r="I111" s="7"/>
      <c r="J111" s="20" t="s">
        <v>243</v>
      </c>
      <c r="K111" s="20" t="s">
        <v>420</v>
      </c>
      <c r="L111" s="20">
        <v>310.0</v>
      </c>
      <c r="M111" s="57">
        <v>0.6075021616</v>
      </c>
      <c r="N111" s="57">
        <v>0.633557047</v>
      </c>
      <c r="O111" s="27">
        <v>-2.60548854</v>
      </c>
      <c r="P111" s="20">
        <v>1.0</v>
      </c>
      <c r="Q111" s="7"/>
      <c r="R111" s="7"/>
      <c r="S111" s="7"/>
      <c r="T111" s="7"/>
      <c r="U111" s="7"/>
      <c r="V111" s="7"/>
      <c r="W111" s="7"/>
      <c r="X111" s="7"/>
      <c r="Y111" s="7"/>
      <c r="Z111" s="7"/>
    </row>
    <row r="112" ht="15.0" customHeight="1">
      <c r="A112" s="20" t="s">
        <v>243</v>
      </c>
      <c r="B112" s="20" t="s">
        <v>420</v>
      </c>
      <c r="C112" s="20" t="s">
        <v>651</v>
      </c>
      <c r="D112" s="50">
        <v>465.0</v>
      </c>
      <c r="E112" s="50">
        <v>255.0</v>
      </c>
      <c r="F112" s="50">
        <v>720.0</v>
      </c>
      <c r="G112" s="57">
        <v>0.6458333333</v>
      </c>
      <c r="H112" s="57">
        <v>0.3541666667</v>
      </c>
      <c r="I112" s="7"/>
      <c r="J112" s="20" t="s">
        <v>243</v>
      </c>
      <c r="K112" s="20" t="s">
        <v>420</v>
      </c>
      <c r="L112" s="20">
        <v>320.0</v>
      </c>
      <c r="M112" s="57">
        <v>0.5680787029</v>
      </c>
      <c r="N112" s="57">
        <v>0.5627476882</v>
      </c>
      <c r="O112" s="27">
        <v>0.5331014692</v>
      </c>
      <c r="P112" s="20">
        <v>1.0</v>
      </c>
      <c r="Q112" s="7"/>
      <c r="R112" s="7"/>
      <c r="S112" s="7"/>
      <c r="T112" s="7"/>
      <c r="U112" s="7"/>
      <c r="V112" s="7"/>
      <c r="W112" s="7"/>
      <c r="X112" s="7"/>
      <c r="Y112" s="7"/>
      <c r="Z112" s="7"/>
    </row>
    <row r="113" ht="15.0" customHeight="1">
      <c r="A113" s="20" t="s">
        <v>243</v>
      </c>
      <c r="B113" s="20" t="s">
        <v>420</v>
      </c>
      <c r="C113" s="20" t="s">
        <v>652</v>
      </c>
      <c r="D113" s="50">
        <v>2799.0</v>
      </c>
      <c r="E113" s="50">
        <v>1709.0</v>
      </c>
      <c r="F113" s="50">
        <v>4508.0</v>
      </c>
      <c r="G113" s="57">
        <v>0.6208961846</v>
      </c>
      <c r="H113" s="57">
        <v>0.3791038154</v>
      </c>
      <c r="I113" s="7"/>
      <c r="J113" s="20" t="s">
        <v>243</v>
      </c>
      <c r="K113" s="20" t="s">
        <v>420</v>
      </c>
      <c r="L113" s="20">
        <v>330.0</v>
      </c>
      <c r="M113" s="57">
        <v>0.5728145446</v>
      </c>
      <c r="N113" s="57">
        <v>0.6005747126</v>
      </c>
      <c r="O113" s="27">
        <v>-2.776016807</v>
      </c>
      <c r="P113" s="20">
        <v>1.0</v>
      </c>
      <c r="Q113" s="7"/>
      <c r="R113" s="7"/>
      <c r="S113" s="7"/>
      <c r="T113" s="7"/>
      <c r="U113" s="7"/>
      <c r="V113" s="7"/>
      <c r="W113" s="7"/>
      <c r="X113" s="7"/>
      <c r="Y113" s="7"/>
      <c r="Z113" s="7"/>
    </row>
    <row r="114" ht="15.0" customHeight="1">
      <c r="A114" s="20" t="s">
        <v>243</v>
      </c>
      <c r="B114" s="20" t="s">
        <v>420</v>
      </c>
      <c r="C114" s="20" t="s">
        <v>653</v>
      </c>
      <c r="D114" s="50">
        <v>2799.0</v>
      </c>
      <c r="E114" s="50">
        <v>1709.0</v>
      </c>
      <c r="F114" s="50">
        <v>4508.0</v>
      </c>
      <c r="G114" s="57">
        <v>0.6208961846</v>
      </c>
      <c r="H114" s="57">
        <v>0.3791038154</v>
      </c>
      <c r="I114" s="7"/>
      <c r="J114" s="20" t="s">
        <v>243</v>
      </c>
      <c r="K114" s="20" t="s">
        <v>420</v>
      </c>
      <c r="L114" s="20">
        <v>340.0</v>
      </c>
      <c r="M114" s="57">
        <v>0.7484455307</v>
      </c>
      <c r="N114" s="57">
        <v>0.6928104575</v>
      </c>
      <c r="O114" s="27">
        <v>5.563507323</v>
      </c>
      <c r="P114" s="20">
        <v>1.0</v>
      </c>
      <c r="Q114" s="7"/>
      <c r="R114" s="7"/>
      <c r="S114" s="7"/>
      <c r="T114" s="7"/>
      <c r="U114" s="7"/>
      <c r="V114" s="7"/>
      <c r="W114" s="7"/>
      <c r="X114" s="7"/>
      <c r="Y114" s="7"/>
      <c r="Z114" s="7"/>
    </row>
    <row r="115" ht="15.0" customHeight="1">
      <c r="A115" s="20" t="s">
        <v>243</v>
      </c>
      <c r="B115" s="20" t="s">
        <v>420</v>
      </c>
      <c r="C115" s="20" t="s">
        <v>654</v>
      </c>
      <c r="D115" s="50">
        <v>388.0</v>
      </c>
      <c r="E115" s="50">
        <v>197.0</v>
      </c>
      <c r="F115" s="50">
        <v>585.0</v>
      </c>
      <c r="G115" s="57">
        <v>0.6632478632</v>
      </c>
      <c r="H115" s="57">
        <v>0.3367521368</v>
      </c>
      <c r="I115" s="7"/>
      <c r="J115" s="20" t="s">
        <v>243</v>
      </c>
      <c r="K115" s="20" t="s">
        <v>420</v>
      </c>
      <c r="L115" s="20">
        <v>350.0</v>
      </c>
      <c r="M115" s="57">
        <v>0.6924734794</v>
      </c>
      <c r="N115" s="57">
        <v>0.6285714286</v>
      </c>
      <c r="O115" s="27">
        <v>6.390205081</v>
      </c>
      <c r="P115" s="20">
        <v>1.0</v>
      </c>
      <c r="Q115" s="7"/>
      <c r="R115" s="7"/>
      <c r="S115" s="7"/>
      <c r="T115" s="7"/>
      <c r="U115" s="7"/>
      <c r="V115" s="7"/>
      <c r="W115" s="7"/>
      <c r="X115" s="7"/>
      <c r="Y115" s="7"/>
      <c r="Z115" s="7"/>
    </row>
    <row r="116" ht="15.0" customHeight="1">
      <c r="A116" s="20" t="s">
        <v>243</v>
      </c>
      <c r="B116" s="20" t="s">
        <v>420</v>
      </c>
      <c r="C116" s="20" t="s">
        <v>655</v>
      </c>
      <c r="D116" s="50">
        <v>2799.0</v>
      </c>
      <c r="E116" s="50">
        <v>1709.0</v>
      </c>
      <c r="F116" s="50">
        <v>4508.0</v>
      </c>
      <c r="G116" s="57">
        <v>0.6208961846</v>
      </c>
      <c r="H116" s="57">
        <v>0.3791038154</v>
      </c>
      <c r="I116" s="7"/>
      <c r="J116" s="20" t="s">
        <v>243</v>
      </c>
      <c r="K116" s="20" t="s">
        <v>420</v>
      </c>
      <c r="L116" s="20">
        <v>360.0</v>
      </c>
      <c r="M116" s="57">
        <v>0.635088971</v>
      </c>
      <c r="N116" s="57">
        <v>0.6552748886</v>
      </c>
      <c r="O116" s="27">
        <v>-2.018591753</v>
      </c>
      <c r="P116" s="20">
        <v>1.0</v>
      </c>
      <c r="Q116" s="7"/>
      <c r="R116" s="7"/>
      <c r="S116" s="7"/>
      <c r="T116" s="7"/>
      <c r="U116" s="7"/>
      <c r="V116" s="7"/>
      <c r="W116" s="7"/>
      <c r="X116" s="7"/>
      <c r="Y116" s="7"/>
      <c r="Z116" s="7"/>
    </row>
    <row r="117" ht="15.0" customHeight="1">
      <c r="A117" s="20" t="s">
        <v>243</v>
      </c>
      <c r="B117" s="20" t="s">
        <v>420</v>
      </c>
      <c r="C117" s="20" t="s">
        <v>656</v>
      </c>
      <c r="D117" s="50">
        <v>2799.0</v>
      </c>
      <c r="E117" s="50">
        <v>1709.0</v>
      </c>
      <c r="F117" s="50">
        <v>4508.0</v>
      </c>
      <c r="G117" s="57">
        <v>0.6208961846</v>
      </c>
      <c r="H117" s="57">
        <v>0.3791038154</v>
      </c>
      <c r="I117" s="7"/>
      <c r="J117" s="20" t="s">
        <v>243</v>
      </c>
      <c r="K117" s="20" t="s">
        <v>420</v>
      </c>
      <c r="L117" s="20">
        <v>370.0</v>
      </c>
      <c r="M117" s="57">
        <v>0.7213643431</v>
      </c>
      <c r="N117" s="57">
        <v>0.6688034188</v>
      </c>
      <c r="O117" s="27">
        <v>5.256092432</v>
      </c>
      <c r="P117" s="20">
        <v>1.0</v>
      </c>
      <c r="Q117" s="7"/>
      <c r="R117" s="7"/>
      <c r="S117" s="7"/>
      <c r="T117" s="7"/>
      <c r="U117" s="7"/>
      <c r="V117" s="7"/>
      <c r="W117" s="7"/>
      <c r="X117" s="7"/>
      <c r="Y117" s="7"/>
      <c r="Z117" s="7"/>
    </row>
    <row r="118" ht="15.0" customHeight="1">
      <c r="A118" s="20" t="s">
        <v>243</v>
      </c>
      <c r="B118" s="20" t="s">
        <v>420</v>
      </c>
      <c r="C118" s="20" t="s">
        <v>657</v>
      </c>
      <c r="D118" s="50">
        <v>175.0</v>
      </c>
      <c r="E118" s="50">
        <v>178.0</v>
      </c>
      <c r="F118" s="50">
        <v>353.0</v>
      </c>
      <c r="G118" s="57">
        <v>0.4957507082</v>
      </c>
      <c r="H118" s="57">
        <v>0.5042492918</v>
      </c>
      <c r="I118" s="7"/>
      <c r="J118" s="20" t="s">
        <v>243</v>
      </c>
      <c r="K118" s="20" t="s">
        <v>420</v>
      </c>
      <c r="L118" s="20">
        <v>380.0</v>
      </c>
      <c r="M118" s="57">
        <v>0.5890620706</v>
      </c>
      <c r="N118" s="57">
        <v>0.6369796709</v>
      </c>
      <c r="O118" s="27">
        <v>-4.791760031</v>
      </c>
      <c r="P118" s="20">
        <v>1.0</v>
      </c>
      <c r="Q118" s="7"/>
      <c r="R118" s="7"/>
      <c r="S118" s="7"/>
      <c r="T118" s="7"/>
      <c r="U118" s="7"/>
      <c r="V118" s="7"/>
      <c r="W118" s="7"/>
      <c r="X118" s="7"/>
      <c r="Y118" s="7"/>
      <c r="Z118" s="7"/>
    </row>
    <row r="119" ht="15.0" customHeight="1">
      <c r="A119" s="20" t="s">
        <v>243</v>
      </c>
      <c r="B119" s="20" t="s">
        <v>420</v>
      </c>
      <c r="C119" s="20" t="s">
        <v>658</v>
      </c>
      <c r="D119" s="50">
        <v>272.0</v>
      </c>
      <c r="E119" s="50">
        <v>171.0</v>
      </c>
      <c r="F119" s="50">
        <v>443.0</v>
      </c>
      <c r="G119" s="57">
        <v>0.6139954853</v>
      </c>
      <c r="H119" s="57">
        <v>0.3860045147</v>
      </c>
      <c r="I119" s="7"/>
      <c r="J119" s="20" t="s">
        <v>243</v>
      </c>
      <c r="K119" s="20" t="s">
        <v>420</v>
      </c>
      <c r="L119" s="20">
        <v>390.0</v>
      </c>
      <c r="M119" s="57">
        <v>0.6329466391</v>
      </c>
      <c r="N119" s="57">
        <v>0.6404805915</v>
      </c>
      <c r="O119" s="27">
        <v>-0.7533952416</v>
      </c>
      <c r="P119" s="20">
        <v>1.0</v>
      </c>
      <c r="Q119" s="7"/>
      <c r="R119" s="7"/>
      <c r="S119" s="7"/>
      <c r="T119" s="7"/>
      <c r="U119" s="7"/>
      <c r="V119" s="7"/>
      <c r="W119" s="7"/>
      <c r="X119" s="7"/>
      <c r="Y119" s="7"/>
      <c r="Z119" s="7"/>
    </row>
    <row r="120" ht="15.0" customHeight="1">
      <c r="A120" s="20" t="s">
        <v>243</v>
      </c>
      <c r="B120" s="20" t="s">
        <v>420</v>
      </c>
      <c r="C120" s="20" t="s">
        <v>659</v>
      </c>
      <c r="D120" s="50">
        <v>241.0</v>
      </c>
      <c r="E120" s="50">
        <v>177.0</v>
      </c>
      <c r="F120" s="50">
        <v>418.0</v>
      </c>
      <c r="G120" s="57">
        <v>0.5765550239</v>
      </c>
      <c r="H120" s="57">
        <v>0.4234449761</v>
      </c>
      <c r="I120" s="7"/>
      <c r="J120" s="20" t="s">
        <v>243</v>
      </c>
      <c r="K120" s="20" t="s">
        <v>420</v>
      </c>
      <c r="L120" s="20">
        <v>400.0</v>
      </c>
      <c r="M120" s="57">
        <v>0.5442417263</v>
      </c>
      <c r="N120" s="57">
        <v>0.538647343</v>
      </c>
      <c r="O120" s="27">
        <v>0.5594383326</v>
      </c>
      <c r="P120" s="20">
        <v>1.0</v>
      </c>
      <c r="Q120" s="7"/>
      <c r="R120" s="7"/>
      <c r="S120" s="7"/>
      <c r="T120" s="7"/>
      <c r="U120" s="7"/>
      <c r="V120" s="7"/>
      <c r="W120" s="7"/>
      <c r="X120" s="7"/>
      <c r="Y120" s="7"/>
      <c r="Z120" s="7"/>
    </row>
    <row r="121" ht="15.0" customHeight="1">
      <c r="A121" s="20" t="s">
        <v>243</v>
      </c>
      <c r="B121" s="20" t="s">
        <v>420</v>
      </c>
      <c r="C121" s="20" t="s">
        <v>660</v>
      </c>
      <c r="D121" s="50">
        <v>221.0</v>
      </c>
      <c r="E121" s="50">
        <v>140.0</v>
      </c>
      <c r="F121" s="50">
        <v>361.0</v>
      </c>
      <c r="G121" s="57">
        <v>0.6121883657</v>
      </c>
      <c r="H121" s="57">
        <v>0.3878116343</v>
      </c>
      <c r="I121" s="7"/>
      <c r="J121" s="20" t="s">
        <v>243</v>
      </c>
      <c r="K121" s="20" t="s">
        <v>420</v>
      </c>
      <c r="L121" s="20">
        <v>410.0</v>
      </c>
      <c r="M121" s="57">
        <v>0.6303355429</v>
      </c>
      <c r="N121" s="57">
        <v>0.6171259843</v>
      </c>
      <c r="O121" s="27">
        <v>1.320955864</v>
      </c>
      <c r="P121" s="20">
        <v>1.0</v>
      </c>
      <c r="Q121" s="7"/>
      <c r="R121" s="7"/>
      <c r="S121" s="7"/>
      <c r="T121" s="7"/>
      <c r="U121" s="7"/>
      <c r="V121" s="7"/>
      <c r="W121" s="7"/>
      <c r="X121" s="7"/>
      <c r="Y121" s="7"/>
      <c r="Z121" s="7"/>
    </row>
    <row r="122" ht="15.0" customHeight="1">
      <c r="A122" s="20" t="s">
        <v>243</v>
      </c>
      <c r="B122" s="20" t="s">
        <v>420</v>
      </c>
      <c r="C122" s="20" t="s">
        <v>661</v>
      </c>
      <c r="D122" s="50">
        <v>352.0</v>
      </c>
      <c r="E122" s="50">
        <v>243.0</v>
      </c>
      <c r="F122" s="50">
        <v>595.0</v>
      </c>
      <c r="G122" s="57">
        <v>0.5915966387</v>
      </c>
      <c r="H122" s="57">
        <v>0.4084033613</v>
      </c>
      <c r="I122" s="7"/>
      <c r="J122" s="20" t="s">
        <v>243</v>
      </c>
      <c r="K122" s="20" t="s">
        <v>420</v>
      </c>
      <c r="L122" s="20">
        <v>420.0</v>
      </c>
      <c r="M122" s="57">
        <v>0.6209133647</v>
      </c>
      <c r="N122" s="57">
        <v>0.6067732832</v>
      </c>
      <c r="O122" s="27">
        <v>1.41400815</v>
      </c>
      <c r="P122" s="20">
        <v>1.0</v>
      </c>
      <c r="Q122" s="7"/>
      <c r="R122" s="7"/>
      <c r="S122" s="7"/>
      <c r="T122" s="7"/>
      <c r="U122" s="7"/>
      <c r="V122" s="7"/>
      <c r="W122" s="7"/>
      <c r="X122" s="7"/>
      <c r="Y122" s="7"/>
      <c r="Z122" s="7"/>
    </row>
    <row r="123" ht="15.0" customHeight="1">
      <c r="A123" s="20" t="s">
        <v>243</v>
      </c>
      <c r="B123" s="20" t="s">
        <v>420</v>
      </c>
      <c r="C123" s="20" t="s">
        <v>662</v>
      </c>
      <c r="D123" s="50">
        <v>2799.0</v>
      </c>
      <c r="E123" s="50">
        <v>1709.0</v>
      </c>
      <c r="F123" s="50">
        <v>4508.0</v>
      </c>
      <c r="G123" s="57">
        <v>0.6208961846</v>
      </c>
      <c r="H123" s="57">
        <v>0.3791038154</v>
      </c>
      <c r="I123" s="7"/>
      <c r="J123" s="20" t="s">
        <v>243</v>
      </c>
      <c r="K123" s="20" t="s">
        <v>420</v>
      </c>
      <c r="L123" s="20">
        <v>430.0</v>
      </c>
      <c r="M123" s="57">
        <v>0.5770578769</v>
      </c>
      <c r="N123" s="57">
        <v>0.5699873897</v>
      </c>
      <c r="O123" s="27">
        <v>0.707048721</v>
      </c>
      <c r="P123" s="20">
        <v>1.0</v>
      </c>
      <c r="Q123" s="7"/>
      <c r="R123" s="7"/>
      <c r="S123" s="7"/>
      <c r="T123" s="7"/>
      <c r="U123" s="7"/>
      <c r="V123" s="7"/>
      <c r="W123" s="7"/>
      <c r="X123" s="7"/>
      <c r="Y123" s="7"/>
      <c r="Z123" s="7"/>
    </row>
    <row r="124" ht="15.0" customHeight="1">
      <c r="A124" s="20" t="s">
        <v>243</v>
      </c>
      <c r="B124" s="20" t="s">
        <v>420</v>
      </c>
      <c r="C124" s="20" t="s">
        <v>663</v>
      </c>
      <c r="D124" s="50">
        <v>406.0</v>
      </c>
      <c r="E124" s="50">
        <v>292.0</v>
      </c>
      <c r="F124" s="50">
        <v>698.0</v>
      </c>
      <c r="G124" s="57">
        <v>0.5816618911</v>
      </c>
      <c r="H124" s="57">
        <v>0.4183381089</v>
      </c>
      <c r="I124" s="7"/>
      <c r="J124" s="20" t="s">
        <v>243</v>
      </c>
      <c r="K124" s="20" t="s">
        <v>420</v>
      </c>
      <c r="L124" s="20">
        <v>440.0</v>
      </c>
      <c r="M124" s="57">
        <v>0.6048862547</v>
      </c>
      <c r="N124" s="57">
        <v>0.6247113164</v>
      </c>
      <c r="O124" s="27">
        <v>-1.982506166</v>
      </c>
      <c r="P124" s="20">
        <v>1.0</v>
      </c>
      <c r="Q124" s="7"/>
      <c r="R124" s="7"/>
      <c r="S124" s="7"/>
      <c r="T124" s="7"/>
      <c r="U124" s="7"/>
      <c r="V124" s="7"/>
      <c r="W124" s="7"/>
      <c r="X124" s="7"/>
      <c r="Y124" s="7"/>
      <c r="Z124" s="7"/>
    </row>
    <row r="125" ht="15.0" customHeight="1">
      <c r="A125" s="20" t="s">
        <v>243</v>
      </c>
      <c r="B125" s="20" t="s">
        <v>420</v>
      </c>
      <c r="C125" s="20" t="s">
        <v>664</v>
      </c>
      <c r="D125" s="50">
        <v>142.0</v>
      </c>
      <c r="E125" s="50">
        <v>74.0</v>
      </c>
      <c r="F125" s="50">
        <v>216.0</v>
      </c>
      <c r="G125" s="57">
        <v>0.6574074074</v>
      </c>
      <c r="H125" s="57">
        <v>0.3425925926</v>
      </c>
      <c r="I125" s="7"/>
      <c r="J125" s="20" t="s">
        <v>243</v>
      </c>
      <c r="K125" s="20" t="s">
        <v>420</v>
      </c>
      <c r="L125" s="20">
        <v>450.0</v>
      </c>
      <c r="M125" s="57">
        <v>0.5647953504</v>
      </c>
      <c r="N125" s="57">
        <v>0.5821561338</v>
      </c>
      <c r="O125" s="27">
        <v>-1.73607834</v>
      </c>
      <c r="P125" s="20">
        <v>1.0</v>
      </c>
      <c r="Q125" s="7"/>
      <c r="R125" s="7"/>
      <c r="S125" s="7"/>
      <c r="T125" s="7"/>
      <c r="U125" s="7"/>
      <c r="V125" s="7"/>
      <c r="W125" s="7"/>
      <c r="X125" s="7"/>
      <c r="Y125" s="7"/>
      <c r="Z125" s="7"/>
    </row>
    <row r="126" ht="15.0" customHeight="1">
      <c r="A126" s="20" t="s">
        <v>243</v>
      </c>
      <c r="B126" s="20" t="s">
        <v>420</v>
      </c>
      <c r="C126" s="20" t="s">
        <v>665</v>
      </c>
      <c r="D126" s="50">
        <v>208.0</v>
      </c>
      <c r="E126" s="50">
        <v>109.0</v>
      </c>
      <c r="F126" s="50">
        <v>317.0</v>
      </c>
      <c r="G126" s="57">
        <v>0.6561514196</v>
      </c>
      <c r="H126" s="57">
        <v>0.3438485804</v>
      </c>
      <c r="I126" s="7"/>
      <c r="J126" s="20" t="s">
        <v>243</v>
      </c>
      <c r="K126" s="20" t="s">
        <v>420</v>
      </c>
      <c r="L126" s="20">
        <v>460.0</v>
      </c>
      <c r="M126" s="57">
        <v>0.7063170669</v>
      </c>
      <c r="N126" s="57">
        <v>0.6755952381</v>
      </c>
      <c r="O126" s="27">
        <v>3.072182877</v>
      </c>
      <c r="P126" s="20">
        <v>1.0</v>
      </c>
      <c r="Q126" s="7"/>
      <c r="R126" s="7"/>
      <c r="S126" s="7"/>
      <c r="T126" s="7"/>
      <c r="U126" s="7"/>
      <c r="V126" s="7"/>
      <c r="W126" s="7"/>
      <c r="X126" s="7"/>
      <c r="Y126" s="7"/>
      <c r="Z126" s="7"/>
    </row>
    <row r="127" ht="15.0" customHeight="1">
      <c r="A127" s="20" t="s">
        <v>243</v>
      </c>
      <c r="B127" s="20" t="s">
        <v>420</v>
      </c>
      <c r="C127" s="20" t="s">
        <v>666</v>
      </c>
      <c r="D127" s="50">
        <v>345.0</v>
      </c>
      <c r="E127" s="50">
        <v>147.0</v>
      </c>
      <c r="F127" s="50">
        <v>492.0</v>
      </c>
      <c r="G127" s="57">
        <v>0.7012195122</v>
      </c>
      <c r="H127" s="57">
        <v>0.2987804878</v>
      </c>
      <c r="I127" s="7"/>
      <c r="J127" s="20" t="s">
        <v>243</v>
      </c>
      <c r="K127" s="20" t="s">
        <v>420</v>
      </c>
      <c r="L127" s="20">
        <v>470.0</v>
      </c>
      <c r="M127" s="57">
        <v>0.6506037084</v>
      </c>
      <c r="N127" s="57">
        <v>0.6469072165</v>
      </c>
      <c r="O127" s="27">
        <v>0.3696491885</v>
      </c>
      <c r="P127" s="20">
        <v>1.0</v>
      </c>
      <c r="Q127" s="7"/>
      <c r="R127" s="7"/>
      <c r="S127" s="7"/>
      <c r="T127" s="7"/>
      <c r="U127" s="7"/>
      <c r="V127" s="7"/>
      <c r="W127" s="7"/>
      <c r="X127" s="7"/>
      <c r="Y127" s="7"/>
      <c r="Z127" s="7"/>
    </row>
    <row r="128" ht="15.0" customHeight="1">
      <c r="A128" s="20" t="s">
        <v>243</v>
      </c>
      <c r="B128" s="20" t="s">
        <v>420</v>
      </c>
      <c r="C128" s="20" t="s">
        <v>667</v>
      </c>
      <c r="D128" s="50">
        <v>124.0</v>
      </c>
      <c r="E128" s="50">
        <v>71.0</v>
      </c>
      <c r="F128" s="50">
        <v>195.0</v>
      </c>
      <c r="G128" s="57">
        <v>0.6358974359</v>
      </c>
      <c r="H128" s="57">
        <v>0.3641025641</v>
      </c>
      <c r="I128" s="7"/>
      <c r="J128" s="20" t="s">
        <v>243</v>
      </c>
      <c r="K128" s="20" t="s">
        <v>420</v>
      </c>
      <c r="L128" s="20">
        <v>480.0</v>
      </c>
      <c r="M128" s="57">
        <v>0.6499210675</v>
      </c>
      <c r="N128" s="57">
        <v>0.6394904459</v>
      </c>
      <c r="O128" s="27">
        <v>1.043062163</v>
      </c>
      <c r="P128" s="20">
        <v>1.0</v>
      </c>
      <c r="Q128" s="7"/>
      <c r="R128" s="7"/>
      <c r="S128" s="7"/>
      <c r="T128" s="7"/>
      <c r="U128" s="7"/>
      <c r="V128" s="7"/>
      <c r="W128" s="7"/>
      <c r="X128" s="7"/>
      <c r="Y128" s="7"/>
      <c r="Z128" s="7"/>
    </row>
    <row r="129" ht="15.0" customHeight="1">
      <c r="A129" s="20" t="s">
        <v>243</v>
      </c>
      <c r="B129" s="20" t="s">
        <v>420</v>
      </c>
      <c r="C129" s="20" t="s">
        <v>668</v>
      </c>
      <c r="D129" s="50">
        <v>166.0</v>
      </c>
      <c r="E129" s="50">
        <v>65.0</v>
      </c>
      <c r="F129" s="50">
        <v>231.0</v>
      </c>
      <c r="G129" s="57">
        <v>0.7186147186</v>
      </c>
      <c r="H129" s="57">
        <v>0.2813852814</v>
      </c>
      <c r="I129" s="7"/>
      <c r="J129" s="20" t="s">
        <v>243</v>
      </c>
      <c r="K129" s="20" t="s">
        <v>420</v>
      </c>
      <c r="L129" s="20">
        <v>500.0</v>
      </c>
      <c r="M129" s="57">
        <v>0.7067286859</v>
      </c>
      <c r="N129" s="57">
        <v>0.6594594595</v>
      </c>
      <c r="O129" s="27">
        <v>4.726922642</v>
      </c>
      <c r="P129" s="20">
        <v>1.0</v>
      </c>
      <c r="Q129" s="7"/>
      <c r="R129" s="7"/>
      <c r="S129" s="7"/>
      <c r="T129" s="7"/>
      <c r="U129" s="7"/>
      <c r="V129" s="7"/>
      <c r="W129" s="7"/>
      <c r="X129" s="7"/>
      <c r="Y129" s="7"/>
      <c r="Z129" s="7"/>
    </row>
    <row r="130" ht="15.0" customHeight="1">
      <c r="A130" s="20" t="s">
        <v>243</v>
      </c>
      <c r="B130" s="20" t="s">
        <v>420</v>
      </c>
      <c r="C130" s="20" t="s">
        <v>669</v>
      </c>
      <c r="D130" s="50">
        <v>26.0</v>
      </c>
      <c r="E130" s="50">
        <v>18.0</v>
      </c>
      <c r="F130" s="50">
        <v>44.0</v>
      </c>
      <c r="G130" s="57">
        <v>0.5909090909</v>
      </c>
      <c r="H130" s="57">
        <v>0.4090909091</v>
      </c>
      <c r="I130" s="7"/>
      <c r="J130" s="20" t="s">
        <v>243</v>
      </c>
      <c r="K130" s="20" t="s">
        <v>420</v>
      </c>
      <c r="L130" s="20">
        <v>520.0</v>
      </c>
      <c r="M130" s="57">
        <v>0.521203882</v>
      </c>
      <c r="N130" s="57">
        <v>0.55</v>
      </c>
      <c r="O130" s="27">
        <v>-2.879611795</v>
      </c>
      <c r="P130" s="20">
        <v>1.0</v>
      </c>
      <c r="Q130" s="7"/>
      <c r="R130" s="7"/>
      <c r="S130" s="7"/>
      <c r="T130" s="7"/>
      <c r="U130" s="7"/>
      <c r="V130" s="7"/>
      <c r="W130" s="7"/>
      <c r="X130" s="7"/>
      <c r="Y130" s="7"/>
      <c r="Z130" s="7"/>
    </row>
    <row r="131" ht="15.0" customHeight="1">
      <c r="A131" s="20" t="s">
        <v>243</v>
      </c>
      <c r="B131" s="20" t="s">
        <v>420</v>
      </c>
      <c r="C131" s="20" t="s">
        <v>670</v>
      </c>
      <c r="D131" s="50">
        <v>157.0</v>
      </c>
      <c r="E131" s="50">
        <v>112.0</v>
      </c>
      <c r="F131" s="50">
        <v>269.0</v>
      </c>
      <c r="G131" s="57">
        <v>0.5836431227</v>
      </c>
      <c r="H131" s="57">
        <v>0.4163568773</v>
      </c>
      <c r="I131" s="7"/>
      <c r="J131" s="20" t="s">
        <v>243</v>
      </c>
      <c r="K131" s="20" t="s">
        <v>420</v>
      </c>
      <c r="L131" s="20">
        <v>530.0</v>
      </c>
      <c r="M131" s="57">
        <v>0.6699905387</v>
      </c>
      <c r="N131" s="57">
        <v>0.6396103896</v>
      </c>
      <c r="O131" s="27">
        <v>3.038014913</v>
      </c>
      <c r="P131" s="20">
        <v>1.0</v>
      </c>
      <c r="Q131" s="7"/>
      <c r="R131" s="7"/>
      <c r="S131" s="7"/>
      <c r="T131" s="7"/>
      <c r="U131" s="7"/>
      <c r="V131" s="7"/>
      <c r="W131" s="7"/>
      <c r="X131" s="7"/>
      <c r="Y131" s="7"/>
      <c r="Z131" s="7"/>
    </row>
    <row r="132" ht="15.0" customHeight="1">
      <c r="A132" s="20" t="s">
        <v>243</v>
      </c>
      <c r="B132" s="20" t="s">
        <v>420</v>
      </c>
      <c r="C132" s="20" t="s">
        <v>671</v>
      </c>
      <c r="D132" s="50">
        <v>227.0</v>
      </c>
      <c r="E132" s="50">
        <v>104.0</v>
      </c>
      <c r="F132" s="50">
        <v>331.0</v>
      </c>
      <c r="G132" s="57">
        <v>0.6858006042</v>
      </c>
      <c r="H132" s="57">
        <v>0.3141993958</v>
      </c>
      <c r="I132" s="7"/>
      <c r="J132" s="20" t="s">
        <v>243</v>
      </c>
      <c r="K132" s="20" t="s">
        <v>420</v>
      </c>
      <c r="L132" s="20">
        <v>540.0</v>
      </c>
      <c r="M132" s="57">
        <v>0.5811101481</v>
      </c>
      <c r="N132" s="57">
        <v>0.5881355932</v>
      </c>
      <c r="O132" s="27">
        <v>-0.7025445124</v>
      </c>
      <c r="P132" s="20">
        <v>1.0</v>
      </c>
      <c r="Q132" s="7"/>
      <c r="R132" s="7"/>
      <c r="S132" s="7"/>
      <c r="T132" s="7"/>
      <c r="U132" s="7"/>
      <c r="V132" s="7"/>
      <c r="W132" s="7"/>
      <c r="X132" s="7"/>
      <c r="Y132" s="7"/>
      <c r="Z132" s="7"/>
    </row>
    <row r="133" ht="15.0" customHeight="1">
      <c r="A133" s="20" t="s">
        <v>243</v>
      </c>
      <c r="B133" s="20" t="s">
        <v>420</v>
      </c>
      <c r="C133" s="20" t="s">
        <v>672</v>
      </c>
      <c r="D133" s="50">
        <v>66.0</v>
      </c>
      <c r="E133" s="50">
        <v>27.0</v>
      </c>
      <c r="F133" s="50">
        <v>93.0</v>
      </c>
      <c r="G133" s="57">
        <v>0.7096774194</v>
      </c>
      <c r="H133" s="57">
        <v>0.2903225806</v>
      </c>
      <c r="I133" s="7"/>
      <c r="J133" s="20" t="s">
        <v>243</v>
      </c>
      <c r="K133" s="20" t="s">
        <v>420</v>
      </c>
      <c r="L133" s="20">
        <v>550.0</v>
      </c>
      <c r="M133" s="57">
        <v>0.6650962546</v>
      </c>
      <c r="N133" s="57">
        <v>0.6294706724</v>
      </c>
      <c r="O133" s="27">
        <v>3.562558225</v>
      </c>
      <c r="P133" s="20">
        <v>1.0</v>
      </c>
      <c r="Q133" s="7"/>
      <c r="R133" s="7"/>
      <c r="S133" s="7"/>
      <c r="T133" s="7"/>
      <c r="U133" s="7"/>
      <c r="V133" s="7"/>
      <c r="W133" s="7"/>
      <c r="X133" s="7"/>
      <c r="Y133" s="7"/>
      <c r="Z133" s="7"/>
    </row>
    <row r="134" ht="15.0" customHeight="1">
      <c r="A134" s="20" t="s">
        <v>243</v>
      </c>
      <c r="B134" s="20" t="s">
        <v>420</v>
      </c>
      <c r="C134" s="20" t="s">
        <v>673</v>
      </c>
      <c r="D134" s="50">
        <v>63.0</v>
      </c>
      <c r="E134" s="50">
        <v>27.0</v>
      </c>
      <c r="F134" s="50">
        <v>90.0</v>
      </c>
      <c r="G134" s="57">
        <v>0.7</v>
      </c>
      <c r="H134" s="57">
        <v>0.3</v>
      </c>
      <c r="I134" s="7"/>
      <c r="J134" s="20" t="s">
        <v>243</v>
      </c>
      <c r="K134" s="20" t="s">
        <v>420</v>
      </c>
      <c r="L134" s="20">
        <v>560.0</v>
      </c>
      <c r="M134" s="57">
        <v>0.5672629167</v>
      </c>
      <c r="N134" s="57">
        <v>0.6010869565</v>
      </c>
      <c r="O134" s="27">
        <v>-3.382403981</v>
      </c>
      <c r="P134" s="20">
        <v>1.0</v>
      </c>
      <c r="Q134" s="7"/>
      <c r="R134" s="7"/>
      <c r="S134" s="7"/>
      <c r="T134" s="7"/>
      <c r="U134" s="7"/>
      <c r="V134" s="7"/>
      <c r="W134" s="7"/>
      <c r="X134" s="7"/>
      <c r="Y134" s="7"/>
      <c r="Z134" s="7"/>
    </row>
    <row r="135" ht="15.0" customHeight="1">
      <c r="A135" s="20" t="s">
        <v>243</v>
      </c>
      <c r="B135" s="20" t="s">
        <v>420</v>
      </c>
      <c r="C135" s="20" t="s">
        <v>674</v>
      </c>
      <c r="D135" s="50">
        <v>153.0</v>
      </c>
      <c r="E135" s="50">
        <v>65.0</v>
      </c>
      <c r="F135" s="50">
        <v>218.0</v>
      </c>
      <c r="G135" s="57">
        <v>0.7018348624</v>
      </c>
      <c r="H135" s="57">
        <v>0.2981651376</v>
      </c>
      <c r="I135" s="7"/>
      <c r="J135" s="20" t="s">
        <v>243</v>
      </c>
      <c r="K135" s="20" t="s">
        <v>420</v>
      </c>
      <c r="L135" s="20">
        <v>570.0</v>
      </c>
      <c r="M135" s="57">
        <v>0.6026784049</v>
      </c>
      <c r="N135" s="57">
        <v>0.6196226415</v>
      </c>
      <c r="O135" s="27">
        <v>-1.694423665</v>
      </c>
      <c r="P135" s="20">
        <v>1.0</v>
      </c>
      <c r="Q135" s="7"/>
      <c r="R135" s="7"/>
      <c r="S135" s="7"/>
      <c r="T135" s="7"/>
      <c r="U135" s="7"/>
      <c r="V135" s="7"/>
      <c r="W135" s="7"/>
      <c r="X135" s="7"/>
      <c r="Y135" s="7"/>
      <c r="Z135" s="7"/>
    </row>
    <row r="136" ht="15.0" customHeight="1">
      <c r="A136" s="20" t="s">
        <v>243</v>
      </c>
      <c r="B136" s="20" t="s">
        <v>420</v>
      </c>
      <c r="C136" s="20" t="s">
        <v>675</v>
      </c>
      <c r="D136" s="50">
        <v>276.0</v>
      </c>
      <c r="E136" s="50">
        <v>165.0</v>
      </c>
      <c r="F136" s="50">
        <v>441.0</v>
      </c>
      <c r="G136" s="57">
        <v>0.6258503401</v>
      </c>
      <c r="H136" s="57">
        <v>0.3741496599</v>
      </c>
      <c r="I136" s="7"/>
      <c r="J136" s="20" t="s">
        <v>243</v>
      </c>
      <c r="K136" s="20" t="s">
        <v>421</v>
      </c>
      <c r="L136" s="20">
        <v>580.0</v>
      </c>
      <c r="M136" s="57">
        <v>0.7335947343</v>
      </c>
      <c r="N136" s="57">
        <v>0.7027027027</v>
      </c>
      <c r="O136" s="27">
        <v>3.089203162</v>
      </c>
      <c r="P136" s="20">
        <v>1.0</v>
      </c>
      <c r="Q136" s="7"/>
      <c r="R136" s="7"/>
      <c r="S136" s="7"/>
      <c r="T136" s="7"/>
      <c r="U136" s="7"/>
      <c r="V136" s="7"/>
      <c r="W136" s="7"/>
      <c r="X136" s="7"/>
      <c r="Y136" s="7"/>
      <c r="Z136" s="7"/>
    </row>
    <row r="137" ht="15.0" customHeight="1">
      <c r="A137" s="20" t="s">
        <v>243</v>
      </c>
      <c r="B137" s="20" t="s">
        <v>420</v>
      </c>
      <c r="C137" s="20" t="s">
        <v>676</v>
      </c>
      <c r="D137" s="50">
        <v>110.0</v>
      </c>
      <c r="E137" s="50">
        <v>61.0</v>
      </c>
      <c r="F137" s="50">
        <v>171.0</v>
      </c>
      <c r="G137" s="57">
        <v>0.6432748538</v>
      </c>
      <c r="H137" s="57">
        <v>0.3567251462</v>
      </c>
      <c r="I137" s="7"/>
      <c r="J137" s="20" t="s">
        <v>243</v>
      </c>
      <c r="K137" s="20" t="s">
        <v>421</v>
      </c>
      <c r="L137" s="20">
        <v>590.0</v>
      </c>
      <c r="M137" s="57">
        <v>0.6514056709</v>
      </c>
      <c r="N137" s="57">
        <v>0.6624605678</v>
      </c>
      <c r="O137" s="27">
        <v>-1.105489693</v>
      </c>
      <c r="P137" s="20">
        <v>1.0</v>
      </c>
      <c r="Q137" s="7"/>
      <c r="R137" s="7"/>
      <c r="S137" s="7"/>
      <c r="T137" s="7"/>
      <c r="U137" s="7"/>
      <c r="V137" s="7"/>
      <c r="W137" s="7"/>
      <c r="X137" s="7"/>
      <c r="Y137" s="7"/>
      <c r="Z137" s="7"/>
    </row>
    <row r="138" ht="15.0" customHeight="1">
      <c r="A138" s="20" t="s">
        <v>243</v>
      </c>
      <c r="B138" s="20" t="s">
        <v>420</v>
      </c>
      <c r="C138" s="20" t="s">
        <v>677</v>
      </c>
      <c r="D138" s="50">
        <v>84.0</v>
      </c>
      <c r="E138" s="50">
        <v>51.0</v>
      </c>
      <c r="F138" s="50">
        <v>135.0</v>
      </c>
      <c r="G138" s="57">
        <v>0.6222222222</v>
      </c>
      <c r="H138" s="57">
        <v>0.3777777778</v>
      </c>
      <c r="I138" s="7"/>
      <c r="J138" s="20" t="s">
        <v>243</v>
      </c>
      <c r="K138" s="20" t="s">
        <v>421</v>
      </c>
      <c r="L138" s="20">
        <v>600.0</v>
      </c>
      <c r="M138" s="57">
        <v>0.7299034826</v>
      </c>
      <c r="N138" s="57">
        <v>0.7133550489</v>
      </c>
      <c r="O138" s="27">
        <v>1.654843377</v>
      </c>
      <c r="P138" s="20">
        <v>1.0</v>
      </c>
      <c r="Q138" s="7"/>
      <c r="R138" s="7"/>
      <c r="S138" s="7"/>
      <c r="T138" s="7"/>
      <c r="U138" s="7"/>
      <c r="V138" s="7"/>
      <c r="W138" s="7"/>
      <c r="X138" s="7"/>
      <c r="Y138" s="7"/>
      <c r="Z138" s="7"/>
    </row>
    <row r="139" ht="15.0" customHeight="1">
      <c r="A139" s="20" t="s">
        <v>243</v>
      </c>
      <c r="B139" s="20" t="s">
        <v>420</v>
      </c>
      <c r="C139" s="20" t="s">
        <v>678</v>
      </c>
      <c r="D139" s="50">
        <v>206.0</v>
      </c>
      <c r="E139" s="50">
        <v>125.0</v>
      </c>
      <c r="F139" s="50">
        <v>331.0</v>
      </c>
      <c r="G139" s="57">
        <v>0.6223564955</v>
      </c>
      <c r="H139" s="57">
        <v>0.3776435045</v>
      </c>
      <c r="I139" s="7"/>
      <c r="J139" s="20" t="s">
        <v>243</v>
      </c>
      <c r="K139" s="20" t="s">
        <v>421</v>
      </c>
      <c r="L139" s="20">
        <v>610.0</v>
      </c>
      <c r="M139" s="57">
        <v>0.6918953277</v>
      </c>
      <c r="N139" s="57">
        <v>0.6788856305</v>
      </c>
      <c r="O139" s="27">
        <v>1.300969724</v>
      </c>
      <c r="P139" s="20">
        <v>1.0</v>
      </c>
      <c r="Q139" s="7"/>
      <c r="R139" s="7"/>
      <c r="S139" s="7"/>
      <c r="T139" s="7"/>
      <c r="U139" s="7"/>
      <c r="V139" s="7"/>
      <c r="W139" s="7"/>
      <c r="X139" s="7"/>
      <c r="Y139" s="7"/>
      <c r="Z139" s="7"/>
    </row>
    <row r="140" ht="15.0" customHeight="1">
      <c r="A140" s="20" t="s">
        <v>243</v>
      </c>
      <c r="B140" s="20" t="s">
        <v>420</v>
      </c>
      <c r="C140" s="20" t="s">
        <v>679</v>
      </c>
      <c r="D140" s="50">
        <v>162.0</v>
      </c>
      <c r="E140" s="50">
        <v>85.0</v>
      </c>
      <c r="F140" s="50">
        <v>247.0</v>
      </c>
      <c r="G140" s="57">
        <v>0.6558704453</v>
      </c>
      <c r="H140" s="57">
        <v>0.3441295547</v>
      </c>
      <c r="I140" s="7"/>
      <c r="J140" s="20" t="s">
        <v>243</v>
      </c>
      <c r="K140" s="20" t="s">
        <v>421</v>
      </c>
      <c r="L140" s="20">
        <v>620.0</v>
      </c>
      <c r="M140" s="57">
        <v>0.6421733942</v>
      </c>
      <c r="N140" s="57">
        <v>0.6593591906</v>
      </c>
      <c r="O140" s="27">
        <v>-1.718579634</v>
      </c>
      <c r="P140" s="20">
        <v>1.0</v>
      </c>
      <c r="Q140" s="7"/>
      <c r="R140" s="7"/>
      <c r="S140" s="7"/>
      <c r="T140" s="7"/>
      <c r="U140" s="7"/>
      <c r="V140" s="7"/>
      <c r="W140" s="7"/>
      <c r="X140" s="7"/>
      <c r="Y140" s="7"/>
      <c r="Z140" s="7"/>
    </row>
    <row r="141" ht="15.0" customHeight="1">
      <c r="A141" s="20" t="s">
        <v>243</v>
      </c>
      <c r="B141" s="20" t="s">
        <v>421</v>
      </c>
      <c r="C141" s="20" t="s">
        <v>680</v>
      </c>
      <c r="D141" s="50">
        <v>490.0</v>
      </c>
      <c r="E141" s="50">
        <v>210.0</v>
      </c>
      <c r="F141" s="50">
        <v>700.0</v>
      </c>
      <c r="G141" s="57">
        <v>0.7</v>
      </c>
      <c r="H141" s="57">
        <v>0.3</v>
      </c>
      <c r="I141" s="7"/>
      <c r="J141" s="20" t="s">
        <v>243</v>
      </c>
      <c r="K141" s="20" t="s">
        <v>421</v>
      </c>
      <c r="L141" s="20">
        <v>630.0</v>
      </c>
      <c r="M141" s="57">
        <v>0.6249062266</v>
      </c>
      <c r="N141" s="57">
        <v>0.6126674787</v>
      </c>
      <c r="O141" s="27">
        <v>1.223874787</v>
      </c>
      <c r="P141" s="20">
        <v>1.0</v>
      </c>
      <c r="Q141" s="7"/>
      <c r="R141" s="7"/>
      <c r="S141" s="7"/>
      <c r="T141" s="7"/>
      <c r="U141" s="7"/>
      <c r="V141" s="7"/>
      <c r="W141" s="7"/>
      <c r="X141" s="7"/>
      <c r="Y141" s="7"/>
      <c r="Z141" s="7"/>
    </row>
    <row r="142" ht="15.0" customHeight="1">
      <c r="A142" s="20" t="s">
        <v>243</v>
      </c>
      <c r="B142" s="20" t="s">
        <v>421</v>
      </c>
      <c r="C142" s="20" t="s">
        <v>681</v>
      </c>
      <c r="D142" s="50">
        <v>314.0</v>
      </c>
      <c r="E142" s="50">
        <v>179.0</v>
      </c>
      <c r="F142" s="50">
        <v>493.0</v>
      </c>
      <c r="G142" s="57">
        <v>0.6369168357</v>
      </c>
      <c r="H142" s="57">
        <v>0.3630831643</v>
      </c>
      <c r="I142" s="7"/>
      <c r="J142" s="20" t="s">
        <v>243</v>
      </c>
      <c r="K142" s="20" t="s">
        <v>421</v>
      </c>
      <c r="L142" s="20">
        <v>640.0</v>
      </c>
      <c r="M142" s="57">
        <v>0.6231250912</v>
      </c>
      <c r="N142" s="57">
        <v>0.6012084592</v>
      </c>
      <c r="O142" s="27">
        <v>2.191663195</v>
      </c>
      <c r="P142" s="20">
        <v>1.0</v>
      </c>
      <c r="Q142" s="7"/>
      <c r="R142" s="7"/>
      <c r="S142" s="7"/>
      <c r="T142" s="7"/>
      <c r="U142" s="7"/>
      <c r="V142" s="7"/>
      <c r="W142" s="7"/>
      <c r="X142" s="7"/>
      <c r="Y142" s="7"/>
      <c r="Z142" s="7"/>
    </row>
    <row r="143" ht="15.0" customHeight="1">
      <c r="A143" s="20" t="s">
        <v>243</v>
      </c>
      <c r="B143" s="20" t="s">
        <v>421</v>
      </c>
      <c r="C143" s="20" t="s">
        <v>682</v>
      </c>
      <c r="D143" s="50">
        <v>386.0</v>
      </c>
      <c r="E143" s="50">
        <v>157.0</v>
      </c>
      <c r="F143" s="50">
        <v>543.0</v>
      </c>
      <c r="G143" s="57">
        <v>0.7108655617</v>
      </c>
      <c r="H143" s="57">
        <v>0.2891344383</v>
      </c>
      <c r="I143" s="7"/>
      <c r="J143" s="20" t="s">
        <v>243</v>
      </c>
      <c r="K143" s="20" t="s">
        <v>421</v>
      </c>
      <c r="L143" s="20">
        <v>650.0</v>
      </c>
      <c r="M143" s="57">
        <v>0.6243851777</v>
      </c>
      <c r="N143" s="57">
        <v>0.6005314438</v>
      </c>
      <c r="O143" s="27">
        <v>2.385373391</v>
      </c>
      <c r="P143" s="20">
        <v>1.0</v>
      </c>
      <c r="Q143" s="7"/>
      <c r="R143" s="7"/>
      <c r="S143" s="7"/>
      <c r="T143" s="7"/>
      <c r="U143" s="7"/>
      <c r="V143" s="7"/>
      <c r="W143" s="7"/>
      <c r="X143" s="7"/>
      <c r="Y143" s="7"/>
      <c r="Z143" s="7"/>
    </row>
    <row r="144" ht="15.0" customHeight="1">
      <c r="A144" s="20" t="s">
        <v>243</v>
      </c>
      <c r="B144" s="20" t="s">
        <v>421</v>
      </c>
      <c r="C144" s="20" t="s">
        <v>683</v>
      </c>
      <c r="D144" s="50">
        <v>451.0</v>
      </c>
      <c r="E144" s="50">
        <v>223.0</v>
      </c>
      <c r="F144" s="50">
        <v>674.0</v>
      </c>
      <c r="G144" s="57">
        <v>0.6691394659</v>
      </c>
      <c r="H144" s="57">
        <v>0.3308605341</v>
      </c>
      <c r="I144" s="7"/>
      <c r="J144" s="20" t="s">
        <v>243</v>
      </c>
      <c r="K144" s="20" t="s">
        <v>421</v>
      </c>
      <c r="L144" s="20">
        <v>660.0</v>
      </c>
      <c r="M144" s="57">
        <v>0.6015390632</v>
      </c>
      <c r="N144" s="57">
        <v>0.615746181</v>
      </c>
      <c r="O144" s="27">
        <v>-1.42071178</v>
      </c>
      <c r="P144" s="20">
        <v>1.0</v>
      </c>
      <c r="Q144" s="7"/>
      <c r="R144" s="7"/>
      <c r="S144" s="7"/>
      <c r="T144" s="7"/>
      <c r="U144" s="7"/>
      <c r="V144" s="7"/>
      <c r="W144" s="7"/>
      <c r="X144" s="7"/>
      <c r="Y144" s="7"/>
      <c r="Z144" s="7"/>
    </row>
    <row r="145" ht="15.0" customHeight="1">
      <c r="A145" s="20" t="s">
        <v>243</v>
      </c>
      <c r="B145" s="20" t="s">
        <v>421</v>
      </c>
      <c r="C145" s="20" t="s">
        <v>684</v>
      </c>
      <c r="D145" s="50">
        <v>602.0</v>
      </c>
      <c r="E145" s="50">
        <v>330.0</v>
      </c>
      <c r="F145" s="50">
        <v>932.0</v>
      </c>
      <c r="G145" s="57">
        <v>0.6459227468</v>
      </c>
      <c r="H145" s="57">
        <v>0.3540772532</v>
      </c>
      <c r="I145" s="7"/>
      <c r="J145" s="20" t="s">
        <v>243</v>
      </c>
      <c r="K145" s="20" t="s">
        <v>421</v>
      </c>
      <c r="L145" s="20">
        <v>670.0</v>
      </c>
      <c r="M145" s="57">
        <v>0.5397250619</v>
      </c>
      <c r="N145" s="57">
        <v>0.5595390525</v>
      </c>
      <c r="O145" s="27">
        <v>-1.981399061</v>
      </c>
      <c r="P145" s="20">
        <v>1.0</v>
      </c>
      <c r="Q145" s="7"/>
      <c r="R145" s="7"/>
      <c r="S145" s="7"/>
      <c r="T145" s="7"/>
      <c r="U145" s="7"/>
      <c r="V145" s="7"/>
      <c r="W145" s="7"/>
      <c r="X145" s="7"/>
      <c r="Y145" s="7"/>
      <c r="Z145" s="7"/>
    </row>
    <row r="146" ht="15.0" customHeight="1">
      <c r="A146" s="20" t="s">
        <v>243</v>
      </c>
      <c r="B146" s="20" t="s">
        <v>421</v>
      </c>
      <c r="C146" s="20" t="s">
        <v>685</v>
      </c>
      <c r="D146" s="50">
        <v>412.0</v>
      </c>
      <c r="E146" s="50">
        <v>269.0</v>
      </c>
      <c r="F146" s="50">
        <v>681.0</v>
      </c>
      <c r="G146" s="57">
        <v>0.6049926579</v>
      </c>
      <c r="H146" s="57">
        <v>0.3950073421</v>
      </c>
      <c r="I146" s="7"/>
      <c r="J146" s="20" t="s">
        <v>243</v>
      </c>
      <c r="K146" s="20" t="s">
        <v>421</v>
      </c>
      <c r="L146" s="20">
        <v>680.0</v>
      </c>
      <c r="M146" s="57">
        <v>0.6415535388</v>
      </c>
      <c r="N146" s="57">
        <v>0.6294691224</v>
      </c>
      <c r="O146" s="27">
        <v>1.208441639</v>
      </c>
      <c r="P146" s="20">
        <v>1.0</v>
      </c>
      <c r="Q146" s="7"/>
      <c r="R146" s="7"/>
      <c r="S146" s="7"/>
      <c r="T146" s="7"/>
      <c r="U146" s="7"/>
      <c r="V146" s="7"/>
      <c r="W146" s="7"/>
      <c r="X146" s="7"/>
      <c r="Y146" s="7"/>
      <c r="Z146" s="7"/>
    </row>
    <row r="147" ht="15.0" customHeight="1">
      <c r="A147" s="20" t="s">
        <v>243</v>
      </c>
      <c r="B147" s="20" t="s">
        <v>421</v>
      </c>
      <c r="C147" s="20" t="s">
        <v>686</v>
      </c>
      <c r="D147" s="50">
        <v>497.0</v>
      </c>
      <c r="E147" s="50">
        <v>313.0</v>
      </c>
      <c r="F147" s="50">
        <v>810.0</v>
      </c>
      <c r="G147" s="57">
        <v>0.6135802469</v>
      </c>
      <c r="H147" s="57">
        <v>0.3864197531</v>
      </c>
      <c r="I147" s="7"/>
      <c r="J147" s="20" t="s">
        <v>243</v>
      </c>
      <c r="K147" s="20" t="s">
        <v>421</v>
      </c>
      <c r="L147" s="20">
        <v>690.0</v>
      </c>
      <c r="M147" s="57">
        <v>0.6030207341</v>
      </c>
      <c r="N147" s="57">
        <v>0.6024464832</v>
      </c>
      <c r="O147" s="27">
        <v>0.05742508748</v>
      </c>
      <c r="P147" s="20">
        <v>1.0</v>
      </c>
      <c r="Q147" s="7"/>
      <c r="R147" s="7"/>
      <c r="S147" s="7"/>
      <c r="T147" s="7"/>
      <c r="U147" s="7"/>
      <c r="V147" s="7"/>
      <c r="W147" s="7"/>
      <c r="X147" s="7"/>
      <c r="Y147" s="7"/>
      <c r="Z147" s="7"/>
    </row>
    <row r="148" ht="15.0" customHeight="1">
      <c r="A148" s="20" t="s">
        <v>243</v>
      </c>
      <c r="B148" s="20" t="s">
        <v>421</v>
      </c>
      <c r="C148" s="20" t="s">
        <v>687</v>
      </c>
      <c r="D148" s="50">
        <v>625.0</v>
      </c>
      <c r="E148" s="50">
        <v>409.0</v>
      </c>
      <c r="F148" s="50">
        <v>1034.0</v>
      </c>
      <c r="G148" s="57">
        <v>0.6044487427</v>
      </c>
      <c r="H148" s="57">
        <v>0.3955512573</v>
      </c>
      <c r="I148" s="7"/>
      <c r="J148" s="20" t="s">
        <v>243</v>
      </c>
      <c r="K148" s="20" t="s">
        <v>422</v>
      </c>
      <c r="L148" s="20">
        <v>700.0</v>
      </c>
      <c r="M148" s="57">
        <v>0.5386773049</v>
      </c>
      <c r="N148" s="57">
        <v>0.5509396637</v>
      </c>
      <c r="O148" s="27">
        <v>-1.226235885</v>
      </c>
      <c r="P148" s="20">
        <v>1.0</v>
      </c>
      <c r="Q148" s="7"/>
      <c r="R148" s="7"/>
      <c r="S148" s="7"/>
      <c r="T148" s="7"/>
      <c r="U148" s="7"/>
      <c r="V148" s="7"/>
      <c r="W148" s="7"/>
      <c r="X148" s="7"/>
      <c r="Y148" s="7"/>
      <c r="Z148" s="7"/>
    </row>
    <row r="149" ht="15.0" customHeight="1">
      <c r="A149" s="20" t="s">
        <v>243</v>
      </c>
      <c r="B149" s="20" t="s">
        <v>421</v>
      </c>
      <c r="C149" s="20" t="s">
        <v>688</v>
      </c>
      <c r="D149" s="50">
        <v>412.0</v>
      </c>
      <c r="E149" s="50">
        <v>284.0</v>
      </c>
      <c r="F149" s="50">
        <v>696.0</v>
      </c>
      <c r="G149" s="57">
        <v>0.591954023</v>
      </c>
      <c r="H149" s="57">
        <v>0.408045977</v>
      </c>
      <c r="I149" s="7"/>
      <c r="J149" s="20" t="s">
        <v>243</v>
      </c>
      <c r="K149" s="20" t="s">
        <v>422</v>
      </c>
      <c r="L149" s="20">
        <v>710.0</v>
      </c>
      <c r="M149" s="57">
        <v>0.4841117084</v>
      </c>
      <c r="N149" s="57">
        <v>0.4765306122</v>
      </c>
      <c r="O149" s="27">
        <v>0.7581096202</v>
      </c>
      <c r="P149" s="20">
        <v>1.0</v>
      </c>
      <c r="Q149" s="7"/>
      <c r="R149" s="7"/>
      <c r="S149" s="7"/>
      <c r="T149" s="7"/>
      <c r="U149" s="7"/>
      <c r="V149" s="7"/>
      <c r="W149" s="7"/>
      <c r="X149" s="7"/>
      <c r="Y149" s="7"/>
      <c r="Z149" s="7"/>
    </row>
    <row r="150" ht="15.0" customHeight="1">
      <c r="A150" s="20" t="s">
        <v>243</v>
      </c>
      <c r="B150" s="20" t="s">
        <v>421</v>
      </c>
      <c r="C150" s="20" t="s">
        <v>689</v>
      </c>
      <c r="D150" s="50">
        <v>372.0</v>
      </c>
      <c r="E150" s="50">
        <v>312.0</v>
      </c>
      <c r="F150" s="50">
        <v>684.0</v>
      </c>
      <c r="G150" s="57">
        <v>0.5438596491</v>
      </c>
      <c r="H150" s="57">
        <v>0.4561403509</v>
      </c>
      <c r="I150" s="7"/>
      <c r="J150" s="20" t="s">
        <v>243</v>
      </c>
      <c r="K150" s="20" t="s">
        <v>422</v>
      </c>
      <c r="L150" s="20">
        <v>720.0</v>
      </c>
      <c r="M150" s="57">
        <v>0.4816464545</v>
      </c>
      <c r="N150" s="57">
        <v>0.5056603774</v>
      </c>
      <c r="O150" s="27">
        <v>-2.401392288</v>
      </c>
      <c r="P150" s="20">
        <v>0.0</v>
      </c>
      <c r="Q150" s="7"/>
      <c r="R150" s="7"/>
      <c r="S150" s="7"/>
      <c r="T150" s="7"/>
      <c r="U150" s="7"/>
      <c r="V150" s="7"/>
      <c r="W150" s="7"/>
      <c r="X150" s="7"/>
      <c r="Y150" s="7"/>
      <c r="Z150" s="7"/>
    </row>
    <row r="151" ht="15.0" customHeight="1">
      <c r="A151" s="20" t="s">
        <v>243</v>
      </c>
      <c r="B151" s="20" t="s">
        <v>421</v>
      </c>
      <c r="C151" s="20" t="s">
        <v>690</v>
      </c>
      <c r="D151" s="50">
        <v>447.0</v>
      </c>
      <c r="E151" s="50">
        <v>268.0</v>
      </c>
      <c r="F151" s="50">
        <v>715.0</v>
      </c>
      <c r="G151" s="57">
        <v>0.6251748252</v>
      </c>
      <c r="H151" s="57">
        <v>0.3748251748</v>
      </c>
      <c r="I151" s="7"/>
      <c r="J151" s="20" t="s">
        <v>243</v>
      </c>
      <c r="K151" s="20" t="s">
        <v>423</v>
      </c>
      <c r="L151" s="20">
        <v>730.0</v>
      </c>
      <c r="M151" s="57">
        <v>0.4795914723</v>
      </c>
      <c r="N151" s="57">
        <v>0.477582846</v>
      </c>
      <c r="O151" s="27">
        <v>0.2008626317</v>
      </c>
      <c r="P151" s="20">
        <v>1.0</v>
      </c>
      <c r="Q151" s="7"/>
      <c r="R151" s="7"/>
      <c r="S151" s="7"/>
      <c r="T151" s="7"/>
      <c r="U151" s="7"/>
      <c r="V151" s="7"/>
      <c r="W151" s="7"/>
      <c r="X151" s="7"/>
      <c r="Y151" s="7"/>
      <c r="Z151" s="7"/>
    </row>
    <row r="152" ht="15.0" customHeight="1">
      <c r="A152" s="20" t="s">
        <v>243</v>
      </c>
      <c r="B152" s="20" t="s">
        <v>421</v>
      </c>
      <c r="C152" s="20" t="s">
        <v>691</v>
      </c>
      <c r="D152" s="50">
        <v>494.0</v>
      </c>
      <c r="E152" s="50">
        <v>326.0</v>
      </c>
      <c r="F152" s="50">
        <v>820.0</v>
      </c>
      <c r="G152" s="57">
        <v>0.6024390244</v>
      </c>
      <c r="H152" s="57">
        <v>0.3975609756</v>
      </c>
      <c r="I152" s="7"/>
      <c r="J152" s="20" t="s">
        <v>243</v>
      </c>
      <c r="K152" s="20" t="s">
        <v>424</v>
      </c>
      <c r="L152" s="20">
        <v>740.0</v>
      </c>
      <c r="M152" s="57">
        <v>0.4868089277</v>
      </c>
      <c r="N152" s="57">
        <v>0.4927152318</v>
      </c>
      <c r="O152" s="27">
        <v>-0.5906304117</v>
      </c>
      <c r="P152" s="20">
        <v>1.0</v>
      </c>
      <c r="Q152" s="7"/>
      <c r="R152" s="7"/>
      <c r="S152" s="7"/>
      <c r="T152" s="7"/>
      <c r="U152" s="7"/>
      <c r="V152" s="7"/>
      <c r="W152" s="7"/>
      <c r="X152" s="7"/>
      <c r="Y152" s="7"/>
      <c r="Z152" s="7"/>
    </row>
    <row r="153" ht="15.0" customHeight="1">
      <c r="A153" s="20" t="s">
        <v>243</v>
      </c>
      <c r="B153" s="20" t="s">
        <v>422</v>
      </c>
      <c r="C153" s="20" t="s">
        <v>692</v>
      </c>
      <c r="D153" s="50">
        <v>388.0</v>
      </c>
      <c r="E153" s="50">
        <v>357.0</v>
      </c>
      <c r="F153" s="50">
        <v>745.0</v>
      </c>
      <c r="G153" s="57">
        <v>0.5208053691</v>
      </c>
      <c r="H153" s="57">
        <v>0.4791946309</v>
      </c>
      <c r="I153" s="7"/>
      <c r="J153" s="20" t="s">
        <v>243</v>
      </c>
      <c r="K153" s="20" t="s">
        <v>424</v>
      </c>
      <c r="L153" s="20">
        <v>750.0</v>
      </c>
      <c r="M153" s="57">
        <v>0.5158760747</v>
      </c>
      <c r="N153" s="57">
        <v>0.5057581574</v>
      </c>
      <c r="O153" s="27">
        <v>1.011791733</v>
      </c>
      <c r="P153" s="20">
        <v>1.0</v>
      </c>
      <c r="Q153" s="7"/>
      <c r="R153" s="7"/>
      <c r="S153" s="7"/>
      <c r="T153" s="7"/>
      <c r="U153" s="7"/>
      <c r="V153" s="7"/>
      <c r="W153" s="7"/>
      <c r="X153" s="7"/>
      <c r="Y153" s="7"/>
      <c r="Z153" s="7"/>
    </row>
    <row r="154" ht="15.0" customHeight="1">
      <c r="A154" s="20" t="s">
        <v>243</v>
      </c>
      <c r="B154" s="20" t="s">
        <v>422</v>
      </c>
      <c r="C154" s="20" t="s">
        <v>693</v>
      </c>
      <c r="D154" s="50">
        <v>325.0</v>
      </c>
      <c r="E154" s="50">
        <v>366.0</v>
      </c>
      <c r="F154" s="50">
        <v>691.0</v>
      </c>
      <c r="G154" s="57">
        <v>0.4703328509</v>
      </c>
      <c r="H154" s="57">
        <v>0.5296671491</v>
      </c>
      <c r="I154" s="7"/>
      <c r="J154" s="20" t="s">
        <v>243</v>
      </c>
      <c r="K154" s="20" t="s">
        <v>425</v>
      </c>
      <c r="L154" s="20">
        <v>760.0</v>
      </c>
      <c r="M154" s="57">
        <v>0.5433782419</v>
      </c>
      <c r="N154" s="57">
        <v>0.5306893296</v>
      </c>
      <c r="O154" s="27">
        <v>1.268891239</v>
      </c>
      <c r="P154" s="20">
        <v>1.0</v>
      </c>
      <c r="Q154" s="7"/>
      <c r="R154" s="7"/>
      <c r="S154" s="7"/>
      <c r="T154" s="7"/>
      <c r="U154" s="7"/>
      <c r="V154" s="7"/>
      <c r="W154" s="7"/>
      <c r="X154" s="7"/>
      <c r="Y154" s="7"/>
      <c r="Z154" s="7"/>
    </row>
    <row r="155" ht="15.0" customHeight="1">
      <c r="A155" s="20" t="s">
        <v>243</v>
      </c>
      <c r="B155" s="20" t="s">
        <v>422</v>
      </c>
      <c r="C155" s="20" t="s">
        <v>694</v>
      </c>
      <c r="D155" s="50">
        <v>394.0</v>
      </c>
      <c r="E155" s="50">
        <v>432.0</v>
      </c>
      <c r="F155" s="50">
        <v>826.0</v>
      </c>
      <c r="G155" s="57">
        <v>0.4769975787</v>
      </c>
      <c r="H155" s="57">
        <v>0.5230024213</v>
      </c>
      <c r="I155" s="7"/>
      <c r="J155" s="20" t="s">
        <v>243</v>
      </c>
      <c r="K155" s="20" t="s">
        <v>425</v>
      </c>
      <c r="L155" s="20">
        <v>770.0</v>
      </c>
      <c r="M155" s="57">
        <v>0.5559605888</v>
      </c>
      <c r="N155" s="57">
        <v>0.5265116279</v>
      </c>
      <c r="O155" s="27">
        <v>2.944896092</v>
      </c>
      <c r="P155" s="20">
        <v>1.0</v>
      </c>
      <c r="Q155" s="7"/>
      <c r="R155" s="7"/>
      <c r="S155" s="7"/>
      <c r="T155" s="7"/>
      <c r="U155" s="7"/>
      <c r="V155" s="7"/>
      <c r="W155" s="7"/>
      <c r="X155" s="7"/>
      <c r="Y155" s="7"/>
      <c r="Z155" s="7"/>
    </row>
    <row r="156" ht="15.0" customHeight="1">
      <c r="A156" s="20" t="s">
        <v>243</v>
      </c>
      <c r="B156" s="20" t="s">
        <v>423</v>
      </c>
      <c r="C156" s="20" t="s">
        <v>423</v>
      </c>
      <c r="D156" s="50">
        <v>687.0</v>
      </c>
      <c r="E156" s="50">
        <v>792.0</v>
      </c>
      <c r="F156" s="50">
        <v>1479.0</v>
      </c>
      <c r="G156" s="57">
        <v>0.4645030426</v>
      </c>
      <c r="H156" s="57">
        <v>0.5354969574</v>
      </c>
      <c r="I156" s="7"/>
      <c r="J156" s="20" t="s">
        <v>243</v>
      </c>
      <c r="K156" s="20" t="s">
        <v>425</v>
      </c>
      <c r="L156" s="20">
        <v>780.0</v>
      </c>
      <c r="M156" s="57">
        <v>0.5122131954</v>
      </c>
      <c r="N156" s="57">
        <v>0.5076828519</v>
      </c>
      <c r="O156" s="27">
        <v>0.4530343557</v>
      </c>
      <c r="P156" s="20">
        <v>1.0</v>
      </c>
      <c r="Q156" s="7"/>
      <c r="R156" s="7"/>
      <c r="S156" s="7"/>
      <c r="T156" s="7"/>
      <c r="U156" s="7"/>
      <c r="V156" s="7"/>
      <c r="W156" s="7"/>
      <c r="X156" s="7"/>
      <c r="Y156" s="7"/>
      <c r="Z156" s="7"/>
    </row>
    <row r="157" ht="15.0" customHeight="1">
      <c r="A157" s="20" t="s">
        <v>243</v>
      </c>
      <c r="B157" s="20" t="s">
        <v>424</v>
      </c>
      <c r="C157" s="20" t="s">
        <v>695</v>
      </c>
      <c r="D157" s="50">
        <v>275.0</v>
      </c>
      <c r="E157" s="50">
        <v>309.0</v>
      </c>
      <c r="F157" s="50">
        <v>584.0</v>
      </c>
      <c r="G157" s="57">
        <v>0.470890411</v>
      </c>
      <c r="H157" s="57">
        <v>0.529109589</v>
      </c>
      <c r="I157" s="7"/>
      <c r="J157" s="20" t="s">
        <v>243</v>
      </c>
      <c r="K157" s="20" t="s">
        <v>425</v>
      </c>
      <c r="L157" s="20">
        <v>790.0</v>
      </c>
      <c r="M157" s="57">
        <v>0.5711141177</v>
      </c>
      <c r="N157" s="57">
        <v>0.541864139</v>
      </c>
      <c r="O157" s="27">
        <v>2.924997863</v>
      </c>
      <c r="P157" s="20">
        <v>1.0</v>
      </c>
      <c r="Q157" s="7"/>
      <c r="R157" s="7"/>
      <c r="S157" s="7"/>
      <c r="T157" s="7"/>
      <c r="U157" s="7"/>
      <c r="V157" s="7"/>
      <c r="W157" s="7"/>
      <c r="X157" s="7"/>
      <c r="Y157" s="7"/>
      <c r="Z157" s="7"/>
    </row>
    <row r="158" ht="15.0" customHeight="1">
      <c r="A158" s="20" t="s">
        <v>243</v>
      </c>
      <c r="B158" s="20" t="s">
        <v>424</v>
      </c>
      <c r="C158" s="20" t="s">
        <v>696</v>
      </c>
      <c r="D158" s="50">
        <v>414.0</v>
      </c>
      <c r="E158" s="50">
        <v>421.0</v>
      </c>
      <c r="F158" s="50">
        <v>835.0</v>
      </c>
      <c r="G158" s="57">
        <v>0.4958083832</v>
      </c>
      <c r="H158" s="57">
        <v>0.5041916168</v>
      </c>
      <c r="I158" s="7"/>
      <c r="J158" s="20" t="s">
        <v>243</v>
      </c>
      <c r="K158" s="20" t="s">
        <v>425</v>
      </c>
      <c r="L158" s="20">
        <v>800.0</v>
      </c>
      <c r="M158" s="57">
        <v>0.5195907657</v>
      </c>
      <c r="N158" s="57">
        <v>0.494047619</v>
      </c>
      <c r="O158" s="27">
        <v>2.554314665</v>
      </c>
      <c r="P158" s="20">
        <v>0.0</v>
      </c>
      <c r="Q158" s="7"/>
      <c r="R158" s="7"/>
      <c r="S158" s="7"/>
      <c r="T158" s="7"/>
      <c r="U158" s="7"/>
      <c r="V158" s="7"/>
      <c r="W158" s="7"/>
      <c r="X158" s="7"/>
      <c r="Y158" s="7"/>
      <c r="Z158" s="7"/>
    </row>
    <row r="159" ht="15.0" customHeight="1">
      <c r="A159" s="20" t="s">
        <v>243</v>
      </c>
      <c r="B159" s="20" t="s">
        <v>425</v>
      </c>
      <c r="C159" s="20" t="s">
        <v>697</v>
      </c>
      <c r="D159" s="50">
        <v>498.0</v>
      </c>
      <c r="E159" s="50">
        <v>456.0</v>
      </c>
      <c r="F159" s="50">
        <v>954.0</v>
      </c>
      <c r="G159" s="57">
        <v>0.5220125786</v>
      </c>
      <c r="H159" s="57">
        <v>0.4779874214</v>
      </c>
      <c r="I159" s="7"/>
      <c r="J159" s="20" t="s">
        <v>243</v>
      </c>
      <c r="K159" s="20" t="s">
        <v>425</v>
      </c>
      <c r="L159" s="20">
        <v>810.0</v>
      </c>
      <c r="M159" s="57">
        <v>0.577427243</v>
      </c>
      <c r="N159" s="57">
        <v>0.5758333333</v>
      </c>
      <c r="O159" s="27">
        <v>0.1593909705</v>
      </c>
      <c r="P159" s="20">
        <v>1.0</v>
      </c>
      <c r="Q159" s="7"/>
      <c r="R159" s="7"/>
      <c r="S159" s="7"/>
      <c r="T159" s="7"/>
      <c r="U159" s="7"/>
      <c r="V159" s="7"/>
      <c r="W159" s="7"/>
      <c r="X159" s="7"/>
      <c r="Y159" s="7"/>
      <c r="Z159" s="7"/>
    </row>
    <row r="160" ht="15.0" customHeight="1">
      <c r="A160" s="20" t="s">
        <v>243</v>
      </c>
      <c r="B160" s="20" t="s">
        <v>425</v>
      </c>
      <c r="C160" s="20" t="s">
        <v>698</v>
      </c>
      <c r="D160" s="50">
        <v>475.0</v>
      </c>
      <c r="E160" s="50">
        <v>415.0</v>
      </c>
      <c r="F160" s="50">
        <v>890.0</v>
      </c>
      <c r="G160" s="57">
        <v>0.5337078652</v>
      </c>
      <c r="H160" s="57">
        <v>0.4662921348</v>
      </c>
      <c r="I160" s="7"/>
      <c r="J160" s="20" t="s">
        <v>243</v>
      </c>
      <c r="K160" s="20" t="s">
        <v>426</v>
      </c>
      <c r="L160" s="20">
        <v>820.0</v>
      </c>
      <c r="M160" s="57">
        <v>0.7078770889</v>
      </c>
      <c r="N160" s="57">
        <v>0.6647531573</v>
      </c>
      <c r="O160" s="27">
        <v>4.312393162</v>
      </c>
      <c r="P160" s="20">
        <v>1.0</v>
      </c>
      <c r="Q160" s="7"/>
      <c r="R160" s="7"/>
      <c r="S160" s="7"/>
      <c r="T160" s="7"/>
      <c r="U160" s="7"/>
      <c r="V160" s="7"/>
      <c r="W160" s="7"/>
      <c r="X160" s="7"/>
      <c r="Y160" s="7"/>
      <c r="Z160" s="7"/>
    </row>
    <row r="161" ht="15.0" customHeight="1">
      <c r="A161" s="20" t="s">
        <v>243</v>
      </c>
      <c r="B161" s="20" t="s">
        <v>425</v>
      </c>
      <c r="C161" s="20" t="s">
        <v>699</v>
      </c>
      <c r="D161" s="50">
        <v>605.0</v>
      </c>
      <c r="E161" s="50">
        <v>571.0</v>
      </c>
      <c r="F161" s="50">
        <v>1176.0</v>
      </c>
      <c r="G161" s="57">
        <v>0.5144557823</v>
      </c>
      <c r="H161" s="57">
        <v>0.4855442177</v>
      </c>
      <c r="I161" s="7"/>
      <c r="J161" s="20" t="s">
        <v>243</v>
      </c>
      <c r="K161" s="20" t="s">
        <v>426</v>
      </c>
      <c r="L161" s="20">
        <v>830.0</v>
      </c>
      <c r="M161" s="57">
        <v>0.6273332033</v>
      </c>
      <c r="N161" s="57">
        <v>0.6267806268</v>
      </c>
      <c r="O161" s="27">
        <v>0.05525765411</v>
      </c>
      <c r="P161" s="20">
        <v>1.0</v>
      </c>
      <c r="Q161" s="7"/>
      <c r="R161" s="7"/>
      <c r="S161" s="7"/>
      <c r="T161" s="7"/>
      <c r="U161" s="7"/>
      <c r="V161" s="7"/>
      <c r="W161" s="7"/>
      <c r="X161" s="7"/>
      <c r="Y161" s="7"/>
      <c r="Z161" s="7"/>
    </row>
    <row r="162" ht="15.0" customHeight="1">
      <c r="A162" s="20" t="s">
        <v>243</v>
      </c>
      <c r="B162" s="20" t="s">
        <v>425</v>
      </c>
      <c r="C162" s="20" t="s">
        <v>700</v>
      </c>
      <c r="D162" s="50">
        <v>556.0</v>
      </c>
      <c r="E162" s="50">
        <v>478.0</v>
      </c>
      <c r="F162" s="50">
        <v>1034.0</v>
      </c>
      <c r="G162" s="57">
        <v>0.5377176015</v>
      </c>
      <c r="H162" s="57">
        <v>0.4622823985</v>
      </c>
      <c r="I162" s="7"/>
      <c r="J162" s="20" t="s">
        <v>243</v>
      </c>
      <c r="K162" s="20" t="s">
        <v>426</v>
      </c>
      <c r="L162" s="20">
        <v>840.0</v>
      </c>
      <c r="M162" s="57">
        <v>0.687248142</v>
      </c>
      <c r="N162" s="57">
        <v>0.6339969372</v>
      </c>
      <c r="O162" s="27">
        <v>5.32512048</v>
      </c>
      <c r="P162" s="20">
        <v>1.0</v>
      </c>
      <c r="Q162" s="7"/>
      <c r="R162" s="7"/>
      <c r="S162" s="7"/>
      <c r="T162" s="7"/>
      <c r="U162" s="7"/>
      <c r="V162" s="7"/>
      <c r="W162" s="7"/>
      <c r="X162" s="7"/>
      <c r="Y162" s="7"/>
      <c r="Z162" s="7"/>
    </row>
    <row r="163" ht="15.0" customHeight="1">
      <c r="A163" s="20" t="s">
        <v>243</v>
      </c>
      <c r="B163" s="20" t="s">
        <v>425</v>
      </c>
      <c r="C163" s="20" t="s">
        <v>701</v>
      </c>
      <c r="D163" s="50">
        <v>306.0</v>
      </c>
      <c r="E163" s="50">
        <v>312.0</v>
      </c>
      <c r="F163" s="50">
        <v>618.0</v>
      </c>
      <c r="G163" s="57">
        <v>0.4951456311</v>
      </c>
      <c r="H163" s="57">
        <v>0.5048543689</v>
      </c>
      <c r="I163" s="7"/>
      <c r="J163" s="20" t="s">
        <v>243</v>
      </c>
      <c r="K163" s="20" t="s">
        <v>427</v>
      </c>
      <c r="L163" s="20">
        <v>850.0</v>
      </c>
      <c r="M163" s="57">
        <v>0.5400721594</v>
      </c>
      <c r="N163" s="57">
        <v>0.5345557123</v>
      </c>
      <c r="O163" s="27">
        <v>0.5516447133</v>
      </c>
      <c r="P163" s="20">
        <v>1.0</v>
      </c>
      <c r="Q163" s="7"/>
      <c r="R163" s="7"/>
      <c r="S163" s="7"/>
      <c r="T163" s="7"/>
      <c r="U163" s="7"/>
      <c r="V163" s="7"/>
      <c r="W163" s="7"/>
      <c r="X163" s="7"/>
      <c r="Y163" s="7"/>
      <c r="Z163" s="7"/>
    </row>
    <row r="164" ht="15.0" customHeight="1">
      <c r="A164" s="20" t="s">
        <v>243</v>
      </c>
      <c r="B164" s="20" t="s">
        <v>425</v>
      </c>
      <c r="C164" s="20" t="s">
        <v>702</v>
      </c>
      <c r="D164" s="50">
        <v>643.0</v>
      </c>
      <c r="E164" s="50">
        <v>464.0</v>
      </c>
      <c r="F164" s="50">
        <v>1107.0</v>
      </c>
      <c r="G164" s="57">
        <v>0.5808491418</v>
      </c>
      <c r="H164" s="57">
        <v>0.4191508582</v>
      </c>
      <c r="I164" s="7"/>
      <c r="J164" s="20" t="s">
        <v>243</v>
      </c>
      <c r="K164" s="20" t="s">
        <v>428</v>
      </c>
      <c r="L164" s="20">
        <v>860.0</v>
      </c>
      <c r="M164" s="57">
        <v>0.3050861926</v>
      </c>
      <c r="N164" s="57">
        <v>0.3124701386</v>
      </c>
      <c r="O164" s="27">
        <v>-0.7383945948</v>
      </c>
      <c r="P164" s="20">
        <v>1.0</v>
      </c>
      <c r="Q164" s="7"/>
      <c r="R164" s="7"/>
      <c r="S164" s="7"/>
      <c r="T164" s="7"/>
      <c r="U164" s="7"/>
      <c r="V164" s="7"/>
      <c r="W164" s="7"/>
      <c r="X164" s="7"/>
      <c r="Y164" s="7"/>
      <c r="Z164" s="7"/>
    </row>
    <row r="165" ht="15.0" customHeight="1">
      <c r="A165" s="20" t="s">
        <v>243</v>
      </c>
      <c r="B165" s="20" t="s">
        <v>426</v>
      </c>
      <c r="C165" s="20" t="s">
        <v>703</v>
      </c>
      <c r="D165" s="50">
        <v>379.0</v>
      </c>
      <c r="E165" s="50">
        <v>196.0</v>
      </c>
      <c r="F165" s="50">
        <v>575.0</v>
      </c>
      <c r="G165" s="57">
        <v>0.6591304348</v>
      </c>
      <c r="H165" s="57">
        <v>0.3408695652</v>
      </c>
      <c r="I165" s="7"/>
      <c r="J165" s="20" t="s">
        <v>243</v>
      </c>
      <c r="K165" s="20" t="s">
        <v>429</v>
      </c>
      <c r="L165" s="20">
        <v>870.0</v>
      </c>
      <c r="M165" s="57">
        <v>0.5237108065</v>
      </c>
      <c r="N165" s="57">
        <v>0.4956481906</v>
      </c>
      <c r="O165" s="27">
        <v>2.806261589</v>
      </c>
      <c r="P165" s="20">
        <v>0.0</v>
      </c>
      <c r="Q165" s="7"/>
      <c r="R165" s="7"/>
      <c r="S165" s="7"/>
      <c r="T165" s="7"/>
      <c r="U165" s="7"/>
      <c r="V165" s="7"/>
      <c r="W165" s="7"/>
      <c r="X165" s="7"/>
      <c r="Y165" s="7"/>
      <c r="Z165" s="7"/>
    </row>
    <row r="166" ht="15.0" customHeight="1">
      <c r="A166" s="20" t="s">
        <v>243</v>
      </c>
      <c r="B166" s="20" t="s">
        <v>426</v>
      </c>
      <c r="C166" s="20" t="s">
        <v>704</v>
      </c>
      <c r="D166" s="50">
        <v>273.0</v>
      </c>
      <c r="E166" s="50">
        <v>172.0</v>
      </c>
      <c r="F166" s="50">
        <v>445.0</v>
      </c>
      <c r="G166" s="57">
        <v>0.6134831461</v>
      </c>
      <c r="H166" s="57">
        <v>0.3865168539</v>
      </c>
      <c r="I166" s="7"/>
      <c r="J166" s="20" t="s">
        <v>243</v>
      </c>
      <c r="K166" s="20" t="s">
        <v>429</v>
      </c>
      <c r="L166" s="20">
        <v>880.0</v>
      </c>
      <c r="M166" s="57">
        <v>0.5141276418</v>
      </c>
      <c r="N166" s="57">
        <v>0.4984760321</v>
      </c>
      <c r="O166" s="27">
        <v>1.565160965</v>
      </c>
      <c r="P166" s="20">
        <v>0.0</v>
      </c>
      <c r="Q166" s="7"/>
      <c r="R166" s="7"/>
      <c r="S166" s="7"/>
      <c r="T166" s="7"/>
      <c r="U166" s="7"/>
      <c r="V166" s="7"/>
      <c r="W166" s="7"/>
      <c r="X166" s="7"/>
      <c r="Y166" s="7"/>
      <c r="Z166" s="7"/>
    </row>
    <row r="167" ht="15.0" customHeight="1">
      <c r="A167" s="20" t="s">
        <v>243</v>
      </c>
      <c r="B167" s="20" t="s">
        <v>426</v>
      </c>
      <c r="C167" s="20" t="s">
        <v>705</v>
      </c>
      <c r="D167" s="50">
        <v>344.0</v>
      </c>
      <c r="E167" s="50">
        <v>194.0</v>
      </c>
      <c r="F167" s="50">
        <v>538.0</v>
      </c>
      <c r="G167" s="57">
        <v>0.6394052045</v>
      </c>
      <c r="H167" s="57">
        <v>0.3605947955</v>
      </c>
      <c r="I167" s="7"/>
      <c r="J167" s="20" t="s">
        <v>243</v>
      </c>
      <c r="K167" s="20" t="s">
        <v>429</v>
      </c>
      <c r="L167" s="20">
        <v>890.0</v>
      </c>
      <c r="M167" s="57">
        <v>0.5005810733</v>
      </c>
      <c r="N167" s="57">
        <v>0.4803817603</v>
      </c>
      <c r="O167" s="27">
        <v>2.019931291</v>
      </c>
      <c r="P167" s="20">
        <v>0.0</v>
      </c>
      <c r="Q167" s="7"/>
      <c r="R167" s="7"/>
      <c r="S167" s="7"/>
      <c r="T167" s="7"/>
      <c r="U167" s="7"/>
      <c r="V167" s="7"/>
      <c r="W167" s="7"/>
      <c r="X167" s="7"/>
      <c r="Y167" s="7"/>
      <c r="Z167" s="7"/>
    </row>
    <row r="168" ht="15.0" customHeight="1">
      <c r="A168" s="20" t="s">
        <v>243</v>
      </c>
      <c r="B168" s="20" t="s">
        <v>427</v>
      </c>
      <c r="C168" s="20" t="s">
        <v>427</v>
      </c>
      <c r="D168" s="50">
        <v>228.0</v>
      </c>
      <c r="E168" s="50">
        <v>214.0</v>
      </c>
      <c r="F168" s="50">
        <v>442.0</v>
      </c>
      <c r="G168" s="57">
        <v>0.5158371041</v>
      </c>
      <c r="H168" s="57">
        <v>0.4841628959</v>
      </c>
      <c r="I168" s="7"/>
      <c r="J168" s="20" t="s">
        <v>243</v>
      </c>
      <c r="K168" s="20" t="s">
        <v>429</v>
      </c>
      <c r="L168" s="20">
        <v>900.0</v>
      </c>
      <c r="M168" s="57">
        <v>0.4951762373</v>
      </c>
      <c r="N168" s="57">
        <v>0.4829931973</v>
      </c>
      <c r="O168" s="27">
        <v>1.218304001</v>
      </c>
      <c r="P168" s="20">
        <v>1.0</v>
      </c>
      <c r="Q168" s="7"/>
      <c r="R168" s="7"/>
      <c r="S168" s="7"/>
      <c r="T168" s="7"/>
      <c r="U168" s="7"/>
      <c r="V168" s="7"/>
      <c r="W168" s="7"/>
      <c r="X168" s="7"/>
      <c r="Y168" s="7"/>
      <c r="Z168" s="7"/>
    </row>
    <row r="169" ht="15.0" customHeight="1">
      <c r="A169" s="20" t="s">
        <v>243</v>
      </c>
      <c r="B169" s="20" t="s">
        <v>428</v>
      </c>
      <c r="C169" s="20" t="s">
        <v>428</v>
      </c>
      <c r="D169" s="50">
        <v>543.0</v>
      </c>
      <c r="E169" s="50">
        <v>1283.0</v>
      </c>
      <c r="F169" s="50">
        <v>1826.0</v>
      </c>
      <c r="G169" s="57">
        <v>0.2973713034</v>
      </c>
      <c r="H169" s="57">
        <v>0.7026286966</v>
      </c>
      <c r="I169" s="7"/>
      <c r="J169" s="20" t="s">
        <v>243</v>
      </c>
      <c r="K169" s="20" t="s">
        <v>429</v>
      </c>
      <c r="L169" s="20">
        <v>910.0</v>
      </c>
      <c r="M169" s="57">
        <v>0.5276475364</v>
      </c>
      <c r="N169" s="57">
        <v>0.5136494253</v>
      </c>
      <c r="O169" s="27">
        <v>1.399811113</v>
      </c>
      <c r="P169" s="20">
        <v>1.0</v>
      </c>
      <c r="Q169" s="7"/>
      <c r="R169" s="7"/>
      <c r="S169" s="7"/>
      <c r="T169" s="7"/>
      <c r="U169" s="7"/>
      <c r="V169" s="7"/>
      <c r="W169" s="7"/>
      <c r="X169" s="7"/>
      <c r="Y169" s="7"/>
      <c r="Z169" s="7"/>
    </row>
    <row r="170" ht="15.0" customHeight="1">
      <c r="A170" s="20" t="s">
        <v>243</v>
      </c>
      <c r="B170" s="20" t="s">
        <v>429</v>
      </c>
      <c r="C170" s="20" t="s">
        <v>706</v>
      </c>
      <c r="D170" s="50">
        <v>820.0</v>
      </c>
      <c r="E170" s="50">
        <v>874.0</v>
      </c>
      <c r="F170" s="50">
        <v>1694.0</v>
      </c>
      <c r="G170" s="57">
        <v>0.4840613932</v>
      </c>
      <c r="H170" s="57">
        <v>0.5159386068</v>
      </c>
      <c r="I170" s="7"/>
      <c r="J170" s="20" t="s">
        <v>243</v>
      </c>
      <c r="K170" s="20" t="s">
        <v>429</v>
      </c>
      <c r="L170" s="20">
        <v>920.0</v>
      </c>
      <c r="M170" s="57">
        <v>0.5015745552</v>
      </c>
      <c r="N170" s="57">
        <v>0.482398957</v>
      </c>
      <c r="O170" s="27">
        <v>1.917559821</v>
      </c>
      <c r="P170" s="20">
        <v>0.0</v>
      </c>
      <c r="Q170" s="7"/>
      <c r="R170" s="7"/>
      <c r="S170" s="7"/>
      <c r="T170" s="7"/>
      <c r="U170" s="7"/>
      <c r="V170" s="7"/>
      <c r="W170" s="7"/>
      <c r="X170" s="7"/>
      <c r="Y170" s="7"/>
      <c r="Z170" s="7"/>
    </row>
    <row r="171" ht="15.0" customHeight="1">
      <c r="A171" s="20" t="s">
        <v>243</v>
      </c>
      <c r="B171" s="20" t="s">
        <v>429</v>
      </c>
      <c r="C171" s="20" t="s">
        <v>707</v>
      </c>
      <c r="D171" s="50">
        <v>910.0</v>
      </c>
      <c r="E171" s="50">
        <v>894.0</v>
      </c>
      <c r="F171" s="50">
        <v>1804.0</v>
      </c>
      <c r="G171" s="57">
        <v>0.5044345898</v>
      </c>
      <c r="H171" s="57">
        <v>0.4955654102</v>
      </c>
      <c r="I171" s="7"/>
      <c r="J171" s="20" t="s">
        <v>243</v>
      </c>
      <c r="K171" s="20" t="s">
        <v>429</v>
      </c>
      <c r="L171" s="20">
        <v>922.0</v>
      </c>
      <c r="M171" s="57">
        <v>0.5698835301</v>
      </c>
      <c r="N171" s="57">
        <v>0.530077427</v>
      </c>
      <c r="O171" s="27">
        <v>3.980610309</v>
      </c>
      <c r="P171" s="20">
        <v>1.0</v>
      </c>
      <c r="Q171" s="7"/>
      <c r="R171" s="7"/>
      <c r="S171" s="7"/>
      <c r="T171" s="7"/>
      <c r="U171" s="7"/>
      <c r="V171" s="7"/>
      <c r="W171" s="7"/>
      <c r="X171" s="7"/>
      <c r="Y171" s="7"/>
      <c r="Z171" s="7"/>
    </row>
    <row r="172" ht="15.0" customHeight="1">
      <c r="A172" s="20" t="s">
        <v>243</v>
      </c>
      <c r="B172" s="20" t="s">
        <v>429</v>
      </c>
      <c r="C172" s="20" t="s">
        <v>708</v>
      </c>
      <c r="D172" s="50">
        <v>1633.0</v>
      </c>
      <c r="E172" s="50">
        <v>1615.0</v>
      </c>
      <c r="F172" s="50">
        <v>3248.0</v>
      </c>
      <c r="G172" s="57">
        <v>0.502770936</v>
      </c>
      <c r="H172" s="57">
        <v>0.497229064</v>
      </c>
      <c r="I172" s="7"/>
      <c r="J172" s="20" t="s">
        <v>243</v>
      </c>
      <c r="K172" s="20" t="s">
        <v>429</v>
      </c>
      <c r="L172" s="20">
        <v>924.0</v>
      </c>
      <c r="M172" s="57">
        <v>0.5540933872</v>
      </c>
      <c r="N172" s="57">
        <v>0.5058823529</v>
      </c>
      <c r="O172" s="27">
        <v>4.821103422</v>
      </c>
      <c r="P172" s="20">
        <v>1.0</v>
      </c>
      <c r="Q172" s="7"/>
      <c r="R172" s="7"/>
      <c r="S172" s="7"/>
      <c r="T172" s="7"/>
      <c r="U172" s="7"/>
      <c r="V172" s="7"/>
      <c r="W172" s="7"/>
      <c r="X172" s="7"/>
      <c r="Y172" s="7"/>
      <c r="Z172" s="7"/>
    </row>
    <row r="173" ht="15.0" customHeight="1">
      <c r="A173" s="20" t="s">
        <v>243</v>
      </c>
      <c r="B173" s="20" t="s">
        <v>429</v>
      </c>
      <c r="C173" s="20" t="s">
        <v>709</v>
      </c>
      <c r="D173" s="50">
        <v>819.0</v>
      </c>
      <c r="E173" s="50">
        <v>880.0</v>
      </c>
      <c r="F173" s="50">
        <v>1699.0</v>
      </c>
      <c r="G173" s="57">
        <v>0.4820482637</v>
      </c>
      <c r="H173" s="57">
        <v>0.5179517363</v>
      </c>
      <c r="I173" s="7"/>
      <c r="J173" s="20" t="s">
        <v>243</v>
      </c>
      <c r="K173" s="20" t="s">
        <v>429</v>
      </c>
      <c r="L173" s="20">
        <v>926.0</v>
      </c>
      <c r="M173" s="57">
        <v>0.5558450952</v>
      </c>
      <c r="N173" s="57">
        <v>0.4981949458</v>
      </c>
      <c r="O173" s="27">
        <v>5.765014935</v>
      </c>
      <c r="P173" s="20">
        <v>0.0</v>
      </c>
      <c r="Q173" s="7"/>
      <c r="R173" s="7"/>
      <c r="S173" s="7"/>
      <c r="T173" s="7"/>
      <c r="U173" s="7"/>
      <c r="V173" s="7"/>
      <c r="W173" s="7"/>
      <c r="X173" s="7"/>
      <c r="Y173" s="7"/>
      <c r="Z173" s="7"/>
    </row>
    <row r="174" ht="15.0" customHeight="1">
      <c r="A174" s="20" t="s">
        <v>243</v>
      </c>
      <c r="B174" s="20" t="s">
        <v>429</v>
      </c>
      <c r="C174" s="20" t="s">
        <v>710</v>
      </c>
      <c r="D174" s="50">
        <v>693.0</v>
      </c>
      <c r="E174" s="50">
        <v>747.0</v>
      </c>
      <c r="F174" s="50">
        <v>1440.0</v>
      </c>
      <c r="G174" s="57">
        <v>0.48125</v>
      </c>
      <c r="H174" s="57">
        <v>0.51875</v>
      </c>
      <c r="I174" s="7"/>
      <c r="J174" s="20" t="s">
        <v>243</v>
      </c>
      <c r="K174" s="20" t="s">
        <v>429</v>
      </c>
      <c r="L174" s="20">
        <v>928.0</v>
      </c>
      <c r="M174" s="57">
        <v>0.4978594419</v>
      </c>
      <c r="N174" s="57">
        <v>0.48434238</v>
      </c>
      <c r="O174" s="27">
        <v>1.351706192</v>
      </c>
      <c r="P174" s="20">
        <v>1.0</v>
      </c>
      <c r="Q174" s="7"/>
      <c r="R174" s="7"/>
      <c r="S174" s="7"/>
      <c r="T174" s="7"/>
      <c r="U174" s="7"/>
      <c r="V174" s="7"/>
      <c r="W174" s="7"/>
      <c r="X174" s="7"/>
      <c r="Y174" s="7"/>
      <c r="Z174" s="7"/>
    </row>
    <row r="175" ht="15.0" customHeight="1">
      <c r="A175" s="20" t="s">
        <v>243</v>
      </c>
      <c r="B175" s="20" t="s">
        <v>429</v>
      </c>
      <c r="C175" s="20" t="s">
        <v>711</v>
      </c>
      <c r="D175" s="50">
        <v>705.0</v>
      </c>
      <c r="E175" s="50">
        <v>632.0</v>
      </c>
      <c r="F175" s="50">
        <v>1337.0</v>
      </c>
      <c r="G175" s="57">
        <v>0.5272999252</v>
      </c>
      <c r="H175" s="57">
        <v>0.4727000748</v>
      </c>
      <c r="I175" s="7"/>
      <c r="J175" s="20" t="s">
        <v>243</v>
      </c>
      <c r="K175" s="20" t="s">
        <v>430</v>
      </c>
      <c r="L175" s="20">
        <v>930.0</v>
      </c>
      <c r="M175" s="57">
        <v>0.3806764029</v>
      </c>
      <c r="N175" s="57">
        <v>0.3831194088</v>
      </c>
      <c r="O175" s="27">
        <v>-0.2443005849</v>
      </c>
      <c r="P175" s="20">
        <v>1.0</v>
      </c>
      <c r="Q175" s="7"/>
      <c r="R175" s="7"/>
      <c r="S175" s="7"/>
      <c r="T175" s="7"/>
      <c r="U175" s="7"/>
      <c r="V175" s="7"/>
      <c r="W175" s="7"/>
      <c r="X175" s="7"/>
      <c r="Y175" s="7"/>
      <c r="Z175" s="7"/>
    </row>
    <row r="176" ht="15.0" customHeight="1">
      <c r="A176" s="20" t="s">
        <v>243</v>
      </c>
      <c r="B176" s="20" t="s">
        <v>429</v>
      </c>
      <c r="C176" s="20" t="s">
        <v>712</v>
      </c>
      <c r="D176" s="50">
        <v>1231.0</v>
      </c>
      <c r="E176" s="50">
        <v>1410.0</v>
      </c>
      <c r="F176" s="50">
        <v>2641.0</v>
      </c>
      <c r="G176" s="57">
        <v>0.4661113215</v>
      </c>
      <c r="H176" s="57">
        <v>0.5338886785</v>
      </c>
      <c r="I176" s="7"/>
      <c r="J176" s="20" t="s">
        <v>243</v>
      </c>
      <c r="K176" s="20" t="s">
        <v>431</v>
      </c>
      <c r="L176" s="20">
        <v>940.0</v>
      </c>
      <c r="M176" s="57">
        <v>0.3689386476</v>
      </c>
      <c r="N176" s="57">
        <v>0.3542074364</v>
      </c>
      <c r="O176" s="27">
        <v>1.473121123</v>
      </c>
      <c r="P176" s="20">
        <v>1.0</v>
      </c>
      <c r="Q176" s="7"/>
      <c r="R176" s="7"/>
      <c r="S176" s="7"/>
      <c r="T176" s="7"/>
      <c r="U176" s="7"/>
      <c r="V176" s="7"/>
      <c r="W176" s="7"/>
      <c r="X176" s="7"/>
      <c r="Y176" s="7"/>
      <c r="Z176" s="7"/>
    </row>
    <row r="177" ht="15.0" customHeight="1">
      <c r="A177" s="20" t="s">
        <v>243</v>
      </c>
      <c r="B177" s="20" t="s">
        <v>429</v>
      </c>
      <c r="C177" s="20" t="s">
        <v>713</v>
      </c>
      <c r="D177" s="50">
        <v>794.0</v>
      </c>
      <c r="E177" s="50">
        <v>659.0</v>
      </c>
      <c r="F177" s="50">
        <v>1453.0</v>
      </c>
      <c r="G177" s="57">
        <v>0.5464556091</v>
      </c>
      <c r="H177" s="57">
        <v>0.4535443909</v>
      </c>
      <c r="I177" s="7"/>
      <c r="J177" s="20" t="s">
        <v>243</v>
      </c>
      <c r="K177" s="20" t="s">
        <v>432</v>
      </c>
      <c r="L177" s="20">
        <v>950.0</v>
      </c>
      <c r="M177" s="57">
        <v>0.3022035481</v>
      </c>
      <c r="N177" s="57">
        <v>0.2730015083</v>
      </c>
      <c r="O177" s="27">
        <v>2.920203979</v>
      </c>
      <c r="P177" s="20">
        <v>1.0</v>
      </c>
      <c r="Q177" s="7"/>
      <c r="R177" s="7"/>
      <c r="S177" s="7"/>
      <c r="T177" s="7"/>
      <c r="U177" s="7"/>
      <c r="V177" s="7"/>
      <c r="W177" s="7"/>
      <c r="X177" s="7"/>
      <c r="Y177" s="7"/>
      <c r="Z177" s="7"/>
    </row>
    <row r="178" ht="15.0" customHeight="1">
      <c r="A178" s="20" t="s">
        <v>243</v>
      </c>
      <c r="B178" s="20" t="s">
        <v>429</v>
      </c>
      <c r="C178" s="20" t="s">
        <v>714</v>
      </c>
      <c r="D178" s="50">
        <v>825.0</v>
      </c>
      <c r="E178" s="50">
        <v>734.0</v>
      </c>
      <c r="F178" s="50">
        <v>1559.0</v>
      </c>
      <c r="G178" s="57">
        <v>0.5291853752</v>
      </c>
      <c r="H178" s="57">
        <v>0.4708146248</v>
      </c>
      <c r="I178" s="7"/>
      <c r="J178" s="20" t="s">
        <v>243</v>
      </c>
      <c r="K178" s="20" t="s">
        <v>432</v>
      </c>
      <c r="L178" s="20">
        <v>960.0</v>
      </c>
      <c r="M178" s="57">
        <v>0.3045472444</v>
      </c>
      <c r="N178" s="57">
        <v>0.3188720174</v>
      </c>
      <c r="O178" s="27">
        <v>-1.432477297</v>
      </c>
      <c r="P178" s="20">
        <v>1.0</v>
      </c>
      <c r="Q178" s="7"/>
      <c r="R178" s="7"/>
      <c r="S178" s="7"/>
      <c r="T178" s="7"/>
      <c r="U178" s="7"/>
      <c r="V178" s="7"/>
      <c r="W178" s="7"/>
      <c r="X178" s="7"/>
      <c r="Y178" s="7"/>
      <c r="Z178" s="7"/>
    </row>
    <row r="179" ht="15.0" customHeight="1">
      <c r="A179" s="20" t="s">
        <v>243</v>
      </c>
      <c r="B179" s="20" t="s">
        <v>429</v>
      </c>
      <c r="C179" s="20" t="s">
        <v>715</v>
      </c>
      <c r="D179" s="50">
        <v>490.0</v>
      </c>
      <c r="E179" s="50">
        <v>459.0</v>
      </c>
      <c r="F179" s="50">
        <v>949.0</v>
      </c>
      <c r="G179" s="57">
        <v>0.5163329821</v>
      </c>
      <c r="H179" s="57">
        <v>0.4836670179</v>
      </c>
      <c r="I179" s="7"/>
      <c r="J179" s="20" t="s">
        <v>243</v>
      </c>
      <c r="K179" s="20" t="s">
        <v>432</v>
      </c>
      <c r="L179" s="20">
        <v>970.0</v>
      </c>
      <c r="M179" s="57">
        <v>0.348348941</v>
      </c>
      <c r="N179" s="57">
        <v>0.3299620733</v>
      </c>
      <c r="O179" s="27">
        <v>1.838686768</v>
      </c>
      <c r="P179" s="20">
        <v>1.0</v>
      </c>
      <c r="Q179" s="7"/>
      <c r="R179" s="7"/>
      <c r="S179" s="7"/>
      <c r="T179" s="7"/>
      <c r="U179" s="7"/>
      <c r="V179" s="7"/>
      <c r="W179" s="7"/>
      <c r="X179" s="7"/>
      <c r="Y179" s="7"/>
      <c r="Z179" s="7"/>
    </row>
    <row r="180" ht="15.0" customHeight="1">
      <c r="A180" s="20" t="s">
        <v>243</v>
      </c>
      <c r="B180" s="20" t="s">
        <v>430</v>
      </c>
      <c r="C180" s="20" t="s">
        <v>430</v>
      </c>
      <c r="D180" s="50">
        <v>940.0</v>
      </c>
      <c r="E180" s="50">
        <v>1530.0</v>
      </c>
      <c r="F180" s="50">
        <v>2470.0</v>
      </c>
      <c r="G180" s="57">
        <v>0.3805668016</v>
      </c>
      <c r="H180" s="57">
        <v>0.6194331984</v>
      </c>
      <c r="I180" s="7"/>
      <c r="J180" s="20" t="s">
        <v>243</v>
      </c>
      <c r="K180" s="20" t="s">
        <v>433</v>
      </c>
      <c r="L180" s="20">
        <v>980.0</v>
      </c>
      <c r="M180" s="57">
        <v>0.5596515283</v>
      </c>
      <c r="N180" s="57">
        <v>0.5291576674</v>
      </c>
      <c r="O180" s="27">
        <v>3.049386089</v>
      </c>
      <c r="P180" s="20">
        <v>1.0</v>
      </c>
      <c r="Q180" s="7"/>
      <c r="R180" s="7"/>
      <c r="S180" s="7"/>
      <c r="T180" s="7"/>
      <c r="U180" s="7"/>
      <c r="V180" s="7"/>
      <c r="W180" s="7"/>
      <c r="X180" s="7"/>
      <c r="Y180" s="7"/>
      <c r="Z180" s="7"/>
    </row>
    <row r="181" ht="15.0" customHeight="1">
      <c r="A181" s="20" t="s">
        <v>243</v>
      </c>
      <c r="B181" s="20" t="s">
        <v>431</v>
      </c>
      <c r="C181" s="20" t="s">
        <v>431</v>
      </c>
      <c r="D181" s="50">
        <v>475.0</v>
      </c>
      <c r="E181" s="50">
        <v>868.0</v>
      </c>
      <c r="F181" s="50">
        <v>1343.0</v>
      </c>
      <c r="G181" s="57">
        <v>0.3536857781</v>
      </c>
      <c r="H181" s="57">
        <v>0.6463142219</v>
      </c>
      <c r="I181" s="7"/>
      <c r="J181" s="20" t="s">
        <v>243</v>
      </c>
      <c r="K181" s="20" t="s">
        <v>434</v>
      </c>
      <c r="L181" s="20">
        <v>990.0</v>
      </c>
      <c r="M181" s="57">
        <v>0.4342699457</v>
      </c>
      <c r="N181" s="57">
        <v>0.430887372</v>
      </c>
      <c r="O181" s="27">
        <v>0.3382573666</v>
      </c>
      <c r="P181" s="20">
        <v>1.0</v>
      </c>
      <c r="Q181" s="7"/>
      <c r="R181" s="7"/>
      <c r="S181" s="7"/>
      <c r="T181" s="7"/>
      <c r="U181" s="7"/>
      <c r="V181" s="7"/>
      <c r="W181" s="7"/>
      <c r="X181" s="7"/>
      <c r="Y181" s="7"/>
      <c r="Z181" s="7"/>
    </row>
    <row r="182" ht="15.0" customHeight="1">
      <c r="A182" s="20" t="s">
        <v>243</v>
      </c>
      <c r="B182" s="20" t="s">
        <v>432</v>
      </c>
      <c r="C182" s="20" t="s">
        <v>716</v>
      </c>
      <c r="D182" s="50">
        <v>184.0</v>
      </c>
      <c r="E182" s="50">
        <v>471.0</v>
      </c>
      <c r="F182" s="50">
        <v>655.0</v>
      </c>
      <c r="G182" s="57">
        <v>0.2809160305</v>
      </c>
      <c r="H182" s="57">
        <v>0.7190839695</v>
      </c>
      <c r="I182" s="7"/>
      <c r="J182" s="20" t="s">
        <v>243</v>
      </c>
      <c r="K182" s="20" t="s">
        <v>434</v>
      </c>
      <c r="L182" s="20">
        <v>1000.0</v>
      </c>
      <c r="M182" s="57">
        <v>0.3981445982</v>
      </c>
      <c r="N182" s="57">
        <v>0.3923357664</v>
      </c>
      <c r="O182" s="27">
        <v>0.5808831745</v>
      </c>
      <c r="P182" s="20">
        <v>1.0</v>
      </c>
      <c r="Q182" s="7"/>
      <c r="R182" s="7"/>
      <c r="S182" s="7"/>
      <c r="T182" s="7"/>
      <c r="U182" s="7"/>
      <c r="V182" s="7"/>
      <c r="W182" s="7"/>
      <c r="X182" s="7"/>
      <c r="Y182" s="7"/>
      <c r="Z182" s="7"/>
    </row>
    <row r="183" ht="15.0" customHeight="1">
      <c r="A183" s="20" t="s">
        <v>243</v>
      </c>
      <c r="B183" s="20" t="s">
        <v>432</v>
      </c>
      <c r="C183" s="20" t="s">
        <v>717</v>
      </c>
      <c r="D183" s="50">
        <v>115.0</v>
      </c>
      <c r="E183" s="50">
        <v>254.0</v>
      </c>
      <c r="F183" s="50">
        <v>369.0</v>
      </c>
      <c r="G183" s="57">
        <v>0.3116531165</v>
      </c>
      <c r="H183" s="57">
        <v>0.6883468835</v>
      </c>
      <c r="I183" s="7"/>
      <c r="J183" s="20" t="s">
        <v>243</v>
      </c>
      <c r="K183" s="20" t="s">
        <v>434</v>
      </c>
      <c r="L183" s="20">
        <v>1010.0</v>
      </c>
      <c r="M183" s="57">
        <v>0.4187895962</v>
      </c>
      <c r="N183" s="57">
        <v>0.3890814558</v>
      </c>
      <c r="O183" s="27">
        <v>2.970814039</v>
      </c>
      <c r="P183" s="20">
        <v>1.0</v>
      </c>
      <c r="Q183" s="7"/>
      <c r="R183" s="7"/>
      <c r="S183" s="7"/>
      <c r="T183" s="7"/>
      <c r="U183" s="7"/>
      <c r="V183" s="7"/>
      <c r="W183" s="7"/>
      <c r="X183" s="7"/>
      <c r="Y183" s="7"/>
      <c r="Z183" s="7"/>
    </row>
    <row r="184" ht="15.0" customHeight="1">
      <c r="A184" s="20" t="s">
        <v>243</v>
      </c>
      <c r="B184" s="20" t="s">
        <v>432</v>
      </c>
      <c r="C184" s="20" t="s">
        <v>718</v>
      </c>
      <c r="D184" s="50">
        <v>468.0</v>
      </c>
      <c r="E184" s="50">
        <v>958.0</v>
      </c>
      <c r="F184" s="50">
        <v>1426.0</v>
      </c>
      <c r="G184" s="57">
        <v>0.3281907433</v>
      </c>
      <c r="H184" s="57">
        <v>0.6718092567</v>
      </c>
      <c r="I184" s="7"/>
      <c r="J184" s="20" t="s">
        <v>243</v>
      </c>
      <c r="K184" s="20" t="s">
        <v>434</v>
      </c>
      <c r="L184" s="20">
        <v>1020.0</v>
      </c>
      <c r="M184" s="57">
        <v>0.4109362675</v>
      </c>
      <c r="N184" s="57">
        <v>0.4004898959</v>
      </c>
      <c r="O184" s="27">
        <v>1.044637157</v>
      </c>
      <c r="P184" s="20">
        <v>1.0</v>
      </c>
      <c r="Q184" s="7"/>
      <c r="R184" s="7"/>
      <c r="S184" s="7"/>
      <c r="T184" s="7"/>
      <c r="U184" s="7"/>
      <c r="V184" s="7"/>
      <c r="W184" s="7"/>
      <c r="X184" s="7"/>
      <c r="Y184" s="7"/>
      <c r="Z184" s="7"/>
    </row>
    <row r="185" ht="15.0" customHeight="1">
      <c r="A185" s="20" t="s">
        <v>243</v>
      </c>
      <c r="B185" s="20" t="s">
        <v>433</v>
      </c>
      <c r="C185" s="20" t="s">
        <v>433</v>
      </c>
      <c r="D185" s="50">
        <v>835.0</v>
      </c>
      <c r="E185" s="50">
        <v>722.0</v>
      </c>
      <c r="F185" s="50">
        <v>1557.0</v>
      </c>
      <c r="G185" s="57">
        <v>0.5362877328</v>
      </c>
      <c r="H185" s="57">
        <v>0.4637122672</v>
      </c>
      <c r="I185" s="7"/>
      <c r="J185" s="20" t="s">
        <v>243</v>
      </c>
      <c r="K185" s="20" t="s">
        <v>434</v>
      </c>
      <c r="L185" s="20">
        <v>1022.0</v>
      </c>
      <c r="M185" s="57">
        <v>0.4137166093</v>
      </c>
      <c r="N185" s="57">
        <v>0.3849343469</v>
      </c>
      <c r="O185" s="27">
        <v>2.87822624</v>
      </c>
      <c r="P185" s="20">
        <v>1.0</v>
      </c>
      <c r="Q185" s="7"/>
      <c r="R185" s="7"/>
      <c r="S185" s="7"/>
      <c r="T185" s="7"/>
      <c r="U185" s="7"/>
      <c r="V185" s="7"/>
      <c r="W185" s="7"/>
      <c r="X185" s="7"/>
      <c r="Y185" s="7"/>
      <c r="Z185" s="7"/>
    </row>
    <row r="186" ht="15.0" customHeight="1">
      <c r="A186" s="20" t="s">
        <v>243</v>
      </c>
      <c r="B186" s="20" t="s">
        <v>434</v>
      </c>
      <c r="C186" s="20" t="s">
        <v>719</v>
      </c>
      <c r="D186" s="50">
        <v>904.0</v>
      </c>
      <c r="E186" s="50">
        <v>1183.0</v>
      </c>
      <c r="F186" s="50">
        <v>2087.0</v>
      </c>
      <c r="G186" s="57">
        <v>0.4331576425</v>
      </c>
      <c r="H186" s="57">
        <v>0.5668423575</v>
      </c>
      <c r="I186" s="7"/>
      <c r="J186" s="20" t="s">
        <v>243</v>
      </c>
      <c r="K186" s="20" t="s">
        <v>434</v>
      </c>
      <c r="L186" s="20">
        <v>1025.0</v>
      </c>
      <c r="M186" s="57">
        <v>0.4213839793</v>
      </c>
      <c r="N186" s="57">
        <v>0.4215938303</v>
      </c>
      <c r="O186" s="27">
        <v>-0.02098510341</v>
      </c>
      <c r="P186" s="20">
        <v>1.0</v>
      </c>
      <c r="Q186" s="7"/>
      <c r="R186" s="7"/>
      <c r="S186" s="7"/>
      <c r="T186" s="7"/>
      <c r="U186" s="7"/>
      <c r="V186" s="7"/>
      <c r="W186" s="7"/>
      <c r="X186" s="7"/>
      <c r="Y186" s="7"/>
      <c r="Z186" s="7"/>
    </row>
    <row r="187" ht="15.0" customHeight="1">
      <c r="A187" s="20" t="s">
        <v>243</v>
      </c>
      <c r="B187" s="20" t="s">
        <v>434</v>
      </c>
      <c r="C187" s="20" t="s">
        <v>720</v>
      </c>
      <c r="D187" s="50">
        <v>743.0</v>
      </c>
      <c r="E187" s="50">
        <v>1180.0</v>
      </c>
      <c r="F187" s="50">
        <v>1923.0</v>
      </c>
      <c r="G187" s="57">
        <v>0.386375455</v>
      </c>
      <c r="H187" s="57">
        <v>0.613624545</v>
      </c>
      <c r="I187" s="7"/>
      <c r="J187" s="20" t="s">
        <v>243</v>
      </c>
      <c r="K187" s="20" t="s">
        <v>435</v>
      </c>
      <c r="L187" s="20">
        <v>1030.0</v>
      </c>
      <c r="M187" s="57">
        <v>0.4743945755</v>
      </c>
      <c r="N187" s="57">
        <v>0.4908155768</v>
      </c>
      <c r="O187" s="27">
        <v>-1.642100126</v>
      </c>
      <c r="P187" s="20">
        <v>1.0</v>
      </c>
      <c r="Q187" s="7"/>
      <c r="R187" s="7"/>
      <c r="S187" s="7"/>
      <c r="T187" s="7"/>
      <c r="U187" s="7"/>
      <c r="V187" s="7"/>
      <c r="W187" s="7"/>
      <c r="X187" s="7"/>
      <c r="Y187" s="7"/>
      <c r="Z187" s="7"/>
    </row>
    <row r="188" ht="15.0" customHeight="1">
      <c r="A188" s="20" t="s">
        <v>243</v>
      </c>
      <c r="B188" s="20" t="s">
        <v>434</v>
      </c>
      <c r="C188" s="20" t="s">
        <v>721</v>
      </c>
      <c r="D188" s="50">
        <v>395.0</v>
      </c>
      <c r="E188" s="50">
        <v>601.0</v>
      </c>
      <c r="F188" s="50">
        <v>996.0</v>
      </c>
      <c r="G188" s="57">
        <v>0.3965863454</v>
      </c>
      <c r="H188" s="57">
        <v>0.6034136546</v>
      </c>
      <c r="I188" s="7"/>
      <c r="J188" s="20" t="s">
        <v>243</v>
      </c>
      <c r="K188" s="20" t="s">
        <v>435</v>
      </c>
      <c r="L188" s="20">
        <v>1040.0</v>
      </c>
      <c r="M188" s="57">
        <v>0.4859206369</v>
      </c>
      <c r="N188" s="57">
        <v>0.4953732264</v>
      </c>
      <c r="O188" s="27">
        <v>-0.9452589547</v>
      </c>
      <c r="P188" s="20">
        <v>1.0</v>
      </c>
      <c r="Q188" s="7"/>
      <c r="R188" s="7"/>
      <c r="S188" s="7"/>
      <c r="T188" s="7"/>
      <c r="U188" s="7"/>
      <c r="V188" s="7"/>
      <c r="W188" s="7"/>
      <c r="X188" s="7"/>
      <c r="Y188" s="7"/>
      <c r="Z188" s="7"/>
    </row>
    <row r="189" ht="15.0" customHeight="1">
      <c r="A189" s="20" t="s">
        <v>243</v>
      </c>
      <c r="B189" s="20" t="s">
        <v>434</v>
      </c>
      <c r="C189" s="20" t="s">
        <v>722</v>
      </c>
      <c r="D189" s="50">
        <v>615.0</v>
      </c>
      <c r="E189" s="50">
        <v>897.0</v>
      </c>
      <c r="F189" s="50">
        <v>1512.0</v>
      </c>
      <c r="G189" s="57">
        <v>0.4067460317</v>
      </c>
      <c r="H189" s="57">
        <v>0.5932539683</v>
      </c>
      <c r="I189" s="7"/>
      <c r="J189" s="20" t="s">
        <v>243</v>
      </c>
      <c r="K189" s="20" t="s">
        <v>435</v>
      </c>
      <c r="L189" s="20">
        <v>1050.0</v>
      </c>
      <c r="M189" s="57">
        <v>0.5137652729</v>
      </c>
      <c r="N189" s="57">
        <v>0.4885714286</v>
      </c>
      <c r="O189" s="27">
        <v>2.51938443</v>
      </c>
      <c r="P189" s="20">
        <v>0.0</v>
      </c>
      <c r="Q189" s="7"/>
      <c r="R189" s="7"/>
      <c r="S189" s="7"/>
      <c r="T189" s="7"/>
      <c r="U189" s="7"/>
      <c r="V189" s="7"/>
      <c r="W189" s="7"/>
      <c r="X189" s="7"/>
      <c r="Y189" s="7"/>
      <c r="Z189" s="7"/>
    </row>
    <row r="190" ht="15.0" customHeight="1">
      <c r="A190" s="20" t="s">
        <v>243</v>
      </c>
      <c r="B190" s="20" t="s">
        <v>434</v>
      </c>
      <c r="C190" s="20" t="s">
        <v>723</v>
      </c>
      <c r="D190" s="50">
        <v>540.0</v>
      </c>
      <c r="E190" s="50">
        <v>818.0</v>
      </c>
      <c r="F190" s="50">
        <v>1358.0</v>
      </c>
      <c r="G190" s="57">
        <v>0.3976435935</v>
      </c>
      <c r="H190" s="57">
        <v>0.6023564065</v>
      </c>
      <c r="I190" s="7"/>
      <c r="J190" s="20" t="s">
        <v>243</v>
      </c>
      <c r="K190" s="20" t="s">
        <v>435</v>
      </c>
      <c r="L190" s="20">
        <v>1055.0</v>
      </c>
      <c r="M190" s="57">
        <v>0.5241187627</v>
      </c>
      <c r="N190" s="57">
        <v>0.4963768116</v>
      </c>
      <c r="O190" s="27">
        <v>2.774195113</v>
      </c>
      <c r="P190" s="20">
        <v>0.0</v>
      </c>
      <c r="Q190" s="7"/>
      <c r="R190" s="7"/>
      <c r="S190" s="7"/>
      <c r="T190" s="7"/>
      <c r="U190" s="7"/>
      <c r="V190" s="7"/>
      <c r="W190" s="7"/>
      <c r="X190" s="7"/>
      <c r="Y190" s="7"/>
      <c r="Z190" s="7"/>
    </row>
    <row r="191" ht="15.0" customHeight="1">
      <c r="A191" s="20" t="s">
        <v>243</v>
      </c>
      <c r="B191" s="20" t="s">
        <v>434</v>
      </c>
      <c r="C191" s="20" t="s">
        <v>724</v>
      </c>
      <c r="D191" s="50">
        <v>378.0</v>
      </c>
      <c r="E191" s="50">
        <v>551.0</v>
      </c>
      <c r="F191" s="50">
        <v>929.0</v>
      </c>
      <c r="G191" s="57">
        <v>0.4068891281</v>
      </c>
      <c r="H191" s="57">
        <v>0.5931108719</v>
      </c>
      <c r="I191" s="7"/>
      <c r="J191" s="20" t="s">
        <v>243</v>
      </c>
      <c r="K191" s="20" t="s">
        <v>435</v>
      </c>
      <c r="L191" s="20">
        <v>1060.0</v>
      </c>
      <c r="M191" s="57">
        <v>0.4896189733</v>
      </c>
      <c r="N191" s="57">
        <v>0.4874651811</v>
      </c>
      <c r="O191" s="27">
        <v>0.2153792244</v>
      </c>
      <c r="P191" s="20">
        <v>1.0</v>
      </c>
      <c r="Q191" s="7"/>
      <c r="R191" s="7"/>
      <c r="S191" s="7"/>
      <c r="T191" s="7"/>
      <c r="U191" s="7"/>
      <c r="V191" s="7"/>
      <c r="W191" s="7"/>
      <c r="X191" s="7"/>
      <c r="Y191" s="7"/>
      <c r="Z191" s="7"/>
    </row>
    <row r="192" ht="15.0" customHeight="1">
      <c r="A192" s="20" t="s">
        <v>243</v>
      </c>
      <c r="B192" s="20" t="s">
        <v>435</v>
      </c>
      <c r="C192" s="20" t="s">
        <v>725</v>
      </c>
      <c r="D192" s="50">
        <v>508.0</v>
      </c>
      <c r="E192" s="50">
        <v>572.0</v>
      </c>
      <c r="F192" s="50">
        <v>1080.0</v>
      </c>
      <c r="G192" s="57">
        <v>0.4703703704</v>
      </c>
      <c r="H192" s="57">
        <v>0.5296296296</v>
      </c>
      <c r="I192" s="7"/>
      <c r="J192" s="20" t="s">
        <v>243</v>
      </c>
      <c r="K192" s="20" t="s">
        <v>435</v>
      </c>
      <c r="L192" s="20">
        <v>1070.0</v>
      </c>
      <c r="M192" s="57">
        <v>0.4693775981</v>
      </c>
      <c r="N192" s="57">
        <v>0.4650817236</v>
      </c>
      <c r="O192" s="27">
        <v>0.4295874458</v>
      </c>
      <c r="P192" s="20">
        <v>1.0</v>
      </c>
      <c r="Q192" s="7"/>
      <c r="R192" s="7"/>
      <c r="S192" s="7"/>
      <c r="T192" s="7"/>
      <c r="U192" s="7"/>
      <c r="V192" s="7"/>
      <c r="W192" s="7"/>
      <c r="X192" s="7"/>
      <c r="Y192" s="7"/>
      <c r="Z192" s="7"/>
    </row>
    <row r="193" ht="15.0" customHeight="1">
      <c r="A193" s="20" t="s">
        <v>243</v>
      </c>
      <c r="B193" s="20" t="s">
        <v>435</v>
      </c>
      <c r="C193" s="20" t="s">
        <v>726</v>
      </c>
      <c r="D193" s="50">
        <v>631.0</v>
      </c>
      <c r="E193" s="50">
        <v>687.0</v>
      </c>
      <c r="F193" s="50">
        <v>1318.0</v>
      </c>
      <c r="G193" s="57">
        <v>0.4787556904</v>
      </c>
      <c r="H193" s="57">
        <v>0.5212443096</v>
      </c>
      <c r="I193" s="7"/>
      <c r="J193" s="20" t="s">
        <v>243</v>
      </c>
      <c r="K193" s="20" t="s">
        <v>435</v>
      </c>
      <c r="L193" s="20">
        <v>1085.0</v>
      </c>
      <c r="M193" s="57">
        <v>0.5684717832</v>
      </c>
      <c r="N193" s="57">
        <v>0.5279898219</v>
      </c>
      <c r="O193" s="27">
        <v>4.048196129</v>
      </c>
      <c r="P193" s="20">
        <v>1.0</v>
      </c>
      <c r="Q193" s="7"/>
      <c r="R193" s="7"/>
      <c r="S193" s="7"/>
      <c r="T193" s="7"/>
      <c r="U193" s="7"/>
      <c r="V193" s="7"/>
      <c r="W193" s="7"/>
      <c r="X193" s="7"/>
      <c r="Y193" s="7"/>
      <c r="Z193" s="7"/>
    </row>
    <row r="194" ht="15.0" customHeight="1">
      <c r="A194" s="20" t="s">
        <v>243</v>
      </c>
      <c r="B194" s="20" t="s">
        <v>435</v>
      </c>
      <c r="C194" s="20" t="s">
        <v>727</v>
      </c>
      <c r="D194" s="50">
        <v>311.0</v>
      </c>
      <c r="E194" s="50">
        <v>322.0</v>
      </c>
      <c r="F194" s="50">
        <v>633.0</v>
      </c>
      <c r="G194" s="57">
        <v>0.4913112164</v>
      </c>
      <c r="H194" s="57">
        <v>0.5086887836</v>
      </c>
      <c r="I194" s="7"/>
      <c r="J194" s="20" t="s">
        <v>243</v>
      </c>
      <c r="K194" s="20" t="s">
        <v>435</v>
      </c>
      <c r="L194" s="20">
        <v>1090.0</v>
      </c>
      <c r="M194" s="57">
        <v>0.5208544344</v>
      </c>
      <c r="N194" s="57">
        <v>0.4990636704</v>
      </c>
      <c r="O194" s="27">
        <v>2.179076396</v>
      </c>
      <c r="P194" s="20">
        <v>0.0</v>
      </c>
      <c r="Q194" s="7"/>
      <c r="R194" s="7"/>
      <c r="S194" s="7"/>
      <c r="T194" s="7"/>
      <c r="U194" s="7"/>
      <c r="V194" s="7"/>
      <c r="W194" s="7"/>
      <c r="X194" s="7"/>
      <c r="Y194" s="7"/>
      <c r="Z194" s="7"/>
    </row>
    <row r="195" ht="15.0" customHeight="1">
      <c r="A195" s="20" t="s">
        <v>243</v>
      </c>
      <c r="B195" s="20" t="s">
        <v>435</v>
      </c>
      <c r="C195" s="20" t="s">
        <v>728</v>
      </c>
      <c r="D195" s="50">
        <v>362.0</v>
      </c>
      <c r="E195" s="50">
        <v>365.0</v>
      </c>
      <c r="F195" s="50">
        <v>727.0</v>
      </c>
      <c r="G195" s="57">
        <v>0.4979367263</v>
      </c>
      <c r="H195" s="57">
        <v>0.5020632737</v>
      </c>
      <c r="I195" s="7"/>
      <c r="J195" s="20" t="s">
        <v>243</v>
      </c>
      <c r="K195" s="20" t="s">
        <v>436</v>
      </c>
      <c r="L195" s="20">
        <v>1100.0</v>
      </c>
      <c r="M195" s="57">
        <v>0.4589783219</v>
      </c>
      <c r="N195" s="57">
        <v>0.4179620035</v>
      </c>
      <c r="O195" s="27">
        <v>4.10163184</v>
      </c>
      <c r="P195" s="20">
        <v>1.0</v>
      </c>
      <c r="Q195" s="7"/>
      <c r="R195" s="7"/>
      <c r="S195" s="7"/>
      <c r="T195" s="7"/>
      <c r="U195" s="7"/>
      <c r="V195" s="7"/>
      <c r="W195" s="7"/>
      <c r="X195" s="7"/>
      <c r="Y195" s="7"/>
      <c r="Z195" s="7"/>
    </row>
    <row r="196" ht="15.0" customHeight="1">
      <c r="A196" s="20" t="s">
        <v>243</v>
      </c>
      <c r="B196" s="20" t="s">
        <v>435</v>
      </c>
      <c r="C196" s="20" t="s">
        <v>729</v>
      </c>
      <c r="D196" s="50">
        <v>450.0</v>
      </c>
      <c r="E196" s="50">
        <v>463.0</v>
      </c>
      <c r="F196" s="50">
        <v>913.0</v>
      </c>
      <c r="G196" s="57">
        <v>0.4928806134</v>
      </c>
      <c r="H196" s="57">
        <v>0.5071193866</v>
      </c>
      <c r="I196" s="7"/>
      <c r="J196" s="20" t="s">
        <v>243</v>
      </c>
      <c r="K196" s="20" t="s">
        <v>436</v>
      </c>
      <c r="L196" s="20">
        <v>1110.0</v>
      </c>
      <c r="M196" s="57">
        <v>0.4062431437</v>
      </c>
      <c r="N196" s="57">
        <v>0.3903966597</v>
      </c>
      <c r="O196" s="27">
        <v>1.584648395</v>
      </c>
      <c r="P196" s="20">
        <v>1.0</v>
      </c>
      <c r="Q196" s="7"/>
      <c r="R196" s="7"/>
      <c r="S196" s="7"/>
      <c r="T196" s="7"/>
      <c r="U196" s="7"/>
      <c r="V196" s="7"/>
      <c r="W196" s="7"/>
      <c r="X196" s="7"/>
      <c r="Y196" s="7"/>
      <c r="Z196" s="7"/>
    </row>
    <row r="197" ht="15.0" customHeight="1">
      <c r="A197" s="20" t="s">
        <v>243</v>
      </c>
      <c r="B197" s="20" t="s">
        <v>435</v>
      </c>
      <c r="C197" s="20" t="s">
        <v>730</v>
      </c>
      <c r="D197" s="50">
        <v>285.0</v>
      </c>
      <c r="E197" s="50">
        <v>335.0</v>
      </c>
      <c r="F197" s="50">
        <v>620.0</v>
      </c>
      <c r="G197" s="57">
        <v>0.4596774194</v>
      </c>
      <c r="H197" s="57">
        <v>0.5403225806</v>
      </c>
      <c r="I197" s="7"/>
      <c r="J197" s="20" t="s">
        <v>243</v>
      </c>
      <c r="K197" s="20" t="s">
        <v>436</v>
      </c>
      <c r="L197" s="20">
        <v>1120.0</v>
      </c>
      <c r="M197" s="57">
        <v>0.4176329104</v>
      </c>
      <c r="N197" s="57">
        <v>0.4131403118</v>
      </c>
      <c r="O197" s="27">
        <v>0.4492598634</v>
      </c>
      <c r="P197" s="20">
        <v>1.0</v>
      </c>
      <c r="Q197" s="7"/>
      <c r="R197" s="7"/>
      <c r="S197" s="7"/>
      <c r="T197" s="7"/>
      <c r="U197" s="7"/>
      <c r="V197" s="7"/>
      <c r="W197" s="7"/>
      <c r="X197" s="7"/>
      <c r="Y197" s="7"/>
      <c r="Z197" s="7"/>
    </row>
    <row r="198" ht="15.0" customHeight="1">
      <c r="A198" s="20" t="s">
        <v>243</v>
      </c>
      <c r="B198" s="20" t="s">
        <v>435</v>
      </c>
      <c r="C198" s="20" t="s">
        <v>731</v>
      </c>
      <c r="D198" s="50">
        <v>393.0</v>
      </c>
      <c r="E198" s="50">
        <v>307.0</v>
      </c>
      <c r="F198" s="50">
        <v>700.0</v>
      </c>
      <c r="G198" s="57">
        <v>0.5614285714</v>
      </c>
      <c r="H198" s="57">
        <v>0.4385714286</v>
      </c>
      <c r="I198" s="7"/>
      <c r="J198" s="20" t="s">
        <v>243</v>
      </c>
      <c r="K198" s="20" t="s">
        <v>437</v>
      </c>
      <c r="L198" s="20">
        <v>1130.0</v>
      </c>
      <c r="M198" s="57">
        <v>0.4970631962</v>
      </c>
      <c r="N198" s="57">
        <v>0.4861407249</v>
      </c>
      <c r="O198" s="27">
        <v>1.092247122</v>
      </c>
      <c r="P198" s="20">
        <v>1.0</v>
      </c>
      <c r="Q198" s="7"/>
      <c r="R198" s="7"/>
      <c r="S198" s="7"/>
      <c r="T198" s="7"/>
      <c r="U198" s="7"/>
      <c r="V198" s="7"/>
      <c r="W198" s="7"/>
      <c r="X198" s="7"/>
      <c r="Y198" s="7"/>
      <c r="Z198" s="7"/>
    </row>
    <row r="199" ht="15.0" customHeight="1">
      <c r="A199" s="20" t="s">
        <v>243</v>
      </c>
      <c r="B199" s="20" t="s">
        <v>435</v>
      </c>
      <c r="C199" s="20" t="s">
        <v>732</v>
      </c>
      <c r="D199" s="50">
        <v>489.0</v>
      </c>
      <c r="E199" s="50">
        <v>467.0</v>
      </c>
      <c r="F199" s="50">
        <v>956.0</v>
      </c>
      <c r="G199" s="57">
        <v>0.5115062762</v>
      </c>
      <c r="H199" s="57">
        <v>0.4884937238</v>
      </c>
      <c r="I199" s="7"/>
      <c r="J199" s="20" t="s">
        <v>243</v>
      </c>
      <c r="K199" s="20" t="s">
        <v>437</v>
      </c>
      <c r="L199" s="20">
        <v>1140.0</v>
      </c>
      <c r="M199" s="57">
        <v>0.4920721522</v>
      </c>
      <c r="N199" s="57">
        <v>0.5005574136</v>
      </c>
      <c r="O199" s="27">
        <v>-0.8485261395</v>
      </c>
      <c r="P199" s="20">
        <v>0.0</v>
      </c>
      <c r="Q199" s="7"/>
      <c r="R199" s="7"/>
      <c r="S199" s="7"/>
      <c r="T199" s="7"/>
      <c r="U199" s="7"/>
      <c r="V199" s="7"/>
      <c r="W199" s="7"/>
      <c r="X199" s="7"/>
      <c r="Y199" s="7"/>
      <c r="Z199" s="7"/>
    </row>
    <row r="200" ht="15.0" customHeight="1">
      <c r="A200" s="20" t="s">
        <v>243</v>
      </c>
      <c r="B200" s="20" t="s">
        <v>436</v>
      </c>
      <c r="C200" s="20" t="s">
        <v>733</v>
      </c>
      <c r="D200" s="50">
        <v>187.0</v>
      </c>
      <c r="E200" s="50">
        <v>255.0</v>
      </c>
      <c r="F200" s="50">
        <v>442.0</v>
      </c>
      <c r="G200" s="57">
        <v>0.4230769231</v>
      </c>
      <c r="H200" s="57">
        <v>0.5769230769</v>
      </c>
      <c r="I200" s="7"/>
      <c r="J200" s="20" t="s">
        <v>243</v>
      </c>
      <c r="K200" s="20" t="s">
        <v>437</v>
      </c>
      <c r="L200" s="20">
        <v>1150.0</v>
      </c>
      <c r="M200" s="57">
        <v>0.6062382923</v>
      </c>
      <c r="N200" s="57">
        <v>0.5592485549</v>
      </c>
      <c r="O200" s="27">
        <v>4.698973738</v>
      </c>
      <c r="P200" s="20">
        <v>1.0</v>
      </c>
      <c r="Q200" s="7"/>
      <c r="R200" s="7"/>
      <c r="S200" s="7"/>
      <c r="T200" s="7"/>
      <c r="U200" s="7"/>
      <c r="V200" s="7"/>
      <c r="W200" s="7"/>
      <c r="X200" s="7"/>
      <c r="Y200" s="7"/>
      <c r="Z200" s="7"/>
    </row>
    <row r="201" ht="15.0" customHeight="1">
      <c r="A201" s="20" t="s">
        <v>243</v>
      </c>
      <c r="B201" s="20" t="s">
        <v>436</v>
      </c>
      <c r="C201" s="20" t="s">
        <v>734</v>
      </c>
      <c r="D201" s="50">
        <v>122.0</v>
      </c>
      <c r="E201" s="50">
        <v>202.0</v>
      </c>
      <c r="F201" s="50">
        <v>324.0</v>
      </c>
      <c r="G201" s="57">
        <v>0.3765432099</v>
      </c>
      <c r="H201" s="57">
        <v>0.6234567901</v>
      </c>
      <c r="I201" s="7"/>
      <c r="J201" s="20" t="s">
        <v>243</v>
      </c>
      <c r="K201" s="20" t="s">
        <v>437</v>
      </c>
      <c r="L201" s="20">
        <v>1160.0</v>
      </c>
      <c r="M201" s="57">
        <v>0.4730390842</v>
      </c>
      <c r="N201" s="57">
        <v>0.4806480648</v>
      </c>
      <c r="O201" s="27">
        <v>-0.7608980652</v>
      </c>
      <c r="P201" s="20">
        <v>1.0</v>
      </c>
      <c r="Q201" s="7"/>
      <c r="R201" s="7"/>
      <c r="S201" s="7"/>
      <c r="T201" s="7"/>
      <c r="U201" s="7"/>
      <c r="V201" s="7"/>
      <c r="W201" s="7"/>
      <c r="X201" s="7"/>
      <c r="Y201" s="7"/>
      <c r="Z201" s="7"/>
    </row>
    <row r="202" ht="15.0" customHeight="1">
      <c r="A202" s="20" t="s">
        <v>243</v>
      </c>
      <c r="B202" s="20" t="s">
        <v>436</v>
      </c>
      <c r="C202" s="20" t="s">
        <v>735</v>
      </c>
      <c r="D202" s="50">
        <v>315.0</v>
      </c>
      <c r="E202" s="50">
        <v>458.0</v>
      </c>
      <c r="F202" s="50">
        <v>773.0</v>
      </c>
      <c r="G202" s="57">
        <v>0.4075032342</v>
      </c>
      <c r="H202" s="57">
        <v>0.5924967658</v>
      </c>
      <c r="I202" s="7"/>
      <c r="J202" s="20" t="s">
        <v>243</v>
      </c>
      <c r="K202" s="20" t="s">
        <v>437</v>
      </c>
      <c r="L202" s="20">
        <v>1170.0</v>
      </c>
      <c r="M202" s="57">
        <v>0.605892794</v>
      </c>
      <c r="N202" s="57">
        <v>0.6024678112</v>
      </c>
      <c r="O202" s="27">
        <v>0.3424982834</v>
      </c>
      <c r="P202" s="20">
        <v>1.0</v>
      </c>
      <c r="Q202" s="7"/>
      <c r="R202" s="7"/>
      <c r="S202" s="7"/>
      <c r="T202" s="7"/>
      <c r="U202" s="7"/>
      <c r="V202" s="7"/>
      <c r="W202" s="7"/>
      <c r="X202" s="7"/>
      <c r="Y202" s="7"/>
      <c r="Z202" s="7"/>
    </row>
    <row r="203" ht="15.0" customHeight="1">
      <c r="A203" s="20" t="s">
        <v>243</v>
      </c>
      <c r="B203" s="20" t="s">
        <v>437</v>
      </c>
      <c r="C203" s="20" t="s">
        <v>736</v>
      </c>
      <c r="D203" s="50">
        <v>743.0</v>
      </c>
      <c r="E203" s="50">
        <v>822.0</v>
      </c>
      <c r="F203" s="50">
        <v>1565.0</v>
      </c>
      <c r="G203" s="57">
        <v>0.4747603834</v>
      </c>
      <c r="H203" s="57">
        <v>0.5252396166</v>
      </c>
      <c r="I203" s="7"/>
      <c r="J203" s="20" t="s">
        <v>243</v>
      </c>
      <c r="K203" s="20" t="s">
        <v>437</v>
      </c>
      <c r="L203" s="20">
        <v>1180.0</v>
      </c>
      <c r="M203" s="57">
        <v>0.6283478542</v>
      </c>
      <c r="N203" s="57">
        <v>0.5988636364</v>
      </c>
      <c r="O203" s="27">
        <v>2.94842178</v>
      </c>
      <c r="P203" s="20">
        <v>1.0</v>
      </c>
      <c r="Q203" s="7"/>
      <c r="R203" s="7"/>
      <c r="S203" s="7"/>
      <c r="T203" s="7"/>
      <c r="U203" s="7"/>
      <c r="V203" s="7"/>
      <c r="W203" s="7"/>
      <c r="X203" s="7"/>
      <c r="Y203" s="7"/>
      <c r="Z203" s="7"/>
    </row>
    <row r="204" ht="15.0" customHeight="1">
      <c r="A204" s="20" t="s">
        <v>243</v>
      </c>
      <c r="B204" s="20" t="s">
        <v>437</v>
      </c>
      <c r="C204" s="20" t="s">
        <v>737</v>
      </c>
      <c r="D204" s="50">
        <v>322.0</v>
      </c>
      <c r="E204" s="50">
        <v>357.0</v>
      </c>
      <c r="F204" s="50">
        <v>679.0</v>
      </c>
      <c r="G204" s="57">
        <v>0.4742268041</v>
      </c>
      <c r="H204" s="57">
        <v>0.5257731959</v>
      </c>
      <c r="I204" s="7"/>
      <c r="J204" s="20" t="s">
        <v>243</v>
      </c>
      <c r="K204" s="20" t="s">
        <v>437</v>
      </c>
      <c r="L204" s="20">
        <v>1190.0</v>
      </c>
      <c r="M204" s="57">
        <v>0.5570114686</v>
      </c>
      <c r="N204" s="57">
        <v>0.5005336179</v>
      </c>
      <c r="O204" s="27">
        <v>5.647785068</v>
      </c>
      <c r="P204" s="20">
        <v>1.0</v>
      </c>
      <c r="Q204" s="7"/>
      <c r="R204" s="7"/>
      <c r="S204" s="7"/>
      <c r="T204" s="7"/>
      <c r="U204" s="7"/>
      <c r="V204" s="7"/>
      <c r="W204" s="7"/>
      <c r="X204" s="7"/>
      <c r="Y204" s="7"/>
      <c r="Z204" s="7"/>
    </row>
    <row r="205" ht="15.0" customHeight="1">
      <c r="A205" s="20" t="s">
        <v>243</v>
      </c>
      <c r="B205" s="20" t="s">
        <v>437</v>
      </c>
      <c r="C205" s="20" t="s">
        <v>738</v>
      </c>
      <c r="D205" s="50">
        <v>1046.0</v>
      </c>
      <c r="E205" s="50">
        <v>777.0</v>
      </c>
      <c r="F205" s="50">
        <v>1823.0</v>
      </c>
      <c r="G205" s="57">
        <v>0.5737794844</v>
      </c>
      <c r="H205" s="57">
        <v>0.4262205156</v>
      </c>
      <c r="I205" s="7"/>
      <c r="J205" s="20" t="s">
        <v>243</v>
      </c>
      <c r="K205" s="20" t="s">
        <v>437</v>
      </c>
      <c r="L205" s="20">
        <v>1200.0</v>
      </c>
      <c r="M205" s="57">
        <v>0.5078368113</v>
      </c>
      <c r="N205" s="57">
        <v>0.5049846626</v>
      </c>
      <c r="O205" s="27">
        <v>0.2852148675</v>
      </c>
      <c r="P205" s="20">
        <v>1.0</v>
      </c>
      <c r="Q205" s="7"/>
      <c r="R205" s="7"/>
      <c r="S205" s="7"/>
      <c r="T205" s="7"/>
      <c r="U205" s="7"/>
      <c r="V205" s="7"/>
      <c r="W205" s="7"/>
      <c r="X205" s="7"/>
      <c r="Y205" s="7"/>
      <c r="Z205" s="7"/>
    </row>
    <row r="206" ht="15.0" customHeight="1">
      <c r="A206" s="20" t="s">
        <v>243</v>
      </c>
      <c r="B206" s="20" t="s">
        <v>437</v>
      </c>
      <c r="C206" s="20" t="s">
        <v>739</v>
      </c>
      <c r="D206" s="50">
        <v>419.0</v>
      </c>
      <c r="E206" s="50">
        <v>474.0</v>
      </c>
      <c r="F206" s="50">
        <v>893.0</v>
      </c>
      <c r="G206" s="57">
        <v>0.4692049272</v>
      </c>
      <c r="H206" s="57">
        <v>0.5307950728</v>
      </c>
      <c r="I206" s="7"/>
      <c r="J206" s="20" t="s">
        <v>243</v>
      </c>
      <c r="K206" s="20" t="s">
        <v>438</v>
      </c>
      <c r="L206" s="20">
        <v>1210.0</v>
      </c>
      <c r="M206" s="57">
        <v>0.5365115607</v>
      </c>
      <c r="N206" s="57">
        <v>0.502278481</v>
      </c>
      <c r="O206" s="27">
        <v>3.423307966</v>
      </c>
      <c r="P206" s="20">
        <v>1.0</v>
      </c>
      <c r="Q206" s="7"/>
      <c r="R206" s="7"/>
      <c r="S206" s="7"/>
      <c r="T206" s="7"/>
      <c r="U206" s="7"/>
      <c r="V206" s="7"/>
      <c r="W206" s="7"/>
      <c r="X206" s="7"/>
      <c r="Y206" s="7"/>
      <c r="Z206" s="7"/>
    </row>
    <row r="207" ht="15.0" customHeight="1">
      <c r="A207" s="20" t="s">
        <v>243</v>
      </c>
      <c r="B207" s="20" t="s">
        <v>437</v>
      </c>
      <c r="C207" s="20" t="s">
        <v>740</v>
      </c>
      <c r="D207" s="50">
        <v>903.0</v>
      </c>
      <c r="E207" s="50">
        <v>595.0</v>
      </c>
      <c r="F207" s="50">
        <v>1498.0</v>
      </c>
      <c r="G207" s="57">
        <v>0.6028037383</v>
      </c>
      <c r="H207" s="57">
        <v>0.3971962617</v>
      </c>
      <c r="I207" s="7"/>
      <c r="J207" s="20" t="s">
        <v>243</v>
      </c>
      <c r="K207" s="20" t="s">
        <v>438</v>
      </c>
      <c r="L207" s="20">
        <v>1220.0</v>
      </c>
      <c r="M207" s="57">
        <v>0.5149575432</v>
      </c>
      <c r="N207" s="57">
        <v>0.5103152978</v>
      </c>
      <c r="O207" s="27">
        <v>0.4642245409</v>
      </c>
      <c r="P207" s="20">
        <v>1.0</v>
      </c>
      <c r="Q207" s="7"/>
      <c r="R207" s="7"/>
      <c r="S207" s="7"/>
      <c r="T207" s="7"/>
      <c r="U207" s="7"/>
      <c r="V207" s="7"/>
      <c r="W207" s="7"/>
      <c r="X207" s="7"/>
      <c r="Y207" s="7"/>
      <c r="Z207" s="7"/>
    </row>
    <row r="208" ht="15.0" customHeight="1">
      <c r="A208" s="20" t="s">
        <v>243</v>
      </c>
      <c r="B208" s="20" t="s">
        <v>437</v>
      </c>
      <c r="C208" s="20" t="s">
        <v>741</v>
      </c>
      <c r="D208" s="50">
        <v>959.0</v>
      </c>
      <c r="E208" s="50">
        <v>623.0</v>
      </c>
      <c r="F208" s="50">
        <v>1582.0</v>
      </c>
      <c r="G208" s="57">
        <v>0.6061946903</v>
      </c>
      <c r="H208" s="57">
        <v>0.3938053097</v>
      </c>
      <c r="I208" s="7"/>
      <c r="J208" s="20" t="s">
        <v>243</v>
      </c>
      <c r="K208" s="20" t="s">
        <v>438</v>
      </c>
      <c r="L208" s="20">
        <v>1230.0</v>
      </c>
      <c r="M208" s="57">
        <v>0.4707701251</v>
      </c>
      <c r="N208" s="57">
        <v>0.4595274007</v>
      </c>
      <c r="O208" s="27">
        <v>1.124272436</v>
      </c>
      <c r="P208" s="20">
        <v>1.0</v>
      </c>
      <c r="Q208" s="7"/>
      <c r="R208" s="7"/>
      <c r="S208" s="7"/>
      <c r="T208" s="7"/>
      <c r="U208" s="7"/>
      <c r="V208" s="7"/>
      <c r="W208" s="7"/>
      <c r="X208" s="7"/>
      <c r="Y208" s="7"/>
      <c r="Z208" s="7"/>
    </row>
    <row r="209" ht="15.0" customHeight="1">
      <c r="A209" s="20" t="s">
        <v>243</v>
      </c>
      <c r="B209" s="20" t="s">
        <v>437</v>
      </c>
      <c r="C209" s="20" t="s">
        <v>742</v>
      </c>
      <c r="D209" s="50">
        <v>439.0</v>
      </c>
      <c r="E209" s="50">
        <v>424.0</v>
      </c>
      <c r="F209" s="50">
        <v>863.0</v>
      </c>
      <c r="G209" s="57">
        <v>0.5086906141</v>
      </c>
      <c r="H209" s="57">
        <v>0.4913093859</v>
      </c>
      <c r="I209" s="7"/>
      <c r="J209" s="20" t="s">
        <v>243</v>
      </c>
      <c r="K209" s="20" t="s">
        <v>438</v>
      </c>
      <c r="L209" s="20">
        <v>1240.0</v>
      </c>
      <c r="M209" s="57">
        <v>0.5283837492</v>
      </c>
      <c r="N209" s="57">
        <v>0.5295389049</v>
      </c>
      <c r="O209" s="27">
        <v>-0.1155155698</v>
      </c>
      <c r="P209" s="20">
        <v>1.0</v>
      </c>
      <c r="Q209" s="7"/>
      <c r="R209" s="7"/>
      <c r="S209" s="7"/>
      <c r="T209" s="7"/>
      <c r="U209" s="7"/>
      <c r="V209" s="7"/>
      <c r="W209" s="7"/>
      <c r="X209" s="7"/>
      <c r="Y209" s="7"/>
      <c r="Z209" s="7"/>
    </row>
    <row r="210" ht="15.0" customHeight="1">
      <c r="A210" s="20" t="s">
        <v>243</v>
      </c>
      <c r="B210" s="20" t="s">
        <v>437</v>
      </c>
      <c r="C210" s="20" t="s">
        <v>743</v>
      </c>
      <c r="D210" s="50">
        <v>1249.0</v>
      </c>
      <c r="E210" s="50">
        <v>1238.0</v>
      </c>
      <c r="F210" s="50">
        <v>2487.0</v>
      </c>
      <c r="G210" s="57">
        <v>0.5022114998</v>
      </c>
      <c r="H210" s="57">
        <v>0.4977885002</v>
      </c>
      <c r="I210" s="7"/>
      <c r="J210" s="20" t="s">
        <v>243</v>
      </c>
      <c r="K210" s="20" t="s">
        <v>438</v>
      </c>
      <c r="L210" s="20">
        <v>1245.0</v>
      </c>
      <c r="M210" s="57">
        <v>0.56174551</v>
      </c>
      <c r="N210" s="57">
        <v>0.5346452328</v>
      </c>
      <c r="O210" s="27">
        <v>2.710027722</v>
      </c>
      <c r="P210" s="20">
        <v>1.0</v>
      </c>
      <c r="Q210" s="7"/>
      <c r="R210" s="7"/>
      <c r="S210" s="7"/>
      <c r="T210" s="7"/>
      <c r="U210" s="7"/>
      <c r="V210" s="7"/>
      <c r="W210" s="7"/>
      <c r="X210" s="7"/>
      <c r="Y210" s="7"/>
      <c r="Z210" s="7"/>
    </row>
    <row r="211" ht="15.0" customHeight="1">
      <c r="A211" s="20" t="s">
        <v>243</v>
      </c>
      <c r="B211" s="20" t="s">
        <v>438</v>
      </c>
      <c r="C211" s="20" t="s">
        <v>744</v>
      </c>
      <c r="D211" s="50">
        <v>834.0</v>
      </c>
      <c r="E211" s="50">
        <v>799.0</v>
      </c>
      <c r="F211" s="50">
        <v>1633.0</v>
      </c>
      <c r="G211" s="57">
        <v>0.5107164727</v>
      </c>
      <c r="H211" s="57">
        <v>0.4892835273</v>
      </c>
      <c r="I211" s="7"/>
      <c r="J211" s="20" t="s">
        <v>243</v>
      </c>
      <c r="K211" s="20" t="s">
        <v>438</v>
      </c>
      <c r="L211" s="20">
        <v>1246.0</v>
      </c>
      <c r="M211" s="57">
        <v>0.5261051874</v>
      </c>
      <c r="N211" s="57">
        <v>0.5110132159</v>
      </c>
      <c r="O211" s="27">
        <v>1.509197152</v>
      </c>
      <c r="P211" s="20">
        <v>1.0</v>
      </c>
      <c r="Q211" s="7"/>
      <c r="R211" s="7"/>
      <c r="S211" s="7"/>
      <c r="T211" s="7"/>
      <c r="U211" s="7"/>
      <c r="V211" s="7"/>
      <c r="W211" s="7"/>
      <c r="X211" s="7"/>
      <c r="Y211" s="7"/>
      <c r="Z211" s="7"/>
    </row>
    <row r="212" ht="15.0" customHeight="1">
      <c r="A212" s="20" t="s">
        <v>243</v>
      </c>
      <c r="B212" s="20" t="s">
        <v>438</v>
      </c>
      <c r="C212" s="20" t="s">
        <v>745</v>
      </c>
      <c r="D212" s="50">
        <v>1150.0</v>
      </c>
      <c r="E212" s="50">
        <v>1095.0</v>
      </c>
      <c r="F212" s="50">
        <v>2245.0</v>
      </c>
      <c r="G212" s="57">
        <v>0.5122494432</v>
      </c>
      <c r="H212" s="57">
        <v>0.4877505568</v>
      </c>
      <c r="I212" s="7"/>
      <c r="J212" s="20" t="s">
        <v>243</v>
      </c>
      <c r="K212" s="20" t="s">
        <v>438</v>
      </c>
      <c r="L212" s="20">
        <v>1247.0</v>
      </c>
      <c r="M212" s="57">
        <v>0.5403095178</v>
      </c>
      <c r="N212" s="57">
        <v>0.5433130699</v>
      </c>
      <c r="O212" s="27">
        <v>-0.3003552141</v>
      </c>
      <c r="P212" s="20">
        <v>1.0</v>
      </c>
      <c r="Q212" s="7"/>
      <c r="R212" s="7"/>
      <c r="S212" s="7"/>
      <c r="T212" s="7"/>
      <c r="U212" s="7"/>
      <c r="V212" s="7"/>
      <c r="W212" s="7"/>
      <c r="X212" s="7"/>
      <c r="Y212" s="7"/>
      <c r="Z212" s="7"/>
    </row>
    <row r="213" ht="15.0" customHeight="1">
      <c r="A213" s="20" t="s">
        <v>243</v>
      </c>
      <c r="B213" s="20" t="s">
        <v>438</v>
      </c>
      <c r="C213" s="20" t="s">
        <v>746</v>
      </c>
      <c r="D213" s="50">
        <v>703.0</v>
      </c>
      <c r="E213" s="50">
        <v>846.0</v>
      </c>
      <c r="F213" s="50">
        <v>1549.0</v>
      </c>
      <c r="G213" s="57">
        <v>0.4538411879</v>
      </c>
      <c r="H213" s="57">
        <v>0.5461588121</v>
      </c>
      <c r="I213" s="7"/>
      <c r="J213" s="20" t="s">
        <v>243</v>
      </c>
      <c r="K213" s="20" t="s">
        <v>438</v>
      </c>
      <c r="L213" s="20">
        <v>1248.0</v>
      </c>
      <c r="M213" s="57">
        <v>0.5145788288</v>
      </c>
      <c r="N213" s="57">
        <v>0.5126760563</v>
      </c>
      <c r="O213" s="27">
        <v>0.1902772443</v>
      </c>
      <c r="P213" s="20">
        <v>1.0</v>
      </c>
      <c r="Q213" s="7"/>
      <c r="R213" s="7"/>
      <c r="S213" s="7"/>
      <c r="T213" s="7"/>
      <c r="U213" s="7"/>
      <c r="V213" s="7"/>
      <c r="W213" s="7"/>
      <c r="X213" s="7"/>
      <c r="Y213" s="7"/>
      <c r="Z213" s="7"/>
    </row>
    <row r="214" ht="15.0" customHeight="1">
      <c r="A214" s="20" t="s">
        <v>243</v>
      </c>
      <c r="B214" s="20" t="s">
        <v>438</v>
      </c>
      <c r="C214" s="20" t="s">
        <v>747</v>
      </c>
      <c r="D214" s="50">
        <v>550.0</v>
      </c>
      <c r="E214" s="50">
        <v>550.0</v>
      </c>
      <c r="F214" s="50">
        <v>1100.0</v>
      </c>
      <c r="G214" s="57">
        <v>0.5</v>
      </c>
      <c r="H214" s="57">
        <v>0.5</v>
      </c>
      <c r="I214" s="7"/>
      <c r="J214" s="20" t="s">
        <v>243</v>
      </c>
      <c r="K214" s="20" t="s">
        <v>439</v>
      </c>
      <c r="L214" s="20">
        <v>1250.0</v>
      </c>
      <c r="M214" s="57">
        <v>0.47559261</v>
      </c>
      <c r="N214" s="57">
        <v>0.465697123</v>
      </c>
      <c r="O214" s="27">
        <v>0.9895487043</v>
      </c>
      <c r="P214" s="20">
        <v>1.0</v>
      </c>
      <c r="Q214" s="7"/>
      <c r="R214" s="7"/>
      <c r="S214" s="7"/>
      <c r="T214" s="7"/>
      <c r="U214" s="7"/>
      <c r="V214" s="7"/>
      <c r="W214" s="7"/>
      <c r="X214" s="7"/>
      <c r="Y214" s="7"/>
      <c r="Z214" s="7"/>
    </row>
    <row r="215" ht="15.0" customHeight="1">
      <c r="A215" s="20" t="s">
        <v>243</v>
      </c>
      <c r="B215" s="20" t="s">
        <v>438</v>
      </c>
      <c r="C215" s="20" t="s">
        <v>748</v>
      </c>
      <c r="D215" s="50">
        <v>1698.0</v>
      </c>
      <c r="E215" s="50">
        <v>1397.0</v>
      </c>
      <c r="F215" s="50">
        <v>3095.0</v>
      </c>
      <c r="G215" s="57">
        <v>0.5486268174</v>
      </c>
      <c r="H215" s="57">
        <v>0.4513731826</v>
      </c>
      <c r="I215" s="7"/>
      <c r="J215" s="20" t="s">
        <v>243</v>
      </c>
      <c r="K215" s="20" t="s">
        <v>439</v>
      </c>
      <c r="L215" s="20">
        <v>1260.0</v>
      </c>
      <c r="M215" s="57">
        <v>0.39832153</v>
      </c>
      <c r="N215" s="57">
        <v>0.3856292517</v>
      </c>
      <c r="O215" s="27">
        <v>1.269227826</v>
      </c>
      <c r="P215" s="20">
        <v>1.0</v>
      </c>
      <c r="Q215" s="7"/>
      <c r="R215" s="7"/>
      <c r="S215" s="7"/>
      <c r="T215" s="7"/>
      <c r="U215" s="7"/>
      <c r="V215" s="7"/>
      <c r="W215" s="7"/>
      <c r="X215" s="7"/>
      <c r="Y215" s="7"/>
      <c r="Z215" s="7"/>
    </row>
    <row r="216" ht="15.0" customHeight="1">
      <c r="A216" s="20" t="s">
        <v>243</v>
      </c>
      <c r="B216" s="20" t="s">
        <v>438</v>
      </c>
      <c r="C216" s="20" t="s">
        <v>749</v>
      </c>
      <c r="D216" s="50">
        <v>551.0</v>
      </c>
      <c r="E216" s="50">
        <v>563.0</v>
      </c>
      <c r="F216" s="50">
        <v>1114.0</v>
      </c>
      <c r="G216" s="57">
        <v>0.4946140036</v>
      </c>
      <c r="H216" s="57">
        <v>0.5053859964</v>
      </c>
      <c r="I216" s="7"/>
      <c r="J216" s="20" t="s">
        <v>243</v>
      </c>
      <c r="K216" s="20" t="s">
        <v>440</v>
      </c>
      <c r="L216" s="20">
        <v>1270.0</v>
      </c>
      <c r="M216" s="57">
        <v>0.5120181573</v>
      </c>
      <c r="N216" s="57">
        <v>0.4863701578</v>
      </c>
      <c r="O216" s="27">
        <v>2.564799951</v>
      </c>
      <c r="P216" s="20">
        <v>0.0</v>
      </c>
      <c r="Q216" s="7"/>
      <c r="R216" s="7"/>
      <c r="S216" s="7"/>
      <c r="T216" s="7"/>
      <c r="U216" s="7"/>
      <c r="V216" s="7"/>
      <c r="W216" s="7"/>
      <c r="X216" s="7"/>
      <c r="Y216" s="7"/>
      <c r="Z216" s="7"/>
    </row>
    <row r="217" ht="15.0" customHeight="1">
      <c r="A217" s="20" t="s">
        <v>243</v>
      </c>
      <c r="B217" s="20" t="s">
        <v>438</v>
      </c>
      <c r="C217" s="20" t="s">
        <v>750</v>
      </c>
      <c r="D217" s="50">
        <v>543.0</v>
      </c>
      <c r="E217" s="50">
        <v>454.0</v>
      </c>
      <c r="F217" s="50">
        <v>997.0</v>
      </c>
      <c r="G217" s="57">
        <v>0.5446339017</v>
      </c>
      <c r="H217" s="57">
        <v>0.4553660983</v>
      </c>
      <c r="I217" s="7"/>
      <c r="J217" s="20" t="s">
        <v>243</v>
      </c>
      <c r="K217" s="20" t="s">
        <v>440</v>
      </c>
      <c r="L217" s="20">
        <v>1280.0</v>
      </c>
      <c r="M217" s="57">
        <v>0.46450237</v>
      </c>
      <c r="N217" s="57">
        <v>0.4694513716</v>
      </c>
      <c r="O217" s="27">
        <v>-0.4949001604</v>
      </c>
      <c r="P217" s="20">
        <v>1.0</v>
      </c>
      <c r="Q217" s="7"/>
      <c r="R217" s="7"/>
      <c r="S217" s="7"/>
      <c r="T217" s="7"/>
      <c r="U217" s="7"/>
      <c r="V217" s="7"/>
      <c r="W217" s="7"/>
      <c r="X217" s="7"/>
      <c r="Y217" s="7"/>
      <c r="Z217" s="7"/>
    </row>
    <row r="218" ht="15.0" customHeight="1">
      <c r="A218" s="20" t="s">
        <v>243</v>
      </c>
      <c r="B218" s="20" t="s">
        <v>438</v>
      </c>
      <c r="C218" s="20" t="s">
        <v>751</v>
      </c>
      <c r="D218" s="50">
        <v>589.0</v>
      </c>
      <c r="E218" s="50">
        <v>578.0</v>
      </c>
      <c r="F218" s="50">
        <v>1167.0</v>
      </c>
      <c r="G218" s="57">
        <v>0.5047129392</v>
      </c>
      <c r="H218" s="57">
        <v>0.4952870608</v>
      </c>
      <c r="I218" s="7"/>
      <c r="J218" s="20" t="s">
        <v>243</v>
      </c>
      <c r="K218" s="20" t="s">
        <v>440</v>
      </c>
      <c r="L218" s="20">
        <v>1290.0</v>
      </c>
      <c r="M218" s="57">
        <v>0.4904730166</v>
      </c>
      <c r="N218" s="57">
        <v>0.4775619558</v>
      </c>
      <c r="O218" s="27">
        <v>1.291106084</v>
      </c>
      <c r="P218" s="20">
        <v>1.0</v>
      </c>
      <c r="Q218" s="7"/>
      <c r="R218" s="7"/>
      <c r="S218" s="7"/>
      <c r="T218" s="7"/>
      <c r="U218" s="7"/>
      <c r="V218" s="7"/>
      <c r="W218" s="7"/>
      <c r="X218" s="7"/>
      <c r="Y218" s="7"/>
      <c r="Z218" s="7"/>
    </row>
    <row r="219" ht="15.0" customHeight="1">
      <c r="A219" s="20" t="s">
        <v>243</v>
      </c>
      <c r="B219" s="20" t="s">
        <v>439</v>
      </c>
      <c r="C219" s="20" t="s">
        <v>752</v>
      </c>
      <c r="D219" s="50">
        <v>1435.0</v>
      </c>
      <c r="E219" s="50">
        <v>1656.0</v>
      </c>
      <c r="F219" s="50">
        <v>3091.0</v>
      </c>
      <c r="G219" s="57">
        <v>0.4642510514</v>
      </c>
      <c r="H219" s="57">
        <v>0.5357489486</v>
      </c>
      <c r="I219" s="7"/>
      <c r="J219" s="20" t="s">
        <v>243</v>
      </c>
      <c r="K219" s="20" t="s">
        <v>440</v>
      </c>
      <c r="L219" s="20">
        <v>1300.0</v>
      </c>
      <c r="M219" s="57">
        <v>0.4829478233</v>
      </c>
      <c r="N219" s="57">
        <v>0.4794879255</v>
      </c>
      <c r="O219" s="27">
        <v>0.3459897827</v>
      </c>
      <c r="P219" s="20">
        <v>1.0</v>
      </c>
      <c r="Q219" s="7"/>
      <c r="R219" s="7"/>
      <c r="S219" s="7"/>
      <c r="T219" s="7"/>
      <c r="U219" s="7"/>
      <c r="V219" s="7"/>
      <c r="W219" s="7"/>
      <c r="X219" s="7"/>
      <c r="Y219" s="7"/>
      <c r="Z219" s="7"/>
    </row>
    <row r="220" ht="15.0" customHeight="1">
      <c r="A220" s="20" t="s">
        <v>243</v>
      </c>
      <c r="B220" s="20" t="s">
        <v>439</v>
      </c>
      <c r="C220" s="20" t="s">
        <v>753</v>
      </c>
      <c r="D220" s="50">
        <v>851.0</v>
      </c>
      <c r="E220" s="50">
        <v>1385.0</v>
      </c>
      <c r="F220" s="50">
        <v>2236.0</v>
      </c>
      <c r="G220" s="57">
        <v>0.3805903399</v>
      </c>
      <c r="H220" s="57">
        <v>0.6194096601</v>
      </c>
      <c r="I220" s="7"/>
      <c r="J220" s="20" t="s">
        <v>243</v>
      </c>
      <c r="K220" s="20" t="s">
        <v>440</v>
      </c>
      <c r="L220" s="20">
        <v>1302.0</v>
      </c>
      <c r="M220" s="57">
        <v>0.5225468312</v>
      </c>
      <c r="N220" s="57">
        <v>0.5074294205</v>
      </c>
      <c r="O220" s="27">
        <v>1.511741067</v>
      </c>
      <c r="P220" s="20">
        <v>1.0</v>
      </c>
      <c r="Q220" s="7"/>
      <c r="R220" s="7"/>
      <c r="S220" s="7"/>
      <c r="T220" s="7"/>
      <c r="U220" s="7"/>
      <c r="V220" s="7"/>
      <c r="W220" s="7"/>
      <c r="X220" s="7"/>
      <c r="Y220" s="7"/>
      <c r="Z220" s="7"/>
    </row>
    <row r="221" ht="15.0" customHeight="1">
      <c r="A221" s="20" t="s">
        <v>243</v>
      </c>
      <c r="B221" s="20" t="s">
        <v>440</v>
      </c>
      <c r="C221" s="20" t="s">
        <v>754</v>
      </c>
      <c r="D221" s="50">
        <v>958.0</v>
      </c>
      <c r="E221" s="50">
        <v>966.0</v>
      </c>
      <c r="F221" s="50">
        <v>1924.0</v>
      </c>
      <c r="G221" s="57">
        <v>0.4979209979</v>
      </c>
      <c r="H221" s="57">
        <v>0.5020790021</v>
      </c>
      <c r="I221" s="7"/>
      <c r="J221" s="20" t="s">
        <v>243</v>
      </c>
      <c r="K221" s="20" t="s">
        <v>440</v>
      </c>
      <c r="L221" s="20">
        <v>1305.0</v>
      </c>
      <c r="M221" s="57">
        <v>0.526357219</v>
      </c>
      <c r="N221" s="57">
        <v>0.5264012998</v>
      </c>
      <c r="O221" s="27">
        <v>-0.004408071262</v>
      </c>
      <c r="P221" s="20">
        <v>1.0</v>
      </c>
      <c r="Q221" s="7"/>
      <c r="R221" s="7"/>
      <c r="S221" s="7"/>
      <c r="T221" s="7"/>
      <c r="U221" s="7"/>
      <c r="V221" s="7"/>
      <c r="W221" s="7"/>
      <c r="X221" s="7"/>
      <c r="Y221" s="7"/>
      <c r="Z221" s="7"/>
    </row>
    <row r="222" ht="15.0" customHeight="1">
      <c r="A222" s="20" t="s">
        <v>243</v>
      </c>
      <c r="B222" s="20" t="s">
        <v>440</v>
      </c>
      <c r="C222" s="20" t="s">
        <v>755</v>
      </c>
      <c r="D222" s="50">
        <v>695.0</v>
      </c>
      <c r="E222" s="50">
        <v>780.0</v>
      </c>
      <c r="F222" s="50">
        <v>1475.0</v>
      </c>
      <c r="G222" s="57">
        <v>0.4711864407</v>
      </c>
      <c r="H222" s="57">
        <v>0.5288135593</v>
      </c>
      <c r="I222" s="7"/>
      <c r="J222" s="20" t="s">
        <v>243</v>
      </c>
      <c r="K222" s="20" t="s">
        <v>441</v>
      </c>
      <c r="L222" s="20">
        <v>1310.0</v>
      </c>
      <c r="M222" s="57">
        <v>0.3139820132</v>
      </c>
      <c r="N222" s="57">
        <v>0.3135483871</v>
      </c>
      <c r="O222" s="27">
        <v>0.04336261346</v>
      </c>
      <c r="P222" s="20">
        <v>1.0</v>
      </c>
      <c r="Q222" s="7"/>
      <c r="R222" s="7"/>
      <c r="S222" s="7"/>
      <c r="T222" s="7"/>
      <c r="U222" s="7"/>
      <c r="V222" s="7"/>
      <c r="W222" s="7"/>
      <c r="X222" s="7"/>
      <c r="Y222" s="7"/>
      <c r="Z222" s="7"/>
    </row>
    <row r="223" ht="15.0" customHeight="1">
      <c r="A223" s="20" t="s">
        <v>243</v>
      </c>
      <c r="B223" s="20" t="s">
        <v>440</v>
      </c>
      <c r="C223" s="20" t="s">
        <v>756</v>
      </c>
      <c r="D223" s="50">
        <v>584.0</v>
      </c>
      <c r="E223" s="50">
        <v>632.0</v>
      </c>
      <c r="F223" s="50">
        <v>1216.0</v>
      </c>
      <c r="G223" s="57">
        <v>0.4802631579</v>
      </c>
      <c r="H223" s="57">
        <v>0.5197368421</v>
      </c>
      <c r="I223" s="7"/>
      <c r="J223" s="20" t="s">
        <v>243</v>
      </c>
      <c r="K223" s="20" t="s">
        <v>441</v>
      </c>
      <c r="L223" s="20">
        <v>1320.0</v>
      </c>
      <c r="M223" s="57">
        <v>0.3488265869</v>
      </c>
      <c r="N223" s="57">
        <v>0.3372093023</v>
      </c>
      <c r="O223" s="27">
        <v>1.161728455</v>
      </c>
      <c r="P223" s="20">
        <v>1.0</v>
      </c>
      <c r="Q223" s="7"/>
      <c r="R223" s="7"/>
      <c r="S223" s="7"/>
      <c r="T223" s="7"/>
      <c r="U223" s="7"/>
      <c r="V223" s="7"/>
      <c r="W223" s="7"/>
      <c r="X223" s="7"/>
      <c r="Y223" s="7"/>
      <c r="Z223" s="7"/>
    </row>
    <row r="224" ht="15.0" customHeight="1">
      <c r="A224" s="20" t="s">
        <v>243</v>
      </c>
      <c r="B224" s="20" t="s">
        <v>440</v>
      </c>
      <c r="C224" s="20" t="s">
        <v>757</v>
      </c>
      <c r="D224" s="50">
        <v>1494.0</v>
      </c>
      <c r="E224" s="50">
        <v>1599.0</v>
      </c>
      <c r="F224" s="50">
        <v>3093.0</v>
      </c>
      <c r="G224" s="57">
        <v>0.4830261882</v>
      </c>
      <c r="H224" s="57">
        <v>0.5169738118</v>
      </c>
      <c r="I224" s="7"/>
      <c r="J224" s="20" t="s">
        <v>243</v>
      </c>
      <c r="K224" s="20" t="s">
        <v>441</v>
      </c>
      <c r="L224" s="20">
        <v>1330.0</v>
      </c>
      <c r="M224" s="57">
        <v>0.3311019486</v>
      </c>
      <c r="N224" s="57">
        <v>0.2732732733</v>
      </c>
      <c r="O224" s="27">
        <v>5.782867534</v>
      </c>
      <c r="P224" s="20">
        <v>1.0</v>
      </c>
      <c r="Q224" s="7"/>
      <c r="R224" s="7"/>
      <c r="S224" s="7"/>
      <c r="T224" s="7"/>
      <c r="U224" s="7"/>
      <c r="V224" s="7"/>
      <c r="W224" s="7"/>
      <c r="X224" s="7"/>
      <c r="Y224" s="7"/>
      <c r="Z224" s="7"/>
    </row>
    <row r="225" ht="15.0" customHeight="1">
      <c r="A225" s="20" t="s">
        <v>243</v>
      </c>
      <c r="B225" s="20" t="s">
        <v>440</v>
      </c>
      <c r="C225" s="20" t="s">
        <v>758</v>
      </c>
      <c r="D225" s="50">
        <v>622.0</v>
      </c>
      <c r="E225" s="50">
        <v>570.0</v>
      </c>
      <c r="F225" s="50">
        <v>1192.0</v>
      </c>
      <c r="G225" s="57">
        <v>0.5218120805</v>
      </c>
      <c r="H225" s="57">
        <v>0.4781879195</v>
      </c>
      <c r="I225" s="7"/>
      <c r="J225" s="20" t="s">
        <v>243</v>
      </c>
      <c r="K225" s="20" t="s">
        <v>442</v>
      </c>
      <c r="L225" s="20">
        <v>1340.0</v>
      </c>
      <c r="M225" s="57">
        <v>0.3625631118</v>
      </c>
      <c r="N225" s="57">
        <v>0.3474651645</v>
      </c>
      <c r="O225" s="27">
        <v>1.509794724</v>
      </c>
      <c r="P225" s="20">
        <v>1.0</v>
      </c>
      <c r="Q225" s="7"/>
      <c r="R225" s="7"/>
      <c r="S225" s="7"/>
      <c r="T225" s="7"/>
      <c r="U225" s="7"/>
      <c r="V225" s="7"/>
      <c r="W225" s="7"/>
      <c r="X225" s="7"/>
      <c r="Y225" s="7"/>
      <c r="Z225" s="7"/>
    </row>
    <row r="226" ht="15.0" customHeight="1">
      <c r="A226" s="20" t="s">
        <v>243</v>
      </c>
      <c r="B226" s="20" t="s">
        <v>440</v>
      </c>
      <c r="C226" s="20" t="s">
        <v>759</v>
      </c>
      <c r="D226" s="50">
        <v>640.0</v>
      </c>
      <c r="E226" s="50">
        <v>590.0</v>
      </c>
      <c r="F226" s="50">
        <v>1230.0</v>
      </c>
      <c r="G226" s="57">
        <v>0.5203252033</v>
      </c>
      <c r="H226" s="57">
        <v>0.4796747967</v>
      </c>
      <c r="I226" s="7"/>
      <c r="J226" s="20" t="s">
        <v>243</v>
      </c>
      <c r="K226" s="20" t="s">
        <v>443</v>
      </c>
      <c r="L226" s="20">
        <v>1350.0</v>
      </c>
      <c r="M226" s="57">
        <v>0.5899092331</v>
      </c>
      <c r="N226" s="57">
        <v>0.5857431069</v>
      </c>
      <c r="O226" s="27">
        <v>0.4166126162</v>
      </c>
      <c r="P226" s="20">
        <v>1.0</v>
      </c>
      <c r="Q226" s="7"/>
      <c r="R226" s="7"/>
      <c r="S226" s="7"/>
      <c r="T226" s="7"/>
      <c r="U226" s="7"/>
      <c r="V226" s="7"/>
      <c r="W226" s="7"/>
      <c r="X226" s="7"/>
      <c r="Y226" s="7"/>
      <c r="Z226" s="7"/>
    </row>
    <row r="227" ht="15.0" customHeight="1">
      <c r="A227" s="20" t="s">
        <v>243</v>
      </c>
      <c r="B227" s="20" t="s">
        <v>441</v>
      </c>
      <c r="C227" s="20" t="s">
        <v>760</v>
      </c>
      <c r="D227" s="50">
        <v>221.0</v>
      </c>
      <c r="E227" s="50">
        <v>484.0</v>
      </c>
      <c r="F227" s="50">
        <v>705.0</v>
      </c>
      <c r="G227" s="57">
        <v>0.3134751773</v>
      </c>
      <c r="H227" s="57">
        <v>0.6865248227</v>
      </c>
      <c r="I227" s="7"/>
      <c r="J227" s="20" t="s">
        <v>243</v>
      </c>
      <c r="K227" s="20" t="s">
        <v>443</v>
      </c>
      <c r="L227" s="20">
        <v>1360.0</v>
      </c>
      <c r="M227" s="57">
        <v>0.5452570417</v>
      </c>
      <c r="N227" s="57">
        <v>0.5379188713</v>
      </c>
      <c r="O227" s="27">
        <v>0.733817044</v>
      </c>
      <c r="P227" s="20">
        <v>1.0</v>
      </c>
      <c r="Q227" s="7"/>
      <c r="R227" s="7"/>
      <c r="S227" s="7"/>
      <c r="T227" s="7"/>
      <c r="U227" s="7"/>
      <c r="V227" s="7"/>
      <c r="W227" s="7"/>
      <c r="X227" s="7"/>
      <c r="Y227" s="7"/>
      <c r="Z227" s="7"/>
    </row>
    <row r="228" ht="15.0" customHeight="1">
      <c r="A228" s="20" t="s">
        <v>243</v>
      </c>
      <c r="B228" s="20" t="s">
        <v>441</v>
      </c>
      <c r="C228" s="20" t="s">
        <v>761</v>
      </c>
      <c r="D228" s="50">
        <v>746.0</v>
      </c>
      <c r="E228" s="50">
        <v>1484.0</v>
      </c>
      <c r="F228" s="50">
        <v>2230.0</v>
      </c>
      <c r="G228" s="57">
        <v>0.334529148</v>
      </c>
      <c r="H228" s="57">
        <v>0.665470852</v>
      </c>
      <c r="I228" s="7"/>
      <c r="J228" s="20" t="s">
        <v>243</v>
      </c>
      <c r="K228" s="20" t="s">
        <v>443</v>
      </c>
      <c r="L228" s="20">
        <v>1370.0</v>
      </c>
      <c r="M228" s="57">
        <v>0.6585833875</v>
      </c>
      <c r="N228" s="57">
        <v>0.595105673</v>
      </c>
      <c r="O228" s="27">
        <v>6.34777145</v>
      </c>
      <c r="P228" s="20">
        <v>1.0</v>
      </c>
      <c r="Q228" s="7"/>
      <c r="R228" s="7"/>
      <c r="S228" s="7"/>
      <c r="T228" s="7"/>
      <c r="U228" s="7"/>
      <c r="V228" s="7"/>
      <c r="W228" s="7"/>
      <c r="X228" s="7"/>
      <c r="Y228" s="7"/>
      <c r="Z228" s="7"/>
    </row>
    <row r="229" ht="15.0" customHeight="1">
      <c r="A229" s="20" t="s">
        <v>243</v>
      </c>
      <c r="B229" s="20" t="s">
        <v>441</v>
      </c>
      <c r="C229" s="20" t="s">
        <v>762</v>
      </c>
      <c r="D229" s="50">
        <v>167.0</v>
      </c>
      <c r="E229" s="50">
        <v>443.0</v>
      </c>
      <c r="F229" s="50">
        <v>610.0</v>
      </c>
      <c r="G229" s="57">
        <v>0.2737704918</v>
      </c>
      <c r="H229" s="57">
        <v>0.7262295082</v>
      </c>
      <c r="I229" s="7"/>
      <c r="J229" s="20" t="s">
        <v>243</v>
      </c>
      <c r="K229" s="20" t="s">
        <v>443</v>
      </c>
      <c r="L229" s="20">
        <v>1380.0</v>
      </c>
      <c r="M229" s="57">
        <v>0.5478242494</v>
      </c>
      <c r="N229" s="57">
        <v>0.5556650246</v>
      </c>
      <c r="O229" s="27">
        <v>-0.7840775265</v>
      </c>
      <c r="P229" s="20">
        <v>1.0</v>
      </c>
      <c r="Q229" s="7"/>
      <c r="R229" s="7"/>
      <c r="S229" s="7"/>
      <c r="T229" s="7"/>
      <c r="U229" s="7"/>
      <c r="V229" s="7"/>
      <c r="W229" s="7"/>
      <c r="X229" s="7"/>
      <c r="Y229" s="7"/>
      <c r="Z229" s="7"/>
    </row>
    <row r="230" ht="15.0" customHeight="1">
      <c r="A230" s="20" t="s">
        <v>243</v>
      </c>
      <c r="B230" s="20" t="s">
        <v>442</v>
      </c>
      <c r="C230" s="20" t="s">
        <v>442</v>
      </c>
      <c r="D230" s="50">
        <v>1078.0</v>
      </c>
      <c r="E230" s="50">
        <v>1965.0</v>
      </c>
      <c r="F230" s="50">
        <v>3043.0</v>
      </c>
      <c r="G230" s="57">
        <v>0.3542556687</v>
      </c>
      <c r="H230" s="57">
        <v>0.6457443313</v>
      </c>
      <c r="I230" s="7"/>
      <c r="J230" s="20" t="s">
        <v>243</v>
      </c>
      <c r="K230" s="20" t="s">
        <v>443</v>
      </c>
      <c r="L230" s="20">
        <v>1390.0</v>
      </c>
      <c r="M230" s="57">
        <v>0.4424056596</v>
      </c>
      <c r="N230" s="57">
        <v>0.4673366834</v>
      </c>
      <c r="O230" s="27">
        <v>-2.493102377</v>
      </c>
      <c r="P230" s="20">
        <v>1.0</v>
      </c>
      <c r="Q230" s="7"/>
      <c r="R230" s="7"/>
      <c r="S230" s="7"/>
      <c r="T230" s="7"/>
      <c r="U230" s="7"/>
      <c r="V230" s="7"/>
      <c r="W230" s="7"/>
      <c r="X230" s="7"/>
      <c r="Y230" s="7"/>
      <c r="Z230" s="7"/>
    </row>
    <row r="231" ht="15.0" customHeight="1">
      <c r="A231" s="20" t="s">
        <v>243</v>
      </c>
      <c r="B231" s="20" t="s">
        <v>443</v>
      </c>
      <c r="C231" s="20" t="s">
        <v>763</v>
      </c>
      <c r="D231" s="50">
        <v>704.0</v>
      </c>
      <c r="E231" s="50">
        <v>789.0</v>
      </c>
      <c r="F231" s="50">
        <v>1493.0</v>
      </c>
      <c r="G231" s="57">
        <v>0.4715338245</v>
      </c>
      <c r="H231" s="57">
        <v>0.5284661755</v>
      </c>
      <c r="I231" s="7"/>
      <c r="J231" s="20" t="s">
        <v>243</v>
      </c>
      <c r="K231" s="20" t="s">
        <v>443</v>
      </c>
      <c r="L231" s="20">
        <v>1400.0</v>
      </c>
      <c r="M231" s="57">
        <v>0.5315126152</v>
      </c>
      <c r="N231" s="57">
        <v>0.5121076233</v>
      </c>
      <c r="O231" s="27">
        <v>1.940499191</v>
      </c>
      <c r="P231" s="20">
        <v>1.0</v>
      </c>
      <c r="Q231" s="7"/>
      <c r="R231" s="7"/>
      <c r="S231" s="7"/>
      <c r="T231" s="7"/>
      <c r="U231" s="7"/>
      <c r="V231" s="7"/>
      <c r="W231" s="7"/>
      <c r="X231" s="7"/>
      <c r="Y231" s="7"/>
      <c r="Z231" s="7"/>
    </row>
    <row r="232" ht="15.0" customHeight="1">
      <c r="A232" s="20" t="s">
        <v>243</v>
      </c>
      <c r="B232" s="20" t="s">
        <v>443</v>
      </c>
      <c r="C232" s="20" t="s">
        <v>764</v>
      </c>
      <c r="D232" s="50">
        <v>515.0</v>
      </c>
      <c r="E232" s="50">
        <v>626.0</v>
      </c>
      <c r="F232" s="50">
        <v>1141.0</v>
      </c>
      <c r="G232" s="57">
        <v>0.4513584575</v>
      </c>
      <c r="H232" s="57">
        <v>0.5486415425</v>
      </c>
      <c r="I232" s="7"/>
      <c r="J232" s="20" t="s">
        <v>243</v>
      </c>
      <c r="K232" s="20" t="s">
        <v>443</v>
      </c>
      <c r="L232" s="20">
        <v>1410.0</v>
      </c>
      <c r="M232" s="57">
        <v>0.4699702269</v>
      </c>
      <c r="N232" s="57">
        <v>0.4613244296</v>
      </c>
      <c r="O232" s="27">
        <v>0.8645797274</v>
      </c>
      <c r="P232" s="20">
        <v>1.0</v>
      </c>
      <c r="Q232" s="7"/>
      <c r="R232" s="7"/>
      <c r="S232" s="7"/>
      <c r="T232" s="7"/>
      <c r="U232" s="7"/>
      <c r="V232" s="7"/>
      <c r="W232" s="7"/>
      <c r="X232" s="7"/>
      <c r="Y232" s="7"/>
      <c r="Z232" s="7"/>
    </row>
    <row r="233" ht="15.0" customHeight="1">
      <c r="A233" s="20" t="s">
        <v>243</v>
      </c>
      <c r="B233" s="20" t="s">
        <v>443</v>
      </c>
      <c r="C233" s="20" t="s">
        <v>765</v>
      </c>
      <c r="D233" s="50">
        <v>490.0</v>
      </c>
      <c r="E233" s="50">
        <v>429.0</v>
      </c>
      <c r="F233" s="50">
        <v>919.0</v>
      </c>
      <c r="G233" s="57">
        <v>0.5331882481</v>
      </c>
      <c r="H233" s="57">
        <v>0.4668117519</v>
      </c>
      <c r="I233" s="7"/>
      <c r="J233" s="20" t="s">
        <v>243</v>
      </c>
      <c r="K233" s="20" t="s">
        <v>443</v>
      </c>
      <c r="L233" s="20">
        <v>1420.0</v>
      </c>
      <c r="M233" s="57">
        <v>0.4826736383</v>
      </c>
      <c r="N233" s="57">
        <v>0.4827109267</v>
      </c>
      <c r="O233" s="27">
        <v>-0.003728843516</v>
      </c>
      <c r="P233" s="20">
        <v>1.0</v>
      </c>
      <c r="Q233" s="7"/>
      <c r="R233" s="7"/>
      <c r="S233" s="7"/>
      <c r="T233" s="7"/>
      <c r="U233" s="7"/>
      <c r="V233" s="7"/>
      <c r="W233" s="7"/>
      <c r="X233" s="7"/>
      <c r="Y233" s="7"/>
      <c r="Z233" s="7"/>
    </row>
    <row r="234" ht="15.0" customHeight="1">
      <c r="A234" s="20" t="s">
        <v>243</v>
      </c>
      <c r="B234" s="20" t="s">
        <v>443</v>
      </c>
      <c r="C234" s="20" t="s">
        <v>766</v>
      </c>
      <c r="D234" s="50">
        <v>587.0</v>
      </c>
      <c r="E234" s="50">
        <v>457.0</v>
      </c>
      <c r="F234" s="50">
        <v>1044.0</v>
      </c>
      <c r="G234" s="57">
        <v>0.5622605364</v>
      </c>
      <c r="H234" s="57">
        <v>0.4377394636</v>
      </c>
      <c r="I234" s="7"/>
      <c r="J234" s="20" t="s">
        <v>243</v>
      </c>
      <c r="K234" s="20" t="s">
        <v>443</v>
      </c>
      <c r="L234" s="20">
        <v>1430.0</v>
      </c>
      <c r="M234" s="57">
        <v>0.5279644888</v>
      </c>
      <c r="N234" s="57">
        <v>0.5087412587</v>
      </c>
      <c r="O234" s="27">
        <v>1.922323003</v>
      </c>
      <c r="P234" s="20">
        <v>1.0</v>
      </c>
      <c r="Q234" s="7"/>
      <c r="R234" s="7"/>
      <c r="S234" s="7"/>
      <c r="T234" s="7"/>
      <c r="U234" s="7"/>
      <c r="V234" s="7"/>
      <c r="W234" s="7"/>
      <c r="X234" s="7"/>
      <c r="Y234" s="7"/>
      <c r="Z234" s="7"/>
    </row>
    <row r="235" ht="15.0" customHeight="1">
      <c r="A235" s="20" t="s">
        <v>243</v>
      </c>
      <c r="B235" s="20" t="s">
        <v>443</v>
      </c>
      <c r="C235" s="20" t="s">
        <v>767</v>
      </c>
      <c r="D235" s="50">
        <v>196.0</v>
      </c>
      <c r="E235" s="50">
        <v>177.0</v>
      </c>
      <c r="F235" s="50">
        <v>373.0</v>
      </c>
      <c r="G235" s="57">
        <v>0.5254691689</v>
      </c>
      <c r="H235" s="57">
        <v>0.4745308311</v>
      </c>
      <c r="I235" s="7"/>
      <c r="J235" s="20" t="s">
        <v>243</v>
      </c>
      <c r="K235" s="20" t="s">
        <v>443</v>
      </c>
      <c r="L235" s="20">
        <v>1440.0</v>
      </c>
      <c r="M235" s="57">
        <v>0.4641017391</v>
      </c>
      <c r="N235" s="57">
        <v>0.4690572585</v>
      </c>
      <c r="O235" s="27">
        <v>-0.4955519456</v>
      </c>
      <c r="P235" s="20">
        <v>1.0</v>
      </c>
      <c r="Q235" s="7"/>
      <c r="R235" s="7"/>
      <c r="S235" s="7"/>
      <c r="T235" s="7"/>
      <c r="U235" s="7"/>
      <c r="V235" s="7"/>
      <c r="W235" s="7"/>
      <c r="X235" s="7"/>
      <c r="Y235" s="7"/>
      <c r="Z235" s="7"/>
    </row>
    <row r="236" ht="15.0" customHeight="1">
      <c r="A236" s="20" t="s">
        <v>243</v>
      </c>
      <c r="B236" s="20" t="s">
        <v>443</v>
      </c>
      <c r="C236" s="20" t="s">
        <v>768</v>
      </c>
      <c r="D236" s="50">
        <v>316.0</v>
      </c>
      <c r="E236" s="50">
        <v>231.0</v>
      </c>
      <c r="F236" s="50">
        <v>547.0</v>
      </c>
      <c r="G236" s="57">
        <v>0.5776965265</v>
      </c>
      <c r="H236" s="57">
        <v>0.4223034735</v>
      </c>
      <c r="I236" s="7"/>
      <c r="J236" s="20" t="s">
        <v>243</v>
      </c>
      <c r="K236" s="20" t="s">
        <v>443</v>
      </c>
      <c r="L236" s="20">
        <v>1450.0</v>
      </c>
      <c r="M236" s="57">
        <v>0.4364050261</v>
      </c>
      <c r="N236" s="57">
        <v>0.4752941176</v>
      </c>
      <c r="O236" s="27">
        <v>-3.888909159</v>
      </c>
      <c r="P236" s="20">
        <v>1.0</v>
      </c>
      <c r="Q236" s="7"/>
      <c r="R236" s="7"/>
      <c r="S236" s="7"/>
      <c r="T236" s="7"/>
      <c r="U236" s="7"/>
      <c r="V236" s="7"/>
      <c r="W236" s="7"/>
      <c r="X236" s="7"/>
      <c r="Y236" s="7"/>
      <c r="Z236" s="7"/>
    </row>
    <row r="237" ht="15.0" customHeight="1">
      <c r="A237" s="20" t="s">
        <v>243</v>
      </c>
      <c r="B237" s="20" t="s">
        <v>443</v>
      </c>
      <c r="C237" s="20" t="s">
        <v>769</v>
      </c>
      <c r="D237" s="50">
        <v>415.0</v>
      </c>
      <c r="E237" s="50">
        <v>342.0</v>
      </c>
      <c r="F237" s="50">
        <v>757.0</v>
      </c>
      <c r="G237" s="57">
        <v>0.5482166446</v>
      </c>
      <c r="H237" s="57">
        <v>0.4517833554</v>
      </c>
      <c r="I237" s="7"/>
      <c r="J237" s="20" t="s">
        <v>243</v>
      </c>
      <c r="K237" s="20" t="s">
        <v>443</v>
      </c>
      <c r="L237" s="20">
        <v>1460.0</v>
      </c>
      <c r="M237" s="57">
        <v>0.589613649</v>
      </c>
      <c r="N237" s="57">
        <v>0.5430267062</v>
      </c>
      <c r="O237" s="27">
        <v>4.658694277</v>
      </c>
      <c r="P237" s="20">
        <v>1.0</v>
      </c>
      <c r="Q237" s="7"/>
      <c r="R237" s="7"/>
      <c r="S237" s="7"/>
      <c r="T237" s="7"/>
      <c r="U237" s="7"/>
      <c r="V237" s="7"/>
      <c r="W237" s="7"/>
      <c r="X237" s="7"/>
      <c r="Y237" s="7"/>
      <c r="Z237" s="7"/>
    </row>
    <row r="238" ht="15.0" customHeight="1">
      <c r="A238" s="20" t="s">
        <v>243</v>
      </c>
      <c r="B238" s="20" t="s">
        <v>443</v>
      </c>
      <c r="C238" s="20" t="s">
        <v>770</v>
      </c>
      <c r="D238" s="50">
        <v>201.0</v>
      </c>
      <c r="E238" s="50">
        <v>263.0</v>
      </c>
      <c r="F238" s="50">
        <v>464.0</v>
      </c>
      <c r="G238" s="57">
        <v>0.4331896552</v>
      </c>
      <c r="H238" s="57">
        <v>0.5668103448</v>
      </c>
      <c r="I238" s="7"/>
      <c r="J238" s="20" t="s">
        <v>365</v>
      </c>
      <c r="K238" s="20" t="s">
        <v>444</v>
      </c>
      <c r="L238" s="20">
        <v>5.0</v>
      </c>
      <c r="M238" s="57">
        <v>0.4893818887</v>
      </c>
      <c r="N238" s="57">
        <v>0.4800861141</v>
      </c>
      <c r="O238" s="27">
        <v>0.9295774643</v>
      </c>
      <c r="P238" s="20">
        <v>1.0</v>
      </c>
      <c r="Q238" s="7"/>
      <c r="R238" s="7"/>
      <c r="S238" s="7"/>
      <c r="T238" s="7"/>
      <c r="U238" s="7"/>
      <c r="V238" s="7"/>
      <c r="W238" s="7"/>
      <c r="X238" s="7"/>
      <c r="Y238" s="7"/>
      <c r="Z238" s="7"/>
    </row>
    <row r="239" ht="15.0" customHeight="1">
      <c r="A239" s="20" t="s">
        <v>243</v>
      </c>
      <c r="B239" s="20" t="s">
        <v>443</v>
      </c>
      <c r="C239" s="20" t="s">
        <v>771</v>
      </c>
      <c r="D239" s="50">
        <v>410.0</v>
      </c>
      <c r="E239" s="50">
        <v>413.0</v>
      </c>
      <c r="F239" s="50">
        <v>823.0</v>
      </c>
      <c r="G239" s="57">
        <v>0.4981773998</v>
      </c>
      <c r="H239" s="57">
        <v>0.5018226002</v>
      </c>
      <c r="I239" s="7"/>
      <c r="J239" s="20" t="s">
        <v>365</v>
      </c>
      <c r="K239" s="20" t="s">
        <v>444</v>
      </c>
      <c r="L239" s="20">
        <v>15.0</v>
      </c>
      <c r="M239" s="57">
        <v>0.4803168409</v>
      </c>
      <c r="N239" s="57">
        <v>0.456043956</v>
      </c>
      <c r="O239" s="27">
        <v>2.427288482</v>
      </c>
      <c r="P239" s="20">
        <v>1.0</v>
      </c>
      <c r="Q239" s="7"/>
      <c r="R239" s="7"/>
      <c r="S239" s="7"/>
      <c r="T239" s="7"/>
      <c r="U239" s="7"/>
      <c r="V239" s="7"/>
      <c r="W239" s="7"/>
      <c r="X239" s="7"/>
      <c r="Y239" s="7"/>
      <c r="Z239" s="7"/>
    </row>
    <row r="240" ht="15.0" customHeight="1">
      <c r="A240" s="20" t="s">
        <v>243</v>
      </c>
      <c r="B240" s="20" t="s">
        <v>443</v>
      </c>
      <c r="C240" s="20" t="s">
        <v>772</v>
      </c>
      <c r="D240" s="50">
        <v>694.0</v>
      </c>
      <c r="E240" s="50">
        <v>828.0</v>
      </c>
      <c r="F240" s="50">
        <v>1522.0</v>
      </c>
      <c r="G240" s="57">
        <v>0.455978975</v>
      </c>
      <c r="H240" s="57">
        <v>0.544021025</v>
      </c>
      <c r="I240" s="7"/>
      <c r="J240" s="20" t="s">
        <v>365</v>
      </c>
      <c r="K240" s="20" t="s">
        <v>445</v>
      </c>
      <c r="L240" s="20">
        <v>23.0</v>
      </c>
      <c r="M240" s="57">
        <v>0.4392831859</v>
      </c>
      <c r="N240" s="57">
        <v>0.4414858646</v>
      </c>
      <c r="O240" s="27">
        <v>-0.2202678629</v>
      </c>
      <c r="P240" s="20">
        <v>1.0</v>
      </c>
      <c r="Q240" s="7"/>
      <c r="R240" s="7"/>
      <c r="S240" s="7"/>
      <c r="T240" s="7"/>
      <c r="U240" s="7"/>
      <c r="V240" s="7"/>
      <c r="W240" s="7"/>
      <c r="X240" s="7"/>
      <c r="Y240" s="7"/>
      <c r="Z240" s="7"/>
    </row>
    <row r="241" ht="15.0" customHeight="1">
      <c r="A241" s="20" t="s">
        <v>243</v>
      </c>
      <c r="B241" s="20" t="s">
        <v>443</v>
      </c>
      <c r="C241" s="20" t="s">
        <v>773</v>
      </c>
      <c r="D241" s="50">
        <v>638.0</v>
      </c>
      <c r="E241" s="50">
        <v>701.0</v>
      </c>
      <c r="F241" s="50">
        <v>1339.0</v>
      </c>
      <c r="G241" s="57">
        <v>0.4764749813</v>
      </c>
      <c r="H241" s="57">
        <v>0.5235250187</v>
      </c>
      <c r="I241" s="7"/>
      <c r="J241" s="20" t="s">
        <v>365</v>
      </c>
      <c r="K241" s="20" t="s">
        <v>445</v>
      </c>
      <c r="L241" s="20">
        <v>26.0</v>
      </c>
      <c r="M241" s="57">
        <v>0.42542707</v>
      </c>
      <c r="N241" s="57">
        <v>0.4290442698</v>
      </c>
      <c r="O241" s="27">
        <v>-0.3617199779</v>
      </c>
      <c r="P241" s="20">
        <v>1.0</v>
      </c>
      <c r="Q241" s="7"/>
      <c r="R241" s="7"/>
      <c r="S241" s="7"/>
      <c r="T241" s="7"/>
      <c r="U241" s="7"/>
      <c r="V241" s="7"/>
      <c r="W241" s="7"/>
      <c r="X241" s="7"/>
      <c r="Y241" s="7"/>
      <c r="Z241" s="7"/>
    </row>
    <row r="242" ht="15.0" customHeight="1">
      <c r="A242" s="20" t="s">
        <v>243</v>
      </c>
      <c r="B242" s="20" t="s">
        <v>443</v>
      </c>
      <c r="C242" s="20" t="s">
        <v>774</v>
      </c>
      <c r="D242" s="50">
        <v>450.0</v>
      </c>
      <c r="E242" s="50">
        <v>447.0</v>
      </c>
      <c r="F242" s="50">
        <v>897.0</v>
      </c>
      <c r="G242" s="57">
        <v>0.5016722408</v>
      </c>
      <c r="H242" s="57">
        <v>0.4983277592</v>
      </c>
      <c r="I242" s="7"/>
      <c r="J242" s="20" t="s">
        <v>365</v>
      </c>
      <c r="K242" s="20" t="s">
        <v>445</v>
      </c>
      <c r="L242" s="20">
        <v>33.0</v>
      </c>
      <c r="M242" s="57">
        <v>0.455212689</v>
      </c>
      <c r="N242" s="57">
        <v>0.4509668508</v>
      </c>
      <c r="O242" s="27">
        <v>0.4245838147</v>
      </c>
      <c r="P242" s="20">
        <v>1.0</v>
      </c>
      <c r="Q242" s="7"/>
      <c r="R242" s="7"/>
      <c r="S242" s="7"/>
      <c r="T242" s="7"/>
      <c r="U242" s="7"/>
      <c r="V242" s="7"/>
      <c r="W242" s="7"/>
      <c r="X242" s="7"/>
      <c r="Y242" s="7"/>
      <c r="Z242" s="7"/>
    </row>
    <row r="243" ht="15.0" customHeight="1">
      <c r="A243" s="20" t="s">
        <v>365</v>
      </c>
      <c r="B243" s="20" t="s">
        <v>544</v>
      </c>
      <c r="C243" s="20" t="s">
        <v>449</v>
      </c>
      <c r="D243" s="50">
        <v>389.0</v>
      </c>
      <c r="E243" s="50">
        <v>1019.0</v>
      </c>
      <c r="F243" s="50">
        <v>1408.0</v>
      </c>
      <c r="G243" s="57">
        <v>0.2762784091</v>
      </c>
      <c r="H243" s="57">
        <v>0.7237215909</v>
      </c>
      <c r="I243" s="7"/>
      <c r="J243" s="20" t="s">
        <v>365</v>
      </c>
      <c r="K243" s="20" t="s">
        <v>445</v>
      </c>
      <c r="L243" s="20">
        <v>36.0</v>
      </c>
      <c r="M243" s="57">
        <v>0.372314969</v>
      </c>
      <c r="N243" s="57">
        <v>0.3839835729</v>
      </c>
      <c r="O243" s="27">
        <v>-1.166860388</v>
      </c>
      <c r="P243" s="20">
        <v>1.0</v>
      </c>
      <c r="Q243" s="7"/>
      <c r="R243" s="7"/>
      <c r="S243" s="7"/>
      <c r="T243" s="7"/>
      <c r="U243" s="7"/>
      <c r="V243" s="7"/>
      <c r="W243" s="7"/>
      <c r="X243" s="7"/>
      <c r="Y243" s="7"/>
      <c r="Z243" s="7"/>
    </row>
    <row r="244" ht="15.0" customHeight="1">
      <c r="A244" s="20" t="s">
        <v>365</v>
      </c>
      <c r="B244" s="20" t="s">
        <v>543</v>
      </c>
      <c r="C244" s="20" t="s">
        <v>456</v>
      </c>
      <c r="D244" s="50">
        <v>1040.0</v>
      </c>
      <c r="E244" s="50">
        <v>2490.0</v>
      </c>
      <c r="F244" s="50">
        <v>3530.0</v>
      </c>
      <c r="G244" s="57">
        <v>0.2946175637</v>
      </c>
      <c r="H244" s="57">
        <v>0.7053824363</v>
      </c>
      <c r="I244" s="7"/>
      <c r="J244" s="20" t="s">
        <v>365</v>
      </c>
      <c r="K244" s="20" t="s">
        <v>446</v>
      </c>
      <c r="L244" s="20">
        <v>43.0</v>
      </c>
      <c r="M244" s="57">
        <v>0.5091087163</v>
      </c>
      <c r="N244" s="57">
        <v>0.5335164835</v>
      </c>
      <c r="O244" s="27">
        <v>-2.440776722</v>
      </c>
      <c r="P244" s="20">
        <v>1.0</v>
      </c>
      <c r="Q244" s="7"/>
      <c r="R244" s="7"/>
      <c r="S244" s="7"/>
      <c r="T244" s="7"/>
      <c r="U244" s="7"/>
      <c r="V244" s="7"/>
      <c r="W244" s="7"/>
      <c r="X244" s="7"/>
      <c r="Y244" s="7"/>
      <c r="Z244" s="7"/>
    </row>
    <row r="245" ht="15.0" customHeight="1">
      <c r="A245" s="20" t="s">
        <v>365</v>
      </c>
      <c r="B245" s="20" t="s">
        <v>545</v>
      </c>
      <c r="C245" s="20" t="s">
        <v>775</v>
      </c>
      <c r="D245" s="50">
        <v>103.0</v>
      </c>
      <c r="E245" s="50">
        <v>234.0</v>
      </c>
      <c r="F245" s="50">
        <v>337.0</v>
      </c>
      <c r="G245" s="57">
        <v>0.3056379822</v>
      </c>
      <c r="H245" s="57">
        <v>0.6943620178</v>
      </c>
      <c r="I245" s="7"/>
      <c r="J245" s="20" t="s">
        <v>365</v>
      </c>
      <c r="K245" s="20" t="s">
        <v>446</v>
      </c>
      <c r="L245" s="20">
        <v>46.0</v>
      </c>
      <c r="M245" s="57">
        <v>0.6177105038</v>
      </c>
      <c r="N245" s="57">
        <v>0.586784141</v>
      </c>
      <c r="O245" s="27">
        <v>3.092636283</v>
      </c>
      <c r="P245" s="20">
        <v>1.0</v>
      </c>
      <c r="Q245" s="7"/>
      <c r="R245" s="7"/>
      <c r="S245" s="7"/>
      <c r="T245" s="7"/>
      <c r="U245" s="7"/>
      <c r="V245" s="7"/>
      <c r="W245" s="7"/>
      <c r="X245" s="7"/>
      <c r="Y245" s="7"/>
      <c r="Z245" s="7"/>
    </row>
    <row r="246" ht="15.0" customHeight="1">
      <c r="A246" s="20" t="s">
        <v>272</v>
      </c>
      <c r="B246" s="20" t="s">
        <v>546</v>
      </c>
      <c r="C246" s="20" t="s">
        <v>776</v>
      </c>
      <c r="D246" s="50">
        <v>678.0</v>
      </c>
      <c r="E246" s="50">
        <v>870.0</v>
      </c>
      <c r="F246" s="50">
        <v>1548.0</v>
      </c>
      <c r="G246" s="57">
        <v>0.4379844961</v>
      </c>
      <c r="H246" s="57">
        <v>0.5620155039</v>
      </c>
      <c r="I246" s="7"/>
      <c r="J246" s="20" t="s">
        <v>365</v>
      </c>
      <c r="K246" s="20" t="s">
        <v>446</v>
      </c>
      <c r="L246" s="20">
        <v>53.0</v>
      </c>
      <c r="M246" s="57">
        <v>0.7107373115</v>
      </c>
      <c r="N246" s="57">
        <v>0.7196391395</v>
      </c>
      <c r="O246" s="27">
        <v>-0.8901827998</v>
      </c>
      <c r="P246" s="20">
        <v>1.0</v>
      </c>
      <c r="Q246" s="7"/>
      <c r="R246" s="7"/>
      <c r="S246" s="7"/>
      <c r="T246" s="7"/>
      <c r="U246" s="7"/>
      <c r="V246" s="7"/>
      <c r="W246" s="7"/>
      <c r="X246" s="7"/>
      <c r="Y246" s="7"/>
      <c r="Z246" s="7"/>
    </row>
    <row r="247" ht="15.0" customHeight="1">
      <c r="A247" s="20" t="s">
        <v>272</v>
      </c>
      <c r="B247" s="20" t="s">
        <v>546</v>
      </c>
      <c r="C247" s="20" t="s">
        <v>777</v>
      </c>
      <c r="D247" s="50">
        <v>678.0</v>
      </c>
      <c r="E247" s="50">
        <v>870.0</v>
      </c>
      <c r="F247" s="50">
        <v>1548.0</v>
      </c>
      <c r="G247" s="57">
        <v>0.4379844961</v>
      </c>
      <c r="H247" s="57">
        <v>0.5620155039</v>
      </c>
      <c r="I247" s="7"/>
      <c r="J247" s="20" t="s">
        <v>365</v>
      </c>
      <c r="K247" s="20" t="s">
        <v>446</v>
      </c>
      <c r="L247" s="20">
        <v>56.0</v>
      </c>
      <c r="M247" s="57">
        <v>0.6614359656</v>
      </c>
      <c r="N247" s="57">
        <v>0.6657859974</v>
      </c>
      <c r="O247" s="27">
        <v>-0.4350031765</v>
      </c>
      <c r="P247" s="20">
        <v>1.0</v>
      </c>
      <c r="Q247" s="7"/>
      <c r="R247" s="7"/>
      <c r="S247" s="7"/>
      <c r="T247" s="7"/>
      <c r="U247" s="7"/>
      <c r="V247" s="7"/>
      <c r="W247" s="7"/>
      <c r="X247" s="7"/>
      <c r="Y247" s="7"/>
      <c r="Z247" s="7"/>
    </row>
    <row r="248" ht="15.0" customHeight="1">
      <c r="A248" s="20" t="s">
        <v>272</v>
      </c>
      <c r="B248" s="20" t="s">
        <v>547</v>
      </c>
      <c r="C248" s="20" t="s">
        <v>778</v>
      </c>
      <c r="D248" s="50">
        <v>363.0</v>
      </c>
      <c r="E248" s="50">
        <v>554.0</v>
      </c>
      <c r="F248" s="50">
        <v>917.0</v>
      </c>
      <c r="G248" s="57">
        <v>0.3958560523</v>
      </c>
      <c r="H248" s="57">
        <v>0.6041439477</v>
      </c>
      <c r="I248" s="7"/>
      <c r="J248" s="20" t="s">
        <v>365</v>
      </c>
      <c r="K248" s="20" t="s">
        <v>447</v>
      </c>
      <c r="L248" s="20">
        <v>60.0</v>
      </c>
      <c r="M248" s="57">
        <v>0.6526352405</v>
      </c>
      <c r="N248" s="57">
        <v>0.6579634465</v>
      </c>
      <c r="O248" s="27">
        <v>-0.5328206019</v>
      </c>
      <c r="P248" s="20">
        <v>1.0</v>
      </c>
      <c r="Q248" s="7"/>
      <c r="R248" s="7"/>
      <c r="S248" s="7"/>
      <c r="T248" s="7"/>
      <c r="U248" s="7"/>
      <c r="V248" s="7"/>
      <c r="W248" s="7"/>
      <c r="X248" s="7"/>
      <c r="Y248" s="7"/>
      <c r="Z248" s="7"/>
    </row>
    <row r="249" ht="15.0" customHeight="1">
      <c r="A249" s="20" t="s">
        <v>272</v>
      </c>
      <c r="B249" s="20" t="s">
        <v>547</v>
      </c>
      <c r="C249" s="20" t="s">
        <v>779</v>
      </c>
      <c r="D249" s="50">
        <v>363.0</v>
      </c>
      <c r="E249" s="50">
        <v>554.0</v>
      </c>
      <c r="F249" s="50">
        <v>917.0</v>
      </c>
      <c r="G249" s="57">
        <v>0.3958560523</v>
      </c>
      <c r="H249" s="57">
        <v>0.6041439477</v>
      </c>
      <c r="I249" s="7"/>
      <c r="J249" s="20" t="s">
        <v>365</v>
      </c>
      <c r="K249" s="20" t="s">
        <v>448</v>
      </c>
      <c r="L249" s="20">
        <v>70.0</v>
      </c>
      <c r="M249" s="57">
        <v>0.6893462551</v>
      </c>
      <c r="N249" s="57">
        <v>0.6778625954</v>
      </c>
      <c r="O249" s="27">
        <v>1.14836597</v>
      </c>
      <c r="P249" s="20">
        <v>1.0</v>
      </c>
      <c r="Q249" s="7"/>
      <c r="R249" s="7"/>
      <c r="S249" s="7"/>
      <c r="T249" s="7"/>
      <c r="U249" s="7"/>
      <c r="V249" s="7"/>
      <c r="W249" s="7"/>
      <c r="X249" s="7"/>
      <c r="Y249" s="7"/>
      <c r="Z249" s="7"/>
    </row>
    <row r="250" ht="15.0" customHeight="1">
      <c r="A250" s="20" t="s">
        <v>272</v>
      </c>
      <c r="B250" s="20" t="s">
        <v>548</v>
      </c>
      <c r="C250" s="20" t="s">
        <v>548</v>
      </c>
      <c r="D250" s="50">
        <v>516.0</v>
      </c>
      <c r="E250" s="50">
        <v>616.0</v>
      </c>
      <c r="F250" s="50">
        <v>1132.0</v>
      </c>
      <c r="G250" s="57">
        <v>0.4558303887</v>
      </c>
      <c r="H250" s="57">
        <v>0.5441696113</v>
      </c>
      <c r="I250" s="7"/>
      <c r="J250" s="20" t="s">
        <v>365</v>
      </c>
      <c r="K250" s="20" t="s">
        <v>448</v>
      </c>
      <c r="L250" s="20">
        <v>80.0</v>
      </c>
      <c r="M250" s="57">
        <v>0.6738035541</v>
      </c>
      <c r="N250" s="57">
        <v>0.7246153846</v>
      </c>
      <c r="O250" s="27">
        <v>-5.081183055</v>
      </c>
      <c r="P250" s="20">
        <v>1.0</v>
      </c>
      <c r="Q250" s="7"/>
      <c r="R250" s="7"/>
      <c r="S250" s="7"/>
      <c r="T250" s="7"/>
      <c r="U250" s="7"/>
      <c r="V250" s="7"/>
      <c r="W250" s="7"/>
      <c r="X250" s="7"/>
      <c r="Y250" s="7"/>
      <c r="Z250" s="7"/>
    </row>
    <row r="251" ht="15.0" customHeight="1">
      <c r="A251" s="20" t="s">
        <v>272</v>
      </c>
      <c r="B251" s="20" t="s">
        <v>421</v>
      </c>
      <c r="C251" s="20" t="s">
        <v>780</v>
      </c>
      <c r="D251" s="50">
        <v>318.0</v>
      </c>
      <c r="E251" s="50">
        <v>275.0</v>
      </c>
      <c r="F251" s="50">
        <v>593.0</v>
      </c>
      <c r="G251" s="57">
        <v>0.5362563238</v>
      </c>
      <c r="H251" s="57">
        <v>0.4637436762</v>
      </c>
      <c r="I251" s="7"/>
      <c r="J251" s="20" t="s">
        <v>365</v>
      </c>
      <c r="K251" s="20" t="s">
        <v>448</v>
      </c>
      <c r="L251" s="20">
        <v>90.0</v>
      </c>
      <c r="M251" s="57">
        <v>0.5993168689</v>
      </c>
      <c r="N251" s="57">
        <v>0.6096654275</v>
      </c>
      <c r="O251" s="27">
        <v>-1.034855865</v>
      </c>
      <c r="P251" s="20">
        <v>1.0</v>
      </c>
      <c r="Q251" s="7"/>
      <c r="R251" s="7"/>
      <c r="S251" s="7"/>
      <c r="T251" s="7"/>
      <c r="U251" s="7"/>
      <c r="V251" s="7"/>
      <c r="W251" s="7"/>
      <c r="X251" s="7"/>
      <c r="Y251" s="7"/>
      <c r="Z251" s="7"/>
    </row>
    <row r="252" ht="15.0" customHeight="1">
      <c r="A252" s="20" t="s">
        <v>272</v>
      </c>
      <c r="B252" s="20" t="s">
        <v>421</v>
      </c>
      <c r="C252" s="20" t="s">
        <v>781</v>
      </c>
      <c r="D252" s="50">
        <v>318.0</v>
      </c>
      <c r="E252" s="50">
        <v>275.0</v>
      </c>
      <c r="F252" s="50">
        <v>593.0</v>
      </c>
      <c r="G252" s="57">
        <v>0.5362563238</v>
      </c>
      <c r="H252" s="57">
        <v>0.4637436762</v>
      </c>
      <c r="I252" s="7"/>
      <c r="J252" s="20" t="s">
        <v>365</v>
      </c>
      <c r="K252" s="20" t="s">
        <v>448</v>
      </c>
      <c r="L252" s="20">
        <v>100.0</v>
      </c>
      <c r="M252" s="57">
        <v>0.5448397933</v>
      </c>
      <c r="N252" s="57">
        <v>0.5913669065</v>
      </c>
      <c r="O252" s="27">
        <v>-4.652711322</v>
      </c>
      <c r="P252" s="20">
        <v>1.0</v>
      </c>
      <c r="Q252" s="7"/>
      <c r="R252" s="7"/>
      <c r="S252" s="7"/>
      <c r="T252" s="7"/>
      <c r="U252" s="7"/>
      <c r="V252" s="7"/>
      <c r="W252" s="7"/>
      <c r="X252" s="7"/>
      <c r="Y252" s="7"/>
      <c r="Z252" s="7"/>
    </row>
    <row r="253" ht="15.0" customHeight="1">
      <c r="A253" s="20" t="s">
        <v>272</v>
      </c>
      <c r="B253" s="20" t="s">
        <v>421</v>
      </c>
      <c r="C253" s="20" t="s">
        <v>782</v>
      </c>
      <c r="D253" s="50">
        <v>318.0</v>
      </c>
      <c r="E253" s="50">
        <v>275.0</v>
      </c>
      <c r="F253" s="50">
        <v>593.0</v>
      </c>
      <c r="G253" s="57">
        <v>0.5362563238</v>
      </c>
      <c r="H253" s="57">
        <v>0.4637436762</v>
      </c>
      <c r="I253" s="7"/>
      <c r="J253" s="20" t="s">
        <v>365</v>
      </c>
      <c r="K253" s="20" t="s">
        <v>448</v>
      </c>
      <c r="L253" s="20">
        <v>110.0</v>
      </c>
      <c r="M253" s="57">
        <v>0.586598593</v>
      </c>
      <c r="N253" s="57">
        <v>0.5524781341</v>
      </c>
      <c r="O253" s="27">
        <v>3.412045891</v>
      </c>
      <c r="P253" s="20">
        <v>1.0</v>
      </c>
      <c r="Q253" s="7"/>
      <c r="R253" s="7"/>
      <c r="S253" s="7"/>
      <c r="T253" s="7"/>
      <c r="U253" s="7"/>
      <c r="V253" s="7"/>
      <c r="W253" s="7"/>
      <c r="X253" s="7"/>
      <c r="Y253" s="7"/>
      <c r="Z253" s="7"/>
    </row>
    <row r="254" ht="15.0" customHeight="1">
      <c r="A254" s="20" t="s">
        <v>272</v>
      </c>
      <c r="B254" s="20" t="s">
        <v>421</v>
      </c>
      <c r="C254" s="20" t="s">
        <v>783</v>
      </c>
      <c r="D254" s="50">
        <v>318.0</v>
      </c>
      <c r="E254" s="50">
        <v>275.0</v>
      </c>
      <c r="F254" s="50">
        <v>593.0</v>
      </c>
      <c r="G254" s="57">
        <v>0.5362563238</v>
      </c>
      <c r="H254" s="57">
        <v>0.4637436762</v>
      </c>
      <c r="I254" s="7"/>
      <c r="J254" s="20" t="s">
        <v>365</v>
      </c>
      <c r="K254" s="20" t="s">
        <v>448</v>
      </c>
      <c r="L254" s="20">
        <v>120.0</v>
      </c>
      <c r="M254" s="57">
        <v>0.5670591678</v>
      </c>
      <c r="N254" s="57">
        <v>0.6089918256</v>
      </c>
      <c r="O254" s="27">
        <v>-4.19326578</v>
      </c>
      <c r="P254" s="20">
        <v>1.0</v>
      </c>
      <c r="Q254" s="7"/>
      <c r="R254" s="7"/>
      <c r="S254" s="7"/>
      <c r="T254" s="7"/>
      <c r="U254" s="7"/>
      <c r="V254" s="7"/>
      <c r="W254" s="7"/>
      <c r="X254" s="7"/>
      <c r="Y254" s="7"/>
      <c r="Z254" s="7"/>
    </row>
    <row r="255" ht="15.0" customHeight="1">
      <c r="A255" s="20" t="s">
        <v>272</v>
      </c>
      <c r="B255" s="20" t="s">
        <v>421</v>
      </c>
      <c r="C255" s="20" t="s">
        <v>784</v>
      </c>
      <c r="D255" s="50">
        <v>318.0</v>
      </c>
      <c r="E255" s="50">
        <v>275.0</v>
      </c>
      <c r="F255" s="50">
        <v>593.0</v>
      </c>
      <c r="G255" s="57">
        <v>0.5362563238</v>
      </c>
      <c r="H255" s="57">
        <v>0.4637436762</v>
      </c>
      <c r="I255" s="7"/>
      <c r="J255" s="20" t="s">
        <v>365</v>
      </c>
      <c r="K255" s="20" t="s">
        <v>449</v>
      </c>
      <c r="L255" s="20">
        <v>130.0</v>
      </c>
      <c r="M255" s="57">
        <v>0.2868696928</v>
      </c>
      <c r="N255" s="57">
        <v>0.2952978056</v>
      </c>
      <c r="O255" s="27">
        <v>-0.8428112881</v>
      </c>
      <c r="P255" s="20">
        <v>1.0</v>
      </c>
      <c r="Q255" s="7"/>
      <c r="R255" s="7"/>
      <c r="S255" s="7"/>
      <c r="T255" s="7"/>
      <c r="U255" s="7"/>
      <c r="V255" s="7"/>
      <c r="W255" s="7"/>
      <c r="X255" s="7"/>
      <c r="Y255" s="7"/>
      <c r="Z255" s="7"/>
    </row>
    <row r="256" ht="15.0" customHeight="1">
      <c r="A256" s="20" t="s">
        <v>272</v>
      </c>
      <c r="B256" s="20" t="s">
        <v>421</v>
      </c>
      <c r="C256" s="20" t="s">
        <v>785</v>
      </c>
      <c r="D256" s="50">
        <v>318.0</v>
      </c>
      <c r="E256" s="50">
        <v>275.0</v>
      </c>
      <c r="F256" s="50">
        <v>593.0</v>
      </c>
      <c r="G256" s="57">
        <v>0.5362563238</v>
      </c>
      <c r="H256" s="57">
        <v>0.4637436762</v>
      </c>
      <c r="I256" s="7"/>
      <c r="J256" s="20" t="s">
        <v>365</v>
      </c>
      <c r="K256" s="20" t="s">
        <v>450</v>
      </c>
      <c r="L256" s="20">
        <v>140.0</v>
      </c>
      <c r="M256" s="57">
        <v>0.496782391</v>
      </c>
      <c r="N256" s="57">
        <v>0.4717236708</v>
      </c>
      <c r="O256" s="27">
        <v>2.505872011</v>
      </c>
      <c r="P256" s="20">
        <v>1.0</v>
      </c>
      <c r="Q256" s="7"/>
      <c r="R256" s="7"/>
      <c r="S256" s="7"/>
      <c r="T256" s="7"/>
      <c r="U256" s="7"/>
      <c r="V256" s="7"/>
      <c r="W256" s="7"/>
      <c r="X256" s="7"/>
      <c r="Y256" s="7"/>
      <c r="Z256" s="7"/>
    </row>
    <row r="257" ht="15.0" customHeight="1">
      <c r="A257" s="20" t="s">
        <v>272</v>
      </c>
      <c r="B257" s="20" t="s">
        <v>421</v>
      </c>
      <c r="C257" s="20" t="s">
        <v>786</v>
      </c>
      <c r="D257" s="50">
        <v>318.0</v>
      </c>
      <c r="E257" s="50">
        <v>275.0</v>
      </c>
      <c r="F257" s="50">
        <v>593.0</v>
      </c>
      <c r="G257" s="57">
        <v>0.5362563238</v>
      </c>
      <c r="H257" s="57">
        <v>0.4637436762</v>
      </c>
      <c r="I257" s="7"/>
      <c r="J257" s="20" t="s">
        <v>365</v>
      </c>
      <c r="K257" s="20" t="s">
        <v>450</v>
      </c>
      <c r="L257" s="20">
        <v>150.0</v>
      </c>
      <c r="M257" s="57">
        <v>0.4259891638</v>
      </c>
      <c r="N257" s="57">
        <v>0.4398554466</v>
      </c>
      <c r="O257" s="27">
        <v>-1.386628276</v>
      </c>
      <c r="P257" s="20">
        <v>1.0</v>
      </c>
      <c r="Q257" s="7"/>
      <c r="R257" s="7"/>
      <c r="S257" s="7"/>
      <c r="T257" s="7"/>
      <c r="U257" s="7"/>
      <c r="V257" s="7"/>
      <c r="W257" s="7"/>
      <c r="X257" s="7"/>
      <c r="Y257" s="7"/>
      <c r="Z257" s="7"/>
    </row>
    <row r="258" ht="15.0" customHeight="1">
      <c r="A258" s="20" t="s">
        <v>272</v>
      </c>
      <c r="B258" s="20" t="s">
        <v>421</v>
      </c>
      <c r="C258" s="20" t="s">
        <v>787</v>
      </c>
      <c r="D258" s="50">
        <v>318.0</v>
      </c>
      <c r="E258" s="50">
        <v>275.0</v>
      </c>
      <c r="F258" s="50">
        <v>593.0</v>
      </c>
      <c r="G258" s="57">
        <v>0.5362563238</v>
      </c>
      <c r="H258" s="57">
        <v>0.4637436762</v>
      </c>
      <c r="I258" s="7"/>
      <c r="J258" s="20" t="s">
        <v>365</v>
      </c>
      <c r="K258" s="20" t="s">
        <v>451</v>
      </c>
      <c r="L258" s="20">
        <v>160.0</v>
      </c>
      <c r="M258" s="57">
        <v>0.4667529355</v>
      </c>
      <c r="N258" s="57">
        <v>0.4784090909</v>
      </c>
      <c r="O258" s="27">
        <v>-1.16561554</v>
      </c>
      <c r="P258" s="20">
        <v>1.0</v>
      </c>
      <c r="Q258" s="7"/>
      <c r="R258" s="7"/>
      <c r="S258" s="7"/>
      <c r="T258" s="7"/>
      <c r="U258" s="7"/>
      <c r="V258" s="7"/>
      <c r="W258" s="7"/>
      <c r="X258" s="7"/>
      <c r="Y258" s="7"/>
      <c r="Z258" s="7"/>
    </row>
    <row r="259" ht="15.0" customHeight="1">
      <c r="A259" s="20" t="s">
        <v>272</v>
      </c>
      <c r="B259" s="20" t="s">
        <v>421</v>
      </c>
      <c r="C259" s="20" t="s">
        <v>788</v>
      </c>
      <c r="D259" s="50">
        <v>318.0</v>
      </c>
      <c r="E259" s="50">
        <v>275.0</v>
      </c>
      <c r="F259" s="50">
        <v>593.0</v>
      </c>
      <c r="G259" s="57">
        <v>0.5362563238</v>
      </c>
      <c r="H259" s="57">
        <v>0.4637436762</v>
      </c>
      <c r="I259" s="7"/>
      <c r="J259" s="20" t="s">
        <v>365</v>
      </c>
      <c r="K259" s="20" t="s">
        <v>452</v>
      </c>
      <c r="L259" s="20">
        <v>173.0</v>
      </c>
      <c r="M259" s="57">
        <v>0.6101775502</v>
      </c>
      <c r="N259" s="57">
        <v>0.5702623907</v>
      </c>
      <c r="O259" s="27">
        <v>3.991515951</v>
      </c>
      <c r="P259" s="20">
        <v>1.0</v>
      </c>
      <c r="Q259" s="7"/>
      <c r="R259" s="7"/>
      <c r="S259" s="7"/>
      <c r="T259" s="7"/>
      <c r="U259" s="7"/>
      <c r="V259" s="7"/>
      <c r="W259" s="7"/>
      <c r="X259" s="7"/>
      <c r="Y259" s="7"/>
      <c r="Z259" s="7"/>
    </row>
    <row r="260" ht="15.0" customHeight="1">
      <c r="A260" s="20" t="s">
        <v>272</v>
      </c>
      <c r="B260" s="20" t="s">
        <v>421</v>
      </c>
      <c r="C260" s="20" t="s">
        <v>789</v>
      </c>
      <c r="D260" s="50">
        <v>318.0</v>
      </c>
      <c r="E260" s="50">
        <v>275.0</v>
      </c>
      <c r="F260" s="50">
        <v>593.0</v>
      </c>
      <c r="G260" s="57">
        <v>0.5362563238</v>
      </c>
      <c r="H260" s="57">
        <v>0.4637436762</v>
      </c>
      <c r="I260" s="7"/>
      <c r="J260" s="20" t="s">
        <v>365</v>
      </c>
      <c r="K260" s="20" t="s">
        <v>453</v>
      </c>
      <c r="L260" s="20">
        <v>180.0</v>
      </c>
      <c r="M260" s="57">
        <v>0.6371139012</v>
      </c>
      <c r="N260" s="57">
        <v>0.5936777178</v>
      </c>
      <c r="O260" s="27">
        <v>4.343618344</v>
      </c>
      <c r="P260" s="20">
        <v>1.0</v>
      </c>
      <c r="Q260" s="7"/>
      <c r="R260" s="7"/>
      <c r="S260" s="7"/>
      <c r="T260" s="7"/>
      <c r="U260" s="7"/>
      <c r="V260" s="7"/>
      <c r="W260" s="7"/>
      <c r="X260" s="7"/>
      <c r="Y260" s="7"/>
      <c r="Z260" s="7"/>
    </row>
    <row r="261" ht="15.0" customHeight="1">
      <c r="A261" s="20" t="s">
        <v>272</v>
      </c>
      <c r="B261" s="20" t="s">
        <v>421</v>
      </c>
      <c r="C261" s="20" t="s">
        <v>790</v>
      </c>
      <c r="D261" s="50">
        <v>318.0</v>
      </c>
      <c r="E261" s="50">
        <v>275.0</v>
      </c>
      <c r="F261" s="50">
        <v>593.0</v>
      </c>
      <c r="G261" s="57">
        <v>0.5362563238</v>
      </c>
      <c r="H261" s="57">
        <v>0.4637436762</v>
      </c>
      <c r="I261" s="7"/>
      <c r="J261" s="20" t="s">
        <v>365</v>
      </c>
      <c r="K261" s="20" t="s">
        <v>454</v>
      </c>
      <c r="L261" s="20">
        <v>190.0</v>
      </c>
      <c r="M261" s="57">
        <v>0.4574336163</v>
      </c>
      <c r="N261" s="57">
        <v>0.4600116754</v>
      </c>
      <c r="O261" s="27">
        <v>-0.2578059089</v>
      </c>
      <c r="P261" s="20">
        <v>1.0</v>
      </c>
      <c r="Q261" s="7"/>
      <c r="R261" s="7"/>
      <c r="S261" s="7"/>
      <c r="T261" s="7"/>
      <c r="U261" s="7"/>
      <c r="V261" s="7"/>
      <c r="W261" s="7"/>
      <c r="X261" s="7"/>
      <c r="Y261" s="7"/>
      <c r="Z261" s="7"/>
    </row>
    <row r="262" ht="15.0" customHeight="1">
      <c r="A262" s="20" t="s">
        <v>272</v>
      </c>
      <c r="B262" s="20" t="s">
        <v>421</v>
      </c>
      <c r="C262" s="20" t="s">
        <v>791</v>
      </c>
      <c r="D262" s="50">
        <v>318.0</v>
      </c>
      <c r="E262" s="50">
        <v>275.0</v>
      </c>
      <c r="F262" s="50">
        <v>593.0</v>
      </c>
      <c r="G262" s="57">
        <v>0.5362563238</v>
      </c>
      <c r="H262" s="57">
        <v>0.4637436762</v>
      </c>
      <c r="I262" s="7"/>
      <c r="J262" s="20" t="s">
        <v>365</v>
      </c>
      <c r="K262" s="20" t="s">
        <v>455</v>
      </c>
      <c r="L262" s="20">
        <v>197.0</v>
      </c>
      <c r="M262" s="57">
        <v>0.5041207451</v>
      </c>
      <c r="N262" s="57">
        <v>0.5130353818</v>
      </c>
      <c r="O262" s="27">
        <v>-0.8914636647</v>
      </c>
      <c r="P262" s="20">
        <v>1.0</v>
      </c>
      <c r="Q262" s="7"/>
      <c r="R262" s="7"/>
      <c r="S262" s="7"/>
      <c r="T262" s="7"/>
      <c r="U262" s="7"/>
      <c r="V262" s="7"/>
      <c r="W262" s="7"/>
      <c r="X262" s="7"/>
      <c r="Y262" s="7"/>
      <c r="Z262" s="7"/>
    </row>
    <row r="263" ht="15.0" customHeight="1">
      <c r="A263" s="20" t="s">
        <v>272</v>
      </c>
      <c r="B263" s="20" t="s">
        <v>421</v>
      </c>
      <c r="C263" s="20" t="s">
        <v>792</v>
      </c>
      <c r="D263" s="50">
        <v>318.0</v>
      </c>
      <c r="E263" s="50">
        <v>275.0</v>
      </c>
      <c r="F263" s="50">
        <v>593.0</v>
      </c>
      <c r="G263" s="57">
        <v>0.5362563238</v>
      </c>
      <c r="H263" s="57">
        <v>0.4637436762</v>
      </c>
      <c r="I263" s="7"/>
      <c r="J263" s="20" t="s">
        <v>365</v>
      </c>
      <c r="K263" s="20" t="s">
        <v>455</v>
      </c>
      <c r="L263" s="20">
        <v>204.0</v>
      </c>
      <c r="M263" s="57">
        <v>0.52071148</v>
      </c>
      <c r="N263" s="57">
        <v>0.5361189802</v>
      </c>
      <c r="O263" s="27">
        <v>-1.540750018</v>
      </c>
      <c r="P263" s="20">
        <v>1.0</v>
      </c>
      <c r="Q263" s="7"/>
      <c r="R263" s="7"/>
      <c r="S263" s="7"/>
      <c r="T263" s="7"/>
      <c r="U263" s="7"/>
      <c r="V263" s="7"/>
      <c r="W263" s="7"/>
      <c r="X263" s="7"/>
      <c r="Y263" s="7"/>
      <c r="Z263" s="7"/>
    </row>
    <row r="264" ht="15.0" customHeight="1">
      <c r="A264" s="20" t="s">
        <v>272</v>
      </c>
      <c r="B264" s="20" t="s">
        <v>421</v>
      </c>
      <c r="C264" s="20" t="s">
        <v>793</v>
      </c>
      <c r="D264" s="50">
        <v>318.0</v>
      </c>
      <c r="E264" s="50">
        <v>275.0</v>
      </c>
      <c r="F264" s="50">
        <v>593.0</v>
      </c>
      <c r="G264" s="57">
        <v>0.5362563238</v>
      </c>
      <c r="H264" s="57">
        <v>0.4637436762</v>
      </c>
      <c r="I264" s="7"/>
      <c r="J264" s="20" t="s">
        <v>365</v>
      </c>
      <c r="K264" s="20" t="s">
        <v>455</v>
      </c>
      <c r="L264" s="20">
        <v>211.0</v>
      </c>
      <c r="M264" s="57">
        <v>0.5272260743</v>
      </c>
      <c r="N264" s="57">
        <v>0.51062417</v>
      </c>
      <c r="O264" s="27">
        <v>1.66019043</v>
      </c>
      <c r="P264" s="20">
        <v>1.0</v>
      </c>
      <c r="Q264" s="7"/>
      <c r="R264" s="7"/>
      <c r="S264" s="7"/>
      <c r="T264" s="7"/>
      <c r="U264" s="7"/>
      <c r="V264" s="7"/>
      <c r="W264" s="7"/>
      <c r="X264" s="7"/>
      <c r="Y264" s="7"/>
      <c r="Z264" s="7"/>
    </row>
    <row r="265" ht="15.0" customHeight="1">
      <c r="A265" s="20" t="s">
        <v>272</v>
      </c>
      <c r="B265" s="20" t="s">
        <v>421</v>
      </c>
      <c r="C265" s="20" t="s">
        <v>794</v>
      </c>
      <c r="D265" s="50">
        <v>318.0</v>
      </c>
      <c r="E265" s="50">
        <v>275.0</v>
      </c>
      <c r="F265" s="50">
        <v>593.0</v>
      </c>
      <c r="G265" s="57">
        <v>0.5362563238</v>
      </c>
      <c r="H265" s="57">
        <v>0.4637436762</v>
      </c>
      <c r="I265" s="7"/>
      <c r="J265" s="20" t="s">
        <v>365</v>
      </c>
      <c r="K265" s="20" t="s">
        <v>455</v>
      </c>
      <c r="L265" s="20">
        <v>218.0</v>
      </c>
      <c r="M265" s="57">
        <v>0.5607270522</v>
      </c>
      <c r="N265" s="57">
        <v>0.5321667524</v>
      </c>
      <c r="O265" s="27">
        <v>2.856029974</v>
      </c>
      <c r="P265" s="20">
        <v>1.0</v>
      </c>
      <c r="Q265" s="7"/>
      <c r="R265" s="7"/>
      <c r="S265" s="7"/>
      <c r="T265" s="7"/>
      <c r="U265" s="7"/>
      <c r="V265" s="7"/>
      <c r="W265" s="7"/>
      <c r="X265" s="7"/>
      <c r="Y265" s="7"/>
      <c r="Z265" s="7"/>
    </row>
    <row r="266" ht="15.0" customHeight="1">
      <c r="A266" s="20" t="s">
        <v>272</v>
      </c>
      <c r="B266" s="20" t="s">
        <v>421</v>
      </c>
      <c r="C266" s="20" t="s">
        <v>795</v>
      </c>
      <c r="D266" s="50">
        <v>318.0</v>
      </c>
      <c r="E266" s="50">
        <v>275.0</v>
      </c>
      <c r="F266" s="50">
        <v>593.0</v>
      </c>
      <c r="G266" s="57">
        <v>0.5362563238</v>
      </c>
      <c r="H266" s="57">
        <v>0.4637436762</v>
      </c>
      <c r="I266" s="7"/>
      <c r="J266" s="20" t="s">
        <v>365</v>
      </c>
      <c r="K266" s="20" t="s">
        <v>456</v>
      </c>
      <c r="L266" s="20">
        <v>220.0</v>
      </c>
      <c r="M266" s="57">
        <v>0.3030834228</v>
      </c>
      <c r="N266" s="57">
        <v>0.3282265552</v>
      </c>
      <c r="O266" s="27">
        <v>-2.514313242</v>
      </c>
      <c r="P266" s="20">
        <v>1.0</v>
      </c>
      <c r="Q266" s="7"/>
      <c r="R266" s="7"/>
      <c r="S266" s="7"/>
      <c r="T266" s="7"/>
      <c r="U266" s="7"/>
      <c r="V266" s="7"/>
      <c r="W266" s="7"/>
      <c r="X266" s="7"/>
      <c r="Y266" s="7"/>
      <c r="Z266" s="7"/>
    </row>
    <row r="267" ht="15.0" customHeight="1">
      <c r="A267" s="20" t="s">
        <v>272</v>
      </c>
      <c r="B267" s="20" t="s">
        <v>421</v>
      </c>
      <c r="C267" s="20" t="s">
        <v>796</v>
      </c>
      <c r="D267" s="50">
        <v>318.0</v>
      </c>
      <c r="E267" s="50">
        <v>275.0</v>
      </c>
      <c r="F267" s="50">
        <v>593.0</v>
      </c>
      <c r="G267" s="57">
        <v>0.5362563238</v>
      </c>
      <c r="H267" s="57">
        <v>0.4637436762</v>
      </c>
      <c r="I267" s="7"/>
      <c r="J267" s="20" t="s">
        <v>365</v>
      </c>
      <c r="K267" s="20" t="s">
        <v>457</v>
      </c>
      <c r="L267" s="20">
        <v>230.0</v>
      </c>
      <c r="M267" s="57">
        <v>0.4947430613</v>
      </c>
      <c r="N267" s="57">
        <v>0.5281795511</v>
      </c>
      <c r="O267" s="27">
        <v>-3.343648985</v>
      </c>
      <c r="P267" s="20">
        <v>0.0</v>
      </c>
      <c r="Q267" s="7"/>
      <c r="R267" s="7"/>
      <c r="S267" s="7"/>
      <c r="T267" s="7"/>
      <c r="U267" s="7"/>
      <c r="V267" s="7"/>
      <c r="W267" s="7"/>
      <c r="X267" s="7"/>
      <c r="Y267" s="7"/>
      <c r="Z267" s="7"/>
    </row>
    <row r="268" ht="15.0" customHeight="1">
      <c r="A268" s="20" t="s">
        <v>272</v>
      </c>
      <c r="B268" s="20" t="s">
        <v>421</v>
      </c>
      <c r="C268" s="20" t="s">
        <v>797</v>
      </c>
      <c r="D268" s="50">
        <v>318.0</v>
      </c>
      <c r="E268" s="50">
        <v>275.0</v>
      </c>
      <c r="F268" s="50">
        <v>593.0</v>
      </c>
      <c r="G268" s="57">
        <v>0.5362563238</v>
      </c>
      <c r="H268" s="57">
        <v>0.4637436762</v>
      </c>
      <c r="I268" s="7"/>
      <c r="J268" s="20" t="s">
        <v>365</v>
      </c>
      <c r="K268" s="20" t="s">
        <v>458</v>
      </c>
      <c r="L268" s="20">
        <v>253.0</v>
      </c>
      <c r="M268" s="57">
        <v>0.5746574899</v>
      </c>
      <c r="N268" s="57">
        <v>0.6003717472</v>
      </c>
      <c r="O268" s="27">
        <v>-2.571425732</v>
      </c>
      <c r="P268" s="20">
        <v>1.0</v>
      </c>
      <c r="Q268" s="7"/>
      <c r="R268" s="7"/>
      <c r="S268" s="7"/>
      <c r="T268" s="7"/>
      <c r="U268" s="7"/>
      <c r="V268" s="7"/>
      <c r="W268" s="7"/>
      <c r="X268" s="7"/>
      <c r="Y268" s="7"/>
      <c r="Z268" s="7"/>
    </row>
    <row r="269" ht="15.0" customHeight="1">
      <c r="A269" s="20" t="s">
        <v>272</v>
      </c>
      <c r="B269" s="20" t="s">
        <v>421</v>
      </c>
      <c r="C269" s="20" t="s">
        <v>798</v>
      </c>
      <c r="D269" s="50">
        <v>318.0</v>
      </c>
      <c r="E269" s="50">
        <v>275.0</v>
      </c>
      <c r="F269" s="50">
        <v>593.0</v>
      </c>
      <c r="G269" s="57">
        <v>0.5362563238</v>
      </c>
      <c r="H269" s="57">
        <v>0.4637436762</v>
      </c>
      <c r="I269" s="7"/>
      <c r="J269" s="20" t="s">
        <v>365</v>
      </c>
      <c r="K269" s="20" t="s">
        <v>458</v>
      </c>
      <c r="L269" s="20">
        <v>254.0</v>
      </c>
      <c r="M269" s="57">
        <v>0.5300863255</v>
      </c>
      <c r="N269" s="57">
        <v>0.5358146067</v>
      </c>
      <c r="O269" s="27">
        <v>-0.5728281222</v>
      </c>
      <c r="P269" s="20">
        <v>1.0</v>
      </c>
      <c r="Q269" s="7"/>
      <c r="R269" s="7"/>
      <c r="S269" s="7"/>
      <c r="T269" s="7"/>
      <c r="U269" s="7"/>
      <c r="V269" s="7"/>
      <c r="W269" s="7"/>
      <c r="X269" s="7"/>
      <c r="Y269" s="7"/>
      <c r="Z269" s="7"/>
    </row>
    <row r="270" ht="15.0" customHeight="1">
      <c r="A270" s="20" t="s">
        <v>272</v>
      </c>
      <c r="B270" s="20" t="s">
        <v>421</v>
      </c>
      <c r="C270" s="20" t="s">
        <v>799</v>
      </c>
      <c r="D270" s="50">
        <v>318.0</v>
      </c>
      <c r="E270" s="50">
        <v>275.0</v>
      </c>
      <c r="F270" s="50">
        <v>593.0</v>
      </c>
      <c r="G270" s="57">
        <v>0.5362563238</v>
      </c>
      <c r="H270" s="57">
        <v>0.4637436762</v>
      </c>
      <c r="I270" s="7"/>
      <c r="J270" s="20" t="s">
        <v>365</v>
      </c>
      <c r="K270" s="20" t="s">
        <v>458</v>
      </c>
      <c r="L270" s="20">
        <v>256.0</v>
      </c>
      <c r="M270" s="57">
        <v>0.5728887495</v>
      </c>
      <c r="N270" s="57">
        <v>0.6053215078</v>
      </c>
      <c r="O270" s="27">
        <v>-3.243275825</v>
      </c>
      <c r="P270" s="20">
        <v>1.0</v>
      </c>
      <c r="Q270" s="7"/>
      <c r="R270" s="7"/>
      <c r="S270" s="7"/>
      <c r="T270" s="7"/>
      <c r="U270" s="7"/>
      <c r="V270" s="7"/>
      <c r="W270" s="7"/>
      <c r="X270" s="7"/>
      <c r="Y270" s="7"/>
      <c r="Z270" s="7"/>
    </row>
    <row r="271" ht="15.0" customHeight="1">
      <c r="A271" s="20" t="s">
        <v>272</v>
      </c>
      <c r="B271" s="20" t="s">
        <v>421</v>
      </c>
      <c r="C271" s="20" t="s">
        <v>800</v>
      </c>
      <c r="D271" s="50">
        <v>318.0</v>
      </c>
      <c r="E271" s="50">
        <v>275.0</v>
      </c>
      <c r="F271" s="50">
        <v>593.0</v>
      </c>
      <c r="G271" s="57">
        <v>0.5362563238</v>
      </c>
      <c r="H271" s="57">
        <v>0.4637436762</v>
      </c>
      <c r="I271" s="7"/>
      <c r="J271" s="20" t="s">
        <v>365</v>
      </c>
      <c r="K271" s="20" t="s">
        <v>459</v>
      </c>
      <c r="L271" s="20">
        <v>261.0</v>
      </c>
      <c r="M271" s="57">
        <v>0.6469964071</v>
      </c>
      <c r="N271" s="57">
        <v>0.6470860315</v>
      </c>
      <c r="O271" s="27">
        <v>-0.008962431066</v>
      </c>
      <c r="P271" s="20">
        <v>1.0</v>
      </c>
      <c r="Q271" s="7"/>
      <c r="R271" s="7"/>
      <c r="S271" s="7"/>
      <c r="T271" s="7"/>
      <c r="U271" s="7"/>
      <c r="V271" s="7"/>
      <c r="W271" s="7"/>
      <c r="X271" s="7"/>
      <c r="Y271" s="7"/>
      <c r="Z271" s="7"/>
    </row>
    <row r="272" ht="15.0" customHeight="1">
      <c r="A272" s="20" t="s">
        <v>272</v>
      </c>
      <c r="B272" s="20" t="s">
        <v>421</v>
      </c>
      <c r="C272" s="20" t="s">
        <v>801</v>
      </c>
      <c r="D272" s="50">
        <v>318.0</v>
      </c>
      <c r="E272" s="50">
        <v>275.0</v>
      </c>
      <c r="F272" s="50">
        <v>593.0</v>
      </c>
      <c r="G272" s="57">
        <v>0.5362563238</v>
      </c>
      <c r="H272" s="57">
        <v>0.4637436762</v>
      </c>
      <c r="I272" s="7"/>
      <c r="J272" s="20" t="s">
        <v>365</v>
      </c>
      <c r="K272" s="20" t="s">
        <v>459</v>
      </c>
      <c r="L272" s="20">
        <v>267.0</v>
      </c>
      <c r="M272" s="57">
        <v>0.6561480976</v>
      </c>
      <c r="N272" s="57">
        <v>0.6721311475</v>
      </c>
      <c r="O272" s="27">
        <v>-1.598304995</v>
      </c>
      <c r="P272" s="20">
        <v>1.0</v>
      </c>
      <c r="Q272" s="7"/>
      <c r="R272" s="7"/>
      <c r="S272" s="7"/>
      <c r="T272" s="7"/>
      <c r="U272" s="7"/>
      <c r="V272" s="7"/>
      <c r="W272" s="7"/>
      <c r="X272" s="7"/>
      <c r="Y272" s="7"/>
      <c r="Z272" s="7"/>
    </row>
    <row r="273" ht="15.0" customHeight="1">
      <c r="A273" s="20" t="s">
        <v>272</v>
      </c>
      <c r="B273" s="20" t="s">
        <v>421</v>
      </c>
      <c r="C273" s="20" t="s">
        <v>802</v>
      </c>
      <c r="D273" s="50">
        <v>318.0</v>
      </c>
      <c r="E273" s="50">
        <v>275.0</v>
      </c>
      <c r="F273" s="50">
        <v>593.0</v>
      </c>
      <c r="G273" s="57">
        <v>0.5362563238</v>
      </c>
      <c r="H273" s="57">
        <v>0.4637436762</v>
      </c>
      <c r="I273" s="7"/>
      <c r="J273" s="20" t="s">
        <v>365</v>
      </c>
      <c r="K273" s="20" t="s">
        <v>459</v>
      </c>
      <c r="L273" s="20">
        <v>273.0</v>
      </c>
      <c r="M273" s="57">
        <v>0.5987561418</v>
      </c>
      <c r="N273" s="57">
        <v>0.5982085733</v>
      </c>
      <c r="O273" s="27">
        <v>0.05475685638</v>
      </c>
      <c r="P273" s="20">
        <v>1.0</v>
      </c>
      <c r="Q273" s="7"/>
      <c r="R273" s="7"/>
      <c r="S273" s="7"/>
      <c r="T273" s="7"/>
      <c r="U273" s="7"/>
      <c r="V273" s="7"/>
      <c r="W273" s="7"/>
      <c r="X273" s="7"/>
      <c r="Y273" s="7"/>
      <c r="Z273" s="7"/>
    </row>
    <row r="274" ht="15.0" customHeight="1">
      <c r="A274" s="20" t="s">
        <v>272</v>
      </c>
      <c r="B274" s="20" t="s">
        <v>421</v>
      </c>
      <c r="C274" s="20" t="s">
        <v>803</v>
      </c>
      <c r="D274" s="50">
        <v>318.0</v>
      </c>
      <c r="E274" s="50">
        <v>275.0</v>
      </c>
      <c r="F274" s="50">
        <v>593.0</v>
      </c>
      <c r="G274" s="57">
        <v>0.5362563238</v>
      </c>
      <c r="H274" s="57">
        <v>0.4637436762</v>
      </c>
      <c r="I274" s="7"/>
      <c r="J274" s="20" t="s">
        <v>365</v>
      </c>
      <c r="K274" s="20" t="s">
        <v>459</v>
      </c>
      <c r="L274" s="20">
        <v>279.0</v>
      </c>
      <c r="M274" s="57">
        <v>0.5272134802</v>
      </c>
      <c r="N274" s="57">
        <v>0.5375838926</v>
      </c>
      <c r="O274" s="27">
        <v>-1.037041245</v>
      </c>
      <c r="P274" s="20">
        <v>1.0</v>
      </c>
      <c r="Q274" s="7"/>
      <c r="R274" s="7"/>
      <c r="S274" s="7"/>
      <c r="T274" s="7"/>
      <c r="U274" s="7"/>
      <c r="V274" s="7"/>
      <c r="W274" s="7"/>
      <c r="X274" s="7"/>
      <c r="Y274" s="7"/>
      <c r="Z274" s="7"/>
    </row>
    <row r="275" ht="15.0" customHeight="1">
      <c r="A275" s="20" t="s">
        <v>272</v>
      </c>
      <c r="B275" s="20" t="s">
        <v>549</v>
      </c>
      <c r="C275" s="20" t="s">
        <v>804</v>
      </c>
      <c r="D275" s="50">
        <v>450.0</v>
      </c>
      <c r="E275" s="50">
        <v>388.0</v>
      </c>
      <c r="F275" s="50">
        <v>838.0</v>
      </c>
      <c r="G275" s="57">
        <v>0.5369928401</v>
      </c>
      <c r="H275" s="57">
        <v>0.4630071599</v>
      </c>
      <c r="I275" s="7"/>
      <c r="J275" s="20" t="s">
        <v>365</v>
      </c>
      <c r="K275" s="20" t="s">
        <v>459</v>
      </c>
      <c r="L275" s="20">
        <v>285.0</v>
      </c>
      <c r="M275" s="57">
        <v>0.5476477757</v>
      </c>
      <c r="N275" s="57">
        <v>0.5718782791</v>
      </c>
      <c r="O275" s="27">
        <v>-2.423050347</v>
      </c>
      <c r="P275" s="20">
        <v>1.0</v>
      </c>
      <c r="Q275" s="7"/>
      <c r="R275" s="7"/>
      <c r="S275" s="7"/>
      <c r="T275" s="7"/>
      <c r="U275" s="7"/>
      <c r="V275" s="7"/>
      <c r="W275" s="7"/>
      <c r="X275" s="7"/>
      <c r="Y275" s="7"/>
      <c r="Z275" s="7"/>
    </row>
    <row r="276" ht="15.0" customHeight="1">
      <c r="A276" s="20" t="s">
        <v>272</v>
      </c>
      <c r="B276" s="20" t="s">
        <v>549</v>
      </c>
      <c r="C276" s="20" t="s">
        <v>805</v>
      </c>
      <c r="D276" s="50">
        <v>450.0</v>
      </c>
      <c r="E276" s="50">
        <v>388.0</v>
      </c>
      <c r="F276" s="50">
        <v>838.0</v>
      </c>
      <c r="G276" s="57">
        <v>0.5369928401</v>
      </c>
      <c r="H276" s="57">
        <v>0.4630071599</v>
      </c>
      <c r="I276" s="7"/>
      <c r="J276" s="20" t="s">
        <v>365</v>
      </c>
      <c r="K276" s="20" t="s">
        <v>459</v>
      </c>
      <c r="L276" s="20">
        <v>291.0</v>
      </c>
      <c r="M276" s="57">
        <v>0.5285371444</v>
      </c>
      <c r="N276" s="57">
        <v>0.556097561</v>
      </c>
      <c r="O276" s="27">
        <v>-2.756041656</v>
      </c>
      <c r="P276" s="20">
        <v>1.0</v>
      </c>
      <c r="Q276" s="7"/>
      <c r="R276" s="7"/>
      <c r="S276" s="7"/>
      <c r="T276" s="7"/>
      <c r="U276" s="7"/>
      <c r="V276" s="7"/>
      <c r="W276" s="7"/>
      <c r="X276" s="7"/>
      <c r="Y276" s="7"/>
      <c r="Z276" s="7"/>
    </row>
    <row r="277" ht="15.0" customHeight="1">
      <c r="A277" s="20" t="s">
        <v>272</v>
      </c>
      <c r="B277" s="20" t="s">
        <v>549</v>
      </c>
      <c r="C277" s="20" t="s">
        <v>806</v>
      </c>
      <c r="D277" s="50">
        <v>450.0</v>
      </c>
      <c r="E277" s="50">
        <v>388.0</v>
      </c>
      <c r="F277" s="50">
        <v>838.0</v>
      </c>
      <c r="G277" s="57">
        <v>0.5369928401</v>
      </c>
      <c r="H277" s="57">
        <v>0.4630071599</v>
      </c>
      <c r="I277" s="7"/>
      <c r="J277" s="20" t="s">
        <v>365</v>
      </c>
      <c r="K277" s="20" t="s">
        <v>459</v>
      </c>
      <c r="L277" s="20">
        <v>297.0</v>
      </c>
      <c r="M277" s="57">
        <v>0.5052443531</v>
      </c>
      <c r="N277" s="57">
        <v>0.4871794872</v>
      </c>
      <c r="O277" s="27">
        <v>1.806486596</v>
      </c>
      <c r="P277" s="20">
        <v>0.0</v>
      </c>
      <c r="Q277" s="7"/>
      <c r="R277" s="7"/>
      <c r="S277" s="7"/>
      <c r="T277" s="7"/>
      <c r="U277" s="7"/>
      <c r="V277" s="7"/>
      <c r="W277" s="7"/>
      <c r="X277" s="7"/>
      <c r="Y277" s="7"/>
      <c r="Z277" s="7"/>
    </row>
    <row r="278" ht="15.0" customHeight="1">
      <c r="A278" s="20" t="s">
        <v>272</v>
      </c>
      <c r="B278" s="20" t="s">
        <v>549</v>
      </c>
      <c r="C278" s="20" t="s">
        <v>807</v>
      </c>
      <c r="D278" s="50">
        <v>450.0</v>
      </c>
      <c r="E278" s="50">
        <v>388.0</v>
      </c>
      <c r="F278" s="50">
        <v>838.0</v>
      </c>
      <c r="G278" s="57">
        <v>0.5369928401</v>
      </c>
      <c r="H278" s="57">
        <v>0.4630071599</v>
      </c>
      <c r="I278" s="7"/>
      <c r="J278" s="20" t="s">
        <v>365</v>
      </c>
      <c r="K278" s="20" t="s">
        <v>460</v>
      </c>
      <c r="L278" s="20">
        <v>300.0</v>
      </c>
      <c r="M278" s="57">
        <v>0.8329368041</v>
      </c>
      <c r="N278" s="57">
        <v>0.7381974249</v>
      </c>
      <c r="O278" s="27">
        <v>9.473937918</v>
      </c>
      <c r="P278" s="20">
        <v>1.0</v>
      </c>
      <c r="Q278" s="7"/>
      <c r="R278" s="7"/>
      <c r="S278" s="7"/>
      <c r="T278" s="7"/>
      <c r="U278" s="7"/>
      <c r="V278" s="7"/>
      <c r="W278" s="7"/>
      <c r="X278" s="7"/>
      <c r="Y278" s="7"/>
      <c r="Z278" s="7"/>
    </row>
    <row r="279" ht="15.0" customHeight="1">
      <c r="A279" s="20" t="s">
        <v>272</v>
      </c>
      <c r="B279" s="20" t="s">
        <v>549</v>
      </c>
      <c r="C279" s="20" t="s">
        <v>808</v>
      </c>
      <c r="D279" s="50">
        <v>450.0</v>
      </c>
      <c r="E279" s="50">
        <v>388.0</v>
      </c>
      <c r="F279" s="50">
        <v>838.0</v>
      </c>
      <c r="G279" s="57">
        <v>0.5369928401</v>
      </c>
      <c r="H279" s="57">
        <v>0.4630071599</v>
      </c>
      <c r="I279" s="7"/>
      <c r="J279" s="20" t="s">
        <v>365</v>
      </c>
      <c r="K279" s="20" t="s">
        <v>460</v>
      </c>
      <c r="L279" s="20">
        <v>310.0</v>
      </c>
      <c r="M279" s="57">
        <v>0.715117096</v>
      </c>
      <c r="N279" s="57">
        <v>0.6997885835</v>
      </c>
      <c r="O279" s="27">
        <v>1.532851246</v>
      </c>
      <c r="P279" s="20">
        <v>1.0</v>
      </c>
      <c r="Q279" s="7"/>
      <c r="R279" s="7"/>
      <c r="S279" s="7"/>
      <c r="T279" s="7"/>
      <c r="U279" s="7"/>
      <c r="V279" s="7"/>
      <c r="W279" s="7"/>
      <c r="X279" s="7"/>
      <c r="Y279" s="7"/>
      <c r="Z279" s="7"/>
    </row>
    <row r="280" ht="15.0" customHeight="1">
      <c r="A280" s="20" t="s">
        <v>272</v>
      </c>
      <c r="B280" s="20" t="s">
        <v>549</v>
      </c>
      <c r="C280" s="20" t="s">
        <v>809</v>
      </c>
      <c r="D280" s="50">
        <v>450.0</v>
      </c>
      <c r="E280" s="50">
        <v>388.0</v>
      </c>
      <c r="F280" s="50">
        <v>838.0</v>
      </c>
      <c r="G280" s="57">
        <v>0.5369928401</v>
      </c>
      <c r="H280" s="57">
        <v>0.4630071599</v>
      </c>
      <c r="I280" s="7"/>
      <c r="J280" s="20" t="s">
        <v>365</v>
      </c>
      <c r="K280" s="20" t="s">
        <v>460</v>
      </c>
      <c r="L280" s="20">
        <v>320.0</v>
      </c>
      <c r="M280" s="57">
        <v>0.6202426859</v>
      </c>
      <c r="N280" s="57">
        <v>0.6324582339</v>
      </c>
      <c r="O280" s="27">
        <v>-1.221554795</v>
      </c>
      <c r="P280" s="20">
        <v>1.0</v>
      </c>
      <c r="Q280" s="7"/>
      <c r="R280" s="7"/>
      <c r="S280" s="7"/>
      <c r="T280" s="7"/>
      <c r="U280" s="7"/>
      <c r="V280" s="7"/>
      <c r="W280" s="7"/>
      <c r="X280" s="7"/>
      <c r="Y280" s="7"/>
      <c r="Z280" s="7"/>
    </row>
    <row r="281" ht="15.0" customHeight="1">
      <c r="A281" s="20" t="s">
        <v>272</v>
      </c>
      <c r="B281" s="20" t="s">
        <v>549</v>
      </c>
      <c r="C281" s="20" t="s">
        <v>810</v>
      </c>
      <c r="D281" s="50">
        <v>450.0</v>
      </c>
      <c r="E281" s="50">
        <v>388.0</v>
      </c>
      <c r="F281" s="50">
        <v>838.0</v>
      </c>
      <c r="G281" s="57">
        <v>0.5369928401</v>
      </c>
      <c r="H281" s="57">
        <v>0.4630071599</v>
      </c>
      <c r="I281" s="7"/>
      <c r="J281" s="20" t="s">
        <v>365</v>
      </c>
      <c r="K281" s="20" t="s">
        <v>460</v>
      </c>
      <c r="L281" s="20">
        <v>330.0</v>
      </c>
      <c r="M281" s="57">
        <v>0.711956838</v>
      </c>
      <c r="N281" s="57">
        <v>0.6869158879</v>
      </c>
      <c r="O281" s="27">
        <v>2.504095011</v>
      </c>
      <c r="P281" s="20">
        <v>1.0</v>
      </c>
      <c r="Q281" s="7"/>
      <c r="R281" s="7"/>
      <c r="S281" s="7"/>
      <c r="T281" s="7"/>
      <c r="U281" s="7"/>
      <c r="V281" s="7"/>
      <c r="W281" s="7"/>
      <c r="X281" s="7"/>
      <c r="Y281" s="7"/>
      <c r="Z281" s="7"/>
    </row>
    <row r="282" ht="15.0" customHeight="1">
      <c r="A282" s="20" t="s">
        <v>272</v>
      </c>
      <c r="B282" s="20" t="s">
        <v>549</v>
      </c>
      <c r="C282" s="20" t="s">
        <v>811</v>
      </c>
      <c r="D282" s="50">
        <v>450.0</v>
      </c>
      <c r="E282" s="50">
        <v>388.0</v>
      </c>
      <c r="F282" s="50">
        <v>838.0</v>
      </c>
      <c r="G282" s="57">
        <v>0.5369928401</v>
      </c>
      <c r="H282" s="57">
        <v>0.4630071599</v>
      </c>
      <c r="I282" s="7"/>
      <c r="J282" s="20" t="s">
        <v>365</v>
      </c>
      <c r="K282" s="20" t="s">
        <v>460</v>
      </c>
      <c r="L282" s="20">
        <v>340.0</v>
      </c>
      <c r="M282" s="57">
        <v>0.6286199216</v>
      </c>
      <c r="N282" s="57">
        <v>0.6550836551</v>
      </c>
      <c r="O282" s="27">
        <v>-2.646373348</v>
      </c>
      <c r="P282" s="20">
        <v>1.0</v>
      </c>
      <c r="Q282" s="7"/>
      <c r="R282" s="7"/>
      <c r="S282" s="7"/>
      <c r="T282" s="7"/>
      <c r="U282" s="7"/>
      <c r="V282" s="7"/>
      <c r="W282" s="7"/>
      <c r="X282" s="7"/>
      <c r="Y282" s="7"/>
      <c r="Z282" s="7"/>
    </row>
    <row r="283" ht="15.0" customHeight="1">
      <c r="A283" s="20" t="s">
        <v>272</v>
      </c>
      <c r="B283" s="20" t="s">
        <v>549</v>
      </c>
      <c r="C283" s="20" t="s">
        <v>812</v>
      </c>
      <c r="D283" s="50">
        <v>450.0</v>
      </c>
      <c r="E283" s="50">
        <v>388.0</v>
      </c>
      <c r="F283" s="50">
        <v>838.0</v>
      </c>
      <c r="G283" s="57">
        <v>0.5369928401</v>
      </c>
      <c r="H283" s="57">
        <v>0.4630071599</v>
      </c>
      <c r="I283" s="7"/>
      <c r="J283" s="20" t="s">
        <v>365</v>
      </c>
      <c r="K283" s="20" t="s">
        <v>461</v>
      </c>
      <c r="L283" s="20">
        <v>350.0</v>
      </c>
      <c r="M283" s="57">
        <v>0.5874552203</v>
      </c>
      <c r="N283" s="57">
        <v>0.5785636165</v>
      </c>
      <c r="O283" s="27">
        <v>0.8891603865</v>
      </c>
      <c r="P283" s="20">
        <v>1.0</v>
      </c>
      <c r="Q283" s="7"/>
      <c r="R283" s="7"/>
      <c r="S283" s="7"/>
      <c r="T283" s="7"/>
      <c r="U283" s="7"/>
      <c r="V283" s="7"/>
      <c r="W283" s="7"/>
      <c r="X283" s="7"/>
      <c r="Y283" s="7"/>
      <c r="Z283" s="7"/>
    </row>
    <row r="284" ht="15.0" customHeight="1">
      <c r="A284" s="20" t="s">
        <v>272</v>
      </c>
      <c r="B284" s="20" t="s">
        <v>549</v>
      </c>
      <c r="C284" s="20" t="s">
        <v>813</v>
      </c>
      <c r="D284" s="50">
        <v>450.0</v>
      </c>
      <c r="E284" s="50">
        <v>388.0</v>
      </c>
      <c r="F284" s="50">
        <v>838.0</v>
      </c>
      <c r="G284" s="57">
        <v>0.5369928401</v>
      </c>
      <c r="H284" s="57">
        <v>0.4630071599</v>
      </c>
      <c r="I284" s="7"/>
      <c r="J284" s="20" t="s">
        <v>365</v>
      </c>
      <c r="K284" s="20" t="s">
        <v>461</v>
      </c>
      <c r="L284" s="20">
        <v>360.0</v>
      </c>
      <c r="M284" s="57">
        <v>0.4011219049</v>
      </c>
      <c r="N284" s="57">
        <v>0.4345939244</v>
      </c>
      <c r="O284" s="27">
        <v>-3.347201944</v>
      </c>
      <c r="P284" s="20">
        <v>1.0</v>
      </c>
      <c r="Q284" s="7"/>
      <c r="R284" s="7"/>
      <c r="S284" s="7"/>
      <c r="T284" s="7"/>
      <c r="U284" s="7"/>
      <c r="V284" s="7"/>
      <c r="W284" s="7"/>
      <c r="X284" s="7"/>
      <c r="Y284" s="7"/>
      <c r="Z284" s="7"/>
    </row>
    <row r="285" ht="15.0" customHeight="1">
      <c r="A285" s="20" t="s">
        <v>272</v>
      </c>
      <c r="B285" s="20" t="s">
        <v>549</v>
      </c>
      <c r="C285" s="20" t="s">
        <v>814</v>
      </c>
      <c r="D285" s="50">
        <v>450.0</v>
      </c>
      <c r="E285" s="50">
        <v>388.0</v>
      </c>
      <c r="F285" s="50">
        <v>838.0</v>
      </c>
      <c r="G285" s="57">
        <v>0.5369928401</v>
      </c>
      <c r="H285" s="57">
        <v>0.4630071599</v>
      </c>
      <c r="I285" s="7"/>
      <c r="J285" s="20" t="s">
        <v>365</v>
      </c>
      <c r="K285" s="20" t="s">
        <v>462</v>
      </c>
      <c r="L285" s="20">
        <v>370.0</v>
      </c>
      <c r="M285" s="57">
        <v>0.4863535884</v>
      </c>
      <c r="N285" s="57">
        <v>0.515942029</v>
      </c>
      <c r="O285" s="27">
        <v>-2.958844056</v>
      </c>
      <c r="P285" s="20">
        <v>0.0</v>
      </c>
      <c r="Q285" s="7"/>
      <c r="R285" s="7"/>
      <c r="S285" s="7"/>
      <c r="T285" s="7"/>
      <c r="U285" s="7"/>
      <c r="V285" s="7"/>
      <c r="W285" s="7"/>
      <c r="X285" s="7"/>
      <c r="Y285" s="7"/>
      <c r="Z285" s="7"/>
    </row>
    <row r="286" ht="15.0" customHeight="1">
      <c r="A286" s="20" t="s">
        <v>272</v>
      </c>
      <c r="B286" s="20" t="s">
        <v>549</v>
      </c>
      <c r="C286" s="20" t="s">
        <v>815</v>
      </c>
      <c r="D286" s="50">
        <v>450.0</v>
      </c>
      <c r="E286" s="50">
        <v>388.0</v>
      </c>
      <c r="F286" s="50">
        <v>838.0</v>
      </c>
      <c r="G286" s="57">
        <v>0.5369928401</v>
      </c>
      <c r="H286" s="57">
        <v>0.4630071599</v>
      </c>
      <c r="I286" s="7"/>
      <c r="J286" s="20" t="s">
        <v>272</v>
      </c>
      <c r="K286" s="20" t="s">
        <v>463</v>
      </c>
      <c r="L286" s="20">
        <v>10.0</v>
      </c>
      <c r="M286" s="57">
        <v>0.3917572645</v>
      </c>
      <c r="N286" s="57">
        <v>0.4050707547</v>
      </c>
      <c r="O286" s="27">
        <v>-1.331349018</v>
      </c>
      <c r="P286" s="20">
        <v>1.0</v>
      </c>
      <c r="Q286" s="7"/>
      <c r="R286" s="7"/>
      <c r="S286" s="7"/>
      <c r="T286" s="7"/>
      <c r="U286" s="7"/>
      <c r="V286" s="7"/>
      <c r="W286" s="7"/>
      <c r="X286" s="7"/>
      <c r="Y286" s="7"/>
      <c r="Z286" s="7"/>
    </row>
    <row r="287" ht="15.0" customHeight="1">
      <c r="A287" s="20" t="s">
        <v>272</v>
      </c>
      <c r="B287" s="20" t="s">
        <v>549</v>
      </c>
      <c r="C287" s="20" t="s">
        <v>816</v>
      </c>
      <c r="D287" s="50">
        <v>450.0</v>
      </c>
      <c r="E287" s="50">
        <v>388.0</v>
      </c>
      <c r="F287" s="50">
        <v>838.0</v>
      </c>
      <c r="G287" s="57">
        <v>0.5369928401</v>
      </c>
      <c r="H287" s="57">
        <v>0.4630071599</v>
      </c>
      <c r="I287" s="7"/>
      <c r="J287" s="20" t="s">
        <v>272</v>
      </c>
      <c r="K287" s="20" t="s">
        <v>464</v>
      </c>
      <c r="L287" s="20">
        <v>20.0</v>
      </c>
      <c r="M287" s="57">
        <v>0.4266957494</v>
      </c>
      <c r="N287" s="57">
        <v>0.4093264249</v>
      </c>
      <c r="O287" s="27">
        <v>1.736932454</v>
      </c>
      <c r="P287" s="20">
        <v>1.0</v>
      </c>
      <c r="Q287" s="7"/>
      <c r="R287" s="7"/>
      <c r="S287" s="7"/>
      <c r="T287" s="7"/>
      <c r="U287" s="7"/>
      <c r="V287" s="7"/>
      <c r="W287" s="7"/>
      <c r="X287" s="7"/>
      <c r="Y287" s="7"/>
      <c r="Z287" s="7"/>
    </row>
    <row r="288" ht="15.0" customHeight="1">
      <c r="A288" s="20" t="s">
        <v>272</v>
      </c>
      <c r="B288" s="20" t="s">
        <v>549</v>
      </c>
      <c r="C288" s="20" t="s">
        <v>817</v>
      </c>
      <c r="D288" s="50">
        <v>450.0</v>
      </c>
      <c r="E288" s="50">
        <v>388.0</v>
      </c>
      <c r="F288" s="50">
        <v>838.0</v>
      </c>
      <c r="G288" s="57">
        <v>0.5369928401</v>
      </c>
      <c r="H288" s="57">
        <v>0.4630071599</v>
      </c>
      <c r="I288" s="7"/>
      <c r="J288" s="20" t="s">
        <v>272</v>
      </c>
      <c r="K288" s="20" t="s">
        <v>464</v>
      </c>
      <c r="L288" s="20">
        <v>30.0</v>
      </c>
      <c r="M288" s="57">
        <v>0.4035812445</v>
      </c>
      <c r="N288" s="57">
        <v>0.4327272727</v>
      </c>
      <c r="O288" s="27">
        <v>-2.914602823</v>
      </c>
      <c r="P288" s="20">
        <v>1.0</v>
      </c>
      <c r="Q288" s="7"/>
      <c r="R288" s="7"/>
      <c r="S288" s="7"/>
      <c r="T288" s="7"/>
      <c r="U288" s="7"/>
      <c r="V288" s="7"/>
      <c r="W288" s="7"/>
      <c r="X288" s="7"/>
      <c r="Y288" s="7"/>
      <c r="Z288" s="7"/>
    </row>
    <row r="289" ht="15.0" customHeight="1">
      <c r="A289" s="20" t="s">
        <v>272</v>
      </c>
      <c r="B289" s="20" t="s">
        <v>549</v>
      </c>
      <c r="C289" s="20" t="s">
        <v>818</v>
      </c>
      <c r="D289" s="50">
        <v>450.0</v>
      </c>
      <c r="E289" s="50">
        <v>388.0</v>
      </c>
      <c r="F289" s="50">
        <v>838.0</v>
      </c>
      <c r="G289" s="57">
        <v>0.5369928401</v>
      </c>
      <c r="H289" s="57">
        <v>0.4630071599</v>
      </c>
      <c r="I289" s="7"/>
      <c r="J289" s="20" t="s">
        <v>272</v>
      </c>
      <c r="K289" s="20" t="s">
        <v>464</v>
      </c>
      <c r="L289" s="20">
        <v>40.0</v>
      </c>
      <c r="M289" s="57">
        <v>0.4381997989</v>
      </c>
      <c r="N289" s="57">
        <v>0.4158576052</v>
      </c>
      <c r="O289" s="27">
        <v>2.234219376</v>
      </c>
      <c r="P289" s="20">
        <v>1.0</v>
      </c>
      <c r="Q289" s="7"/>
      <c r="R289" s="7"/>
      <c r="S289" s="7"/>
      <c r="T289" s="7"/>
      <c r="U289" s="7"/>
      <c r="V289" s="7"/>
      <c r="W289" s="7"/>
      <c r="X289" s="7"/>
      <c r="Y289" s="7"/>
      <c r="Z289" s="7"/>
    </row>
    <row r="290" ht="15.0" customHeight="1">
      <c r="A290" s="20" t="s">
        <v>272</v>
      </c>
      <c r="B290" s="20" t="s">
        <v>549</v>
      </c>
      <c r="C290" s="20" t="s">
        <v>819</v>
      </c>
      <c r="D290" s="50">
        <v>450.0</v>
      </c>
      <c r="E290" s="50">
        <v>388.0</v>
      </c>
      <c r="F290" s="50">
        <v>838.0</v>
      </c>
      <c r="G290" s="57">
        <v>0.5369928401</v>
      </c>
      <c r="H290" s="57">
        <v>0.4630071599</v>
      </c>
      <c r="I290" s="7"/>
      <c r="J290" s="20" t="s">
        <v>272</v>
      </c>
      <c r="K290" s="20" t="s">
        <v>464</v>
      </c>
      <c r="L290" s="20">
        <v>50.0</v>
      </c>
      <c r="M290" s="57">
        <v>0.3665338129</v>
      </c>
      <c r="N290" s="57">
        <v>0.3940972222</v>
      </c>
      <c r="O290" s="27">
        <v>-2.756340932</v>
      </c>
      <c r="P290" s="20">
        <v>1.0</v>
      </c>
      <c r="Q290" s="7"/>
      <c r="R290" s="7"/>
      <c r="S290" s="7"/>
      <c r="T290" s="7"/>
      <c r="U290" s="7"/>
      <c r="V290" s="7"/>
      <c r="W290" s="7"/>
      <c r="X290" s="7"/>
      <c r="Y290" s="7"/>
      <c r="Z290" s="7"/>
    </row>
    <row r="291" ht="15.0" customHeight="1">
      <c r="A291" s="20" t="s">
        <v>272</v>
      </c>
      <c r="B291" s="20" t="s">
        <v>549</v>
      </c>
      <c r="C291" s="20" t="s">
        <v>820</v>
      </c>
      <c r="D291" s="50">
        <v>450.0</v>
      </c>
      <c r="E291" s="50">
        <v>388.0</v>
      </c>
      <c r="F291" s="50">
        <v>838.0</v>
      </c>
      <c r="G291" s="57">
        <v>0.5369928401</v>
      </c>
      <c r="H291" s="57">
        <v>0.4630071599</v>
      </c>
      <c r="I291" s="7"/>
      <c r="J291" s="20" t="s">
        <v>272</v>
      </c>
      <c r="K291" s="20" t="s">
        <v>465</v>
      </c>
      <c r="L291" s="20">
        <v>60.0</v>
      </c>
      <c r="M291" s="57">
        <v>0.4516923643</v>
      </c>
      <c r="N291" s="57">
        <v>0.461823573</v>
      </c>
      <c r="O291" s="27">
        <v>-1.013120873</v>
      </c>
      <c r="P291" s="20">
        <v>1.0</v>
      </c>
      <c r="Q291" s="7"/>
      <c r="R291" s="7"/>
      <c r="S291" s="7"/>
      <c r="T291" s="7"/>
      <c r="U291" s="7"/>
      <c r="V291" s="7"/>
      <c r="W291" s="7"/>
      <c r="X291" s="7"/>
      <c r="Y291" s="7"/>
      <c r="Z291" s="7"/>
    </row>
    <row r="292" ht="15.0" customHeight="1">
      <c r="A292" s="20" t="s">
        <v>272</v>
      </c>
      <c r="B292" s="20" t="s">
        <v>550</v>
      </c>
      <c r="C292" s="20" t="s">
        <v>821</v>
      </c>
      <c r="D292" s="50">
        <v>683.0</v>
      </c>
      <c r="E292" s="50">
        <v>1078.0</v>
      </c>
      <c r="F292" s="50">
        <v>1761.0</v>
      </c>
      <c r="G292" s="57">
        <v>0.3878478137</v>
      </c>
      <c r="H292" s="57">
        <v>0.6121521863</v>
      </c>
      <c r="I292" s="7"/>
      <c r="J292" s="20" t="s">
        <v>272</v>
      </c>
      <c r="K292" s="20" t="s">
        <v>421</v>
      </c>
      <c r="L292" s="20">
        <v>65.0</v>
      </c>
      <c r="M292" s="57">
        <v>0.7642487775</v>
      </c>
      <c r="N292" s="57">
        <v>0.7154213037</v>
      </c>
      <c r="O292" s="27">
        <v>4.882747382</v>
      </c>
      <c r="P292" s="20">
        <v>1.0</v>
      </c>
      <c r="Q292" s="7"/>
      <c r="R292" s="7"/>
      <c r="S292" s="7"/>
      <c r="T292" s="7"/>
      <c r="U292" s="7"/>
      <c r="V292" s="7"/>
      <c r="W292" s="7"/>
      <c r="X292" s="7"/>
      <c r="Y292" s="7"/>
      <c r="Z292" s="7"/>
    </row>
    <row r="293" ht="15.0" customHeight="1">
      <c r="A293" s="20" t="s">
        <v>272</v>
      </c>
      <c r="B293" s="20" t="s">
        <v>550</v>
      </c>
      <c r="C293" s="20" t="s">
        <v>822</v>
      </c>
      <c r="D293" s="50">
        <v>683.0</v>
      </c>
      <c r="E293" s="50">
        <v>1078.0</v>
      </c>
      <c r="F293" s="50">
        <v>1761.0</v>
      </c>
      <c r="G293" s="57">
        <v>0.3878478137</v>
      </c>
      <c r="H293" s="57">
        <v>0.6121521863</v>
      </c>
      <c r="I293" s="7"/>
      <c r="J293" s="20" t="s">
        <v>272</v>
      </c>
      <c r="K293" s="20" t="s">
        <v>421</v>
      </c>
      <c r="L293" s="20">
        <v>70.0</v>
      </c>
      <c r="M293" s="57">
        <v>0.7152376515</v>
      </c>
      <c r="N293" s="57">
        <v>0.7330016584</v>
      </c>
      <c r="O293" s="27">
        <v>-1.776400686</v>
      </c>
      <c r="P293" s="20">
        <v>1.0</v>
      </c>
      <c r="Q293" s="7"/>
      <c r="R293" s="7"/>
      <c r="S293" s="7"/>
      <c r="T293" s="7"/>
      <c r="U293" s="7"/>
      <c r="V293" s="7"/>
      <c r="W293" s="7"/>
      <c r="X293" s="7"/>
      <c r="Y293" s="7"/>
      <c r="Z293" s="7"/>
    </row>
    <row r="294" ht="15.0" customHeight="1">
      <c r="A294" s="20" t="s">
        <v>272</v>
      </c>
      <c r="B294" s="20" t="s">
        <v>550</v>
      </c>
      <c r="C294" s="20" t="s">
        <v>823</v>
      </c>
      <c r="D294" s="50">
        <v>683.0</v>
      </c>
      <c r="E294" s="50">
        <v>1078.0</v>
      </c>
      <c r="F294" s="50">
        <v>1761.0</v>
      </c>
      <c r="G294" s="57">
        <v>0.3878478137</v>
      </c>
      <c r="H294" s="57">
        <v>0.6121521863</v>
      </c>
      <c r="I294" s="7"/>
      <c r="J294" s="20" t="s">
        <v>272</v>
      </c>
      <c r="K294" s="20" t="s">
        <v>421</v>
      </c>
      <c r="L294" s="20">
        <v>83.0</v>
      </c>
      <c r="M294" s="57">
        <v>0.7710936435</v>
      </c>
      <c r="N294" s="57">
        <v>0.746882793</v>
      </c>
      <c r="O294" s="27">
        <v>2.42108505</v>
      </c>
      <c r="P294" s="20">
        <v>1.0</v>
      </c>
      <c r="Q294" s="7"/>
      <c r="R294" s="7"/>
      <c r="S294" s="7"/>
      <c r="T294" s="7"/>
      <c r="U294" s="7"/>
      <c r="V294" s="7"/>
      <c r="W294" s="7"/>
      <c r="X294" s="7"/>
      <c r="Y294" s="7"/>
      <c r="Z294" s="7"/>
    </row>
    <row r="295" ht="15.0" customHeight="1">
      <c r="A295" s="20" t="s">
        <v>272</v>
      </c>
      <c r="B295" s="20" t="s">
        <v>467</v>
      </c>
      <c r="C295" s="20" t="s">
        <v>467</v>
      </c>
      <c r="D295" s="50">
        <v>29.0</v>
      </c>
      <c r="E295" s="50">
        <v>77.0</v>
      </c>
      <c r="F295" s="50">
        <v>106.0</v>
      </c>
      <c r="G295" s="57">
        <v>0.2735849057</v>
      </c>
      <c r="H295" s="57">
        <v>0.7264150943</v>
      </c>
      <c r="I295" s="7"/>
      <c r="J295" s="20" t="s">
        <v>272</v>
      </c>
      <c r="K295" s="20" t="s">
        <v>421</v>
      </c>
      <c r="L295" s="20">
        <v>90.0</v>
      </c>
      <c r="M295" s="57">
        <v>0.8683344875</v>
      </c>
      <c r="N295" s="57">
        <v>0.81670282</v>
      </c>
      <c r="O295" s="27">
        <v>5.163166751</v>
      </c>
      <c r="P295" s="20">
        <v>1.0</v>
      </c>
      <c r="Q295" s="7"/>
      <c r="R295" s="7"/>
      <c r="S295" s="7"/>
      <c r="T295" s="7"/>
      <c r="U295" s="7"/>
      <c r="V295" s="7"/>
      <c r="W295" s="7"/>
      <c r="X295" s="7"/>
      <c r="Y295" s="7"/>
      <c r="Z295" s="7"/>
    </row>
    <row r="296" ht="15.0" customHeight="1">
      <c r="A296" s="20" t="s">
        <v>272</v>
      </c>
      <c r="B296" s="20" t="s">
        <v>551</v>
      </c>
      <c r="C296" s="20" t="s">
        <v>824</v>
      </c>
      <c r="D296" s="50">
        <v>670.0</v>
      </c>
      <c r="E296" s="50">
        <v>852.0</v>
      </c>
      <c r="F296" s="50">
        <v>1522.0</v>
      </c>
      <c r="G296" s="57">
        <v>0.4402102497</v>
      </c>
      <c r="H296" s="57">
        <v>0.5597897503</v>
      </c>
      <c r="I296" s="7"/>
      <c r="J296" s="20" t="s">
        <v>272</v>
      </c>
      <c r="K296" s="20" t="s">
        <v>421</v>
      </c>
      <c r="L296" s="20">
        <v>115.0</v>
      </c>
      <c r="M296" s="57">
        <v>0.758607582</v>
      </c>
      <c r="N296" s="57">
        <v>0.7263513514</v>
      </c>
      <c r="O296" s="27">
        <v>3.225623063</v>
      </c>
      <c r="P296" s="20">
        <v>1.0</v>
      </c>
      <c r="Q296" s="7"/>
      <c r="R296" s="7"/>
      <c r="S296" s="7"/>
      <c r="T296" s="7"/>
      <c r="U296" s="7"/>
      <c r="V296" s="7"/>
      <c r="W296" s="7"/>
      <c r="X296" s="7"/>
      <c r="Y296" s="7"/>
      <c r="Z296" s="7"/>
    </row>
    <row r="297" ht="15.0" customHeight="1">
      <c r="A297" s="20" t="s">
        <v>272</v>
      </c>
      <c r="B297" s="20" t="s">
        <v>551</v>
      </c>
      <c r="C297" s="20" t="s">
        <v>825</v>
      </c>
      <c r="D297" s="50">
        <v>670.0</v>
      </c>
      <c r="E297" s="50">
        <v>852.0</v>
      </c>
      <c r="F297" s="50">
        <v>1522.0</v>
      </c>
      <c r="G297" s="57">
        <v>0.4402102497</v>
      </c>
      <c r="H297" s="57">
        <v>0.5597897503</v>
      </c>
      <c r="I297" s="7"/>
      <c r="J297" s="20" t="s">
        <v>272</v>
      </c>
      <c r="K297" s="20" t="s">
        <v>421</v>
      </c>
      <c r="L297" s="20">
        <v>130.0</v>
      </c>
      <c r="M297" s="57">
        <v>0.6874882542</v>
      </c>
      <c r="N297" s="57">
        <v>0.7016759777</v>
      </c>
      <c r="O297" s="27">
        <v>-1.418772345</v>
      </c>
      <c r="P297" s="20">
        <v>1.0</v>
      </c>
      <c r="Q297" s="7"/>
      <c r="R297" s="7"/>
      <c r="S297" s="7"/>
      <c r="T297" s="7"/>
      <c r="U297" s="7"/>
      <c r="V297" s="7"/>
      <c r="W297" s="7"/>
      <c r="X297" s="7"/>
      <c r="Y297" s="7"/>
      <c r="Z297" s="7"/>
    </row>
    <row r="298" ht="15.0" customHeight="1">
      <c r="A298" s="20" t="s">
        <v>272</v>
      </c>
      <c r="B298" s="20" t="s">
        <v>469</v>
      </c>
      <c r="C298" s="20" t="s">
        <v>469</v>
      </c>
      <c r="D298" s="50">
        <v>152.0</v>
      </c>
      <c r="E298" s="50">
        <v>217.0</v>
      </c>
      <c r="F298" s="50">
        <v>369.0</v>
      </c>
      <c r="G298" s="57">
        <v>0.4119241192</v>
      </c>
      <c r="H298" s="57">
        <v>0.5880758808</v>
      </c>
      <c r="I298" s="7"/>
      <c r="J298" s="20" t="s">
        <v>272</v>
      </c>
      <c r="K298" s="20" t="s">
        <v>421</v>
      </c>
      <c r="L298" s="20">
        <v>140.0</v>
      </c>
      <c r="M298" s="57">
        <v>0.7198107507</v>
      </c>
      <c r="N298" s="57">
        <v>0.7555910543</v>
      </c>
      <c r="O298" s="27">
        <v>-3.578030362</v>
      </c>
      <c r="P298" s="20">
        <v>1.0</v>
      </c>
      <c r="Q298" s="7"/>
      <c r="R298" s="7"/>
      <c r="S298" s="7"/>
      <c r="T298" s="7"/>
      <c r="U298" s="7"/>
      <c r="V298" s="7"/>
      <c r="W298" s="7"/>
      <c r="X298" s="7"/>
      <c r="Y298" s="7"/>
      <c r="Z298" s="7"/>
    </row>
    <row r="299" ht="15.0" customHeight="1">
      <c r="A299" s="20" t="s">
        <v>272</v>
      </c>
      <c r="B299" s="20" t="s">
        <v>470</v>
      </c>
      <c r="C299" s="20" t="s">
        <v>826</v>
      </c>
      <c r="D299" s="50">
        <v>430.0</v>
      </c>
      <c r="E299" s="50">
        <v>199.0</v>
      </c>
      <c r="F299" s="50">
        <v>629.0</v>
      </c>
      <c r="G299" s="57">
        <v>0.6836248013</v>
      </c>
      <c r="H299" s="57">
        <v>0.3163751987</v>
      </c>
      <c r="I299" s="7"/>
      <c r="J299" s="20" t="s">
        <v>272</v>
      </c>
      <c r="K299" s="20" t="s">
        <v>421</v>
      </c>
      <c r="L299" s="20">
        <v>150.0</v>
      </c>
      <c r="M299" s="57">
        <v>0.7170691824</v>
      </c>
      <c r="N299" s="57">
        <v>0.7122370937</v>
      </c>
      <c r="O299" s="27">
        <v>0.4832088663</v>
      </c>
      <c r="P299" s="20">
        <v>1.0</v>
      </c>
      <c r="Q299" s="7"/>
      <c r="R299" s="7"/>
      <c r="S299" s="7"/>
      <c r="T299" s="7"/>
      <c r="U299" s="7"/>
      <c r="V299" s="7"/>
      <c r="W299" s="7"/>
      <c r="X299" s="7"/>
      <c r="Y299" s="7"/>
      <c r="Z299" s="7"/>
    </row>
    <row r="300" ht="15.0" customHeight="1">
      <c r="A300" s="20" t="s">
        <v>272</v>
      </c>
      <c r="B300" s="20" t="s">
        <v>470</v>
      </c>
      <c r="C300" s="20" t="s">
        <v>827</v>
      </c>
      <c r="D300" s="50">
        <v>430.0</v>
      </c>
      <c r="E300" s="50">
        <v>199.0</v>
      </c>
      <c r="F300" s="50">
        <v>629.0</v>
      </c>
      <c r="G300" s="57">
        <v>0.6836248013</v>
      </c>
      <c r="H300" s="57">
        <v>0.3163751987</v>
      </c>
      <c r="I300" s="7"/>
      <c r="J300" s="20" t="s">
        <v>272</v>
      </c>
      <c r="K300" s="20" t="s">
        <v>421</v>
      </c>
      <c r="L300" s="20">
        <v>160.0</v>
      </c>
      <c r="M300" s="57">
        <v>0.6834849494</v>
      </c>
      <c r="N300" s="57">
        <v>0.6854271357</v>
      </c>
      <c r="O300" s="27">
        <v>-0.1942186256</v>
      </c>
      <c r="P300" s="20">
        <v>1.0</v>
      </c>
      <c r="Q300" s="7"/>
      <c r="R300" s="7"/>
      <c r="S300" s="7"/>
      <c r="T300" s="7"/>
      <c r="U300" s="7"/>
      <c r="V300" s="7"/>
      <c r="W300" s="7"/>
      <c r="X300" s="7"/>
      <c r="Y300" s="7"/>
      <c r="Z300" s="7"/>
    </row>
    <row r="301" ht="15.0" customHeight="1">
      <c r="A301" s="20" t="s">
        <v>272</v>
      </c>
      <c r="B301" s="20" t="s">
        <v>470</v>
      </c>
      <c r="C301" s="20" t="s">
        <v>828</v>
      </c>
      <c r="D301" s="50">
        <v>430.0</v>
      </c>
      <c r="E301" s="50">
        <v>199.0</v>
      </c>
      <c r="F301" s="50">
        <v>629.0</v>
      </c>
      <c r="G301" s="57">
        <v>0.6836248013</v>
      </c>
      <c r="H301" s="57">
        <v>0.3163751987</v>
      </c>
      <c r="I301" s="7"/>
      <c r="J301" s="20" t="s">
        <v>272</v>
      </c>
      <c r="K301" s="20" t="s">
        <v>421</v>
      </c>
      <c r="L301" s="20">
        <v>170.0</v>
      </c>
      <c r="M301" s="57">
        <v>0.6615540848</v>
      </c>
      <c r="N301" s="57">
        <v>0.6487025948</v>
      </c>
      <c r="O301" s="27">
        <v>1.285149</v>
      </c>
      <c r="P301" s="20">
        <v>1.0</v>
      </c>
      <c r="Q301" s="7"/>
      <c r="R301" s="7"/>
      <c r="S301" s="7"/>
      <c r="T301" s="7"/>
      <c r="U301" s="7"/>
      <c r="V301" s="7"/>
      <c r="W301" s="7"/>
      <c r="X301" s="7"/>
      <c r="Y301" s="7"/>
      <c r="Z301" s="7"/>
    </row>
    <row r="302" ht="15.0" customHeight="1">
      <c r="A302" s="20" t="s">
        <v>272</v>
      </c>
      <c r="B302" s="20" t="s">
        <v>470</v>
      </c>
      <c r="C302" s="20" t="s">
        <v>829</v>
      </c>
      <c r="D302" s="50">
        <v>430.0</v>
      </c>
      <c r="E302" s="50">
        <v>199.0</v>
      </c>
      <c r="F302" s="50">
        <v>629.0</v>
      </c>
      <c r="G302" s="57">
        <v>0.6836248013</v>
      </c>
      <c r="H302" s="57">
        <v>0.3163751987</v>
      </c>
      <c r="I302" s="7"/>
      <c r="J302" s="20" t="s">
        <v>272</v>
      </c>
      <c r="K302" s="20" t="s">
        <v>421</v>
      </c>
      <c r="L302" s="20">
        <v>180.0</v>
      </c>
      <c r="M302" s="57">
        <v>0.7059885869</v>
      </c>
      <c r="N302" s="57">
        <v>0.6968085106</v>
      </c>
      <c r="O302" s="27">
        <v>0.9180076215</v>
      </c>
      <c r="P302" s="20">
        <v>1.0</v>
      </c>
      <c r="Q302" s="7"/>
      <c r="R302" s="7"/>
      <c r="S302" s="7"/>
      <c r="T302" s="7"/>
      <c r="U302" s="7"/>
      <c r="V302" s="7"/>
      <c r="W302" s="7"/>
      <c r="X302" s="7"/>
      <c r="Y302" s="7"/>
      <c r="Z302" s="7"/>
    </row>
    <row r="303" ht="15.0" customHeight="1">
      <c r="A303" s="20" t="s">
        <v>272</v>
      </c>
      <c r="B303" s="20" t="s">
        <v>470</v>
      </c>
      <c r="C303" s="20" t="s">
        <v>830</v>
      </c>
      <c r="D303" s="50">
        <v>430.0</v>
      </c>
      <c r="E303" s="50">
        <v>199.0</v>
      </c>
      <c r="F303" s="50">
        <v>629.0</v>
      </c>
      <c r="G303" s="57">
        <v>0.6836248013</v>
      </c>
      <c r="H303" s="57">
        <v>0.3163751987</v>
      </c>
      <c r="I303" s="7"/>
      <c r="J303" s="20" t="s">
        <v>272</v>
      </c>
      <c r="K303" s="20" t="s">
        <v>421</v>
      </c>
      <c r="L303" s="20">
        <v>190.0</v>
      </c>
      <c r="M303" s="57">
        <v>0.7027236819</v>
      </c>
      <c r="N303" s="57">
        <v>0.6758555133</v>
      </c>
      <c r="O303" s="27">
        <v>2.686816858</v>
      </c>
      <c r="P303" s="20">
        <v>1.0</v>
      </c>
      <c r="Q303" s="7"/>
      <c r="R303" s="7"/>
      <c r="S303" s="7"/>
      <c r="T303" s="7"/>
      <c r="U303" s="7"/>
      <c r="V303" s="7"/>
      <c r="W303" s="7"/>
      <c r="X303" s="7"/>
      <c r="Y303" s="7"/>
      <c r="Z303" s="7"/>
    </row>
    <row r="304" ht="15.0" customHeight="1">
      <c r="A304" s="20" t="s">
        <v>272</v>
      </c>
      <c r="B304" s="20" t="s">
        <v>470</v>
      </c>
      <c r="C304" s="20" t="s">
        <v>831</v>
      </c>
      <c r="D304" s="50">
        <v>430.0</v>
      </c>
      <c r="E304" s="50">
        <v>199.0</v>
      </c>
      <c r="F304" s="50">
        <v>629.0</v>
      </c>
      <c r="G304" s="57">
        <v>0.6836248013</v>
      </c>
      <c r="H304" s="57">
        <v>0.3163751987</v>
      </c>
      <c r="I304" s="7"/>
      <c r="J304" s="20" t="s">
        <v>272</v>
      </c>
      <c r="K304" s="20" t="s">
        <v>421</v>
      </c>
      <c r="L304" s="20">
        <v>200.0</v>
      </c>
      <c r="M304" s="57">
        <v>0.6290067832</v>
      </c>
      <c r="N304" s="57">
        <v>0.6342062193</v>
      </c>
      <c r="O304" s="27">
        <v>-0.5199436129</v>
      </c>
      <c r="P304" s="20">
        <v>1.0</v>
      </c>
      <c r="Q304" s="7"/>
      <c r="R304" s="7"/>
      <c r="S304" s="7"/>
      <c r="T304" s="7"/>
      <c r="U304" s="7"/>
      <c r="V304" s="7"/>
      <c r="W304" s="7"/>
      <c r="X304" s="7"/>
      <c r="Y304" s="7"/>
      <c r="Z304" s="7"/>
    </row>
    <row r="305" ht="15.0" customHeight="1">
      <c r="A305" s="20" t="s">
        <v>272</v>
      </c>
      <c r="B305" s="20" t="s">
        <v>470</v>
      </c>
      <c r="C305" s="20" t="s">
        <v>832</v>
      </c>
      <c r="D305" s="50">
        <v>430.0</v>
      </c>
      <c r="E305" s="50">
        <v>199.0</v>
      </c>
      <c r="F305" s="50">
        <v>629.0</v>
      </c>
      <c r="G305" s="57">
        <v>0.6836248013</v>
      </c>
      <c r="H305" s="57">
        <v>0.3163751987</v>
      </c>
      <c r="I305" s="7"/>
      <c r="J305" s="20" t="s">
        <v>272</v>
      </c>
      <c r="K305" s="20" t="s">
        <v>421</v>
      </c>
      <c r="L305" s="20">
        <v>210.0</v>
      </c>
      <c r="M305" s="57">
        <v>0.6193641981</v>
      </c>
      <c r="N305" s="57">
        <v>0.5894357743</v>
      </c>
      <c r="O305" s="27">
        <v>2.992842376</v>
      </c>
      <c r="P305" s="20">
        <v>1.0</v>
      </c>
      <c r="Q305" s="7"/>
      <c r="R305" s="7"/>
      <c r="S305" s="7"/>
      <c r="T305" s="7"/>
      <c r="U305" s="7"/>
      <c r="V305" s="7"/>
      <c r="W305" s="7"/>
      <c r="X305" s="7"/>
      <c r="Y305" s="7"/>
      <c r="Z305" s="7"/>
    </row>
    <row r="306" ht="15.0" customHeight="1">
      <c r="A306" s="20" t="s">
        <v>272</v>
      </c>
      <c r="B306" s="20" t="s">
        <v>470</v>
      </c>
      <c r="C306" s="20" t="s">
        <v>833</v>
      </c>
      <c r="D306" s="50">
        <v>430.0</v>
      </c>
      <c r="E306" s="50">
        <v>199.0</v>
      </c>
      <c r="F306" s="50">
        <v>629.0</v>
      </c>
      <c r="G306" s="57">
        <v>0.6836248013</v>
      </c>
      <c r="H306" s="57">
        <v>0.3163751987</v>
      </c>
      <c r="I306" s="7"/>
      <c r="J306" s="20" t="s">
        <v>272</v>
      </c>
      <c r="K306" s="20" t="s">
        <v>421</v>
      </c>
      <c r="L306" s="20">
        <v>220.0</v>
      </c>
      <c r="M306" s="57">
        <v>0.6732640986</v>
      </c>
      <c r="N306" s="57">
        <v>0.6404782237</v>
      </c>
      <c r="O306" s="27">
        <v>3.278587486</v>
      </c>
      <c r="P306" s="20">
        <v>1.0</v>
      </c>
      <c r="Q306" s="7"/>
      <c r="R306" s="7"/>
      <c r="S306" s="7"/>
      <c r="T306" s="7"/>
      <c r="U306" s="7"/>
      <c r="V306" s="7"/>
      <c r="W306" s="7"/>
      <c r="X306" s="7"/>
      <c r="Y306" s="7"/>
      <c r="Z306" s="7"/>
    </row>
    <row r="307" ht="15.0" customHeight="1">
      <c r="A307" s="20" t="s">
        <v>272</v>
      </c>
      <c r="B307" s="20" t="s">
        <v>470</v>
      </c>
      <c r="C307" s="20" t="s">
        <v>834</v>
      </c>
      <c r="D307" s="50">
        <v>430.0</v>
      </c>
      <c r="E307" s="50">
        <v>199.0</v>
      </c>
      <c r="F307" s="50">
        <v>629.0</v>
      </c>
      <c r="G307" s="57">
        <v>0.6836248013</v>
      </c>
      <c r="H307" s="57">
        <v>0.3163751987</v>
      </c>
      <c r="I307" s="7"/>
      <c r="J307" s="20" t="s">
        <v>272</v>
      </c>
      <c r="K307" s="20" t="s">
        <v>421</v>
      </c>
      <c r="L307" s="20">
        <v>230.0</v>
      </c>
      <c r="M307" s="57">
        <v>0.640175204</v>
      </c>
      <c r="N307" s="57">
        <v>0.6372443488</v>
      </c>
      <c r="O307" s="27">
        <v>0.2930855207</v>
      </c>
      <c r="P307" s="20">
        <v>1.0</v>
      </c>
      <c r="Q307" s="7"/>
      <c r="R307" s="7"/>
      <c r="S307" s="7"/>
      <c r="T307" s="7"/>
      <c r="U307" s="7"/>
      <c r="V307" s="7"/>
      <c r="W307" s="7"/>
      <c r="X307" s="7"/>
      <c r="Y307" s="7"/>
      <c r="Z307" s="7"/>
    </row>
    <row r="308" ht="15.0" customHeight="1">
      <c r="A308" s="20" t="s">
        <v>272</v>
      </c>
      <c r="B308" s="20" t="s">
        <v>470</v>
      </c>
      <c r="C308" s="20" t="s">
        <v>835</v>
      </c>
      <c r="D308" s="50">
        <v>430.0</v>
      </c>
      <c r="E308" s="50">
        <v>199.0</v>
      </c>
      <c r="F308" s="50">
        <v>629.0</v>
      </c>
      <c r="G308" s="57">
        <v>0.6836248013</v>
      </c>
      <c r="H308" s="57">
        <v>0.3163751987</v>
      </c>
      <c r="I308" s="7"/>
      <c r="J308" s="20" t="s">
        <v>272</v>
      </c>
      <c r="K308" s="20" t="s">
        <v>421</v>
      </c>
      <c r="L308" s="20">
        <v>240.0</v>
      </c>
      <c r="M308" s="57">
        <v>0.5818347354</v>
      </c>
      <c r="N308" s="57">
        <v>0.5939004815</v>
      </c>
      <c r="O308" s="27">
        <v>-1.206574619</v>
      </c>
      <c r="P308" s="20">
        <v>1.0</v>
      </c>
      <c r="Q308" s="7"/>
      <c r="R308" s="7"/>
      <c r="S308" s="7"/>
      <c r="T308" s="7"/>
      <c r="U308" s="7"/>
      <c r="V308" s="7"/>
      <c r="W308" s="7"/>
      <c r="X308" s="7"/>
      <c r="Y308" s="7"/>
      <c r="Z308" s="7"/>
    </row>
    <row r="309" ht="15.0" customHeight="1">
      <c r="A309" s="20" t="s">
        <v>272</v>
      </c>
      <c r="B309" s="20" t="s">
        <v>470</v>
      </c>
      <c r="C309" s="20" t="s">
        <v>836</v>
      </c>
      <c r="D309" s="50">
        <v>430.0</v>
      </c>
      <c r="E309" s="50">
        <v>199.0</v>
      </c>
      <c r="F309" s="50">
        <v>629.0</v>
      </c>
      <c r="G309" s="57">
        <v>0.6836248013</v>
      </c>
      <c r="H309" s="57">
        <v>0.3163751987</v>
      </c>
      <c r="I309" s="7"/>
      <c r="J309" s="20" t="s">
        <v>272</v>
      </c>
      <c r="K309" s="20" t="s">
        <v>421</v>
      </c>
      <c r="L309" s="20">
        <v>250.0</v>
      </c>
      <c r="M309" s="57">
        <v>0.655661039</v>
      </c>
      <c r="N309" s="57">
        <v>0.6246987952</v>
      </c>
      <c r="O309" s="27">
        <v>3.096224381</v>
      </c>
      <c r="P309" s="20">
        <v>1.0</v>
      </c>
      <c r="Q309" s="7"/>
      <c r="R309" s="7"/>
      <c r="S309" s="7"/>
      <c r="T309" s="7"/>
      <c r="U309" s="7"/>
      <c r="V309" s="7"/>
      <c r="W309" s="7"/>
      <c r="X309" s="7"/>
      <c r="Y309" s="7"/>
      <c r="Z309" s="7"/>
    </row>
    <row r="310" ht="15.0" customHeight="1">
      <c r="A310" s="20" t="s">
        <v>272</v>
      </c>
      <c r="B310" s="20" t="s">
        <v>470</v>
      </c>
      <c r="C310" s="20" t="s">
        <v>837</v>
      </c>
      <c r="D310" s="50">
        <v>430.0</v>
      </c>
      <c r="E310" s="50">
        <v>199.0</v>
      </c>
      <c r="F310" s="50">
        <v>629.0</v>
      </c>
      <c r="G310" s="57">
        <v>0.6836248013</v>
      </c>
      <c r="H310" s="57">
        <v>0.3163751987</v>
      </c>
      <c r="I310" s="7"/>
      <c r="J310" s="20" t="s">
        <v>272</v>
      </c>
      <c r="K310" s="20" t="s">
        <v>421</v>
      </c>
      <c r="L310" s="20">
        <v>255.0</v>
      </c>
      <c r="M310" s="57">
        <v>0.5979705686</v>
      </c>
      <c r="N310" s="57">
        <v>0.5703517588</v>
      </c>
      <c r="O310" s="27">
        <v>2.761880984</v>
      </c>
      <c r="P310" s="20">
        <v>1.0</v>
      </c>
      <c r="Q310" s="7"/>
      <c r="R310" s="7"/>
      <c r="S310" s="7"/>
      <c r="T310" s="7"/>
      <c r="U310" s="7"/>
      <c r="V310" s="7"/>
      <c r="W310" s="7"/>
      <c r="X310" s="7"/>
      <c r="Y310" s="7"/>
      <c r="Z310" s="7"/>
    </row>
    <row r="311" ht="15.0" customHeight="1">
      <c r="A311" s="20" t="s">
        <v>272</v>
      </c>
      <c r="B311" s="20" t="s">
        <v>471</v>
      </c>
      <c r="C311" s="20" t="s">
        <v>838</v>
      </c>
      <c r="D311" s="50">
        <v>673.0</v>
      </c>
      <c r="E311" s="50">
        <v>655.0</v>
      </c>
      <c r="F311" s="50">
        <v>1328.0</v>
      </c>
      <c r="G311" s="57">
        <v>0.5067771084</v>
      </c>
      <c r="H311" s="57">
        <v>0.4932228916</v>
      </c>
      <c r="I311" s="7"/>
      <c r="J311" s="20" t="s">
        <v>272</v>
      </c>
      <c r="K311" s="20" t="s">
        <v>421</v>
      </c>
      <c r="L311" s="20">
        <v>260.0</v>
      </c>
      <c r="M311" s="57">
        <v>0.6452250642</v>
      </c>
      <c r="N311" s="57">
        <v>0.6435523114</v>
      </c>
      <c r="O311" s="27">
        <v>0.167275272</v>
      </c>
      <c r="P311" s="20">
        <v>1.0</v>
      </c>
      <c r="Q311" s="7"/>
      <c r="R311" s="7"/>
      <c r="S311" s="7"/>
      <c r="T311" s="7"/>
      <c r="U311" s="7"/>
      <c r="V311" s="7"/>
      <c r="W311" s="7"/>
      <c r="X311" s="7"/>
      <c r="Y311" s="7"/>
      <c r="Z311" s="7"/>
    </row>
    <row r="312" ht="15.0" customHeight="1">
      <c r="A312" s="20" t="s">
        <v>272</v>
      </c>
      <c r="B312" s="20" t="s">
        <v>471</v>
      </c>
      <c r="C312" s="20" t="s">
        <v>839</v>
      </c>
      <c r="D312" s="50">
        <v>673.0</v>
      </c>
      <c r="E312" s="50">
        <v>655.0</v>
      </c>
      <c r="F312" s="50">
        <v>1328.0</v>
      </c>
      <c r="G312" s="57">
        <v>0.5067771084</v>
      </c>
      <c r="H312" s="57">
        <v>0.4932228916</v>
      </c>
      <c r="I312" s="7"/>
      <c r="J312" s="20" t="s">
        <v>272</v>
      </c>
      <c r="K312" s="20" t="s">
        <v>421</v>
      </c>
      <c r="L312" s="20">
        <v>270.0</v>
      </c>
      <c r="M312" s="57">
        <v>0.6709077748</v>
      </c>
      <c r="N312" s="57">
        <v>0.6663770634</v>
      </c>
      <c r="O312" s="27">
        <v>0.4530711399</v>
      </c>
      <c r="P312" s="20">
        <v>1.0</v>
      </c>
      <c r="Q312" s="7"/>
      <c r="R312" s="7"/>
      <c r="S312" s="7"/>
      <c r="T312" s="7"/>
      <c r="U312" s="7"/>
      <c r="V312" s="7"/>
      <c r="W312" s="7"/>
      <c r="X312" s="7"/>
      <c r="Y312" s="7"/>
      <c r="Z312" s="7"/>
    </row>
    <row r="313" ht="15.0" customHeight="1">
      <c r="A313" s="20" t="s">
        <v>272</v>
      </c>
      <c r="B313" s="20" t="s">
        <v>471</v>
      </c>
      <c r="C313" s="20" t="s">
        <v>840</v>
      </c>
      <c r="D313" s="50">
        <v>673.0</v>
      </c>
      <c r="E313" s="50">
        <v>655.0</v>
      </c>
      <c r="F313" s="50">
        <v>1328.0</v>
      </c>
      <c r="G313" s="57">
        <v>0.5067771084</v>
      </c>
      <c r="H313" s="57">
        <v>0.4932228916</v>
      </c>
      <c r="I313" s="7"/>
      <c r="J313" s="20" t="s">
        <v>272</v>
      </c>
      <c r="K313" s="20" t="s">
        <v>421</v>
      </c>
      <c r="L313" s="20">
        <v>280.0</v>
      </c>
      <c r="M313" s="57">
        <v>0.6095313818</v>
      </c>
      <c r="N313" s="57">
        <v>0.6072386059</v>
      </c>
      <c r="O313" s="27">
        <v>0.2292775854</v>
      </c>
      <c r="P313" s="20">
        <v>1.0</v>
      </c>
      <c r="Q313" s="7"/>
      <c r="R313" s="7"/>
      <c r="S313" s="7"/>
      <c r="T313" s="7"/>
      <c r="U313" s="7"/>
      <c r="V313" s="7"/>
      <c r="W313" s="7"/>
      <c r="X313" s="7"/>
      <c r="Y313" s="7"/>
      <c r="Z313" s="7"/>
    </row>
    <row r="314" ht="15.0" customHeight="1">
      <c r="A314" s="20" t="s">
        <v>272</v>
      </c>
      <c r="B314" s="20" t="s">
        <v>471</v>
      </c>
      <c r="C314" s="20" t="s">
        <v>841</v>
      </c>
      <c r="D314" s="50">
        <v>673.0</v>
      </c>
      <c r="E314" s="50">
        <v>655.0</v>
      </c>
      <c r="F314" s="50">
        <v>1328.0</v>
      </c>
      <c r="G314" s="57">
        <v>0.5067771084</v>
      </c>
      <c r="H314" s="57">
        <v>0.4932228916</v>
      </c>
      <c r="I314" s="7"/>
      <c r="J314" s="20" t="s">
        <v>272</v>
      </c>
      <c r="K314" s="20" t="s">
        <v>421</v>
      </c>
      <c r="L314" s="20">
        <v>290.0</v>
      </c>
      <c r="M314" s="57">
        <v>0.613598233</v>
      </c>
      <c r="N314" s="57">
        <v>0.696350365</v>
      </c>
      <c r="O314" s="27">
        <v>-8.275213193</v>
      </c>
      <c r="P314" s="20">
        <v>1.0</v>
      </c>
      <c r="Q314" s="7"/>
      <c r="R314" s="7"/>
      <c r="S314" s="7"/>
      <c r="T314" s="7"/>
      <c r="U314" s="7"/>
      <c r="V314" s="7"/>
      <c r="W314" s="7"/>
      <c r="X314" s="7"/>
      <c r="Y314" s="7"/>
      <c r="Z314" s="7"/>
    </row>
    <row r="315" ht="15.0" customHeight="1">
      <c r="A315" s="20" t="s">
        <v>272</v>
      </c>
      <c r="B315" s="20" t="s">
        <v>471</v>
      </c>
      <c r="C315" s="20" t="s">
        <v>842</v>
      </c>
      <c r="D315" s="50">
        <v>673.0</v>
      </c>
      <c r="E315" s="50">
        <v>655.0</v>
      </c>
      <c r="F315" s="50">
        <v>1328.0</v>
      </c>
      <c r="G315" s="57">
        <v>0.5067771084</v>
      </c>
      <c r="H315" s="57">
        <v>0.4932228916</v>
      </c>
      <c r="I315" s="7"/>
      <c r="J315" s="20" t="s">
        <v>272</v>
      </c>
      <c r="K315" s="20" t="s">
        <v>421</v>
      </c>
      <c r="L315" s="20">
        <v>300.0</v>
      </c>
      <c r="M315" s="57">
        <v>0.5949351813</v>
      </c>
      <c r="N315" s="57">
        <v>0.633976834</v>
      </c>
      <c r="O315" s="27">
        <v>-3.904165272</v>
      </c>
      <c r="P315" s="20">
        <v>1.0</v>
      </c>
      <c r="Q315" s="7"/>
      <c r="R315" s="7"/>
      <c r="S315" s="7"/>
      <c r="T315" s="7"/>
      <c r="U315" s="7"/>
      <c r="V315" s="7"/>
      <c r="W315" s="7"/>
      <c r="X315" s="7"/>
      <c r="Y315" s="7"/>
      <c r="Z315" s="7"/>
    </row>
    <row r="316" ht="15.0" customHeight="1">
      <c r="A316" s="20" t="s">
        <v>272</v>
      </c>
      <c r="B316" s="20" t="s">
        <v>471</v>
      </c>
      <c r="C316" s="20" t="s">
        <v>843</v>
      </c>
      <c r="D316" s="50">
        <v>673.0</v>
      </c>
      <c r="E316" s="50">
        <v>655.0</v>
      </c>
      <c r="F316" s="50">
        <v>1328.0</v>
      </c>
      <c r="G316" s="57">
        <v>0.5067771084</v>
      </c>
      <c r="H316" s="57">
        <v>0.4932228916</v>
      </c>
      <c r="I316" s="7"/>
      <c r="J316" s="20" t="s">
        <v>272</v>
      </c>
      <c r="K316" s="20" t="s">
        <v>421</v>
      </c>
      <c r="L316" s="20">
        <v>310.0</v>
      </c>
      <c r="M316" s="57">
        <v>0.6605933095</v>
      </c>
      <c r="N316" s="57">
        <v>0.7201017812</v>
      </c>
      <c r="O316" s="27">
        <v>-5.950847168</v>
      </c>
      <c r="P316" s="20">
        <v>1.0</v>
      </c>
      <c r="Q316" s="7"/>
      <c r="R316" s="7"/>
      <c r="S316" s="7"/>
      <c r="T316" s="7"/>
      <c r="U316" s="7"/>
      <c r="V316" s="7"/>
      <c r="W316" s="7"/>
      <c r="X316" s="7"/>
      <c r="Y316" s="7"/>
      <c r="Z316" s="7"/>
    </row>
    <row r="317" ht="15.0" customHeight="1">
      <c r="A317" s="20" t="s">
        <v>272</v>
      </c>
      <c r="B317" s="20" t="s">
        <v>471</v>
      </c>
      <c r="C317" s="20" t="s">
        <v>844</v>
      </c>
      <c r="D317" s="50">
        <v>673.0</v>
      </c>
      <c r="E317" s="50">
        <v>655.0</v>
      </c>
      <c r="F317" s="50">
        <v>1328.0</v>
      </c>
      <c r="G317" s="57">
        <v>0.5067771084</v>
      </c>
      <c r="H317" s="57">
        <v>0.4932228916</v>
      </c>
      <c r="I317" s="7"/>
      <c r="J317" s="20" t="s">
        <v>272</v>
      </c>
      <c r="K317" s="20" t="s">
        <v>421</v>
      </c>
      <c r="L317" s="20">
        <v>320.0</v>
      </c>
      <c r="M317" s="57">
        <v>0.531068375</v>
      </c>
      <c r="N317" s="57">
        <v>0.5350172216</v>
      </c>
      <c r="O317" s="27">
        <v>-0.3948846555</v>
      </c>
      <c r="P317" s="20">
        <v>1.0</v>
      </c>
      <c r="Q317" s="7"/>
      <c r="R317" s="7"/>
      <c r="S317" s="7"/>
      <c r="T317" s="7"/>
      <c r="U317" s="7"/>
      <c r="V317" s="7"/>
      <c r="W317" s="7"/>
      <c r="X317" s="7"/>
      <c r="Y317" s="7"/>
      <c r="Z317" s="7"/>
    </row>
    <row r="318" ht="15.0" customHeight="1">
      <c r="A318" s="20" t="s">
        <v>272</v>
      </c>
      <c r="B318" s="20" t="s">
        <v>472</v>
      </c>
      <c r="C318" s="20" t="s">
        <v>472</v>
      </c>
      <c r="D318" s="50">
        <v>488.0</v>
      </c>
      <c r="E318" s="50">
        <v>382.0</v>
      </c>
      <c r="F318" s="50">
        <v>870.0</v>
      </c>
      <c r="G318" s="57">
        <v>0.5609195402</v>
      </c>
      <c r="H318" s="57">
        <v>0.4390804598</v>
      </c>
      <c r="I318" s="7"/>
      <c r="J318" s="20" t="s">
        <v>272</v>
      </c>
      <c r="K318" s="20" t="s">
        <v>421</v>
      </c>
      <c r="L318" s="20">
        <v>330.0</v>
      </c>
      <c r="M318" s="57">
        <v>0.5391877439</v>
      </c>
      <c r="N318" s="57">
        <v>0.5217391304</v>
      </c>
      <c r="O318" s="27">
        <v>1.74486135</v>
      </c>
      <c r="P318" s="20">
        <v>1.0</v>
      </c>
      <c r="Q318" s="7"/>
      <c r="R318" s="7"/>
      <c r="S318" s="7"/>
      <c r="T318" s="7"/>
      <c r="U318" s="7"/>
      <c r="V318" s="7"/>
      <c r="W318" s="7"/>
      <c r="X318" s="7"/>
      <c r="Y318" s="7"/>
      <c r="Z318" s="7"/>
    </row>
    <row r="319" ht="15.0" customHeight="1">
      <c r="A319" s="20" t="s">
        <v>272</v>
      </c>
      <c r="B319" s="20" t="s">
        <v>473</v>
      </c>
      <c r="C319" s="20" t="s">
        <v>473</v>
      </c>
      <c r="D319" s="50">
        <v>79.0</v>
      </c>
      <c r="E319" s="50">
        <v>92.0</v>
      </c>
      <c r="F319" s="50">
        <v>171.0</v>
      </c>
      <c r="G319" s="57">
        <v>0.4619883041</v>
      </c>
      <c r="H319" s="57">
        <v>0.5380116959</v>
      </c>
      <c r="I319" s="7"/>
      <c r="J319" s="20" t="s">
        <v>272</v>
      </c>
      <c r="K319" s="20" t="s">
        <v>421</v>
      </c>
      <c r="L319" s="20">
        <v>336.0</v>
      </c>
      <c r="M319" s="57">
        <v>0.5651722043</v>
      </c>
      <c r="N319" s="57">
        <v>0.5477996965</v>
      </c>
      <c r="O319" s="27">
        <v>1.737250777</v>
      </c>
      <c r="P319" s="20">
        <v>1.0</v>
      </c>
      <c r="Q319" s="7"/>
      <c r="R319" s="7"/>
      <c r="S319" s="7"/>
      <c r="T319" s="7"/>
      <c r="U319" s="7"/>
      <c r="V319" s="7"/>
      <c r="W319" s="7"/>
      <c r="X319" s="7"/>
      <c r="Y319" s="7"/>
      <c r="Z319" s="7"/>
    </row>
    <row r="320" ht="15.0" customHeight="1">
      <c r="A320" s="20" t="s">
        <v>272</v>
      </c>
      <c r="B320" s="20" t="s">
        <v>427</v>
      </c>
      <c r="C320" s="20" t="s">
        <v>845</v>
      </c>
      <c r="D320" s="50">
        <v>664.0</v>
      </c>
      <c r="E320" s="50">
        <v>540.0</v>
      </c>
      <c r="F320" s="50">
        <v>1204.0</v>
      </c>
      <c r="G320" s="57">
        <v>0.5514950166</v>
      </c>
      <c r="H320" s="57">
        <v>0.4485049834</v>
      </c>
      <c r="I320" s="7"/>
      <c r="J320" s="20" t="s">
        <v>272</v>
      </c>
      <c r="K320" s="20" t="s">
        <v>421</v>
      </c>
      <c r="L320" s="20">
        <v>338.0</v>
      </c>
      <c r="M320" s="57">
        <v>0.466946246</v>
      </c>
      <c r="N320" s="57">
        <v>0.5007385524</v>
      </c>
      <c r="O320" s="27">
        <v>-3.379230645</v>
      </c>
      <c r="P320" s="20">
        <v>0.0</v>
      </c>
      <c r="Q320" s="7"/>
      <c r="R320" s="7"/>
      <c r="S320" s="7"/>
      <c r="T320" s="7"/>
      <c r="U320" s="7"/>
      <c r="V320" s="7"/>
      <c r="W320" s="7"/>
      <c r="X320" s="7"/>
      <c r="Y320" s="7"/>
      <c r="Z320" s="7"/>
    </row>
    <row r="321" ht="15.0" customHeight="1">
      <c r="A321" s="20" t="s">
        <v>272</v>
      </c>
      <c r="B321" s="20" t="s">
        <v>427</v>
      </c>
      <c r="C321" s="20" t="s">
        <v>846</v>
      </c>
      <c r="D321" s="50">
        <v>664.0</v>
      </c>
      <c r="E321" s="50">
        <v>540.0</v>
      </c>
      <c r="F321" s="50">
        <v>1204.0</v>
      </c>
      <c r="G321" s="57">
        <v>0.5514950166</v>
      </c>
      <c r="H321" s="57">
        <v>0.4485049834</v>
      </c>
      <c r="I321" s="7"/>
      <c r="J321" s="20" t="s">
        <v>272</v>
      </c>
      <c r="K321" s="20" t="s">
        <v>421</v>
      </c>
      <c r="L321" s="20">
        <v>340.0</v>
      </c>
      <c r="M321" s="57">
        <v>0.5666369321</v>
      </c>
      <c r="N321" s="57">
        <v>0.5457115928</v>
      </c>
      <c r="O321" s="27">
        <v>2.09253393</v>
      </c>
      <c r="P321" s="20">
        <v>1.0</v>
      </c>
      <c r="Q321" s="7"/>
      <c r="R321" s="7"/>
      <c r="S321" s="7"/>
      <c r="T321" s="7"/>
      <c r="U321" s="7"/>
      <c r="V321" s="7"/>
      <c r="W321" s="7"/>
      <c r="X321" s="7"/>
      <c r="Y321" s="7"/>
      <c r="Z321" s="7"/>
    </row>
    <row r="322" ht="15.0" customHeight="1">
      <c r="A322" s="20" t="s">
        <v>272</v>
      </c>
      <c r="B322" s="20" t="s">
        <v>427</v>
      </c>
      <c r="C322" s="20" t="s">
        <v>847</v>
      </c>
      <c r="D322" s="50">
        <v>664.0</v>
      </c>
      <c r="E322" s="50">
        <v>540.0</v>
      </c>
      <c r="F322" s="50">
        <v>1204.0</v>
      </c>
      <c r="G322" s="57">
        <v>0.5514950166</v>
      </c>
      <c r="H322" s="57">
        <v>0.4485049834</v>
      </c>
      <c r="I322" s="7"/>
      <c r="J322" s="20" t="s">
        <v>272</v>
      </c>
      <c r="K322" s="20" t="s">
        <v>421</v>
      </c>
      <c r="L322" s="20">
        <v>346.0</v>
      </c>
      <c r="M322" s="57">
        <v>0.5086224689</v>
      </c>
      <c r="N322" s="57">
        <v>0.5170193192</v>
      </c>
      <c r="O322" s="27">
        <v>-0.8396850344</v>
      </c>
      <c r="P322" s="20">
        <v>1.0</v>
      </c>
      <c r="Q322" s="7"/>
      <c r="R322" s="7"/>
      <c r="S322" s="7"/>
      <c r="T322" s="7"/>
      <c r="U322" s="7"/>
      <c r="V322" s="7"/>
      <c r="W322" s="7"/>
      <c r="X322" s="7"/>
      <c r="Y322" s="7"/>
      <c r="Z322" s="7"/>
    </row>
    <row r="323" ht="15.0" customHeight="1">
      <c r="A323" s="20" t="s">
        <v>272</v>
      </c>
      <c r="B323" s="20" t="s">
        <v>427</v>
      </c>
      <c r="C323" s="20" t="s">
        <v>848</v>
      </c>
      <c r="D323" s="50">
        <v>664.0</v>
      </c>
      <c r="E323" s="50">
        <v>540.0</v>
      </c>
      <c r="F323" s="50">
        <v>1204.0</v>
      </c>
      <c r="G323" s="57">
        <v>0.5514950166</v>
      </c>
      <c r="H323" s="57">
        <v>0.4485049834</v>
      </c>
      <c r="I323" s="7"/>
      <c r="J323" s="20" t="s">
        <v>272</v>
      </c>
      <c r="K323" s="20" t="s">
        <v>421</v>
      </c>
      <c r="L323" s="20">
        <v>348.0</v>
      </c>
      <c r="M323" s="57">
        <v>0.5605555314</v>
      </c>
      <c r="N323" s="57">
        <v>0.532385466</v>
      </c>
      <c r="O323" s="27">
        <v>2.81700654</v>
      </c>
      <c r="P323" s="20">
        <v>1.0</v>
      </c>
      <c r="Q323" s="7"/>
      <c r="R323" s="7"/>
      <c r="S323" s="7"/>
      <c r="T323" s="7"/>
      <c r="U323" s="7"/>
      <c r="V323" s="7"/>
      <c r="W323" s="7"/>
      <c r="X323" s="7"/>
      <c r="Y323" s="7"/>
      <c r="Z323" s="7"/>
    </row>
    <row r="324" ht="15.0" customHeight="1">
      <c r="A324" s="20" t="s">
        <v>272</v>
      </c>
      <c r="B324" s="20" t="s">
        <v>427</v>
      </c>
      <c r="C324" s="20" t="s">
        <v>849</v>
      </c>
      <c r="D324" s="50">
        <v>664.0</v>
      </c>
      <c r="E324" s="50">
        <v>540.0</v>
      </c>
      <c r="F324" s="50">
        <v>1204.0</v>
      </c>
      <c r="G324" s="57">
        <v>0.5514950166</v>
      </c>
      <c r="H324" s="57">
        <v>0.4485049834</v>
      </c>
      <c r="I324" s="7"/>
      <c r="J324" s="20" t="s">
        <v>272</v>
      </c>
      <c r="K324" s="20" t="s">
        <v>421</v>
      </c>
      <c r="L324" s="20">
        <v>349.0</v>
      </c>
      <c r="M324" s="57">
        <v>0.5963946819</v>
      </c>
      <c r="N324" s="57">
        <v>0.5712707182</v>
      </c>
      <c r="O324" s="27">
        <v>2.512396363</v>
      </c>
      <c r="P324" s="20">
        <v>1.0</v>
      </c>
      <c r="Q324" s="7"/>
      <c r="R324" s="7"/>
      <c r="S324" s="7"/>
      <c r="T324" s="7"/>
      <c r="U324" s="7"/>
      <c r="V324" s="7"/>
      <c r="W324" s="7"/>
      <c r="X324" s="7"/>
      <c r="Y324" s="7"/>
      <c r="Z324" s="7"/>
    </row>
    <row r="325" ht="15.0" customHeight="1">
      <c r="A325" s="20" t="s">
        <v>272</v>
      </c>
      <c r="B325" s="20" t="s">
        <v>427</v>
      </c>
      <c r="C325" s="20" t="s">
        <v>850</v>
      </c>
      <c r="D325" s="50">
        <v>664.0</v>
      </c>
      <c r="E325" s="50">
        <v>540.0</v>
      </c>
      <c r="F325" s="50">
        <v>1204.0</v>
      </c>
      <c r="G325" s="57">
        <v>0.5514950166</v>
      </c>
      <c r="H325" s="57">
        <v>0.4485049834</v>
      </c>
      <c r="I325" s="7"/>
      <c r="J325" s="20" t="s">
        <v>272</v>
      </c>
      <c r="K325" s="20" t="s">
        <v>421</v>
      </c>
      <c r="L325" s="20">
        <v>350.0</v>
      </c>
      <c r="M325" s="57">
        <v>0.5991979985</v>
      </c>
      <c r="N325" s="57">
        <v>0.6025641026</v>
      </c>
      <c r="O325" s="27">
        <v>-0.3366104061</v>
      </c>
      <c r="P325" s="20">
        <v>1.0</v>
      </c>
      <c r="Q325" s="7"/>
      <c r="R325" s="7"/>
      <c r="S325" s="7"/>
      <c r="T325" s="7"/>
      <c r="U325" s="7"/>
      <c r="V325" s="7"/>
      <c r="W325" s="7"/>
      <c r="X325" s="7"/>
      <c r="Y325" s="7"/>
      <c r="Z325" s="7"/>
    </row>
    <row r="326" ht="15.0" customHeight="1">
      <c r="A326" s="20" t="s">
        <v>272</v>
      </c>
      <c r="B326" s="20" t="s">
        <v>552</v>
      </c>
      <c r="C326" s="20" t="s">
        <v>851</v>
      </c>
      <c r="D326" s="50">
        <v>480.0</v>
      </c>
      <c r="E326" s="50">
        <v>498.0</v>
      </c>
      <c r="F326" s="50">
        <v>978.0</v>
      </c>
      <c r="G326" s="57">
        <v>0.490797546</v>
      </c>
      <c r="H326" s="57">
        <v>0.509202454</v>
      </c>
      <c r="I326" s="7"/>
      <c r="J326" s="20" t="s">
        <v>272</v>
      </c>
      <c r="K326" s="20" t="s">
        <v>421</v>
      </c>
      <c r="L326" s="20">
        <v>360.0</v>
      </c>
      <c r="M326" s="57">
        <v>0.4881830214</v>
      </c>
      <c r="N326" s="57">
        <v>0.5191740413</v>
      </c>
      <c r="O326" s="27">
        <v>-3.099101993</v>
      </c>
      <c r="P326" s="20">
        <v>0.0</v>
      </c>
      <c r="Q326" s="7"/>
      <c r="R326" s="7"/>
      <c r="S326" s="7"/>
      <c r="T326" s="7"/>
      <c r="U326" s="7"/>
      <c r="V326" s="7"/>
      <c r="W326" s="7"/>
      <c r="X326" s="7"/>
      <c r="Y326" s="7"/>
      <c r="Z326" s="7"/>
    </row>
    <row r="327" ht="15.0" customHeight="1">
      <c r="A327" s="20" t="s">
        <v>272</v>
      </c>
      <c r="B327" s="20" t="s">
        <v>552</v>
      </c>
      <c r="C327" s="20" t="s">
        <v>852</v>
      </c>
      <c r="D327" s="50">
        <v>480.0</v>
      </c>
      <c r="E327" s="50">
        <v>498.0</v>
      </c>
      <c r="F327" s="50">
        <v>978.0</v>
      </c>
      <c r="G327" s="57">
        <v>0.490797546</v>
      </c>
      <c r="H327" s="57">
        <v>0.509202454</v>
      </c>
      <c r="I327" s="7"/>
      <c r="J327" s="20" t="s">
        <v>272</v>
      </c>
      <c r="K327" s="20" t="s">
        <v>421</v>
      </c>
      <c r="L327" s="20">
        <v>363.0</v>
      </c>
      <c r="M327" s="57">
        <v>0.535567608</v>
      </c>
      <c r="N327" s="57">
        <v>0.5263157895</v>
      </c>
      <c r="O327" s="27">
        <v>0.9251818479</v>
      </c>
      <c r="P327" s="20">
        <v>1.0</v>
      </c>
      <c r="Q327" s="7"/>
      <c r="R327" s="7"/>
      <c r="S327" s="7"/>
      <c r="T327" s="7"/>
      <c r="U327" s="7"/>
      <c r="V327" s="7"/>
      <c r="W327" s="7"/>
      <c r="X327" s="7"/>
      <c r="Y327" s="7"/>
      <c r="Z327" s="7"/>
    </row>
    <row r="328" ht="15.0" customHeight="1">
      <c r="A328" s="20" t="s">
        <v>272</v>
      </c>
      <c r="B328" s="20" t="s">
        <v>552</v>
      </c>
      <c r="C328" s="20" t="s">
        <v>853</v>
      </c>
      <c r="D328" s="50">
        <v>480.0</v>
      </c>
      <c r="E328" s="50">
        <v>498.0</v>
      </c>
      <c r="F328" s="50">
        <v>978.0</v>
      </c>
      <c r="G328" s="57">
        <v>0.490797546</v>
      </c>
      <c r="H328" s="57">
        <v>0.509202454</v>
      </c>
      <c r="I328" s="7"/>
      <c r="J328" s="20" t="s">
        <v>272</v>
      </c>
      <c r="K328" s="20" t="s">
        <v>421</v>
      </c>
      <c r="L328" s="20">
        <v>366.0</v>
      </c>
      <c r="M328" s="57">
        <v>0.5457292451</v>
      </c>
      <c r="N328" s="57">
        <v>0.5661605206</v>
      </c>
      <c r="O328" s="27">
        <v>-2.043127548</v>
      </c>
      <c r="P328" s="20">
        <v>1.0</v>
      </c>
      <c r="Q328" s="7"/>
      <c r="R328" s="7"/>
      <c r="S328" s="7"/>
      <c r="T328" s="7"/>
      <c r="U328" s="7"/>
      <c r="V328" s="7"/>
      <c r="W328" s="7"/>
      <c r="X328" s="7"/>
      <c r="Y328" s="7"/>
      <c r="Z328" s="7"/>
    </row>
    <row r="329" ht="15.0" customHeight="1">
      <c r="A329" s="20" t="s">
        <v>272</v>
      </c>
      <c r="B329" s="20" t="s">
        <v>553</v>
      </c>
      <c r="C329" s="20" t="s">
        <v>854</v>
      </c>
      <c r="D329" s="50">
        <v>394.0</v>
      </c>
      <c r="E329" s="50">
        <v>798.0</v>
      </c>
      <c r="F329" s="50">
        <v>1192.0</v>
      </c>
      <c r="G329" s="57">
        <v>0.3305369128</v>
      </c>
      <c r="H329" s="57">
        <v>0.6694630872</v>
      </c>
      <c r="I329" s="7"/>
      <c r="J329" s="20" t="s">
        <v>272</v>
      </c>
      <c r="K329" s="20" t="s">
        <v>421</v>
      </c>
      <c r="L329" s="20">
        <v>368.0</v>
      </c>
      <c r="M329" s="57">
        <v>0.520923063</v>
      </c>
      <c r="N329" s="57">
        <v>0.5075669383</v>
      </c>
      <c r="O329" s="27">
        <v>1.335612471</v>
      </c>
      <c r="P329" s="20">
        <v>1.0</v>
      </c>
      <c r="Q329" s="7"/>
      <c r="R329" s="7"/>
      <c r="S329" s="7"/>
      <c r="T329" s="7"/>
      <c r="U329" s="7"/>
      <c r="V329" s="7"/>
      <c r="W329" s="7"/>
      <c r="X329" s="7"/>
      <c r="Y329" s="7"/>
      <c r="Z329" s="7"/>
    </row>
    <row r="330" ht="15.0" customHeight="1">
      <c r="A330" s="20" t="s">
        <v>272</v>
      </c>
      <c r="B330" s="20" t="s">
        <v>553</v>
      </c>
      <c r="C330" s="20" t="s">
        <v>855</v>
      </c>
      <c r="D330" s="50">
        <v>394.0</v>
      </c>
      <c r="E330" s="50">
        <v>798.0</v>
      </c>
      <c r="F330" s="50">
        <v>1192.0</v>
      </c>
      <c r="G330" s="57">
        <v>0.3305369128</v>
      </c>
      <c r="H330" s="57">
        <v>0.6694630872</v>
      </c>
      <c r="I330" s="7"/>
      <c r="J330" s="20" t="s">
        <v>272</v>
      </c>
      <c r="K330" s="20" t="s">
        <v>421</v>
      </c>
      <c r="L330" s="20">
        <v>370.0</v>
      </c>
      <c r="M330" s="57">
        <v>0.5828809126</v>
      </c>
      <c r="N330" s="57">
        <v>0.5657492355</v>
      </c>
      <c r="O330" s="27">
        <v>1.713167712</v>
      </c>
      <c r="P330" s="20">
        <v>1.0</v>
      </c>
      <c r="Q330" s="7"/>
      <c r="R330" s="7"/>
      <c r="S330" s="7"/>
      <c r="T330" s="7"/>
      <c r="U330" s="7"/>
      <c r="V330" s="7"/>
      <c r="W330" s="7"/>
      <c r="X330" s="7"/>
      <c r="Y330" s="7"/>
      <c r="Z330" s="7"/>
    </row>
    <row r="331" ht="15.0" customHeight="1">
      <c r="A331" s="20" t="s">
        <v>272</v>
      </c>
      <c r="B331" s="20" t="s">
        <v>553</v>
      </c>
      <c r="C331" s="20" t="s">
        <v>856</v>
      </c>
      <c r="D331" s="50">
        <v>394.0</v>
      </c>
      <c r="E331" s="50">
        <v>798.0</v>
      </c>
      <c r="F331" s="50">
        <v>1192.0</v>
      </c>
      <c r="G331" s="57">
        <v>0.3305369128</v>
      </c>
      <c r="H331" s="57">
        <v>0.6694630872</v>
      </c>
      <c r="I331" s="7"/>
      <c r="J331" s="20" t="s">
        <v>272</v>
      </c>
      <c r="K331" s="20" t="s">
        <v>421</v>
      </c>
      <c r="L331" s="20">
        <v>375.0</v>
      </c>
      <c r="M331" s="57">
        <v>0.520977295</v>
      </c>
      <c r="N331" s="57">
        <v>0.5100095329</v>
      </c>
      <c r="O331" s="27">
        <v>1.096776213</v>
      </c>
      <c r="P331" s="20">
        <v>1.0</v>
      </c>
      <c r="Q331" s="7"/>
      <c r="R331" s="7"/>
      <c r="S331" s="7"/>
      <c r="T331" s="7"/>
      <c r="U331" s="7"/>
      <c r="V331" s="7"/>
      <c r="W331" s="7"/>
      <c r="X331" s="7"/>
      <c r="Y331" s="7"/>
      <c r="Z331" s="7"/>
    </row>
    <row r="332" ht="15.0" customHeight="1">
      <c r="A332" s="20" t="s">
        <v>272</v>
      </c>
      <c r="B332" s="20" t="s">
        <v>553</v>
      </c>
      <c r="C332" s="20" t="s">
        <v>857</v>
      </c>
      <c r="D332" s="50">
        <v>394.0</v>
      </c>
      <c r="E332" s="50">
        <v>798.0</v>
      </c>
      <c r="F332" s="50">
        <v>1192.0</v>
      </c>
      <c r="G332" s="57">
        <v>0.3305369128</v>
      </c>
      <c r="H332" s="57">
        <v>0.6694630872</v>
      </c>
      <c r="I332" s="7"/>
      <c r="J332" s="20" t="s">
        <v>272</v>
      </c>
      <c r="K332" s="20" t="s">
        <v>421</v>
      </c>
      <c r="L332" s="20">
        <v>377.0</v>
      </c>
      <c r="M332" s="57">
        <v>0.5101177728</v>
      </c>
      <c r="N332" s="57">
        <v>0.5160289555</v>
      </c>
      <c r="O332" s="27">
        <v>-0.5911182721</v>
      </c>
      <c r="P332" s="20">
        <v>1.0</v>
      </c>
      <c r="Q332" s="7"/>
      <c r="R332" s="7"/>
      <c r="S332" s="7"/>
      <c r="T332" s="7"/>
      <c r="U332" s="7"/>
      <c r="V332" s="7"/>
      <c r="W332" s="7"/>
      <c r="X332" s="7"/>
      <c r="Y332" s="7"/>
      <c r="Z332" s="7"/>
    </row>
    <row r="333" ht="15.0" customHeight="1">
      <c r="A333" s="20" t="s">
        <v>272</v>
      </c>
      <c r="B333" s="20" t="s">
        <v>553</v>
      </c>
      <c r="C333" s="20" t="s">
        <v>858</v>
      </c>
      <c r="D333" s="50">
        <v>394.0</v>
      </c>
      <c r="E333" s="50">
        <v>798.0</v>
      </c>
      <c r="F333" s="50">
        <v>1192.0</v>
      </c>
      <c r="G333" s="57">
        <v>0.3305369128</v>
      </c>
      <c r="H333" s="57">
        <v>0.6694630872</v>
      </c>
      <c r="I333" s="7"/>
      <c r="J333" s="20" t="s">
        <v>272</v>
      </c>
      <c r="K333" s="20" t="s">
        <v>421</v>
      </c>
      <c r="L333" s="20">
        <v>378.0</v>
      </c>
      <c r="M333" s="57">
        <v>0.5386627598</v>
      </c>
      <c r="N333" s="57">
        <v>0.5180226571</v>
      </c>
      <c r="O333" s="27">
        <v>2.064010273</v>
      </c>
      <c r="P333" s="20">
        <v>1.0</v>
      </c>
      <c r="Q333" s="7"/>
      <c r="R333" s="7"/>
      <c r="S333" s="7"/>
      <c r="T333" s="7"/>
      <c r="U333" s="7"/>
      <c r="V333" s="7"/>
      <c r="W333" s="7"/>
      <c r="X333" s="7"/>
      <c r="Y333" s="7"/>
      <c r="Z333" s="7"/>
    </row>
    <row r="334" ht="15.0" customHeight="1">
      <c r="A334" s="20" t="s">
        <v>272</v>
      </c>
      <c r="B334" s="20" t="s">
        <v>475</v>
      </c>
      <c r="C334" s="20" t="s">
        <v>859</v>
      </c>
      <c r="D334" s="50">
        <v>261.0</v>
      </c>
      <c r="E334" s="50">
        <v>563.0</v>
      </c>
      <c r="F334" s="50">
        <v>824.0</v>
      </c>
      <c r="G334" s="57">
        <v>0.3167475728</v>
      </c>
      <c r="H334" s="57">
        <v>0.6832524272</v>
      </c>
      <c r="I334" s="7"/>
      <c r="J334" s="20" t="s">
        <v>272</v>
      </c>
      <c r="K334" s="20" t="s">
        <v>466</v>
      </c>
      <c r="L334" s="20">
        <v>380.0</v>
      </c>
      <c r="M334" s="57">
        <v>0.3903441831</v>
      </c>
      <c r="N334" s="57">
        <v>0.3927227102</v>
      </c>
      <c r="O334" s="27">
        <v>-0.2378527063</v>
      </c>
      <c r="P334" s="20">
        <v>1.0</v>
      </c>
      <c r="Q334" s="7"/>
      <c r="R334" s="7"/>
      <c r="S334" s="7"/>
      <c r="T334" s="7"/>
      <c r="U334" s="7"/>
      <c r="V334" s="7"/>
      <c r="W334" s="7"/>
      <c r="X334" s="7"/>
      <c r="Y334" s="7"/>
      <c r="Z334" s="7"/>
    </row>
    <row r="335" ht="15.0" customHeight="1">
      <c r="A335" s="20" t="s">
        <v>272</v>
      </c>
      <c r="B335" s="20" t="s">
        <v>475</v>
      </c>
      <c r="C335" s="20" t="s">
        <v>860</v>
      </c>
      <c r="D335" s="50">
        <v>261.0</v>
      </c>
      <c r="E335" s="50">
        <v>563.0</v>
      </c>
      <c r="F335" s="50">
        <v>824.0</v>
      </c>
      <c r="G335" s="57">
        <v>0.3167475728</v>
      </c>
      <c r="H335" s="57">
        <v>0.6832524272</v>
      </c>
      <c r="I335" s="7"/>
      <c r="J335" s="20" t="s">
        <v>272</v>
      </c>
      <c r="K335" s="20" t="s">
        <v>466</v>
      </c>
      <c r="L335" s="20">
        <v>390.0</v>
      </c>
      <c r="M335" s="57">
        <v>0.4145027917</v>
      </c>
      <c r="N335" s="57">
        <v>0.4089775561</v>
      </c>
      <c r="O335" s="27">
        <v>0.5525235561</v>
      </c>
      <c r="P335" s="20">
        <v>1.0</v>
      </c>
      <c r="Q335" s="7"/>
      <c r="R335" s="7"/>
      <c r="S335" s="7"/>
      <c r="T335" s="7"/>
      <c r="U335" s="7"/>
      <c r="V335" s="7"/>
      <c r="W335" s="7"/>
      <c r="X335" s="7"/>
      <c r="Y335" s="7"/>
      <c r="Z335" s="7"/>
    </row>
    <row r="336" ht="15.0" customHeight="1">
      <c r="A336" s="20" t="s">
        <v>272</v>
      </c>
      <c r="B336" s="20" t="s">
        <v>476</v>
      </c>
      <c r="C336" s="20" t="s">
        <v>861</v>
      </c>
      <c r="D336" s="50">
        <v>497.0</v>
      </c>
      <c r="E336" s="50">
        <v>610.0</v>
      </c>
      <c r="F336" s="50">
        <v>1107.0</v>
      </c>
      <c r="G336" s="57">
        <v>0.4489611563</v>
      </c>
      <c r="H336" s="57">
        <v>0.5510388437</v>
      </c>
      <c r="I336" s="7"/>
      <c r="J336" s="20" t="s">
        <v>272</v>
      </c>
      <c r="K336" s="20" t="s">
        <v>466</v>
      </c>
      <c r="L336" s="20">
        <v>400.0</v>
      </c>
      <c r="M336" s="57">
        <v>0.3412171313</v>
      </c>
      <c r="N336" s="57">
        <v>0.3327922078</v>
      </c>
      <c r="O336" s="27">
        <v>0.8424923504</v>
      </c>
      <c r="P336" s="20">
        <v>1.0</v>
      </c>
      <c r="Q336" s="7"/>
      <c r="R336" s="7"/>
      <c r="S336" s="7"/>
      <c r="T336" s="7"/>
      <c r="U336" s="7"/>
      <c r="V336" s="7"/>
      <c r="W336" s="7"/>
      <c r="X336" s="7"/>
      <c r="Y336" s="7"/>
      <c r="Z336" s="7"/>
    </row>
    <row r="337" ht="15.0" customHeight="1">
      <c r="A337" s="20" t="s">
        <v>272</v>
      </c>
      <c r="B337" s="20" t="s">
        <v>476</v>
      </c>
      <c r="C337" s="20" t="s">
        <v>862</v>
      </c>
      <c r="D337" s="50">
        <v>497.0</v>
      </c>
      <c r="E337" s="50">
        <v>610.0</v>
      </c>
      <c r="F337" s="50">
        <v>1107.0</v>
      </c>
      <c r="G337" s="57">
        <v>0.4489611563</v>
      </c>
      <c r="H337" s="57">
        <v>0.5510388437</v>
      </c>
      <c r="I337" s="7"/>
      <c r="J337" s="20" t="s">
        <v>272</v>
      </c>
      <c r="K337" s="20" t="s">
        <v>467</v>
      </c>
      <c r="L337" s="20">
        <v>410.0</v>
      </c>
      <c r="M337" s="57">
        <v>0.2877593435</v>
      </c>
      <c r="N337" s="57">
        <v>0.325203252</v>
      </c>
      <c r="O337" s="27">
        <v>-3.74439085</v>
      </c>
      <c r="P337" s="20">
        <v>1.0</v>
      </c>
      <c r="Q337" s="7"/>
      <c r="R337" s="7"/>
      <c r="S337" s="7"/>
      <c r="T337" s="7"/>
      <c r="U337" s="7"/>
      <c r="V337" s="7"/>
      <c r="W337" s="7"/>
      <c r="X337" s="7"/>
      <c r="Y337" s="7"/>
      <c r="Z337" s="7"/>
    </row>
    <row r="338" ht="15.0" customHeight="1">
      <c r="A338" s="20" t="s">
        <v>272</v>
      </c>
      <c r="B338" s="20" t="s">
        <v>476</v>
      </c>
      <c r="C338" s="20" t="s">
        <v>863</v>
      </c>
      <c r="D338" s="50">
        <v>497.0</v>
      </c>
      <c r="E338" s="50">
        <v>610.0</v>
      </c>
      <c r="F338" s="50">
        <v>1107.0</v>
      </c>
      <c r="G338" s="57">
        <v>0.4489611563</v>
      </c>
      <c r="H338" s="57">
        <v>0.5510388437</v>
      </c>
      <c r="I338" s="7"/>
      <c r="J338" s="20" t="s">
        <v>272</v>
      </c>
      <c r="K338" s="20" t="s">
        <v>468</v>
      </c>
      <c r="L338" s="20">
        <v>420.0</v>
      </c>
      <c r="M338" s="57">
        <v>0.422456031</v>
      </c>
      <c r="N338" s="57">
        <v>0.4285714286</v>
      </c>
      <c r="O338" s="27">
        <v>-0.6115397616</v>
      </c>
      <c r="P338" s="20">
        <v>1.0</v>
      </c>
      <c r="Q338" s="7"/>
      <c r="R338" s="7"/>
      <c r="S338" s="7"/>
      <c r="T338" s="7"/>
      <c r="U338" s="7"/>
      <c r="V338" s="7"/>
      <c r="W338" s="7"/>
      <c r="X338" s="7"/>
      <c r="Y338" s="7"/>
      <c r="Z338" s="7"/>
    </row>
    <row r="339" ht="15.0" customHeight="1">
      <c r="A339" s="20" t="s">
        <v>272</v>
      </c>
      <c r="B339" s="20" t="s">
        <v>476</v>
      </c>
      <c r="C339" s="20" t="s">
        <v>864</v>
      </c>
      <c r="D339" s="50">
        <v>497.0</v>
      </c>
      <c r="E339" s="50">
        <v>610.0</v>
      </c>
      <c r="F339" s="50">
        <v>1107.0</v>
      </c>
      <c r="G339" s="57">
        <v>0.4489611563</v>
      </c>
      <c r="H339" s="57">
        <v>0.5510388437</v>
      </c>
      <c r="I339" s="7"/>
      <c r="J339" s="20" t="s">
        <v>272</v>
      </c>
      <c r="K339" s="20" t="s">
        <v>468</v>
      </c>
      <c r="L339" s="20">
        <v>430.0</v>
      </c>
      <c r="M339" s="57">
        <v>0.4610977659</v>
      </c>
      <c r="N339" s="57">
        <v>0.4337202199</v>
      </c>
      <c r="O339" s="27">
        <v>2.737754598</v>
      </c>
      <c r="P339" s="20">
        <v>1.0</v>
      </c>
      <c r="Q339" s="7"/>
      <c r="R339" s="7"/>
      <c r="S339" s="7"/>
      <c r="T339" s="7"/>
      <c r="U339" s="7"/>
      <c r="V339" s="7"/>
      <c r="W339" s="7"/>
      <c r="X339" s="7"/>
      <c r="Y339" s="7"/>
      <c r="Z339" s="7"/>
    </row>
    <row r="340" ht="15.0" customHeight="1">
      <c r="A340" s="20" t="s">
        <v>272</v>
      </c>
      <c r="B340" s="20" t="s">
        <v>554</v>
      </c>
      <c r="C340" s="20" t="s">
        <v>865</v>
      </c>
      <c r="D340" s="50">
        <v>531.0</v>
      </c>
      <c r="E340" s="50">
        <v>584.0</v>
      </c>
      <c r="F340" s="50">
        <v>1115.0</v>
      </c>
      <c r="G340" s="57">
        <v>0.4762331839</v>
      </c>
      <c r="H340" s="57">
        <v>0.5237668161</v>
      </c>
      <c r="I340" s="7"/>
      <c r="J340" s="20" t="s">
        <v>272</v>
      </c>
      <c r="K340" s="20" t="s">
        <v>469</v>
      </c>
      <c r="L340" s="20">
        <v>440.0</v>
      </c>
      <c r="M340" s="57">
        <v>0.3712687046</v>
      </c>
      <c r="N340" s="57">
        <v>0.4125475285</v>
      </c>
      <c r="O340" s="27">
        <v>-4.127882392</v>
      </c>
      <c r="P340" s="20">
        <v>1.0</v>
      </c>
      <c r="Q340" s="7"/>
      <c r="R340" s="7"/>
      <c r="S340" s="7"/>
      <c r="T340" s="7"/>
      <c r="U340" s="7"/>
      <c r="V340" s="7"/>
      <c r="W340" s="7"/>
      <c r="X340" s="7"/>
      <c r="Y340" s="7"/>
      <c r="Z340" s="7"/>
    </row>
    <row r="341" ht="15.0" customHeight="1">
      <c r="A341" s="20" t="s">
        <v>272</v>
      </c>
      <c r="B341" s="20" t="s">
        <v>554</v>
      </c>
      <c r="C341" s="20" t="s">
        <v>866</v>
      </c>
      <c r="D341" s="50">
        <v>531.0</v>
      </c>
      <c r="E341" s="50">
        <v>584.0</v>
      </c>
      <c r="F341" s="50">
        <v>1115.0</v>
      </c>
      <c r="G341" s="57">
        <v>0.4762331839</v>
      </c>
      <c r="H341" s="57">
        <v>0.5237668161</v>
      </c>
      <c r="I341" s="7"/>
      <c r="J341" s="20" t="s">
        <v>272</v>
      </c>
      <c r="K341" s="20" t="s">
        <v>470</v>
      </c>
      <c r="L341" s="20">
        <v>450.0</v>
      </c>
      <c r="M341" s="57">
        <v>0.7378150912</v>
      </c>
      <c r="N341" s="57">
        <v>0.7140783745</v>
      </c>
      <c r="O341" s="27">
        <v>2.37367167</v>
      </c>
      <c r="P341" s="20">
        <v>1.0</v>
      </c>
      <c r="Q341" s="7"/>
      <c r="R341" s="7"/>
      <c r="S341" s="7"/>
      <c r="T341" s="7"/>
      <c r="U341" s="7"/>
      <c r="V341" s="7"/>
      <c r="W341" s="7"/>
      <c r="X341" s="7"/>
      <c r="Y341" s="7"/>
      <c r="Z341" s="7"/>
    </row>
    <row r="342" ht="15.0" customHeight="1">
      <c r="A342" s="20" t="s">
        <v>272</v>
      </c>
      <c r="B342" s="20" t="s">
        <v>554</v>
      </c>
      <c r="C342" s="20" t="s">
        <v>867</v>
      </c>
      <c r="D342" s="50">
        <v>531.0</v>
      </c>
      <c r="E342" s="50">
        <v>584.0</v>
      </c>
      <c r="F342" s="50">
        <v>1115.0</v>
      </c>
      <c r="G342" s="57">
        <v>0.4762331839</v>
      </c>
      <c r="H342" s="57">
        <v>0.5237668161</v>
      </c>
      <c r="I342" s="7"/>
      <c r="J342" s="20" t="s">
        <v>272</v>
      </c>
      <c r="K342" s="20" t="s">
        <v>470</v>
      </c>
      <c r="L342" s="20">
        <v>460.0</v>
      </c>
      <c r="M342" s="57">
        <v>0.7617593152</v>
      </c>
      <c r="N342" s="57">
        <v>0.7371031746</v>
      </c>
      <c r="O342" s="27">
        <v>2.465614061</v>
      </c>
      <c r="P342" s="20">
        <v>1.0</v>
      </c>
      <c r="Q342" s="7"/>
      <c r="R342" s="7"/>
      <c r="S342" s="7"/>
      <c r="T342" s="7"/>
      <c r="U342" s="7"/>
      <c r="V342" s="7"/>
      <c r="W342" s="7"/>
      <c r="X342" s="7"/>
      <c r="Y342" s="7"/>
      <c r="Z342" s="7"/>
    </row>
    <row r="343" ht="15.0" customHeight="1">
      <c r="A343" s="20" t="s">
        <v>272</v>
      </c>
      <c r="B343" s="20" t="s">
        <v>554</v>
      </c>
      <c r="C343" s="20" t="s">
        <v>868</v>
      </c>
      <c r="D343" s="50">
        <v>531.0</v>
      </c>
      <c r="E343" s="50">
        <v>584.0</v>
      </c>
      <c r="F343" s="50">
        <v>1115.0</v>
      </c>
      <c r="G343" s="57">
        <v>0.4762331839</v>
      </c>
      <c r="H343" s="57">
        <v>0.5237668161</v>
      </c>
      <c r="I343" s="7"/>
      <c r="J343" s="20" t="s">
        <v>272</v>
      </c>
      <c r="K343" s="20" t="s">
        <v>470</v>
      </c>
      <c r="L343" s="20">
        <v>470.0</v>
      </c>
      <c r="M343" s="57">
        <v>0.8157853218</v>
      </c>
      <c r="N343" s="57">
        <v>0.7927090779</v>
      </c>
      <c r="O343" s="27">
        <v>2.307624392</v>
      </c>
      <c r="P343" s="20">
        <v>1.0</v>
      </c>
      <c r="Q343" s="7"/>
      <c r="R343" s="7"/>
      <c r="S343" s="7"/>
      <c r="T343" s="7"/>
      <c r="U343" s="7"/>
      <c r="V343" s="7"/>
      <c r="W343" s="7"/>
      <c r="X343" s="7"/>
      <c r="Y343" s="7"/>
      <c r="Z343" s="7"/>
    </row>
    <row r="344" ht="15.0" customHeight="1">
      <c r="A344" s="20" t="s">
        <v>272</v>
      </c>
      <c r="B344" s="20" t="s">
        <v>554</v>
      </c>
      <c r="C344" s="20" t="s">
        <v>869</v>
      </c>
      <c r="D344" s="50">
        <v>531.0</v>
      </c>
      <c r="E344" s="50">
        <v>584.0</v>
      </c>
      <c r="F344" s="50">
        <v>1115.0</v>
      </c>
      <c r="G344" s="57">
        <v>0.4762331839</v>
      </c>
      <c r="H344" s="57">
        <v>0.5237668161</v>
      </c>
      <c r="I344" s="7"/>
      <c r="J344" s="20" t="s">
        <v>272</v>
      </c>
      <c r="K344" s="20" t="s">
        <v>470</v>
      </c>
      <c r="L344" s="20">
        <v>480.0</v>
      </c>
      <c r="M344" s="57">
        <v>0.7184474578</v>
      </c>
      <c r="N344" s="57">
        <v>0.687727825</v>
      </c>
      <c r="O344" s="27">
        <v>3.071963276</v>
      </c>
      <c r="P344" s="20">
        <v>1.0</v>
      </c>
      <c r="Q344" s="7"/>
      <c r="R344" s="7"/>
      <c r="S344" s="7"/>
      <c r="T344" s="7"/>
      <c r="U344" s="7"/>
      <c r="V344" s="7"/>
      <c r="W344" s="7"/>
      <c r="X344" s="7"/>
      <c r="Y344" s="7"/>
      <c r="Z344" s="7"/>
    </row>
    <row r="345" ht="15.0" customHeight="1">
      <c r="A345" s="20" t="s">
        <v>272</v>
      </c>
      <c r="B345" s="20" t="s">
        <v>554</v>
      </c>
      <c r="C345" s="20" t="s">
        <v>870</v>
      </c>
      <c r="D345" s="50">
        <v>531.0</v>
      </c>
      <c r="E345" s="50">
        <v>584.0</v>
      </c>
      <c r="F345" s="50">
        <v>1115.0</v>
      </c>
      <c r="G345" s="57">
        <v>0.4762331839</v>
      </c>
      <c r="H345" s="57">
        <v>0.5237668161</v>
      </c>
      <c r="I345" s="7"/>
      <c r="J345" s="20" t="s">
        <v>272</v>
      </c>
      <c r="K345" s="20" t="s">
        <v>470</v>
      </c>
      <c r="L345" s="20">
        <v>490.0</v>
      </c>
      <c r="M345" s="57">
        <v>0.680610467</v>
      </c>
      <c r="N345" s="57">
        <v>0.6611253197</v>
      </c>
      <c r="O345" s="27">
        <v>1.948514734</v>
      </c>
      <c r="P345" s="20">
        <v>1.0</v>
      </c>
      <c r="Q345" s="7"/>
      <c r="R345" s="7"/>
      <c r="S345" s="7"/>
      <c r="T345" s="7"/>
      <c r="U345" s="7"/>
      <c r="V345" s="7"/>
      <c r="W345" s="7"/>
      <c r="X345" s="7"/>
      <c r="Y345" s="7"/>
      <c r="Z345" s="7"/>
    </row>
    <row r="346" ht="15.0" customHeight="1">
      <c r="A346" s="20" t="s">
        <v>272</v>
      </c>
      <c r="B346" s="20" t="s">
        <v>555</v>
      </c>
      <c r="C346" s="20" t="s">
        <v>871</v>
      </c>
      <c r="D346" s="50">
        <v>456.0</v>
      </c>
      <c r="E346" s="50">
        <v>941.0</v>
      </c>
      <c r="F346" s="50">
        <v>1397.0</v>
      </c>
      <c r="G346" s="57">
        <v>0.3264137437</v>
      </c>
      <c r="H346" s="57">
        <v>0.6735862563</v>
      </c>
      <c r="I346" s="7"/>
      <c r="J346" s="20" t="s">
        <v>272</v>
      </c>
      <c r="K346" s="20" t="s">
        <v>470</v>
      </c>
      <c r="L346" s="20">
        <v>500.0</v>
      </c>
      <c r="M346" s="57">
        <v>0.6730989137</v>
      </c>
      <c r="N346" s="57">
        <v>0.7350157729</v>
      </c>
      <c r="O346" s="27">
        <v>-6.191685921</v>
      </c>
      <c r="P346" s="20">
        <v>1.0</v>
      </c>
      <c r="Q346" s="7"/>
      <c r="R346" s="7"/>
      <c r="S346" s="7"/>
      <c r="T346" s="7"/>
      <c r="U346" s="7"/>
      <c r="V346" s="7"/>
      <c r="W346" s="7"/>
      <c r="X346" s="7"/>
      <c r="Y346" s="7"/>
      <c r="Z346" s="7"/>
    </row>
    <row r="347" ht="15.0" customHeight="1">
      <c r="A347" s="20" t="s">
        <v>272</v>
      </c>
      <c r="B347" s="20" t="s">
        <v>555</v>
      </c>
      <c r="C347" s="20" t="s">
        <v>872</v>
      </c>
      <c r="D347" s="50">
        <v>456.0</v>
      </c>
      <c r="E347" s="50">
        <v>941.0</v>
      </c>
      <c r="F347" s="50">
        <v>1397.0</v>
      </c>
      <c r="G347" s="57">
        <v>0.3264137437</v>
      </c>
      <c r="H347" s="57">
        <v>0.6735862563</v>
      </c>
      <c r="I347" s="7"/>
      <c r="J347" s="20" t="s">
        <v>272</v>
      </c>
      <c r="K347" s="20" t="s">
        <v>470</v>
      </c>
      <c r="L347" s="20">
        <v>510.0</v>
      </c>
      <c r="M347" s="57">
        <v>0.7114556226</v>
      </c>
      <c r="N347" s="57">
        <v>0.7562862669</v>
      </c>
      <c r="O347" s="27">
        <v>-4.483064436</v>
      </c>
      <c r="P347" s="20">
        <v>1.0</v>
      </c>
      <c r="Q347" s="7"/>
      <c r="R347" s="7"/>
      <c r="S347" s="7"/>
      <c r="T347" s="7"/>
      <c r="U347" s="7"/>
      <c r="V347" s="7"/>
      <c r="W347" s="7"/>
      <c r="X347" s="7"/>
      <c r="Y347" s="7"/>
      <c r="Z347" s="7"/>
    </row>
    <row r="348" ht="15.0" customHeight="1">
      <c r="A348" s="20" t="s">
        <v>272</v>
      </c>
      <c r="B348" s="20" t="s">
        <v>555</v>
      </c>
      <c r="C348" s="20" t="s">
        <v>873</v>
      </c>
      <c r="D348" s="50">
        <v>456.0</v>
      </c>
      <c r="E348" s="50">
        <v>941.0</v>
      </c>
      <c r="F348" s="50">
        <v>1397.0</v>
      </c>
      <c r="G348" s="57">
        <v>0.3264137437</v>
      </c>
      <c r="H348" s="57">
        <v>0.6735862563</v>
      </c>
      <c r="I348" s="7"/>
      <c r="J348" s="20" t="s">
        <v>272</v>
      </c>
      <c r="K348" s="20" t="s">
        <v>470</v>
      </c>
      <c r="L348" s="20">
        <v>520.0</v>
      </c>
      <c r="M348" s="57">
        <v>0.7099357881</v>
      </c>
      <c r="N348" s="57">
        <v>0.6743362832</v>
      </c>
      <c r="O348" s="27">
        <v>3.559950496</v>
      </c>
      <c r="P348" s="20">
        <v>1.0</v>
      </c>
      <c r="Q348" s="7"/>
      <c r="R348" s="7"/>
      <c r="S348" s="7"/>
      <c r="T348" s="7"/>
      <c r="U348" s="7"/>
      <c r="V348" s="7"/>
      <c r="W348" s="7"/>
      <c r="X348" s="7"/>
      <c r="Y348" s="7"/>
      <c r="Z348" s="7"/>
    </row>
    <row r="349" ht="15.0" customHeight="1">
      <c r="A349" s="20" t="s">
        <v>272</v>
      </c>
      <c r="B349" s="20" t="s">
        <v>555</v>
      </c>
      <c r="C349" s="20" t="s">
        <v>874</v>
      </c>
      <c r="D349" s="50">
        <v>456.0</v>
      </c>
      <c r="E349" s="50">
        <v>941.0</v>
      </c>
      <c r="F349" s="50">
        <v>1397.0</v>
      </c>
      <c r="G349" s="57">
        <v>0.3264137437</v>
      </c>
      <c r="H349" s="57">
        <v>0.6735862563</v>
      </c>
      <c r="I349" s="7"/>
      <c r="J349" s="20" t="s">
        <v>272</v>
      </c>
      <c r="K349" s="20" t="s">
        <v>470</v>
      </c>
      <c r="L349" s="20">
        <v>530.0</v>
      </c>
      <c r="M349" s="57">
        <v>0.6409214092</v>
      </c>
      <c r="N349" s="57">
        <v>0.6398467433</v>
      </c>
      <c r="O349" s="27">
        <v>0.1074665919</v>
      </c>
      <c r="P349" s="20">
        <v>1.0</v>
      </c>
      <c r="Q349" s="7"/>
      <c r="R349" s="7"/>
      <c r="S349" s="7"/>
      <c r="T349" s="7"/>
      <c r="U349" s="7"/>
      <c r="V349" s="7"/>
      <c r="W349" s="7"/>
      <c r="X349" s="7"/>
      <c r="Y349" s="7"/>
      <c r="Z349" s="7"/>
    </row>
    <row r="350" ht="15.0" customHeight="1">
      <c r="A350" s="20" t="s">
        <v>272</v>
      </c>
      <c r="B350" s="20" t="s">
        <v>556</v>
      </c>
      <c r="C350" s="20" t="s">
        <v>875</v>
      </c>
      <c r="D350" s="50">
        <v>450.0</v>
      </c>
      <c r="E350" s="50">
        <v>482.0</v>
      </c>
      <c r="F350" s="50">
        <v>932.0</v>
      </c>
      <c r="G350" s="57">
        <v>0.482832618</v>
      </c>
      <c r="H350" s="57">
        <v>0.517167382</v>
      </c>
      <c r="I350" s="7"/>
      <c r="J350" s="20" t="s">
        <v>272</v>
      </c>
      <c r="K350" s="20" t="s">
        <v>470</v>
      </c>
      <c r="L350" s="20">
        <v>540.0</v>
      </c>
      <c r="M350" s="57">
        <v>0.6761046353</v>
      </c>
      <c r="N350" s="57">
        <v>0.6104815864</v>
      </c>
      <c r="O350" s="27">
        <v>6.562304893</v>
      </c>
      <c r="P350" s="20">
        <v>1.0</v>
      </c>
      <c r="Q350" s="7"/>
      <c r="R350" s="7"/>
      <c r="S350" s="7"/>
      <c r="T350" s="7"/>
      <c r="U350" s="7"/>
      <c r="V350" s="7"/>
      <c r="W350" s="7"/>
      <c r="X350" s="7"/>
      <c r="Y350" s="7"/>
      <c r="Z350" s="7"/>
    </row>
    <row r="351" ht="15.0" customHeight="1">
      <c r="A351" s="20" t="s">
        <v>272</v>
      </c>
      <c r="B351" s="20" t="s">
        <v>556</v>
      </c>
      <c r="C351" s="20" t="s">
        <v>876</v>
      </c>
      <c r="D351" s="50">
        <v>450.0</v>
      </c>
      <c r="E351" s="50">
        <v>482.0</v>
      </c>
      <c r="F351" s="50">
        <v>932.0</v>
      </c>
      <c r="G351" s="57">
        <v>0.482832618</v>
      </c>
      <c r="H351" s="57">
        <v>0.517167382</v>
      </c>
      <c r="I351" s="7"/>
      <c r="J351" s="20" t="s">
        <v>272</v>
      </c>
      <c r="K351" s="20" t="s">
        <v>470</v>
      </c>
      <c r="L351" s="20">
        <v>550.0</v>
      </c>
      <c r="M351" s="57">
        <v>0.6754387937</v>
      </c>
      <c r="N351" s="57">
        <v>0.6720707443</v>
      </c>
      <c r="O351" s="27">
        <v>0.336804937</v>
      </c>
      <c r="P351" s="20">
        <v>1.0</v>
      </c>
      <c r="Q351" s="7"/>
      <c r="R351" s="7"/>
      <c r="S351" s="7"/>
      <c r="T351" s="7"/>
      <c r="U351" s="7"/>
      <c r="V351" s="7"/>
      <c r="W351" s="7"/>
      <c r="X351" s="7"/>
      <c r="Y351" s="7"/>
      <c r="Z351" s="7"/>
    </row>
    <row r="352" ht="15.0" customHeight="1">
      <c r="A352" s="20" t="s">
        <v>272</v>
      </c>
      <c r="B352" s="20" t="s">
        <v>556</v>
      </c>
      <c r="C352" s="20" t="s">
        <v>877</v>
      </c>
      <c r="D352" s="50">
        <v>450.0</v>
      </c>
      <c r="E352" s="50">
        <v>482.0</v>
      </c>
      <c r="F352" s="50">
        <v>932.0</v>
      </c>
      <c r="G352" s="57">
        <v>0.482832618</v>
      </c>
      <c r="H352" s="57">
        <v>0.517167382</v>
      </c>
      <c r="I352" s="7"/>
      <c r="J352" s="20" t="s">
        <v>272</v>
      </c>
      <c r="K352" s="20" t="s">
        <v>470</v>
      </c>
      <c r="L352" s="20">
        <v>560.0</v>
      </c>
      <c r="M352" s="57">
        <v>0.6581459863</v>
      </c>
      <c r="N352" s="57">
        <v>0.6691729323</v>
      </c>
      <c r="O352" s="27">
        <v>-1.102694601</v>
      </c>
      <c r="P352" s="20">
        <v>1.0</v>
      </c>
      <c r="Q352" s="7"/>
      <c r="R352" s="7"/>
      <c r="S352" s="7"/>
      <c r="T352" s="7"/>
      <c r="U352" s="7"/>
      <c r="V352" s="7"/>
      <c r="W352" s="7"/>
      <c r="X352" s="7"/>
      <c r="Y352" s="7"/>
      <c r="Z352" s="7"/>
    </row>
    <row r="353" ht="15.0" customHeight="1">
      <c r="A353" s="20" t="s">
        <v>272</v>
      </c>
      <c r="B353" s="20" t="s">
        <v>480</v>
      </c>
      <c r="C353" s="20" t="s">
        <v>878</v>
      </c>
      <c r="D353" s="50">
        <v>364.0</v>
      </c>
      <c r="E353" s="50">
        <v>385.0</v>
      </c>
      <c r="F353" s="50">
        <v>749.0</v>
      </c>
      <c r="G353" s="57">
        <v>0.4859813084</v>
      </c>
      <c r="H353" s="57">
        <v>0.5140186916</v>
      </c>
      <c r="I353" s="7"/>
      <c r="J353" s="20" t="s">
        <v>272</v>
      </c>
      <c r="K353" s="20" t="s">
        <v>470</v>
      </c>
      <c r="L353" s="20">
        <v>570.0</v>
      </c>
      <c r="M353" s="57">
        <v>0.6762841091</v>
      </c>
      <c r="N353" s="57">
        <v>0.6514522822</v>
      </c>
      <c r="O353" s="27">
        <v>2.483182694</v>
      </c>
      <c r="P353" s="20">
        <v>1.0</v>
      </c>
      <c r="Q353" s="7"/>
      <c r="R353" s="7"/>
      <c r="S353" s="7"/>
      <c r="T353" s="7"/>
      <c r="U353" s="7"/>
      <c r="V353" s="7"/>
      <c r="W353" s="7"/>
      <c r="X353" s="7"/>
      <c r="Y353" s="7"/>
      <c r="Z353" s="7"/>
    </row>
    <row r="354" ht="15.0" customHeight="1">
      <c r="A354" s="20" t="s">
        <v>272</v>
      </c>
      <c r="B354" s="20" t="s">
        <v>480</v>
      </c>
      <c r="C354" s="20" t="s">
        <v>879</v>
      </c>
      <c r="D354" s="50">
        <v>364.0</v>
      </c>
      <c r="E354" s="50">
        <v>385.0</v>
      </c>
      <c r="F354" s="50">
        <v>749.0</v>
      </c>
      <c r="G354" s="57">
        <v>0.4859813084</v>
      </c>
      <c r="H354" s="57">
        <v>0.5140186916</v>
      </c>
      <c r="I354" s="7"/>
      <c r="J354" s="20" t="s">
        <v>272</v>
      </c>
      <c r="K354" s="20" t="s">
        <v>470</v>
      </c>
      <c r="L354" s="20">
        <v>580.0</v>
      </c>
      <c r="M354" s="57">
        <v>0.687799876</v>
      </c>
      <c r="N354" s="57">
        <v>0.6831091181</v>
      </c>
      <c r="O354" s="27">
        <v>0.4690757947</v>
      </c>
      <c r="P354" s="20">
        <v>1.0</v>
      </c>
      <c r="Q354" s="7"/>
      <c r="R354" s="7"/>
      <c r="S354" s="7"/>
      <c r="T354" s="7"/>
      <c r="U354" s="7"/>
      <c r="V354" s="7"/>
      <c r="W354" s="7"/>
      <c r="X354" s="7"/>
      <c r="Y354" s="7"/>
      <c r="Z354" s="7"/>
    </row>
    <row r="355" ht="15.0" customHeight="1">
      <c r="A355" s="20" t="s">
        <v>272</v>
      </c>
      <c r="B355" s="20" t="s">
        <v>557</v>
      </c>
      <c r="C355" s="20" t="s">
        <v>880</v>
      </c>
      <c r="D355" s="50">
        <v>523.0</v>
      </c>
      <c r="E355" s="50">
        <v>620.0</v>
      </c>
      <c r="F355" s="50">
        <v>1143.0</v>
      </c>
      <c r="G355" s="57">
        <v>0.457567804</v>
      </c>
      <c r="H355" s="57">
        <v>0.542432196</v>
      </c>
      <c r="I355" s="7"/>
      <c r="J355" s="20" t="s">
        <v>272</v>
      </c>
      <c r="K355" s="20" t="s">
        <v>470</v>
      </c>
      <c r="L355" s="20">
        <v>590.0</v>
      </c>
      <c r="M355" s="57">
        <v>0.6891811468</v>
      </c>
      <c r="N355" s="57">
        <v>0.6960556845</v>
      </c>
      <c r="O355" s="27">
        <v>-0.6874537608</v>
      </c>
      <c r="P355" s="20">
        <v>1.0</v>
      </c>
      <c r="Q355" s="7"/>
      <c r="R355" s="7"/>
      <c r="S355" s="7"/>
      <c r="T355" s="7"/>
      <c r="U355" s="7"/>
      <c r="V355" s="7"/>
      <c r="W355" s="7"/>
      <c r="X355" s="7"/>
      <c r="Y355" s="7"/>
      <c r="Z355" s="7"/>
    </row>
    <row r="356" ht="15.0" customHeight="1">
      <c r="A356" s="20" t="s">
        <v>272</v>
      </c>
      <c r="B356" s="20" t="s">
        <v>557</v>
      </c>
      <c r="C356" s="20" t="s">
        <v>881</v>
      </c>
      <c r="D356" s="50">
        <v>523.0</v>
      </c>
      <c r="E356" s="50">
        <v>620.0</v>
      </c>
      <c r="F356" s="50">
        <v>1143.0</v>
      </c>
      <c r="G356" s="57">
        <v>0.457567804</v>
      </c>
      <c r="H356" s="57">
        <v>0.542432196</v>
      </c>
      <c r="I356" s="7"/>
      <c r="J356" s="20" t="s">
        <v>272</v>
      </c>
      <c r="K356" s="20" t="s">
        <v>471</v>
      </c>
      <c r="L356" s="20">
        <v>594.0</v>
      </c>
      <c r="M356" s="57">
        <v>0.4933303736</v>
      </c>
      <c r="N356" s="57">
        <v>0.4845140619</v>
      </c>
      <c r="O356" s="27">
        <v>0.881631169</v>
      </c>
      <c r="P356" s="20">
        <v>1.0</v>
      </c>
      <c r="Q356" s="7"/>
      <c r="R356" s="7"/>
      <c r="S356" s="7"/>
      <c r="T356" s="7"/>
      <c r="U356" s="7"/>
      <c r="V356" s="7"/>
      <c r="W356" s="7"/>
      <c r="X356" s="7"/>
      <c r="Y356" s="7"/>
      <c r="Z356" s="7"/>
    </row>
    <row r="357" ht="15.0" customHeight="1">
      <c r="A357" s="20" t="s">
        <v>272</v>
      </c>
      <c r="B357" s="20" t="s">
        <v>557</v>
      </c>
      <c r="C357" s="20" t="s">
        <v>882</v>
      </c>
      <c r="D357" s="50">
        <v>523.0</v>
      </c>
      <c r="E357" s="50">
        <v>620.0</v>
      </c>
      <c r="F357" s="50">
        <v>1143.0</v>
      </c>
      <c r="G357" s="57">
        <v>0.457567804</v>
      </c>
      <c r="H357" s="57">
        <v>0.542432196</v>
      </c>
      <c r="I357" s="7"/>
      <c r="J357" s="20" t="s">
        <v>272</v>
      </c>
      <c r="K357" s="20" t="s">
        <v>471</v>
      </c>
      <c r="L357" s="20">
        <v>601.0</v>
      </c>
      <c r="M357" s="57">
        <v>0.517313292</v>
      </c>
      <c r="N357" s="57">
        <v>0.5360461391</v>
      </c>
      <c r="O357" s="27">
        <v>-1.873284705</v>
      </c>
      <c r="P357" s="20">
        <v>1.0</v>
      </c>
      <c r="Q357" s="7"/>
      <c r="R357" s="7"/>
      <c r="S357" s="7"/>
      <c r="T357" s="7"/>
      <c r="U357" s="7"/>
      <c r="V357" s="7"/>
      <c r="W357" s="7"/>
      <c r="X357" s="7"/>
      <c r="Y357" s="7"/>
      <c r="Z357" s="7"/>
    </row>
    <row r="358" ht="15.0" customHeight="1">
      <c r="A358" s="20" t="s">
        <v>272</v>
      </c>
      <c r="B358" s="20" t="s">
        <v>557</v>
      </c>
      <c r="C358" s="20" t="s">
        <v>883</v>
      </c>
      <c r="D358" s="50">
        <v>523.0</v>
      </c>
      <c r="E358" s="50">
        <v>620.0</v>
      </c>
      <c r="F358" s="50">
        <v>1143.0</v>
      </c>
      <c r="G358" s="57">
        <v>0.457567804</v>
      </c>
      <c r="H358" s="57">
        <v>0.542432196</v>
      </c>
      <c r="I358" s="7"/>
      <c r="J358" s="20" t="s">
        <v>272</v>
      </c>
      <c r="K358" s="20" t="s">
        <v>471</v>
      </c>
      <c r="L358" s="20">
        <v>608.0</v>
      </c>
      <c r="M358" s="57">
        <v>0.5072871529</v>
      </c>
      <c r="N358" s="57">
        <v>0.5104712042</v>
      </c>
      <c r="O358" s="27">
        <v>-0.318405125</v>
      </c>
      <c r="P358" s="20">
        <v>1.0</v>
      </c>
      <c r="Q358" s="7"/>
      <c r="R358" s="7"/>
      <c r="S358" s="7"/>
      <c r="T358" s="7"/>
      <c r="U358" s="7"/>
      <c r="V358" s="7"/>
      <c r="W358" s="7"/>
      <c r="X358" s="7"/>
      <c r="Y358" s="7"/>
      <c r="Z358" s="7"/>
    </row>
    <row r="359" ht="15.0" customHeight="1">
      <c r="A359" s="20" t="s">
        <v>272</v>
      </c>
      <c r="B359" s="20" t="s">
        <v>482</v>
      </c>
      <c r="C359" s="20" t="s">
        <v>884</v>
      </c>
      <c r="D359" s="50">
        <v>652.0</v>
      </c>
      <c r="E359" s="50">
        <v>651.0</v>
      </c>
      <c r="F359" s="50">
        <v>1303.0</v>
      </c>
      <c r="G359" s="57">
        <v>0.5003837299</v>
      </c>
      <c r="H359" s="57">
        <v>0.4996162701</v>
      </c>
      <c r="I359" s="7"/>
      <c r="J359" s="20" t="s">
        <v>272</v>
      </c>
      <c r="K359" s="20" t="s">
        <v>471</v>
      </c>
      <c r="L359" s="20">
        <v>615.0</v>
      </c>
      <c r="M359" s="57">
        <v>0.5124187797</v>
      </c>
      <c r="N359" s="57">
        <v>0.5300589391</v>
      </c>
      <c r="O359" s="27">
        <v>-1.764015938</v>
      </c>
      <c r="P359" s="20">
        <v>1.0</v>
      </c>
      <c r="Q359" s="7"/>
      <c r="R359" s="7"/>
      <c r="S359" s="7"/>
      <c r="T359" s="7"/>
      <c r="U359" s="7"/>
      <c r="V359" s="7"/>
      <c r="W359" s="7"/>
      <c r="X359" s="7"/>
      <c r="Y359" s="7"/>
      <c r="Z359" s="7"/>
    </row>
    <row r="360" ht="15.0" customHeight="1">
      <c r="A360" s="20" t="s">
        <v>272</v>
      </c>
      <c r="B360" s="20" t="s">
        <v>482</v>
      </c>
      <c r="C360" s="20" t="s">
        <v>885</v>
      </c>
      <c r="D360" s="50">
        <v>652.0</v>
      </c>
      <c r="E360" s="50">
        <v>651.0</v>
      </c>
      <c r="F360" s="50">
        <v>1303.0</v>
      </c>
      <c r="G360" s="57">
        <v>0.5003837299</v>
      </c>
      <c r="H360" s="57">
        <v>0.4996162701</v>
      </c>
      <c r="I360" s="7"/>
      <c r="J360" s="20" t="s">
        <v>272</v>
      </c>
      <c r="K360" s="20" t="s">
        <v>472</v>
      </c>
      <c r="L360" s="20">
        <v>620.0</v>
      </c>
      <c r="M360" s="57">
        <v>0.5568147344</v>
      </c>
      <c r="N360" s="57">
        <v>0.5959933222</v>
      </c>
      <c r="O360" s="27">
        <v>-3.917858782</v>
      </c>
      <c r="P360" s="20">
        <v>1.0</v>
      </c>
      <c r="Q360" s="7"/>
      <c r="R360" s="7"/>
      <c r="S360" s="7"/>
      <c r="T360" s="7"/>
      <c r="U360" s="7"/>
      <c r="V360" s="7"/>
      <c r="W360" s="7"/>
      <c r="X360" s="7"/>
      <c r="Y360" s="7"/>
      <c r="Z360" s="7"/>
    </row>
    <row r="361" ht="15.0" customHeight="1">
      <c r="A361" s="20" t="s">
        <v>272</v>
      </c>
      <c r="B361" s="20" t="s">
        <v>482</v>
      </c>
      <c r="C361" s="20" t="s">
        <v>886</v>
      </c>
      <c r="D361" s="50">
        <v>652.0</v>
      </c>
      <c r="E361" s="50">
        <v>651.0</v>
      </c>
      <c r="F361" s="50">
        <v>1303.0</v>
      </c>
      <c r="G361" s="57">
        <v>0.5003837299</v>
      </c>
      <c r="H361" s="57">
        <v>0.4996162701</v>
      </c>
      <c r="I361" s="7"/>
      <c r="J361" s="20" t="s">
        <v>272</v>
      </c>
      <c r="K361" s="20" t="s">
        <v>473</v>
      </c>
      <c r="L361" s="20">
        <v>630.0</v>
      </c>
      <c r="M361" s="57">
        <v>0.4159144855</v>
      </c>
      <c r="N361" s="57">
        <v>0.5291262136</v>
      </c>
      <c r="O361" s="27">
        <v>-11.32117281</v>
      </c>
      <c r="P361" s="20">
        <v>0.0</v>
      </c>
      <c r="Q361" s="7"/>
      <c r="R361" s="7"/>
      <c r="S361" s="7"/>
      <c r="T361" s="7"/>
      <c r="U361" s="7"/>
      <c r="V361" s="7"/>
      <c r="W361" s="7"/>
      <c r="X361" s="7"/>
      <c r="Y361" s="7"/>
      <c r="Z361" s="7"/>
    </row>
    <row r="362" ht="15.0" customHeight="1">
      <c r="A362" s="20" t="s">
        <v>272</v>
      </c>
      <c r="B362" s="20" t="s">
        <v>482</v>
      </c>
      <c r="C362" s="20" t="s">
        <v>887</v>
      </c>
      <c r="D362" s="50">
        <v>652.0</v>
      </c>
      <c r="E362" s="50">
        <v>651.0</v>
      </c>
      <c r="F362" s="50">
        <v>1303.0</v>
      </c>
      <c r="G362" s="57">
        <v>0.5003837299</v>
      </c>
      <c r="H362" s="57">
        <v>0.4996162701</v>
      </c>
      <c r="I362" s="7"/>
      <c r="J362" s="20" t="s">
        <v>272</v>
      </c>
      <c r="K362" s="20" t="s">
        <v>427</v>
      </c>
      <c r="L362" s="20">
        <v>640.0</v>
      </c>
      <c r="M362" s="57">
        <v>0.5932831032</v>
      </c>
      <c r="N362" s="57">
        <v>0.5798421372</v>
      </c>
      <c r="O362" s="27">
        <v>1.344096593</v>
      </c>
      <c r="P362" s="20">
        <v>1.0</v>
      </c>
      <c r="Q362" s="7"/>
      <c r="R362" s="7"/>
      <c r="S362" s="7"/>
      <c r="T362" s="7"/>
      <c r="U362" s="7"/>
      <c r="V362" s="7"/>
      <c r="W362" s="7"/>
      <c r="X362" s="7"/>
      <c r="Y362" s="7"/>
      <c r="Z362" s="7"/>
    </row>
    <row r="363" ht="15.0" customHeight="1">
      <c r="A363" s="20" t="s">
        <v>272</v>
      </c>
      <c r="B363" s="20" t="s">
        <v>482</v>
      </c>
      <c r="C363" s="20" t="s">
        <v>888</v>
      </c>
      <c r="D363" s="50">
        <v>652.0</v>
      </c>
      <c r="E363" s="50">
        <v>651.0</v>
      </c>
      <c r="F363" s="50">
        <v>1303.0</v>
      </c>
      <c r="G363" s="57">
        <v>0.5003837299</v>
      </c>
      <c r="H363" s="57">
        <v>0.4996162701</v>
      </c>
      <c r="I363" s="7"/>
      <c r="J363" s="20" t="s">
        <v>272</v>
      </c>
      <c r="K363" s="20" t="s">
        <v>427</v>
      </c>
      <c r="L363" s="20">
        <v>650.0</v>
      </c>
      <c r="M363" s="57">
        <v>0.5295819182</v>
      </c>
      <c r="N363" s="57">
        <v>0.5508474576</v>
      </c>
      <c r="O363" s="27">
        <v>-2.126553938</v>
      </c>
      <c r="P363" s="20">
        <v>1.0</v>
      </c>
      <c r="Q363" s="7"/>
      <c r="R363" s="7"/>
      <c r="S363" s="7"/>
      <c r="T363" s="7"/>
      <c r="U363" s="7"/>
      <c r="V363" s="7"/>
      <c r="W363" s="7"/>
      <c r="X363" s="7"/>
      <c r="Y363" s="7"/>
      <c r="Z363" s="7"/>
    </row>
    <row r="364" ht="15.0" customHeight="1">
      <c r="A364" s="20" t="s">
        <v>272</v>
      </c>
      <c r="B364" s="20" t="s">
        <v>482</v>
      </c>
      <c r="C364" s="20" t="s">
        <v>889</v>
      </c>
      <c r="D364" s="50">
        <v>652.0</v>
      </c>
      <c r="E364" s="50">
        <v>651.0</v>
      </c>
      <c r="F364" s="50">
        <v>1303.0</v>
      </c>
      <c r="G364" s="57">
        <v>0.5003837299</v>
      </c>
      <c r="H364" s="57">
        <v>0.4996162701</v>
      </c>
      <c r="I364" s="7"/>
      <c r="J364" s="20" t="s">
        <v>272</v>
      </c>
      <c r="K364" s="20" t="s">
        <v>427</v>
      </c>
      <c r="L364" s="20">
        <v>660.0</v>
      </c>
      <c r="M364" s="57">
        <v>0.5454195636</v>
      </c>
      <c r="N364" s="57">
        <v>0.5210280374</v>
      </c>
      <c r="O364" s="27">
        <v>2.439152622</v>
      </c>
      <c r="P364" s="20">
        <v>1.0</v>
      </c>
      <c r="Q364" s="7"/>
      <c r="R364" s="7"/>
      <c r="S364" s="7"/>
      <c r="T364" s="7"/>
      <c r="U364" s="7"/>
      <c r="V364" s="7"/>
      <c r="W364" s="7"/>
      <c r="X364" s="7"/>
      <c r="Y364" s="7"/>
      <c r="Z364" s="7"/>
    </row>
    <row r="365" ht="15.0" customHeight="1">
      <c r="A365" s="20" t="s">
        <v>272</v>
      </c>
      <c r="B365" s="20" t="s">
        <v>482</v>
      </c>
      <c r="C365" s="20" t="s">
        <v>890</v>
      </c>
      <c r="D365" s="50">
        <v>652.0</v>
      </c>
      <c r="E365" s="50">
        <v>651.0</v>
      </c>
      <c r="F365" s="50">
        <v>1303.0</v>
      </c>
      <c r="G365" s="57">
        <v>0.5003837299</v>
      </c>
      <c r="H365" s="57">
        <v>0.4996162701</v>
      </c>
      <c r="I365" s="7"/>
      <c r="J365" s="20" t="s">
        <v>272</v>
      </c>
      <c r="K365" s="20" t="s">
        <v>427</v>
      </c>
      <c r="L365" s="20">
        <v>670.0</v>
      </c>
      <c r="M365" s="57">
        <v>0.5261920339</v>
      </c>
      <c r="N365" s="57">
        <v>0.5232067511</v>
      </c>
      <c r="O365" s="27">
        <v>0.2985282828</v>
      </c>
      <c r="P365" s="20">
        <v>1.0</v>
      </c>
      <c r="Q365" s="7"/>
      <c r="R365" s="7"/>
      <c r="S365" s="7"/>
      <c r="T365" s="7"/>
      <c r="U365" s="7"/>
      <c r="V365" s="7"/>
      <c r="W365" s="7"/>
      <c r="X365" s="7"/>
      <c r="Y365" s="7"/>
      <c r="Z365" s="7"/>
    </row>
    <row r="366" ht="15.0" customHeight="1">
      <c r="A366" s="20" t="s">
        <v>272</v>
      </c>
      <c r="B366" s="20" t="s">
        <v>482</v>
      </c>
      <c r="C366" s="20" t="s">
        <v>891</v>
      </c>
      <c r="D366" s="50">
        <v>652.0</v>
      </c>
      <c r="E366" s="50">
        <v>651.0</v>
      </c>
      <c r="F366" s="50">
        <v>1303.0</v>
      </c>
      <c r="G366" s="57">
        <v>0.5003837299</v>
      </c>
      <c r="H366" s="57">
        <v>0.4996162701</v>
      </c>
      <c r="I366" s="7"/>
      <c r="J366" s="20" t="s">
        <v>272</v>
      </c>
      <c r="K366" s="20" t="s">
        <v>427</v>
      </c>
      <c r="L366" s="20">
        <v>673.0</v>
      </c>
      <c r="M366" s="57">
        <v>0.5684342341</v>
      </c>
      <c r="N366" s="57">
        <v>0.5457746479</v>
      </c>
      <c r="O366" s="27">
        <v>2.26595862</v>
      </c>
      <c r="P366" s="20">
        <v>1.0</v>
      </c>
      <c r="Q366" s="7"/>
      <c r="R366" s="7"/>
      <c r="S366" s="7"/>
      <c r="T366" s="7"/>
      <c r="U366" s="7"/>
      <c r="V366" s="7"/>
      <c r="W366" s="7"/>
      <c r="X366" s="7"/>
      <c r="Y366" s="7"/>
      <c r="Z366" s="7"/>
    </row>
    <row r="367" ht="15.0" customHeight="1">
      <c r="A367" s="20" t="s">
        <v>272</v>
      </c>
      <c r="B367" s="20" t="s">
        <v>482</v>
      </c>
      <c r="C367" s="20" t="s">
        <v>892</v>
      </c>
      <c r="D367" s="50">
        <v>652.0</v>
      </c>
      <c r="E367" s="50">
        <v>651.0</v>
      </c>
      <c r="F367" s="50">
        <v>1303.0</v>
      </c>
      <c r="G367" s="57">
        <v>0.5003837299</v>
      </c>
      <c r="H367" s="57">
        <v>0.4996162701</v>
      </c>
      <c r="I367" s="7"/>
      <c r="J367" s="20" t="s">
        <v>272</v>
      </c>
      <c r="K367" s="20" t="s">
        <v>427</v>
      </c>
      <c r="L367" s="20">
        <v>677.0</v>
      </c>
      <c r="M367" s="57">
        <v>0.564630215</v>
      </c>
      <c r="N367" s="57">
        <v>0.5300829876</v>
      </c>
      <c r="O367" s="27">
        <v>3.454722745</v>
      </c>
      <c r="P367" s="20">
        <v>1.0</v>
      </c>
      <c r="Q367" s="7"/>
      <c r="R367" s="7"/>
      <c r="S367" s="7"/>
      <c r="T367" s="7"/>
      <c r="U367" s="7"/>
      <c r="V367" s="7"/>
      <c r="W367" s="7"/>
      <c r="X367" s="7"/>
      <c r="Y367" s="7"/>
      <c r="Z367" s="7"/>
    </row>
    <row r="368" ht="15.0" customHeight="1">
      <c r="A368" s="20" t="s">
        <v>272</v>
      </c>
      <c r="B368" s="20" t="s">
        <v>558</v>
      </c>
      <c r="C368" s="20" t="s">
        <v>893</v>
      </c>
      <c r="D368" s="50">
        <v>128.0</v>
      </c>
      <c r="E368" s="50">
        <v>224.0</v>
      </c>
      <c r="F368" s="50">
        <v>352.0</v>
      </c>
      <c r="G368" s="57">
        <v>0.3636363636</v>
      </c>
      <c r="H368" s="57">
        <v>0.6363636364</v>
      </c>
      <c r="I368" s="7"/>
      <c r="J368" s="20" t="s">
        <v>272</v>
      </c>
      <c r="K368" s="20" t="s">
        <v>474</v>
      </c>
      <c r="L368" s="20">
        <v>680.0</v>
      </c>
      <c r="M368" s="57">
        <v>0.4467122219</v>
      </c>
      <c r="N368" s="57">
        <v>0.487654321</v>
      </c>
      <c r="O368" s="27">
        <v>-4.094209909</v>
      </c>
      <c r="P368" s="20">
        <v>1.0</v>
      </c>
      <c r="Q368" s="7"/>
      <c r="R368" s="7"/>
      <c r="S368" s="7"/>
      <c r="T368" s="7"/>
      <c r="U368" s="7"/>
      <c r="V368" s="7"/>
      <c r="W368" s="7"/>
      <c r="X368" s="7"/>
      <c r="Y368" s="7"/>
      <c r="Z368" s="7"/>
    </row>
    <row r="369" ht="15.0" customHeight="1">
      <c r="A369" s="20" t="s">
        <v>272</v>
      </c>
      <c r="B369" s="20" t="s">
        <v>558</v>
      </c>
      <c r="C369" s="20" t="s">
        <v>894</v>
      </c>
      <c r="D369" s="50">
        <v>128.0</v>
      </c>
      <c r="E369" s="50">
        <v>224.0</v>
      </c>
      <c r="F369" s="50">
        <v>352.0</v>
      </c>
      <c r="G369" s="57">
        <v>0.3636363636</v>
      </c>
      <c r="H369" s="57">
        <v>0.6363636364</v>
      </c>
      <c r="I369" s="7"/>
      <c r="J369" s="20" t="s">
        <v>272</v>
      </c>
      <c r="K369" s="20" t="s">
        <v>474</v>
      </c>
      <c r="L369" s="20">
        <v>690.0</v>
      </c>
      <c r="M369" s="57">
        <v>0.4994372615</v>
      </c>
      <c r="N369" s="57">
        <v>0.5042643923</v>
      </c>
      <c r="O369" s="27">
        <v>-0.482713078</v>
      </c>
      <c r="P369" s="20">
        <v>0.0</v>
      </c>
      <c r="Q369" s="7"/>
      <c r="R369" s="7"/>
      <c r="S369" s="7"/>
      <c r="T369" s="7"/>
      <c r="U369" s="7"/>
      <c r="V369" s="7"/>
      <c r="W369" s="7"/>
      <c r="X369" s="7"/>
      <c r="Y369" s="7"/>
      <c r="Z369" s="7"/>
    </row>
    <row r="370" ht="15.0" customHeight="1">
      <c r="A370" s="20" t="s">
        <v>272</v>
      </c>
      <c r="B370" s="20" t="s">
        <v>558</v>
      </c>
      <c r="C370" s="20" t="s">
        <v>895</v>
      </c>
      <c r="D370" s="50">
        <v>128.0</v>
      </c>
      <c r="E370" s="50">
        <v>224.0</v>
      </c>
      <c r="F370" s="50">
        <v>352.0</v>
      </c>
      <c r="G370" s="57">
        <v>0.3636363636</v>
      </c>
      <c r="H370" s="57">
        <v>0.6363636364</v>
      </c>
      <c r="I370" s="7"/>
      <c r="J370" s="20" t="s">
        <v>272</v>
      </c>
      <c r="K370" s="20" t="s">
        <v>474</v>
      </c>
      <c r="L370" s="20">
        <v>700.0</v>
      </c>
      <c r="M370" s="57">
        <v>0.5566792919</v>
      </c>
      <c r="N370" s="57">
        <v>0.5227781927</v>
      </c>
      <c r="O370" s="27">
        <v>3.390109923</v>
      </c>
      <c r="P370" s="20">
        <v>1.0</v>
      </c>
      <c r="Q370" s="7"/>
      <c r="R370" s="7"/>
      <c r="S370" s="7"/>
      <c r="T370" s="7"/>
      <c r="U370" s="7"/>
      <c r="V370" s="7"/>
      <c r="W370" s="7"/>
      <c r="X370" s="7"/>
      <c r="Y370" s="7"/>
      <c r="Z370" s="7"/>
    </row>
    <row r="371" ht="15.0" customHeight="1">
      <c r="A371" s="20" t="s">
        <v>272</v>
      </c>
      <c r="B371" s="20" t="s">
        <v>558</v>
      </c>
      <c r="C371" s="20" t="s">
        <v>896</v>
      </c>
      <c r="D371" s="50">
        <v>128.0</v>
      </c>
      <c r="E371" s="50">
        <v>224.0</v>
      </c>
      <c r="F371" s="50">
        <v>352.0</v>
      </c>
      <c r="G371" s="57">
        <v>0.3636363636</v>
      </c>
      <c r="H371" s="57">
        <v>0.6363636364</v>
      </c>
      <c r="I371" s="7"/>
      <c r="J371" s="20" t="s">
        <v>272</v>
      </c>
      <c r="K371" s="20" t="s">
        <v>406</v>
      </c>
      <c r="L371" s="20">
        <v>710.0</v>
      </c>
      <c r="M371" s="57">
        <v>0.3440746134</v>
      </c>
      <c r="N371" s="57">
        <v>0.3339449541</v>
      </c>
      <c r="O371" s="27">
        <v>1.012965926</v>
      </c>
      <c r="P371" s="20">
        <v>1.0</v>
      </c>
      <c r="Q371" s="7"/>
      <c r="R371" s="7"/>
      <c r="S371" s="7"/>
      <c r="T371" s="7"/>
      <c r="U371" s="7"/>
      <c r="V371" s="7"/>
      <c r="W371" s="7"/>
      <c r="X371" s="7"/>
      <c r="Y371" s="7"/>
      <c r="Z371" s="7"/>
    </row>
    <row r="372" ht="15.0" customHeight="1">
      <c r="A372" s="20" t="s">
        <v>272</v>
      </c>
      <c r="B372" s="20" t="s">
        <v>559</v>
      </c>
      <c r="C372" s="20" t="s">
        <v>897</v>
      </c>
      <c r="D372" s="50">
        <v>290.0</v>
      </c>
      <c r="E372" s="50">
        <v>610.0</v>
      </c>
      <c r="F372" s="50">
        <v>900.0</v>
      </c>
      <c r="G372" s="57">
        <v>0.3222222222</v>
      </c>
      <c r="H372" s="57">
        <v>0.6777777778</v>
      </c>
      <c r="I372" s="7"/>
      <c r="J372" s="20" t="s">
        <v>272</v>
      </c>
      <c r="K372" s="20" t="s">
        <v>406</v>
      </c>
      <c r="L372" s="20">
        <v>720.0</v>
      </c>
      <c r="M372" s="57">
        <v>0.3505091591</v>
      </c>
      <c r="N372" s="57">
        <v>0.335089568</v>
      </c>
      <c r="O372" s="27">
        <v>1.541959115</v>
      </c>
      <c r="P372" s="20">
        <v>1.0</v>
      </c>
      <c r="Q372" s="7"/>
      <c r="R372" s="7"/>
      <c r="S372" s="7"/>
      <c r="T372" s="7"/>
      <c r="U372" s="7"/>
      <c r="V372" s="7"/>
      <c r="W372" s="7"/>
      <c r="X372" s="7"/>
      <c r="Y372" s="7"/>
      <c r="Z372" s="7"/>
    </row>
    <row r="373" ht="15.0" customHeight="1">
      <c r="A373" s="20" t="s">
        <v>272</v>
      </c>
      <c r="B373" s="20" t="s">
        <v>559</v>
      </c>
      <c r="C373" s="20" t="s">
        <v>898</v>
      </c>
      <c r="D373" s="50">
        <v>290.0</v>
      </c>
      <c r="E373" s="50">
        <v>610.0</v>
      </c>
      <c r="F373" s="50">
        <v>900.0</v>
      </c>
      <c r="G373" s="57">
        <v>0.3222222222</v>
      </c>
      <c r="H373" s="57">
        <v>0.6777777778</v>
      </c>
      <c r="I373" s="7"/>
      <c r="J373" s="20" t="s">
        <v>272</v>
      </c>
      <c r="K373" s="20" t="s">
        <v>406</v>
      </c>
      <c r="L373" s="20">
        <v>730.0</v>
      </c>
      <c r="M373" s="57">
        <v>0.2725965609</v>
      </c>
      <c r="N373" s="57">
        <v>0.3115438108</v>
      </c>
      <c r="O373" s="27">
        <v>-3.894724998</v>
      </c>
      <c r="P373" s="20">
        <v>1.0</v>
      </c>
      <c r="Q373" s="7"/>
      <c r="R373" s="7"/>
      <c r="S373" s="7"/>
      <c r="T373" s="7"/>
      <c r="U373" s="7"/>
      <c r="V373" s="7"/>
      <c r="W373" s="7"/>
      <c r="X373" s="7"/>
      <c r="Y373" s="7"/>
      <c r="Z373" s="7"/>
    </row>
    <row r="374" ht="15.0" customHeight="1">
      <c r="A374" s="20" t="s">
        <v>272</v>
      </c>
      <c r="B374" s="20" t="s">
        <v>559</v>
      </c>
      <c r="C374" s="20" t="s">
        <v>899</v>
      </c>
      <c r="D374" s="50">
        <v>290.0</v>
      </c>
      <c r="E374" s="50">
        <v>610.0</v>
      </c>
      <c r="F374" s="50">
        <v>900.0</v>
      </c>
      <c r="G374" s="57">
        <v>0.3222222222</v>
      </c>
      <c r="H374" s="57">
        <v>0.6777777778</v>
      </c>
      <c r="I374" s="7"/>
      <c r="J374" s="20" t="s">
        <v>272</v>
      </c>
      <c r="K374" s="20" t="s">
        <v>406</v>
      </c>
      <c r="L374" s="20">
        <v>740.0</v>
      </c>
      <c r="M374" s="57">
        <v>0.3331493976</v>
      </c>
      <c r="N374" s="57">
        <v>0.3352033661</v>
      </c>
      <c r="O374" s="27">
        <v>-0.2053968439</v>
      </c>
      <c r="P374" s="20">
        <v>1.0</v>
      </c>
      <c r="Q374" s="7"/>
      <c r="R374" s="7"/>
      <c r="S374" s="7"/>
      <c r="T374" s="7"/>
      <c r="U374" s="7"/>
      <c r="V374" s="7"/>
      <c r="W374" s="7"/>
      <c r="X374" s="7"/>
      <c r="Y374" s="7"/>
      <c r="Z374" s="7"/>
    </row>
    <row r="375" ht="15.0" customHeight="1">
      <c r="A375" s="20" t="s">
        <v>272</v>
      </c>
      <c r="B375" s="20" t="s">
        <v>559</v>
      </c>
      <c r="C375" s="20" t="s">
        <v>900</v>
      </c>
      <c r="D375" s="50">
        <v>290.0</v>
      </c>
      <c r="E375" s="50">
        <v>610.0</v>
      </c>
      <c r="F375" s="50">
        <v>900.0</v>
      </c>
      <c r="G375" s="57">
        <v>0.3222222222</v>
      </c>
      <c r="H375" s="57">
        <v>0.6777777778</v>
      </c>
      <c r="I375" s="7"/>
      <c r="J375" s="20" t="s">
        <v>272</v>
      </c>
      <c r="K375" s="20" t="s">
        <v>406</v>
      </c>
      <c r="L375" s="20">
        <v>750.0</v>
      </c>
      <c r="M375" s="57">
        <v>0.363889872</v>
      </c>
      <c r="N375" s="57">
        <v>0.3582089552</v>
      </c>
      <c r="O375" s="27">
        <v>0.568091675</v>
      </c>
      <c r="P375" s="20">
        <v>1.0</v>
      </c>
      <c r="Q375" s="7"/>
      <c r="R375" s="7"/>
      <c r="S375" s="7"/>
      <c r="T375" s="7"/>
      <c r="U375" s="7"/>
      <c r="V375" s="7"/>
      <c r="W375" s="7"/>
      <c r="X375" s="7"/>
      <c r="Y375" s="7"/>
      <c r="Z375" s="7"/>
    </row>
    <row r="376" ht="15.0" customHeight="1">
      <c r="A376" s="20" t="s">
        <v>272</v>
      </c>
      <c r="B376" s="20" t="s">
        <v>560</v>
      </c>
      <c r="C376" s="20" t="s">
        <v>560</v>
      </c>
      <c r="D376" s="50">
        <v>75.0</v>
      </c>
      <c r="E376" s="50">
        <v>147.0</v>
      </c>
      <c r="F376" s="50">
        <v>222.0</v>
      </c>
      <c r="G376" s="57">
        <v>0.3378378378</v>
      </c>
      <c r="H376" s="57">
        <v>0.6621621622</v>
      </c>
      <c r="I376" s="7"/>
      <c r="J376" s="20" t="s">
        <v>272</v>
      </c>
      <c r="K376" s="20" t="s">
        <v>475</v>
      </c>
      <c r="L376" s="20">
        <v>760.0</v>
      </c>
      <c r="M376" s="57">
        <v>0.3487082588</v>
      </c>
      <c r="N376" s="57">
        <v>0.3755334282</v>
      </c>
      <c r="O376" s="27">
        <v>-2.682516934</v>
      </c>
      <c r="P376" s="20">
        <v>1.0</v>
      </c>
      <c r="Q376" s="7"/>
      <c r="R376" s="7"/>
      <c r="S376" s="7"/>
      <c r="T376" s="7"/>
      <c r="U376" s="7"/>
      <c r="V376" s="7"/>
      <c r="W376" s="7"/>
      <c r="X376" s="7"/>
      <c r="Y376" s="7"/>
      <c r="Z376" s="7"/>
    </row>
    <row r="377" ht="15.0" customHeight="1">
      <c r="A377" s="20" t="s">
        <v>272</v>
      </c>
      <c r="B377" s="20" t="s">
        <v>561</v>
      </c>
      <c r="C377" s="20" t="s">
        <v>561</v>
      </c>
      <c r="D377" s="50">
        <v>268.0</v>
      </c>
      <c r="E377" s="50">
        <v>506.0</v>
      </c>
      <c r="F377" s="50">
        <v>774.0</v>
      </c>
      <c r="G377" s="57">
        <v>0.34625323</v>
      </c>
      <c r="H377" s="57">
        <v>0.65374677</v>
      </c>
      <c r="I377" s="7"/>
      <c r="J377" s="20" t="s">
        <v>272</v>
      </c>
      <c r="K377" s="20" t="s">
        <v>475</v>
      </c>
      <c r="L377" s="20">
        <v>770.0</v>
      </c>
      <c r="M377" s="57">
        <v>0.314352415</v>
      </c>
      <c r="N377" s="57">
        <v>0.3177816901</v>
      </c>
      <c r="O377" s="27">
        <v>-0.3429275121</v>
      </c>
      <c r="P377" s="20">
        <v>1.0</v>
      </c>
      <c r="Q377" s="7"/>
      <c r="R377" s="7"/>
      <c r="S377" s="7"/>
      <c r="T377" s="7"/>
      <c r="U377" s="7"/>
      <c r="V377" s="7"/>
      <c r="W377" s="7"/>
      <c r="X377" s="7"/>
      <c r="Y377" s="7"/>
      <c r="Z377" s="7"/>
    </row>
    <row r="378" ht="15.0" customHeight="1">
      <c r="A378" s="20" t="s">
        <v>272</v>
      </c>
      <c r="B378" s="20" t="s">
        <v>562</v>
      </c>
      <c r="C378" s="20" t="s">
        <v>562</v>
      </c>
      <c r="D378" s="50">
        <v>177.0</v>
      </c>
      <c r="E378" s="50">
        <v>283.0</v>
      </c>
      <c r="F378" s="50">
        <v>460.0</v>
      </c>
      <c r="G378" s="57">
        <v>0.3847826087</v>
      </c>
      <c r="H378" s="57">
        <v>0.6152173913</v>
      </c>
      <c r="I378" s="7"/>
      <c r="J378" s="20" t="s">
        <v>272</v>
      </c>
      <c r="K378" s="20" t="s">
        <v>476</v>
      </c>
      <c r="L378" s="20">
        <v>780.0</v>
      </c>
      <c r="M378" s="57">
        <v>0.4397554978</v>
      </c>
      <c r="N378" s="57">
        <v>0.462600321</v>
      </c>
      <c r="O378" s="27">
        <v>-2.284482321</v>
      </c>
      <c r="P378" s="20">
        <v>1.0</v>
      </c>
      <c r="Q378" s="7"/>
      <c r="R378" s="7"/>
      <c r="S378" s="7"/>
      <c r="T378" s="7"/>
      <c r="U378" s="7"/>
      <c r="V378" s="7"/>
      <c r="W378" s="7"/>
      <c r="X378" s="7"/>
      <c r="Y378" s="7"/>
      <c r="Z378" s="7"/>
    </row>
    <row r="379" ht="15.0" customHeight="1">
      <c r="A379" s="20" t="s">
        <v>272</v>
      </c>
      <c r="B379" s="20" t="s">
        <v>563</v>
      </c>
      <c r="C379" s="20" t="s">
        <v>563</v>
      </c>
      <c r="D379" s="50">
        <v>285.0</v>
      </c>
      <c r="E379" s="50">
        <v>392.0</v>
      </c>
      <c r="F379" s="50">
        <v>677.0</v>
      </c>
      <c r="G379" s="57">
        <v>0.4209748892</v>
      </c>
      <c r="H379" s="57">
        <v>0.5790251108</v>
      </c>
      <c r="I379" s="7"/>
      <c r="J379" s="20" t="s">
        <v>272</v>
      </c>
      <c r="K379" s="20" t="s">
        <v>476</v>
      </c>
      <c r="L379" s="20">
        <v>790.0</v>
      </c>
      <c r="M379" s="57">
        <v>0.4176759903</v>
      </c>
      <c r="N379" s="57">
        <v>0.4234800839</v>
      </c>
      <c r="O379" s="27">
        <v>-0.580409357</v>
      </c>
      <c r="P379" s="20">
        <v>1.0</v>
      </c>
      <c r="Q379" s="7"/>
      <c r="R379" s="7"/>
      <c r="S379" s="7"/>
      <c r="T379" s="7"/>
      <c r="U379" s="7"/>
      <c r="V379" s="7"/>
      <c r="W379" s="7"/>
      <c r="X379" s="7"/>
      <c r="Y379" s="7"/>
      <c r="Z379" s="7"/>
    </row>
    <row r="380" ht="15.0" customHeight="1">
      <c r="A380" s="20" t="s">
        <v>272</v>
      </c>
      <c r="B380" s="20" t="s">
        <v>564</v>
      </c>
      <c r="C380" s="20" t="s">
        <v>901</v>
      </c>
      <c r="D380" s="50">
        <v>213.0</v>
      </c>
      <c r="E380" s="50">
        <v>502.0</v>
      </c>
      <c r="F380" s="50">
        <v>715.0</v>
      </c>
      <c r="G380" s="57">
        <v>0.2979020979</v>
      </c>
      <c r="H380" s="57">
        <v>0.7020979021</v>
      </c>
      <c r="I380" s="7"/>
      <c r="J380" s="20" t="s">
        <v>272</v>
      </c>
      <c r="K380" s="20" t="s">
        <v>477</v>
      </c>
      <c r="L380" s="20">
        <v>800.0</v>
      </c>
      <c r="M380" s="57">
        <v>0.5463115784</v>
      </c>
      <c r="N380" s="57">
        <v>0.5260791367</v>
      </c>
      <c r="O380" s="27">
        <v>2.023244176</v>
      </c>
      <c r="P380" s="20">
        <v>1.0</v>
      </c>
      <c r="Q380" s="7"/>
      <c r="R380" s="7"/>
      <c r="S380" s="7"/>
      <c r="T380" s="7"/>
      <c r="U380" s="7"/>
      <c r="V380" s="7"/>
      <c r="W380" s="7"/>
      <c r="X380" s="7"/>
      <c r="Y380" s="7"/>
      <c r="Z380" s="7"/>
    </row>
    <row r="381" ht="15.0" customHeight="1">
      <c r="A381" s="20" t="s">
        <v>272</v>
      </c>
      <c r="B381" s="20" t="s">
        <v>564</v>
      </c>
      <c r="C381" s="20" t="s">
        <v>902</v>
      </c>
      <c r="D381" s="50">
        <v>213.0</v>
      </c>
      <c r="E381" s="50">
        <v>502.0</v>
      </c>
      <c r="F381" s="50">
        <v>715.0</v>
      </c>
      <c r="G381" s="57">
        <v>0.2979020979</v>
      </c>
      <c r="H381" s="57">
        <v>0.7020979021</v>
      </c>
      <c r="I381" s="7"/>
      <c r="J381" s="20" t="s">
        <v>272</v>
      </c>
      <c r="K381" s="20" t="s">
        <v>477</v>
      </c>
      <c r="L381" s="20">
        <v>810.0</v>
      </c>
      <c r="M381" s="57">
        <v>0.4365868465</v>
      </c>
      <c r="N381" s="57">
        <v>0.4190163934</v>
      </c>
      <c r="O381" s="27">
        <v>1.757045305</v>
      </c>
      <c r="P381" s="20">
        <v>1.0</v>
      </c>
      <c r="Q381" s="7"/>
      <c r="R381" s="7"/>
      <c r="S381" s="7"/>
      <c r="T381" s="7"/>
      <c r="U381" s="7"/>
      <c r="V381" s="7"/>
      <c r="W381" s="7"/>
      <c r="X381" s="7"/>
      <c r="Y381" s="7"/>
      <c r="Z381" s="7"/>
    </row>
    <row r="382" ht="15.0" customHeight="1">
      <c r="A382" s="20" t="s">
        <v>272</v>
      </c>
      <c r="B382" s="20" t="s">
        <v>564</v>
      </c>
      <c r="C382" s="20" t="s">
        <v>903</v>
      </c>
      <c r="D382" s="50">
        <v>213.0</v>
      </c>
      <c r="E382" s="50">
        <v>502.0</v>
      </c>
      <c r="F382" s="50">
        <v>715.0</v>
      </c>
      <c r="G382" s="57">
        <v>0.2979020979</v>
      </c>
      <c r="H382" s="57">
        <v>0.7020979021</v>
      </c>
      <c r="I382" s="7"/>
      <c r="J382" s="20" t="s">
        <v>272</v>
      </c>
      <c r="K382" s="20" t="s">
        <v>477</v>
      </c>
      <c r="L382" s="20">
        <v>820.0</v>
      </c>
      <c r="M382" s="57">
        <v>0.4430284029</v>
      </c>
      <c r="N382" s="57">
        <v>0.4269662921</v>
      </c>
      <c r="O382" s="27">
        <v>1.606211076</v>
      </c>
      <c r="P382" s="20">
        <v>1.0</v>
      </c>
      <c r="Q382" s="7"/>
      <c r="R382" s="7"/>
      <c r="S382" s="7"/>
      <c r="T382" s="7"/>
      <c r="U382" s="7"/>
      <c r="V382" s="7"/>
      <c r="W382" s="7"/>
      <c r="X382" s="7"/>
      <c r="Y382" s="7"/>
      <c r="Z382" s="7"/>
    </row>
    <row r="383" ht="15.0" customHeight="1">
      <c r="A383" s="20" t="s">
        <v>272</v>
      </c>
      <c r="B383" s="20" t="s">
        <v>564</v>
      </c>
      <c r="C383" s="20" t="s">
        <v>904</v>
      </c>
      <c r="D383" s="50">
        <v>213.0</v>
      </c>
      <c r="E383" s="50">
        <v>502.0</v>
      </c>
      <c r="F383" s="50">
        <v>715.0</v>
      </c>
      <c r="G383" s="57">
        <v>0.2979020979</v>
      </c>
      <c r="H383" s="57">
        <v>0.7020979021</v>
      </c>
      <c r="I383" s="7"/>
      <c r="J383" s="20" t="s">
        <v>272</v>
      </c>
      <c r="K383" s="20" t="s">
        <v>477</v>
      </c>
      <c r="L383" s="20">
        <v>830.0</v>
      </c>
      <c r="M383" s="57">
        <v>0.5120741734</v>
      </c>
      <c r="N383" s="57">
        <v>0.5199161426</v>
      </c>
      <c r="O383" s="27">
        <v>-0.7841969177</v>
      </c>
      <c r="P383" s="20">
        <v>1.0</v>
      </c>
      <c r="Q383" s="7"/>
      <c r="R383" s="7"/>
      <c r="S383" s="7"/>
      <c r="T383" s="7"/>
      <c r="U383" s="7"/>
      <c r="V383" s="7"/>
      <c r="W383" s="7"/>
      <c r="X383" s="7"/>
      <c r="Y383" s="7"/>
      <c r="Z383" s="7"/>
    </row>
    <row r="384" ht="15.0" customHeight="1">
      <c r="A384" s="20" t="s">
        <v>272</v>
      </c>
      <c r="B384" s="20" t="s">
        <v>564</v>
      </c>
      <c r="C384" s="20" t="s">
        <v>905</v>
      </c>
      <c r="D384" s="50">
        <v>213.0</v>
      </c>
      <c r="E384" s="50">
        <v>502.0</v>
      </c>
      <c r="F384" s="50">
        <v>715.0</v>
      </c>
      <c r="G384" s="57">
        <v>0.2979020979</v>
      </c>
      <c r="H384" s="57">
        <v>0.7020979021</v>
      </c>
      <c r="I384" s="7"/>
      <c r="J384" s="20" t="s">
        <v>272</v>
      </c>
      <c r="K384" s="20" t="s">
        <v>477</v>
      </c>
      <c r="L384" s="20">
        <v>833.0</v>
      </c>
      <c r="M384" s="57">
        <v>0.5352336934</v>
      </c>
      <c r="N384" s="57">
        <v>0.515195369</v>
      </c>
      <c r="O384" s="27">
        <v>2.003832434</v>
      </c>
      <c r="P384" s="20">
        <v>1.0</v>
      </c>
      <c r="Q384" s="7"/>
      <c r="R384" s="7"/>
      <c r="S384" s="7"/>
      <c r="T384" s="7"/>
      <c r="U384" s="7"/>
      <c r="V384" s="7"/>
      <c r="W384" s="7"/>
      <c r="X384" s="7"/>
      <c r="Y384" s="7"/>
      <c r="Z384" s="7"/>
    </row>
    <row r="385" ht="15.0" customHeight="1">
      <c r="A385" s="20" t="s">
        <v>272</v>
      </c>
      <c r="B385" s="20" t="s">
        <v>490</v>
      </c>
      <c r="C385" s="20" t="s">
        <v>906</v>
      </c>
      <c r="D385" s="50">
        <v>453.0</v>
      </c>
      <c r="E385" s="50">
        <v>498.0</v>
      </c>
      <c r="F385" s="50">
        <v>951.0</v>
      </c>
      <c r="G385" s="57">
        <v>0.476340694</v>
      </c>
      <c r="H385" s="57">
        <v>0.523659306</v>
      </c>
      <c r="I385" s="7"/>
      <c r="J385" s="20" t="s">
        <v>272</v>
      </c>
      <c r="K385" s="20" t="s">
        <v>477</v>
      </c>
      <c r="L385" s="20">
        <v>837.0</v>
      </c>
      <c r="M385" s="57">
        <v>0.5473155799</v>
      </c>
      <c r="N385" s="57">
        <v>0.5541082164</v>
      </c>
      <c r="O385" s="27">
        <v>-0.6792636502</v>
      </c>
      <c r="P385" s="20">
        <v>1.0</v>
      </c>
      <c r="Q385" s="7"/>
      <c r="R385" s="7"/>
      <c r="S385" s="7"/>
      <c r="T385" s="7"/>
      <c r="U385" s="7"/>
      <c r="V385" s="7"/>
      <c r="W385" s="7"/>
      <c r="X385" s="7"/>
      <c r="Y385" s="7"/>
      <c r="Z385" s="7"/>
    </row>
    <row r="386" ht="15.0" customHeight="1">
      <c r="A386" s="20" t="s">
        <v>272</v>
      </c>
      <c r="B386" s="20" t="s">
        <v>490</v>
      </c>
      <c r="C386" s="20" t="s">
        <v>907</v>
      </c>
      <c r="D386" s="50">
        <v>453.0</v>
      </c>
      <c r="E386" s="50">
        <v>498.0</v>
      </c>
      <c r="F386" s="50">
        <v>951.0</v>
      </c>
      <c r="G386" s="57">
        <v>0.476340694</v>
      </c>
      <c r="H386" s="57">
        <v>0.523659306</v>
      </c>
      <c r="I386" s="7"/>
      <c r="J386" s="20" t="s">
        <v>272</v>
      </c>
      <c r="K386" s="20" t="s">
        <v>477</v>
      </c>
      <c r="L386" s="20">
        <v>840.0</v>
      </c>
      <c r="M386" s="57">
        <v>0.4084775933</v>
      </c>
      <c r="N386" s="57">
        <v>0.4087759815</v>
      </c>
      <c r="O386" s="27">
        <v>-0.02983882438</v>
      </c>
      <c r="P386" s="20">
        <v>1.0</v>
      </c>
      <c r="Q386" s="7"/>
      <c r="R386" s="7"/>
      <c r="S386" s="7"/>
      <c r="T386" s="7"/>
      <c r="U386" s="7"/>
      <c r="V386" s="7"/>
      <c r="W386" s="7"/>
      <c r="X386" s="7"/>
      <c r="Y386" s="7"/>
      <c r="Z386" s="7"/>
    </row>
    <row r="387" ht="15.0" customHeight="1">
      <c r="A387" s="20" t="s">
        <v>272</v>
      </c>
      <c r="B387" s="20" t="s">
        <v>490</v>
      </c>
      <c r="C387" s="20" t="s">
        <v>908</v>
      </c>
      <c r="D387" s="50">
        <v>453.0</v>
      </c>
      <c r="E387" s="50">
        <v>498.0</v>
      </c>
      <c r="F387" s="50">
        <v>951.0</v>
      </c>
      <c r="G387" s="57">
        <v>0.476340694</v>
      </c>
      <c r="H387" s="57">
        <v>0.523659306</v>
      </c>
      <c r="I387" s="7"/>
      <c r="J387" s="20" t="s">
        <v>272</v>
      </c>
      <c r="K387" s="20" t="s">
        <v>477</v>
      </c>
      <c r="L387" s="20">
        <v>850.0</v>
      </c>
      <c r="M387" s="57">
        <v>0.4134856934</v>
      </c>
      <c r="N387" s="57">
        <v>0.4167487685</v>
      </c>
      <c r="O387" s="27">
        <v>-0.3263075025</v>
      </c>
      <c r="P387" s="20">
        <v>1.0</v>
      </c>
      <c r="Q387" s="7"/>
      <c r="R387" s="7"/>
      <c r="S387" s="7"/>
      <c r="T387" s="7"/>
      <c r="U387" s="7"/>
      <c r="V387" s="7"/>
      <c r="W387" s="7"/>
      <c r="X387" s="7"/>
      <c r="Y387" s="7"/>
      <c r="Z387" s="7"/>
    </row>
    <row r="388" ht="15.0" customHeight="1">
      <c r="A388" s="20" t="s">
        <v>272</v>
      </c>
      <c r="B388" s="20" t="s">
        <v>490</v>
      </c>
      <c r="C388" s="20" t="s">
        <v>909</v>
      </c>
      <c r="D388" s="50">
        <v>453.0</v>
      </c>
      <c r="E388" s="50">
        <v>498.0</v>
      </c>
      <c r="F388" s="50">
        <v>951.0</v>
      </c>
      <c r="G388" s="57">
        <v>0.476340694</v>
      </c>
      <c r="H388" s="57">
        <v>0.523659306</v>
      </c>
      <c r="I388" s="7"/>
      <c r="J388" s="20" t="s">
        <v>272</v>
      </c>
      <c r="K388" s="20" t="s">
        <v>478</v>
      </c>
      <c r="L388" s="20">
        <v>860.0</v>
      </c>
      <c r="M388" s="57">
        <v>0.3308351168</v>
      </c>
      <c r="N388" s="57">
        <v>0.3486786019</v>
      </c>
      <c r="O388" s="27">
        <v>-1.784348511</v>
      </c>
      <c r="P388" s="20">
        <v>1.0</v>
      </c>
      <c r="Q388" s="7"/>
      <c r="R388" s="7"/>
      <c r="S388" s="7"/>
      <c r="T388" s="7"/>
      <c r="U388" s="7"/>
      <c r="V388" s="7"/>
      <c r="W388" s="7"/>
      <c r="X388" s="7"/>
      <c r="Y388" s="7"/>
      <c r="Z388" s="7"/>
    </row>
    <row r="389" ht="15.0" customHeight="1">
      <c r="A389" s="20" t="s">
        <v>272</v>
      </c>
      <c r="B389" s="20" t="s">
        <v>565</v>
      </c>
      <c r="C389" s="20" t="s">
        <v>565</v>
      </c>
      <c r="D389" s="50">
        <v>331.0</v>
      </c>
      <c r="E389" s="50">
        <v>523.0</v>
      </c>
      <c r="F389" s="50">
        <v>854.0</v>
      </c>
      <c r="G389" s="57">
        <v>0.387587822</v>
      </c>
      <c r="H389" s="57">
        <v>0.612412178</v>
      </c>
      <c r="I389" s="7"/>
      <c r="J389" s="20" t="s">
        <v>272</v>
      </c>
      <c r="K389" s="20" t="s">
        <v>478</v>
      </c>
      <c r="L389" s="20">
        <v>870.0</v>
      </c>
      <c r="M389" s="57">
        <v>0.334533276</v>
      </c>
      <c r="N389" s="57">
        <v>0.3379513014</v>
      </c>
      <c r="O389" s="27">
        <v>-0.3418025463</v>
      </c>
      <c r="P389" s="20">
        <v>1.0</v>
      </c>
      <c r="Q389" s="7"/>
      <c r="R389" s="7"/>
      <c r="S389" s="7"/>
      <c r="T389" s="7"/>
      <c r="U389" s="7"/>
      <c r="V389" s="7"/>
      <c r="W389" s="7"/>
      <c r="X389" s="7"/>
      <c r="Y389" s="7"/>
      <c r="Z389" s="7"/>
    </row>
    <row r="390" ht="15.0" customHeight="1">
      <c r="A390" s="20" t="s">
        <v>272</v>
      </c>
      <c r="B390" s="20" t="s">
        <v>566</v>
      </c>
      <c r="C390" s="20" t="s">
        <v>910</v>
      </c>
      <c r="D390" s="50">
        <v>454.0</v>
      </c>
      <c r="E390" s="50">
        <v>988.0</v>
      </c>
      <c r="F390" s="50">
        <v>1442.0</v>
      </c>
      <c r="G390" s="57">
        <v>0.3148404993</v>
      </c>
      <c r="H390" s="57">
        <v>0.6851595007</v>
      </c>
      <c r="I390" s="7"/>
      <c r="J390" s="20" t="s">
        <v>272</v>
      </c>
      <c r="K390" s="20" t="s">
        <v>478</v>
      </c>
      <c r="L390" s="20">
        <v>880.0</v>
      </c>
      <c r="M390" s="57">
        <v>0.3287111205</v>
      </c>
      <c r="N390" s="57">
        <v>0.3169177289</v>
      </c>
      <c r="O390" s="27">
        <v>1.179339164</v>
      </c>
      <c r="P390" s="20">
        <v>1.0</v>
      </c>
      <c r="Q390" s="7"/>
      <c r="R390" s="7"/>
      <c r="S390" s="7"/>
      <c r="T390" s="7"/>
      <c r="U390" s="7"/>
      <c r="V390" s="7"/>
      <c r="W390" s="7"/>
      <c r="X390" s="7"/>
      <c r="Y390" s="7"/>
      <c r="Z390" s="7"/>
    </row>
    <row r="391" ht="15.0" customHeight="1">
      <c r="A391" s="20" t="s">
        <v>272</v>
      </c>
      <c r="B391" s="20" t="s">
        <v>566</v>
      </c>
      <c r="C391" s="20" t="s">
        <v>911</v>
      </c>
      <c r="D391" s="50">
        <v>454.0</v>
      </c>
      <c r="E391" s="50">
        <v>988.0</v>
      </c>
      <c r="F391" s="50">
        <v>1442.0</v>
      </c>
      <c r="G391" s="57">
        <v>0.3148404993</v>
      </c>
      <c r="H391" s="57">
        <v>0.6851595007</v>
      </c>
      <c r="I391" s="7"/>
      <c r="J391" s="20" t="s">
        <v>272</v>
      </c>
      <c r="K391" s="20" t="s">
        <v>478</v>
      </c>
      <c r="L391" s="20">
        <v>890.0</v>
      </c>
      <c r="M391" s="57">
        <v>0.3751383381</v>
      </c>
      <c r="N391" s="57">
        <v>0.3132992327</v>
      </c>
      <c r="O391" s="27">
        <v>6.183910534</v>
      </c>
      <c r="P391" s="20">
        <v>1.0</v>
      </c>
      <c r="Q391" s="7"/>
      <c r="R391" s="7"/>
      <c r="S391" s="7"/>
      <c r="T391" s="7"/>
      <c r="U391" s="7"/>
      <c r="V391" s="7"/>
      <c r="W391" s="7"/>
      <c r="X391" s="7"/>
      <c r="Y391" s="7"/>
      <c r="Z391" s="7"/>
    </row>
    <row r="392" ht="15.0" customHeight="1">
      <c r="A392" s="20" t="s">
        <v>272</v>
      </c>
      <c r="B392" s="20" t="s">
        <v>492</v>
      </c>
      <c r="C392" s="20" t="s">
        <v>492</v>
      </c>
      <c r="D392" s="50">
        <v>212.0</v>
      </c>
      <c r="E392" s="50">
        <v>261.0</v>
      </c>
      <c r="F392" s="50">
        <v>473.0</v>
      </c>
      <c r="G392" s="57">
        <v>0.4482029598</v>
      </c>
      <c r="H392" s="57">
        <v>0.5517970402</v>
      </c>
      <c r="I392" s="7"/>
      <c r="J392" s="20" t="s">
        <v>272</v>
      </c>
      <c r="K392" s="20" t="s">
        <v>479</v>
      </c>
      <c r="L392" s="20">
        <v>900.0</v>
      </c>
      <c r="M392" s="57">
        <v>0.496034575</v>
      </c>
      <c r="N392" s="57">
        <v>0.4983416252</v>
      </c>
      <c r="O392" s="27">
        <v>-0.2307050226</v>
      </c>
      <c r="P392" s="20">
        <v>1.0</v>
      </c>
      <c r="Q392" s="7"/>
      <c r="R392" s="7"/>
      <c r="S392" s="7"/>
      <c r="T392" s="7"/>
      <c r="U392" s="7"/>
      <c r="V392" s="7"/>
      <c r="W392" s="7"/>
      <c r="X392" s="7"/>
      <c r="Y392" s="7"/>
      <c r="Z392" s="7"/>
    </row>
    <row r="393" ht="15.0" customHeight="1">
      <c r="A393" s="20" t="s">
        <v>272</v>
      </c>
      <c r="B393" s="20" t="s">
        <v>567</v>
      </c>
      <c r="C393" s="20" t="s">
        <v>912</v>
      </c>
      <c r="D393" s="50">
        <v>404.0</v>
      </c>
      <c r="E393" s="50">
        <v>546.0</v>
      </c>
      <c r="F393" s="50">
        <v>950.0</v>
      </c>
      <c r="G393" s="57">
        <v>0.4252631579</v>
      </c>
      <c r="H393" s="57">
        <v>0.5747368421</v>
      </c>
      <c r="I393" s="7"/>
      <c r="J393" s="20" t="s">
        <v>272</v>
      </c>
      <c r="K393" s="20" t="s">
        <v>479</v>
      </c>
      <c r="L393" s="20">
        <v>910.0</v>
      </c>
      <c r="M393" s="57">
        <v>0.5246145936</v>
      </c>
      <c r="N393" s="57">
        <v>0.4910798122</v>
      </c>
      <c r="O393" s="27">
        <v>3.353478141</v>
      </c>
      <c r="P393" s="20">
        <v>0.0</v>
      </c>
      <c r="Q393" s="7"/>
      <c r="R393" s="7"/>
      <c r="S393" s="7"/>
      <c r="T393" s="7"/>
      <c r="U393" s="7"/>
      <c r="V393" s="7"/>
      <c r="W393" s="7"/>
      <c r="X393" s="7"/>
      <c r="Y393" s="7"/>
      <c r="Z393" s="7"/>
    </row>
    <row r="394" ht="15.0" customHeight="1">
      <c r="A394" s="20" t="s">
        <v>272</v>
      </c>
      <c r="B394" s="20" t="s">
        <v>567</v>
      </c>
      <c r="C394" s="20" t="s">
        <v>913</v>
      </c>
      <c r="D394" s="50">
        <v>404.0</v>
      </c>
      <c r="E394" s="50">
        <v>546.0</v>
      </c>
      <c r="F394" s="50">
        <v>950.0</v>
      </c>
      <c r="G394" s="57">
        <v>0.4252631579</v>
      </c>
      <c r="H394" s="57">
        <v>0.5747368421</v>
      </c>
      <c r="I394" s="7"/>
      <c r="J394" s="20" t="s">
        <v>272</v>
      </c>
      <c r="K394" s="20" t="s">
        <v>479</v>
      </c>
      <c r="L394" s="20">
        <v>920.0</v>
      </c>
      <c r="M394" s="57">
        <v>0.4612386294</v>
      </c>
      <c r="N394" s="57">
        <v>0.4772497472</v>
      </c>
      <c r="O394" s="27">
        <v>-1.601111781</v>
      </c>
      <c r="P394" s="20">
        <v>1.0</v>
      </c>
      <c r="Q394" s="7"/>
      <c r="R394" s="7"/>
      <c r="S394" s="7"/>
      <c r="T394" s="7"/>
      <c r="U394" s="7"/>
      <c r="V394" s="7"/>
      <c r="W394" s="7"/>
      <c r="X394" s="7"/>
      <c r="Y394" s="7"/>
      <c r="Z394" s="7"/>
    </row>
    <row r="395" ht="15.0" customHeight="1">
      <c r="A395" s="20" t="s">
        <v>272</v>
      </c>
      <c r="B395" s="20" t="s">
        <v>567</v>
      </c>
      <c r="C395" s="20" t="s">
        <v>914</v>
      </c>
      <c r="D395" s="50">
        <v>404.0</v>
      </c>
      <c r="E395" s="50">
        <v>546.0</v>
      </c>
      <c r="F395" s="50">
        <v>950.0</v>
      </c>
      <c r="G395" s="57">
        <v>0.4252631579</v>
      </c>
      <c r="H395" s="57">
        <v>0.5747368421</v>
      </c>
      <c r="I395" s="7"/>
      <c r="J395" s="20" t="s">
        <v>272</v>
      </c>
      <c r="K395" s="20" t="s">
        <v>480</v>
      </c>
      <c r="L395" s="20">
        <v>930.0</v>
      </c>
      <c r="M395" s="57">
        <v>0.4245641003</v>
      </c>
      <c r="N395" s="57">
        <v>0.4457831325</v>
      </c>
      <c r="O395" s="27">
        <v>-2.121903225</v>
      </c>
      <c r="P395" s="20">
        <v>1.0</v>
      </c>
      <c r="Q395" s="7"/>
      <c r="R395" s="7"/>
      <c r="S395" s="7"/>
      <c r="T395" s="7"/>
      <c r="U395" s="7"/>
      <c r="V395" s="7"/>
      <c r="W395" s="7"/>
      <c r="X395" s="7"/>
      <c r="Y395" s="7"/>
      <c r="Z395" s="7"/>
    </row>
    <row r="396" ht="15.0" customHeight="1">
      <c r="A396" s="20" t="s">
        <v>272</v>
      </c>
      <c r="B396" s="20" t="s">
        <v>567</v>
      </c>
      <c r="C396" s="20" t="s">
        <v>915</v>
      </c>
      <c r="D396" s="50">
        <v>404.0</v>
      </c>
      <c r="E396" s="50">
        <v>546.0</v>
      </c>
      <c r="F396" s="50">
        <v>950.0</v>
      </c>
      <c r="G396" s="57">
        <v>0.4252631579</v>
      </c>
      <c r="H396" s="57">
        <v>0.5747368421</v>
      </c>
      <c r="I396" s="7"/>
      <c r="J396" s="20" t="s">
        <v>272</v>
      </c>
      <c r="K396" s="20" t="s">
        <v>480</v>
      </c>
      <c r="L396" s="20">
        <v>940.0</v>
      </c>
      <c r="M396" s="57">
        <v>0.5150267067</v>
      </c>
      <c r="N396" s="57">
        <v>0.5048465267</v>
      </c>
      <c r="O396" s="27">
        <v>1.018018007</v>
      </c>
      <c r="P396" s="20">
        <v>1.0</v>
      </c>
      <c r="Q396" s="7"/>
      <c r="R396" s="7"/>
      <c r="S396" s="7"/>
      <c r="T396" s="7"/>
      <c r="U396" s="7"/>
      <c r="V396" s="7"/>
      <c r="W396" s="7"/>
      <c r="X396" s="7"/>
      <c r="Y396" s="7"/>
      <c r="Z396" s="7"/>
    </row>
    <row r="397" ht="15.0" customHeight="1">
      <c r="A397" s="20" t="s">
        <v>272</v>
      </c>
      <c r="B397" s="20" t="s">
        <v>568</v>
      </c>
      <c r="C397" s="20" t="s">
        <v>916</v>
      </c>
      <c r="D397" s="50">
        <v>456.0</v>
      </c>
      <c r="E397" s="50">
        <v>387.0</v>
      </c>
      <c r="F397" s="50">
        <v>843.0</v>
      </c>
      <c r="G397" s="57">
        <v>0.5409252669</v>
      </c>
      <c r="H397" s="57">
        <v>0.4590747331</v>
      </c>
      <c r="I397" s="7"/>
      <c r="J397" s="20" t="s">
        <v>272</v>
      </c>
      <c r="K397" s="20" t="s">
        <v>481</v>
      </c>
      <c r="L397" s="20">
        <v>950.0</v>
      </c>
      <c r="M397" s="57">
        <v>0.4818211243</v>
      </c>
      <c r="N397" s="57">
        <v>0.4662212324</v>
      </c>
      <c r="O397" s="27">
        <v>1.559989192</v>
      </c>
      <c r="P397" s="20">
        <v>1.0</v>
      </c>
      <c r="Q397" s="7"/>
      <c r="R397" s="7"/>
      <c r="S397" s="7"/>
      <c r="T397" s="7"/>
      <c r="U397" s="7"/>
      <c r="V397" s="7"/>
      <c r="W397" s="7"/>
      <c r="X397" s="7"/>
      <c r="Y397" s="7"/>
      <c r="Z397" s="7"/>
    </row>
    <row r="398" ht="15.0" customHeight="1">
      <c r="A398" s="20" t="s">
        <v>272</v>
      </c>
      <c r="B398" s="20" t="s">
        <v>568</v>
      </c>
      <c r="C398" s="20" t="s">
        <v>917</v>
      </c>
      <c r="D398" s="50">
        <v>456.0</v>
      </c>
      <c r="E398" s="50">
        <v>387.0</v>
      </c>
      <c r="F398" s="50">
        <v>843.0</v>
      </c>
      <c r="G398" s="57">
        <v>0.5409252669</v>
      </c>
      <c r="H398" s="57">
        <v>0.4590747331</v>
      </c>
      <c r="I398" s="7"/>
      <c r="J398" s="20" t="s">
        <v>272</v>
      </c>
      <c r="K398" s="20" t="s">
        <v>481</v>
      </c>
      <c r="L398" s="20">
        <v>960.0</v>
      </c>
      <c r="M398" s="57">
        <v>0.4789287106</v>
      </c>
      <c r="N398" s="57">
        <v>0.4835526316</v>
      </c>
      <c r="O398" s="27">
        <v>-0.4623921</v>
      </c>
      <c r="P398" s="20">
        <v>1.0</v>
      </c>
      <c r="Q398" s="7"/>
      <c r="R398" s="7"/>
      <c r="S398" s="7"/>
      <c r="T398" s="7"/>
      <c r="U398" s="7"/>
      <c r="V398" s="7"/>
      <c r="W398" s="7"/>
      <c r="X398" s="7"/>
      <c r="Y398" s="7"/>
      <c r="Z398" s="7"/>
    </row>
    <row r="399" ht="15.0" customHeight="1">
      <c r="A399" s="20" t="s">
        <v>272</v>
      </c>
      <c r="B399" s="20" t="s">
        <v>568</v>
      </c>
      <c r="C399" s="20" t="s">
        <v>918</v>
      </c>
      <c r="D399" s="50">
        <v>456.0</v>
      </c>
      <c r="E399" s="50">
        <v>387.0</v>
      </c>
      <c r="F399" s="50">
        <v>843.0</v>
      </c>
      <c r="G399" s="57">
        <v>0.5409252669</v>
      </c>
      <c r="H399" s="57">
        <v>0.4590747331</v>
      </c>
      <c r="I399" s="7"/>
      <c r="J399" s="20" t="s">
        <v>272</v>
      </c>
      <c r="K399" s="20" t="s">
        <v>481</v>
      </c>
      <c r="L399" s="20">
        <v>970.0</v>
      </c>
      <c r="M399" s="57">
        <v>0.4735836057</v>
      </c>
      <c r="N399" s="57">
        <v>0.4530744337</v>
      </c>
      <c r="O399" s="27">
        <v>2.0509172</v>
      </c>
      <c r="P399" s="20">
        <v>1.0</v>
      </c>
      <c r="Q399" s="7"/>
      <c r="R399" s="7"/>
      <c r="S399" s="7"/>
      <c r="T399" s="7"/>
      <c r="U399" s="7"/>
      <c r="V399" s="7"/>
      <c r="W399" s="7"/>
      <c r="X399" s="7"/>
      <c r="Y399" s="7"/>
      <c r="Z399" s="7"/>
    </row>
    <row r="400" ht="15.0" customHeight="1">
      <c r="A400" s="20" t="s">
        <v>272</v>
      </c>
      <c r="B400" s="20" t="s">
        <v>569</v>
      </c>
      <c r="C400" s="20" t="s">
        <v>495</v>
      </c>
      <c r="D400" s="50">
        <v>591.0</v>
      </c>
      <c r="E400" s="50">
        <v>800.0</v>
      </c>
      <c r="F400" s="50">
        <v>1391.0</v>
      </c>
      <c r="G400" s="57">
        <v>0.4248741912</v>
      </c>
      <c r="H400" s="57">
        <v>0.5751258088</v>
      </c>
      <c r="I400" s="7"/>
      <c r="J400" s="20" t="s">
        <v>272</v>
      </c>
      <c r="K400" s="20" t="s">
        <v>481</v>
      </c>
      <c r="L400" s="20">
        <v>980.0</v>
      </c>
      <c r="M400" s="57">
        <v>0.48441247</v>
      </c>
      <c r="N400" s="57">
        <v>0.422459893</v>
      </c>
      <c r="O400" s="27">
        <v>6.195257698</v>
      </c>
      <c r="P400" s="20">
        <v>1.0</v>
      </c>
      <c r="Q400" s="7"/>
      <c r="R400" s="7"/>
      <c r="S400" s="7"/>
      <c r="T400" s="7"/>
      <c r="U400" s="7"/>
      <c r="V400" s="7"/>
      <c r="W400" s="7"/>
      <c r="X400" s="7"/>
      <c r="Y400" s="7"/>
      <c r="Z400" s="7"/>
    </row>
    <row r="401" ht="15.0" customHeight="1">
      <c r="A401" s="7"/>
      <c r="B401" s="7"/>
      <c r="C401" s="7"/>
      <c r="D401" s="7"/>
      <c r="E401" s="7"/>
      <c r="F401" s="7"/>
      <c r="G401" s="7"/>
      <c r="H401" s="7"/>
      <c r="I401" s="7"/>
      <c r="J401" s="20" t="s">
        <v>272</v>
      </c>
      <c r="K401" s="20" t="s">
        <v>482</v>
      </c>
      <c r="L401" s="20">
        <v>990.0</v>
      </c>
      <c r="M401" s="57">
        <v>0.5572957003</v>
      </c>
      <c r="N401" s="57">
        <v>0.546093427</v>
      </c>
      <c r="O401" s="27">
        <v>1.120227329</v>
      </c>
      <c r="P401" s="20">
        <v>1.0</v>
      </c>
      <c r="Q401" s="7"/>
      <c r="R401" s="7"/>
      <c r="S401" s="7"/>
      <c r="T401" s="7"/>
      <c r="U401" s="7"/>
      <c r="V401" s="7"/>
      <c r="W401" s="7"/>
      <c r="X401" s="7"/>
      <c r="Y401" s="7"/>
      <c r="Z401" s="7"/>
    </row>
    <row r="402" ht="15.0" customHeight="1">
      <c r="A402" s="7"/>
      <c r="B402" s="7"/>
      <c r="C402" s="7"/>
      <c r="D402" s="7"/>
      <c r="E402" s="7"/>
      <c r="F402" s="7"/>
      <c r="G402" s="7"/>
      <c r="H402" s="7"/>
      <c r="I402" s="7"/>
      <c r="J402" s="20" t="s">
        <v>272</v>
      </c>
      <c r="K402" s="20" t="s">
        <v>482</v>
      </c>
      <c r="L402" s="20">
        <v>1000.0</v>
      </c>
      <c r="M402" s="57">
        <v>0.4689003831</v>
      </c>
      <c r="N402" s="57">
        <v>0.4683840749</v>
      </c>
      <c r="O402" s="27">
        <v>0.05163081765</v>
      </c>
      <c r="P402" s="20">
        <v>1.0</v>
      </c>
      <c r="Q402" s="7"/>
      <c r="R402" s="7"/>
      <c r="S402" s="7"/>
      <c r="T402" s="7"/>
      <c r="U402" s="7"/>
      <c r="V402" s="7"/>
      <c r="W402" s="7"/>
      <c r="X402" s="7"/>
      <c r="Y402" s="7"/>
      <c r="Z402" s="7"/>
    </row>
    <row r="403" ht="15.0" customHeight="1">
      <c r="A403" s="7"/>
      <c r="B403" s="7"/>
      <c r="C403" s="7"/>
      <c r="D403" s="7"/>
      <c r="E403" s="7"/>
      <c r="F403" s="7"/>
      <c r="G403" s="7"/>
      <c r="H403" s="7"/>
      <c r="I403" s="7"/>
      <c r="J403" s="20" t="s">
        <v>272</v>
      </c>
      <c r="K403" s="20" t="s">
        <v>482</v>
      </c>
      <c r="L403" s="20">
        <v>1010.0</v>
      </c>
      <c r="M403" s="57">
        <v>0.531525165</v>
      </c>
      <c r="N403" s="57">
        <v>0.5089561458</v>
      </c>
      <c r="O403" s="27">
        <v>2.256901923</v>
      </c>
      <c r="P403" s="20">
        <v>1.0</v>
      </c>
      <c r="Q403" s="7"/>
      <c r="R403" s="7"/>
      <c r="S403" s="7"/>
      <c r="T403" s="7"/>
      <c r="U403" s="7"/>
      <c r="V403" s="7"/>
      <c r="W403" s="7"/>
      <c r="X403" s="7"/>
      <c r="Y403" s="7"/>
      <c r="Z403" s="7"/>
    </row>
    <row r="404" ht="15.0" customHeight="1">
      <c r="A404" s="7"/>
      <c r="B404" s="7"/>
      <c r="C404" s="7"/>
      <c r="D404" s="7"/>
      <c r="E404" s="7"/>
      <c r="F404" s="7"/>
      <c r="G404" s="7"/>
      <c r="H404" s="7"/>
      <c r="I404" s="7"/>
      <c r="J404" s="20" t="s">
        <v>272</v>
      </c>
      <c r="K404" s="20" t="s">
        <v>482</v>
      </c>
      <c r="L404" s="20">
        <v>1020.0</v>
      </c>
      <c r="M404" s="57">
        <v>0.4627082376</v>
      </c>
      <c r="N404" s="57">
        <v>0.4721013059</v>
      </c>
      <c r="O404" s="27">
        <v>-0.9393068274</v>
      </c>
      <c r="P404" s="20">
        <v>1.0</v>
      </c>
      <c r="Q404" s="7"/>
      <c r="R404" s="7"/>
      <c r="S404" s="7"/>
      <c r="T404" s="7"/>
      <c r="U404" s="7"/>
      <c r="V404" s="7"/>
      <c r="W404" s="7"/>
      <c r="X404" s="7"/>
      <c r="Y404" s="7"/>
      <c r="Z404" s="7"/>
    </row>
    <row r="405" ht="15.0" customHeight="1">
      <c r="A405" s="7"/>
      <c r="B405" s="7"/>
      <c r="C405" s="7"/>
      <c r="D405" s="7"/>
      <c r="E405" s="7"/>
      <c r="F405" s="7"/>
      <c r="G405" s="7"/>
      <c r="H405" s="7"/>
      <c r="I405" s="7"/>
      <c r="J405" s="20" t="s">
        <v>272</v>
      </c>
      <c r="K405" s="20" t="s">
        <v>482</v>
      </c>
      <c r="L405" s="20">
        <v>1030.0</v>
      </c>
      <c r="M405" s="57">
        <v>0.5281325536</v>
      </c>
      <c r="N405" s="57">
        <v>0.5492716367</v>
      </c>
      <c r="O405" s="27">
        <v>-2.11390831</v>
      </c>
      <c r="P405" s="20">
        <v>1.0</v>
      </c>
      <c r="Q405" s="7"/>
      <c r="R405" s="7"/>
      <c r="S405" s="7"/>
      <c r="T405" s="7"/>
      <c r="U405" s="7"/>
      <c r="V405" s="7"/>
      <c r="W405" s="7"/>
      <c r="X405" s="7"/>
      <c r="Y405" s="7"/>
      <c r="Z405" s="7"/>
    </row>
    <row r="406" ht="15.0" customHeight="1">
      <c r="A406" s="7"/>
      <c r="B406" s="7"/>
      <c r="C406" s="7"/>
      <c r="D406" s="7"/>
      <c r="E406" s="7"/>
      <c r="F406" s="7"/>
      <c r="G406" s="7"/>
      <c r="H406" s="7"/>
      <c r="I406" s="7"/>
      <c r="J406" s="20" t="s">
        <v>272</v>
      </c>
      <c r="K406" s="20" t="s">
        <v>482</v>
      </c>
      <c r="L406" s="20">
        <v>1040.0</v>
      </c>
      <c r="M406" s="57">
        <v>0.4925767743</v>
      </c>
      <c r="N406" s="57">
        <v>0.4889896373</v>
      </c>
      <c r="O406" s="27">
        <v>0.3587137014</v>
      </c>
      <c r="P406" s="20">
        <v>1.0</v>
      </c>
      <c r="Q406" s="7"/>
      <c r="R406" s="7"/>
      <c r="S406" s="7"/>
      <c r="T406" s="7"/>
      <c r="U406" s="7"/>
      <c r="V406" s="7"/>
      <c r="W406" s="7"/>
      <c r="X406" s="7"/>
      <c r="Y406" s="7"/>
      <c r="Z406" s="7"/>
    </row>
    <row r="407" ht="15.0" customHeight="1">
      <c r="A407" s="7"/>
      <c r="B407" s="7"/>
      <c r="C407" s="7"/>
      <c r="D407" s="7"/>
      <c r="E407" s="7"/>
      <c r="F407" s="7"/>
      <c r="G407" s="7"/>
      <c r="H407" s="7"/>
      <c r="I407" s="7"/>
      <c r="J407" s="20" t="s">
        <v>272</v>
      </c>
      <c r="K407" s="20" t="s">
        <v>482</v>
      </c>
      <c r="L407" s="20">
        <v>1050.0</v>
      </c>
      <c r="M407" s="57">
        <v>0.4322344886</v>
      </c>
      <c r="N407" s="57">
        <v>0.4371184371</v>
      </c>
      <c r="O407" s="27">
        <v>-0.4883948531</v>
      </c>
      <c r="P407" s="20">
        <v>1.0</v>
      </c>
      <c r="Q407" s="7"/>
      <c r="R407" s="7"/>
      <c r="S407" s="7"/>
      <c r="T407" s="7"/>
      <c r="U407" s="7"/>
      <c r="V407" s="7"/>
      <c r="W407" s="7"/>
      <c r="X407" s="7"/>
      <c r="Y407" s="7"/>
      <c r="Z407" s="7"/>
    </row>
    <row r="408" ht="15.0" customHeight="1">
      <c r="A408" s="7"/>
      <c r="B408" s="7"/>
      <c r="C408" s="7"/>
      <c r="D408" s="7"/>
      <c r="E408" s="7"/>
      <c r="F408" s="7"/>
      <c r="G408" s="7"/>
      <c r="H408" s="7"/>
      <c r="I408" s="7"/>
      <c r="J408" s="20" t="s">
        <v>272</v>
      </c>
      <c r="K408" s="20" t="s">
        <v>483</v>
      </c>
      <c r="L408" s="20">
        <v>1060.0</v>
      </c>
      <c r="M408" s="57">
        <v>0.361478728</v>
      </c>
      <c r="N408" s="57">
        <v>0.3601286174</v>
      </c>
      <c r="O408" s="27">
        <v>0.135011061</v>
      </c>
      <c r="P408" s="20">
        <v>1.0</v>
      </c>
      <c r="Q408" s="7"/>
      <c r="R408" s="7"/>
      <c r="S408" s="7"/>
      <c r="T408" s="7"/>
      <c r="U408" s="7"/>
      <c r="V408" s="7"/>
      <c r="W408" s="7"/>
      <c r="X408" s="7"/>
      <c r="Y408" s="7"/>
      <c r="Z408" s="7"/>
    </row>
    <row r="409" ht="15.0" customHeight="1">
      <c r="A409" s="7"/>
      <c r="B409" s="7"/>
      <c r="C409" s="7"/>
      <c r="D409" s="7"/>
      <c r="E409" s="7"/>
      <c r="F409" s="7"/>
      <c r="G409" s="7"/>
      <c r="H409" s="7"/>
      <c r="I409" s="7"/>
      <c r="J409" s="20" t="s">
        <v>272</v>
      </c>
      <c r="K409" s="20" t="s">
        <v>483</v>
      </c>
      <c r="L409" s="20">
        <v>1070.0</v>
      </c>
      <c r="M409" s="57">
        <v>0.357610098</v>
      </c>
      <c r="N409" s="57">
        <v>0.350473613</v>
      </c>
      <c r="O409" s="27">
        <v>0.7136485008</v>
      </c>
      <c r="P409" s="20">
        <v>1.0</v>
      </c>
      <c r="Q409" s="7"/>
      <c r="R409" s="7"/>
      <c r="S409" s="7"/>
      <c r="T409" s="7"/>
      <c r="U409" s="7"/>
      <c r="V409" s="7"/>
      <c r="W409" s="7"/>
      <c r="X409" s="7"/>
      <c r="Y409" s="7"/>
      <c r="Z409" s="7"/>
    </row>
    <row r="410" ht="15.0" customHeight="1">
      <c r="A410" s="7"/>
      <c r="B410" s="7"/>
      <c r="C410" s="7"/>
      <c r="D410" s="7"/>
      <c r="E410" s="7"/>
      <c r="F410" s="7"/>
      <c r="G410" s="7"/>
      <c r="H410" s="7"/>
      <c r="I410" s="7"/>
      <c r="J410" s="20" t="s">
        <v>272</v>
      </c>
      <c r="K410" s="20" t="s">
        <v>483</v>
      </c>
      <c r="L410" s="20">
        <v>1080.0</v>
      </c>
      <c r="M410" s="57">
        <v>0.3959768492</v>
      </c>
      <c r="N410" s="57">
        <v>0.403960396</v>
      </c>
      <c r="O410" s="27">
        <v>-0.7983546887</v>
      </c>
      <c r="P410" s="20">
        <v>1.0</v>
      </c>
      <c r="Q410" s="7"/>
      <c r="R410" s="7"/>
      <c r="S410" s="7"/>
      <c r="T410" s="7"/>
      <c r="U410" s="7"/>
      <c r="V410" s="7"/>
      <c r="W410" s="7"/>
      <c r="X410" s="7"/>
      <c r="Y410" s="7"/>
      <c r="Z410" s="7"/>
    </row>
    <row r="411" ht="15.0" customHeight="1">
      <c r="A411" s="7"/>
      <c r="B411" s="7"/>
      <c r="C411" s="7"/>
      <c r="D411" s="7"/>
      <c r="E411" s="7"/>
      <c r="F411" s="7"/>
      <c r="G411" s="7"/>
      <c r="H411" s="7"/>
      <c r="I411" s="7"/>
      <c r="J411" s="20" t="s">
        <v>272</v>
      </c>
      <c r="K411" s="20" t="s">
        <v>483</v>
      </c>
      <c r="L411" s="20">
        <v>1090.0</v>
      </c>
      <c r="M411" s="57">
        <v>0.4355045222</v>
      </c>
      <c r="N411" s="57">
        <v>0.3902439024</v>
      </c>
      <c r="O411" s="27">
        <v>4.526061974</v>
      </c>
      <c r="P411" s="20">
        <v>1.0</v>
      </c>
      <c r="Q411" s="7"/>
      <c r="R411" s="7"/>
      <c r="S411" s="7"/>
      <c r="T411" s="7"/>
      <c r="U411" s="7"/>
      <c r="V411" s="7"/>
      <c r="W411" s="7"/>
      <c r="X411" s="7"/>
      <c r="Y411" s="7"/>
      <c r="Z411" s="7"/>
    </row>
    <row r="412" ht="15.0" customHeight="1">
      <c r="A412" s="7"/>
      <c r="B412" s="7"/>
      <c r="C412" s="7"/>
      <c r="D412" s="7"/>
      <c r="E412" s="7"/>
      <c r="F412" s="7"/>
      <c r="G412" s="7"/>
      <c r="H412" s="7"/>
      <c r="I412" s="7"/>
      <c r="J412" s="20" t="s">
        <v>272</v>
      </c>
      <c r="K412" s="20" t="s">
        <v>484</v>
      </c>
      <c r="L412" s="20">
        <v>1100.0</v>
      </c>
      <c r="M412" s="57">
        <v>0.3035118062</v>
      </c>
      <c r="N412" s="57">
        <v>0.3494486853</v>
      </c>
      <c r="O412" s="27">
        <v>-4.593687916</v>
      </c>
      <c r="P412" s="20">
        <v>1.0</v>
      </c>
      <c r="Q412" s="7"/>
      <c r="R412" s="7"/>
      <c r="S412" s="7"/>
      <c r="T412" s="7"/>
      <c r="U412" s="7"/>
      <c r="V412" s="7"/>
      <c r="W412" s="7"/>
      <c r="X412" s="7"/>
      <c r="Y412" s="7"/>
      <c r="Z412" s="7"/>
    </row>
    <row r="413" ht="15.0" customHeight="1">
      <c r="A413" s="7"/>
      <c r="B413" s="7"/>
      <c r="C413" s="7"/>
      <c r="D413" s="7"/>
      <c r="E413" s="7"/>
      <c r="F413" s="7"/>
      <c r="G413" s="7"/>
      <c r="H413" s="7"/>
      <c r="I413" s="7"/>
      <c r="J413" s="20" t="s">
        <v>272</v>
      </c>
      <c r="K413" s="20" t="s">
        <v>484</v>
      </c>
      <c r="L413" s="20">
        <v>1110.0</v>
      </c>
      <c r="M413" s="57">
        <v>0.3252477108</v>
      </c>
      <c r="N413" s="57">
        <v>0.3631790744</v>
      </c>
      <c r="O413" s="27">
        <v>-3.79313636</v>
      </c>
      <c r="P413" s="20">
        <v>1.0</v>
      </c>
      <c r="Q413" s="7"/>
      <c r="R413" s="7"/>
      <c r="S413" s="7"/>
      <c r="T413" s="7"/>
      <c r="U413" s="7"/>
      <c r="V413" s="7"/>
      <c r="W413" s="7"/>
      <c r="X413" s="7"/>
      <c r="Y413" s="7"/>
      <c r="Z413" s="7"/>
    </row>
    <row r="414" ht="15.0" customHeight="1">
      <c r="A414" s="7"/>
      <c r="B414" s="7"/>
      <c r="C414" s="7"/>
      <c r="D414" s="7"/>
      <c r="E414" s="7"/>
      <c r="F414" s="7"/>
      <c r="G414" s="7"/>
      <c r="H414" s="7"/>
      <c r="I414" s="7"/>
      <c r="J414" s="20" t="s">
        <v>272</v>
      </c>
      <c r="K414" s="20" t="s">
        <v>484</v>
      </c>
      <c r="L414" s="20">
        <v>1120.0</v>
      </c>
      <c r="M414" s="57">
        <v>0.3432746844</v>
      </c>
      <c r="N414" s="57">
        <v>0.3408820024</v>
      </c>
      <c r="O414" s="27">
        <v>0.2392682014</v>
      </c>
      <c r="P414" s="20">
        <v>1.0</v>
      </c>
      <c r="Q414" s="7"/>
      <c r="R414" s="7"/>
      <c r="S414" s="7"/>
      <c r="T414" s="7"/>
      <c r="U414" s="7"/>
      <c r="V414" s="7"/>
      <c r="W414" s="7"/>
      <c r="X414" s="7"/>
      <c r="Y414" s="7"/>
      <c r="Z414" s="7"/>
    </row>
    <row r="415" ht="15.0" customHeight="1">
      <c r="A415" s="7"/>
      <c r="B415" s="7"/>
      <c r="C415" s="7"/>
      <c r="D415" s="7"/>
      <c r="E415" s="7"/>
      <c r="F415" s="7"/>
      <c r="G415" s="7"/>
      <c r="H415" s="7"/>
      <c r="I415" s="7"/>
      <c r="J415" s="20" t="s">
        <v>272</v>
      </c>
      <c r="K415" s="20" t="s">
        <v>484</v>
      </c>
      <c r="L415" s="20">
        <v>1130.0</v>
      </c>
      <c r="M415" s="57">
        <v>0.3080574644</v>
      </c>
      <c r="N415" s="57">
        <v>0.3318681319</v>
      </c>
      <c r="O415" s="27">
        <v>-2.381066747</v>
      </c>
      <c r="P415" s="20">
        <v>1.0</v>
      </c>
      <c r="Q415" s="7"/>
      <c r="R415" s="7"/>
      <c r="S415" s="7"/>
      <c r="T415" s="7"/>
      <c r="U415" s="7"/>
      <c r="V415" s="7"/>
      <c r="W415" s="7"/>
      <c r="X415" s="7"/>
      <c r="Y415" s="7"/>
      <c r="Z415" s="7"/>
    </row>
    <row r="416" ht="15.0" customHeight="1">
      <c r="A416" s="7"/>
      <c r="B416" s="7"/>
      <c r="C416" s="7"/>
      <c r="D416" s="7"/>
      <c r="E416" s="7"/>
      <c r="F416" s="7"/>
      <c r="G416" s="7"/>
      <c r="H416" s="7"/>
      <c r="I416" s="7"/>
      <c r="J416" s="20" t="s">
        <v>272</v>
      </c>
      <c r="K416" s="20" t="s">
        <v>485</v>
      </c>
      <c r="L416" s="20">
        <v>1140.0</v>
      </c>
      <c r="M416" s="57">
        <v>0.3057763019</v>
      </c>
      <c r="N416" s="57">
        <v>0.3552123552</v>
      </c>
      <c r="O416" s="27">
        <v>-4.943605331</v>
      </c>
      <c r="P416" s="20">
        <v>1.0</v>
      </c>
      <c r="Q416" s="7"/>
      <c r="R416" s="7"/>
      <c r="S416" s="7"/>
      <c r="T416" s="7"/>
      <c r="U416" s="7"/>
      <c r="V416" s="7"/>
      <c r="W416" s="7"/>
      <c r="X416" s="7"/>
      <c r="Y416" s="7"/>
      <c r="Z416" s="7"/>
    </row>
    <row r="417" ht="15.0" customHeight="1">
      <c r="A417" s="7"/>
      <c r="B417" s="7"/>
      <c r="C417" s="7"/>
      <c r="D417" s="7"/>
      <c r="E417" s="7"/>
      <c r="F417" s="7"/>
      <c r="G417" s="7"/>
      <c r="H417" s="7"/>
      <c r="I417" s="7"/>
      <c r="J417" s="20" t="s">
        <v>272</v>
      </c>
      <c r="K417" s="20" t="s">
        <v>486</v>
      </c>
      <c r="L417" s="20">
        <v>1150.0</v>
      </c>
      <c r="M417" s="57">
        <v>0.3509196917</v>
      </c>
      <c r="N417" s="57">
        <v>0.365720524</v>
      </c>
      <c r="O417" s="27">
        <v>-1.480083232</v>
      </c>
      <c r="P417" s="20">
        <v>1.0</v>
      </c>
      <c r="Q417" s="7"/>
      <c r="R417" s="7"/>
      <c r="S417" s="7"/>
      <c r="T417" s="7"/>
      <c r="U417" s="7"/>
      <c r="V417" s="7"/>
      <c r="W417" s="7"/>
      <c r="X417" s="7"/>
      <c r="Y417" s="7"/>
      <c r="Z417" s="7"/>
    </row>
    <row r="418" ht="15.0" customHeight="1">
      <c r="A418" s="7"/>
      <c r="B418" s="7"/>
      <c r="C418" s="7"/>
      <c r="D418" s="7"/>
      <c r="E418" s="7"/>
      <c r="F418" s="7"/>
      <c r="G418" s="7"/>
      <c r="H418" s="7"/>
      <c r="I418" s="7"/>
      <c r="J418" s="20" t="s">
        <v>272</v>
      </c>
      <c r="K418" s="20" t="s">
        <v>487</v>
      </c>
      <c r="L418" s="20">
        <v>1160.0</v>
      </c>
      <c r="M418" s="57">
        <v>0.3856601597</v>
      </c>
      <c r="N418" s="57">
        <v>0.4046242775</v>
      </c>
      <c r="O418" s="27">
        <v>-1.896411779</v>
      </c>
      <c r="P418" s="20">
        <v>1.0</v>
      </c>
      <c r="Q418" s="7"/>
      <c r="R418" s="7"/>
      <c r="S418" s="7"/>
      <c r="T418" s="7"/>
      <c r="U418" s="7"/>
      <c r="V418" s="7"/>
      <c r="W418" s="7"/>
      <c r="X418" s="7"/>
      <c r="Y418" s="7"/>
      <c r="Z418" s="7"/>
    </row>
    <row r="419" ht="15.0" customHeight="1">
      <c r="A419" s="7"/>
      <c r="B419" s="7"/>
      <c r="C419" s="7"/>
      <c r="D419" s="7"/>
      <c r="E419" s="7"/>
      <c r="F419" s="7"/>
      <c r="G419" s="7"/>
      <c r="H419" s="7"/>
      <c r="I419" s="7"/>
      <c r="J419" s="20" t="s">
        <v>272</v>
      </c>
      <c r="K419" s="20" t="s">
        <v>488</v>
      </c>
      <c r="L419" s="20">
        <v>1170.0</v>
      </c>
      <c r="M419" s="57">
        <v>0.4248202924</v>
      </c>
      <c r="N419" s="57">
        <v>0.4195183777</v>
      </c>
      <c r="O419" s="27">
        <v>0.5301914741</v>
      </c>
      <c r="P419" s="20">
        <v>1.0</v>
      </c>
      <c r="Q419" s="7"/>
      <c r="R419" s="7"/>
      <c r="S419" s="7"/>
      <c r="T419" s="7"/>
      <c r="U419" s="7"/>
      <c r="V419" s="7"/>
      <c r="W419" s="7"/>
      <c r="X419" s="7"/>
      <c r="Y419" s="7"/>
      <c r="Z419" s="7"/>
    </row>
    <row r="420" ht="15.0" customHeight="1">
      <c r="A420" s="7"/>
      <c r="B420" s="7"/>
      <c r="C420" s="7"/>
      <c r="D420" s="7"/>
      <c r="E420" s="7"/>
      <c r="F420" s="7"/>
      <c r="G420" s="7"/>
      <c r="H420" s="7"/>
      <c r="I420" s="7"/>
      <c r="J420" s="20" t="s">
        <v>272</v>
      </c>
      <c r="K420" s="20" t="s">
        <v>489</v>
      </c>
      <c r="L420" s="20">
        <v>1180.0</v>
      </c>
      <c r="M420" s="57">
        <v>0.26485987</v>
      </c>
      <c r="N420" s="57">
        <v>0.2915479582</v>
      </c>
      <c r="O420" s="27">
        <v>-2.668808822</v>
      </c>
      <c r="P420" s="20">
        <v>1.0</v>
      </c>
      <c r="Q420" s="7"/>
      <c r="R420" s="7"/>
      <c r="S420" s="7"/>
      <c r="T420" s="7"/>
      <c r="U420" s="7"/>
      <c r="V420" s="7"/>
      <c r="W420" s="7"/>
      <c r="X420" s="7"/>
      <c r="Y420" s="7"/>
      <c r="Z420" s="7"/>
    </row>
    <row r="421" ht="15.0" customHeight="1">
      <c r="A421" s="7"/>
      <c r="B421" s="7"/>
      <c r="C421" s="7"/>
      <c r="D421" s="7"/>
      <c r="E421" s="7"/>
      <c r="F421" s="7"/>
      <c r="G421" s="7"/>
      <c r="H421" s="7"/>
      <c r="I421" s="7"/>
      <c r="J421" s="20" t="s">
        <v>272</v>
      </c>
      <c r="K421" s="20" t="s">
        <v>489</v>
      </c>
      <c r="L421" s="20">
        <v>1190.0</v>
      </c>
      <c r="M421" s="57">
        <v>0.2957169534</v>
      </c>
      <c r="N421" s="57">
        <v>0.3226703755</v>
      </c>
      <c r="O421" s="27">
        <v>-2.695342207</v>
      </c>
      <c r="P421" s="20">
        <v>1.0</v>
      </c>
      <c r="Q421" s="7"/>
      <c r="R421" s="7"/>
      <c r="S421" s="7"/>
      <c r="T421" s="7"/>
      <c r="U421" s="7"/>
      <c r="V421" s="7"/>
      <c r="W421" s="7"/>
      <c r="X421" s="7"/>
      <c r="Y421" s="7"/>
      <c r="Z421" s="7"/>
    </row>
    <row r="422" ht="15.0" customHeight="1">
      <c r="A422" s="7"/>
      <c r="B422" s="7"/>
      <c r="C422" s="7"/>
      <c r="D422" s="7"/>
      <c r="E422" s="7"/>
      <c r="F422" s="7"/>
      <c r="G422" s="7"/>
      <c r="H422" s="7"/>
      <c r="I422" s="7"/>
      <c r="J422" s="20" t="s">
        <v>272</v>
      </c>
      <c r="K422" s="20" t="s">
        <v>489</v>
      </c>
      <c r="L422" s="20">
        <v>1200.0</v>
      </c>
      <c r="M422" s="57">
        <v>0.2629726483</v>
      </c>
      <c r="N422" s="57">
        <v>0.2705167173</v>
      </c>
      <c r="O422" s="27">
        <v>-0.7544069019</v>
      </c>
      <c r="P422" s="20">
        <v>1.0</v>
      </c>
      <c r="Q422" s="7"/>
      <c r="R422" s="7"/>
      <c r="S422" s="7"/>
      <c r="T422" s="7"/>
      <c r="U422" s="7"/>
      <c r="V422" s="7"/>
      <c r="W422" s="7"/>
      <c r="X422" s="7"/>
      <c r="Y422" s="7"/>
      <c r="Z422" s="7"/>
    </row>
    <row r="423" ht="15.0" customHeight="1">
      <c r="A423" s="7"/>
      <c r="B423" s="7"/>
      <c r="C423" s="7"/>
      <c r="D423" s="7"/>
      <c r="E423" s="7"/>
      <c r="F423" s="7"/>
      <c r="G423" s="7"/>
      <c r="H423" s="7"/>
      <c r="I423" s="7"/>
      <c r="J423" s="20" t="s">
        <v>272</v>
      </c>
      <c r="K423" s="20" t="s">
        <v>489</v>
      </c>
      <c r="L423" s="20">
        <v>1210.0</v>
      </c>
      <c r="M423" s="57">
        <v>0.3295480415</v>
      </c>
      <c r="N423" s="57">
        <v>0.2950819672</v>
      </c>
      <c r="O423" s="27">
        <v>3.446607432</v>
      </c>
      <c r="P423" s="20">
        <v>1.0</v>
      </c>
      <c r="Q423" s="7"/>
      <c r="R423" s="7"/>
      <c r="S423" s="7"/>
      <c r="T423" s="7"/>
      <c r="U423" s="7"/>
      <c r="V423" s="7"/>
      <c r="W423" s="7"/>
      <c r="X423" s="7"/>
      <c r="Y423" s="7"/>
      <c r="Z423" s="7"/>
    </row>
    <row r="424" ht="15.0" customHeight="1">
      <c r="A424" s="7"/>
      <c r="B424" s="7"/>
      <c r="C424" s="7"/>
      <c r="D424" s="7"/>
      <c r="E424" s="7"/>
      <c r="F424" s="7"/>
      <c r="G424" s="7"/>
      <c r="H424" s="7"/>
      <c r="I424" s="7"/>
      <c r="J424" s="20" t="s">
        <v>272</v>
      </c>
      <c r="K424" s="20" t="s">
        <v>489</v>
      </c>
      <c r="L424" s="20">
        <v>1220.0</v>
      </c>
      <c r="M424" s="57">
        <v>0.3693293796</v>
      </c>
      <c r="N424" s="57">
        <v>0.3758169935</v>
      </c>
      <c r="O424" s="27">
        <v>-0.6487613828</v>
      </c>
      <c r="P424" s="20">
        <v>1.0</v>
      </c>
      <c r="Q424" s="7"/>
      <c r="R424" s="7"/>
      <c r="S424" s="7"/>
      <c r="T424" s="7"/>
      <c r="U424" s="7"/>
      <c r="V424" s="7"/>
      <c r="W424" s="7"/>
      <c r="X424" s="7"/>
      <c r="Y424" s="7"/>
      <c r="Z424" s="7"/>
    </row>
    <row r="425" ht="15.0" customHeight="1">
      <c r="A425" s="7"/>
      <c r="B425" s="7"/>
      <c r="C425" s="7"/>
      <c r="D425" s="7"/>
      <c r="E425" s="7"/>
      <c r="F425" s="7"/>
      <c r="G425" s="7"/>
      <c r="H425" s="7"/>
      <c r="I425" s="7"/>
      <c r="J425" s="20" t="s">
        <v>272</v>
      </c>
      <c r="K425" s="20" t="s">
        <v>490</v>
      </c>
      <c r="L425" s="20">
        <v>1230.0</v>
      </c>
      <c r="M425" s="57">
        <v>0.4952100945</v>
      </c>
      <c r="N425" s="57">
        <v>0.4773227653</v>
      </c>
      <c r="O425" s="27">
        <v>1.788732916</v>
      </c>
      <c r="P425" s="20">
        <v>1.0</v>
      </c>
      <c r="Q425" s="7"/>
      <c r="R425" s="7"/>
      <c r="S425" s="7"/>
      <c r="T425" s="7"/>
      <c r="U425" s="7"/>
      <c r="V425" s="7"/>
      <c r="W425" s="7"/>
      <c r="X425" s="7"/>
      <c r="Y425" s="7"/>
      <c r="Z425" s="7"/>
    </row>
    <row r="426" ht="15.0" customHeight="1">
      <c r="A426" s="7"/>
      <c r="B426" s="7"/>
      <c r="C426" s="7"/>
      <c r="D426" s="7"/>
      <c r="E426" s="7"/>
      <c r="F426" s="7"/>
      <c r="G426" s="7"/>
      <c r="H426" s="7"/>
      <c r="I426" s="7"/>
      <c r="J426" s="20" t="s">
        <v>272</v>
      </c>
      <c r="K426" s="20" t="s">
        <v>490</v>
      </c>
      <c r="L426" s="20">
        <v>1240.0</v>
      </c>
      <c r="M426" s="57">
        <v>0.4727116403</v>
      </c>
      <c r="N426" s="57">
        <v>0.4782608696</v>
      </c>
      <c r="O426" s="27">
        <v>-0.5549229283</v>
      </c>
      <c r="P426" s="20">
        <v>1.0</v>
      </c>
      <c r="Q426" s="7"/>
      <c r="R426" s="7"/>
      <c r="S426" s="7"/>
      <c r="T426" s="7"/>
      <c r="U426" s="7"/>
      <c r="V426" s="7"/>
      <c r="W426" s="7"/>
      <c r="X426" s="7"/>
      <c r="Y426" s="7"/>
      <c r="Z426" s="7"/>
    </row>
    <row r="427" ht="15.0" customHeight="1">
      <c r="A427" s="7"/>
      <c r="B427" s="7"/>
      <c r="C427" s="7"/>
      <c r="D427" s="7"/>
      <c r="E427" s="7"/>
      <c r="F427" s="7"/>
      <c r="G427" s="7"/>
      <c r="H427" s="7"/>
      <c r="I427" s="7"/>
      <c r="J427" s="20" t="s">
        <v>272</v>
      </c>
      <c r="K427" s="20" t="s">
        <v>491</v>
      </c>
      <c r="L427" s="20">
        <v>1250.0</v>
      </c>
      <c r="M427" s="57">
        <v>0.4094982109</v>
      </c>
      <c r="N427" s="57">
        <v>0.3873370577</v>
      </c>
      <c r="O427" s="27">
        <v>2.216115321</v>
      </c>
      <c r="P427" s="20">
        <v>1.0</v>
      </c>
      <c r="Q427" s="7"/>
      <c r="R427" s="7"/>
      <c r="S427" s="7"/>
      <c r="T427" s="7"/>
      <c r="U427" s="7"/>
      <c r="V427" s="7"/>
      <c r="W427" s="7"/>
      <c r="X427" s="7"/>
      <c r="Y427" s="7"/>
      <c r="Z427" s="7"/>
    </row>
    <row r="428" ht="15.0" customHeight="1">
      <c r="A428" s="7"/>
      <c r="B428" s="7"/>
      <c r="C428" s="7"/>
      <c r="D428" s="7"/>
      <c r="E428" s="7"/>
      <c r="F428" s="7"/>
      <c r="G428" s="7"/>
      <c r="H428" s="7"/>
      <c r="I428" s="7"/>
      <c r="J428" s="20" t="s">
        <v>272</v>
      </c>
      <c r="K428" s="20" t="s">
        <v>441</v>
      </c>
      <c r="L428" s="20">
        <v>1260.0</v>
      </c>
      <c r="M428" s="57">
        <v>0.3215317984</v>
      </c>
      <c r="N428" s="57">
        <v>0.328476017</v>
      </c>
      <c r="O428" s="27">
        <v>-0.6944218591</v>
      </c>
      <c r="P428" s="20">
        <v>1.0</v>
      </c>
      <c r="Q428" s="7"/>
      <c r="R428" s="7"/>
      <c r="S428" s="7"/>
      <c r="T428" s="7"/>
      <c r="U428" s="7"/>
      <c r="V428" s="7"/>
      <c r="W428" s="7"/>
      <c r="X428" s="7"/>
      <c r="Y428" s="7"/>
      <c r="Z428" s="7"/>
    </row>
    <row r="429" ht="15.0" customHeight="1">
      <c r="A429" s="7"/>
      <c r="B429" s="7"/>
      <c r="C429" s="7"/>
      <c r="D429" s="7"/>
      <c r="E429" s="7"/>
      <c r="F429" s="7"/>
      <c r="G429" s="7"/>
      <c r="H429" s="7"/>
      <c r="I429" s="7"/>
      <c r="J429" s="20" t="s">
        <v>272</v>
      </c>
      <c r="K429" s="20" t="s">
        <v>441</v>
      </c>
      <c r="L429" s="20">
        <v>1270.0</v>
      </c>
      <c r="M429" s="57">
        <v>0.3454855582</v>
      </c>
      <c r="N429" s="57">
        <v>0.3373819163</v>
      </c>
      <c r="O429" s="27">
        <v>0.8103641902</v>
      </c>
      <c r="P429" s="20">
        <v>1.0</v>
      </c>
      <c r="Q429" s="7"/>
      <c r="R429" s="7"/>
      <c r="S429" s="7"/>
      <c r="T429" s="7"/>
      <c r="U429" s="7"/>
      <c r="V429" s="7"/>
      <c r="W429" s="7"/>
      <c r="X429" s="7"/>
      <c r="Y429" s="7"/>
      <c r="Z429" s="7"/>
    </row>
    <row r="430" ht="15.0" customHeight="1">
      <c r="A430" s="7"/>
      <c r="B430" s="7"/>
      <c r="C430" s="7"/>
      <c r="D430" s="7"/>
      <c r="E430" s="7"/>
      <c r="F430" s="7"/>
      <c r="G430" s="7"/>
      <c r="H430" s="7"/>
      <c r="I430" s="7"/>
      <c r="J430" s="20" t="s">
        <v>272</v>
      </c>
      <c r="K430" s="20" t="s">
        <v>492</v>
      </c>
      <c r="L430" s="20">
        <v>1280.0</v>
      </c>
      <c r="M430" s="57">
        <v>0.4284420857</v>
      </c>
      <c r="N430" s="57">
        <v>0.475465313</v>
      </c>
      <c r="O430" s="27">
        <v>-4.702322734</v>
      </c>
      <c r="P430" s="20">
        <v>1.0</v>
      </c>
      <c r="Q430" s="7"/>
      <c r="R430" s="7"/>
      <c r="S430" s="7"/>
      <c r="T430" s="7"/>
      <c r="U430" s="7"/>
      <c r="V430" s="7"/>
      <c r="W430" s="7"/>
      <c r="X430" s="7"/>
      <c r="Y430" s="7"/>
      <c r="Z430" s="7"/>
    </row>
    <row r="431" ht="15.0" customHeight="1">
      <c r="A431" s="7"/>
      <c r="B431" s="7"/>
      <c r="C431" s="7"/>
      <c r="D431" s="7"/>
      <c r="E431" s="7"/>
      <c r="F431" s="7"/>
      <c r="G431" s="7"/>
      <c r="H431" s="7"/>
      <c r="I431" s="7"/>
      <c r="J431" s="20" t="s">
        <v>272</v>
      </c>
      <c r="K431" s="20" t="s">
        <v>493</v>
      </c>
      <c r="L431" s="20">
        <v>1290.0</v>
      </c>
      <c r="M431" s="57">
        <v>0.4077393843</v>
      </c>
      <c r="N431" s="57">
        <v>0.4189079055</v>
      </c>
      <c r="O431" s="27">
        <v>-1.116852121</v>
      </c>
      <c r="P431" s="20">
        <v>1.0</v>
      </c>
      <c r="Q431" s="7"/>
      <c r="R431" s="7"/>
      <c r="S431" s="7"/>
      <c r="T431" s="7"/>
      <c r="U431" s="7"/>
      <c r="V431" s="7"/>
      <c r="W431" s="7"/>
      <c r="X431" s="7"/>
      <c r="Y431" s="7"/>
      <c r="Z431" s="7"/>
    </row>
    <row r="432" ht="15.0" customHeight="1">
      <c r="A432" s="7"/>
      <c r="B432" s="7"/>
      <c r="C432" s="7"/>
      <c r="D432" s="7"/>
      <c r="E432" s="7"/>
      <c r="F432" s="7"/>
      <c r="G432" s="7"/>
      <c r="H432" s="7"/>
      <c r="I432" s="7"/>
      <c r="J432" s="20" t="s">
        <v>272</v>
      </c>
      <c r="K432" s="20" t="s">
        <v>493</v>
      </c>
      <c r="L432" s="20">
        <v>1300.0</v>
      </c>
      <c r="M432" s="57">
        <v>0.3785169937</v>
      </c>
      <c r="N432" s="57">
        <v>0.3931544866</v>
      </c>
      <c r="O432" s="27">
        <v>-1.463749285</v>
      </c>
      <c r="P432" s="20">
        <v>1.0</v>
      </c>
      <c r="Q432" s="7"/>
      <c r="R432" s="7"/>
      <c r="S432" s="7"/>
      <c r="T432" s="7"/>
      <c r="U432" s="7"/>
      <c r="V432" s="7"/>
      <c r="W432" s="7"/>
      <c r="X432" s="7"/>
      <c r="Y432" s="7"/>
      <c r="Z432" s="7"/>
    </row>
    <row r="433" ht="15.0" customHeight="1">
      <c r="A433" s="7"/>
      <c r="B433" s="7"/>
      <c r="C433" s="7"/>
      <c r="D433" s="7"/>
      <c r="E433" s="7"/>
      <c r="F433" s="7"/>
      <c r="G433" s="7"/>
      <c r="H433" s="7"/>
      <c r="I433" s="7"/>
      <c r="J433" s="20" t="s">
        <v>272</v>
      </c>
      <c r="K433" s="20" t="s">
        <v>493</v>
      </c>
      <c r="L433" s="20">
        <v>1310.0</v>
      </c>
      <c r="M433" s="57">
        <v>0.4945795757</v>
      </c>
      <c r="N433" s="57">
        <v>0.5024154589</v>
      </c>
      <c r="O433" s="27">
        <v>-0.7835883236</v>
      </c>
      <c r="P433" s="20">
        <v>0.0</v>
      </c>
      <c r="Q433" s="7"/>
      <c r="R433" s="7"/>
      <c r="S433" s="7"/>
      <c r="T433" s="7"/>
      <c r="U433" s="7"/>
      <c r="V433" s="7"/>
      <c r="W433" s="7"/>
      <c r="X433" s="7"/>
      <c r="Y433" s="7"/>
      <c r="Z433" s="7"/>
    </row>
    <row r="434" ht="15.0" customHeight="1">
      <c r="A434" s="7"/>
      <c r="B434" s="7"/>
      <c r="C434" s="7"/>
      <c r="D434" s="7"/>
      <c r="E434" s="7"/>
      <c r="F434" s="7"/>
      <c r="G434" s="7"/>
      <c r="H434" s="7"/>
      <c r="I434" s="7"/>
      <c r="J434" s="20" t="s">
        <v>272</v>
      </c>
      <c r="K434" s="20" t="s">
        <v>493</v>
      </c>
      <c r="L434" s="20">
        <v>1320.0</v>
      </c>
      <c r="M434" s="57">
        <v>0.3941565996</v>
      </c>
      <c r="N434" s="57">
        <v>0.4068767908</v>
      </c>
      <c r="O434" s="27">
        <v>-1.272019123</v>
      </c>
      <c r="P434" s="20">
        <v>1.0</v>
      </c>
      <c r="Q434" s="7"/>
      <c r="R434" s="7"/>
      <c r="S434" s="7"/>
      <c r="T434" s="7"/>
      <c r="U434" s="7"/>
      <c r="V434" s="7"/>
      <c r="W434" s="7"/>
      <c r="X434" s="7"/>
      <c r="Y434" s="7"/>
      <c r="Z434" s="7"/>
    </row>
    <row r="435" ht="15.0" customHeight="1">
      <c r="A435" s="7"/>
      <c r="B435" s="7"/>
      <c r="C435" s="7"/>
      <c r="D435" s="7"/>
      <c r="E435" s="7"/>
      <c r="F435" s="7"/>
      <c r="G435" s="7"/>
      <c r="H435" s="7"/>
      <c r="I435" s="7"/>
      <c r="J435" s="20" t="s">
        <v>272</v>
      </c>
      <c r="K435" s="20" t="s">
        <v>494</v>
      </c>
      <c r="L435" s="20">
        <v>1330.0</v>
      </c>
      <c r="M435" s="57">
        <v>0.599442063</v>
      </c>
      <c r="N435" s="57">
        <v>0.5837837838</v>
      </c>
      <c r="O435" s="27">
        <v>1.565827926</v>
      </c>
      <c r="P435" s="20">
        <v>1.0</v>
      </c>
      <c r="Q435" s="7"/>
      <c r="R435" s="7"/>
      <c r="S435" s="7"/>
      <c r="T435" s="7"/>
      <c r="U435" s="7"/>
      <c r="V435" s="7"/>
      <c r="W435" s="7"/>
      <c r="X435" s="7"/>
      <c r="Y435" s="7"/>
      <c r="Z435" s="7"/>
    </row>
    <row r="436" ht="15.0" customHeight="1">
      <c r="A436" s="7"/>
      <c r="B436" s="7"/>
      <c r="C436" s="7"/>
      <c r="D436" s="7"/>
      <c r="E436" s="7"/>
      <c r="F436" s="7"/>
      <c r="G436" s="7"/>
      <c r="H436" s="7"/>
      <c r="I436" s="7"/>
      <c r="J436" s="20" t="s">
        <v>272</v>
      </c>
      <c r="K436" s="20" t="s">
        <v>494</v>
      </c>
      <c r="L436" s="20">
        <v>1340.0</v>
      </c>
      <c r="M436" s="57">
        <v>0.5419274568</v>
      </c>
      <c r="N436" s="57">
        <v>0.5498320269</v>
      </c>
      <c r="O436" s="27">
        <v>-0.7904570086</v>
      </c>
      <c r="P436" s="20">
        <v>1.0</v>
      </c>
      <c r="Q436" s="7"/>
      <c r="R436" s="7"/>
      <c r="S436" s="7"/>
      <c r="T436" s="7"/>
      <c r="U436" s="7"/>
      <c r="V436" s="7"/>
      <c r="W436" s="7"/>
      <c r="X436" s="7"/>
      <c r="Y436" s="7"/>
      <c r="Z436" s="7"/>
    </row>
    <row r="437" ht="15.0" customHeight="1">
      <c r="A437" s="7"/>
      <c r="B437" s="7"/>
      <c r="C437" s="7"/>
      <c r="D437" s="7"/>
      <c r="E437" s="7"/>
      <c r="F437" s="7"/>
      <c r="G437" s="7"/>
      <c r="H437" s="7"/>
      <c r="I437" s="7"/>
      <c r="J437" s="20" t="s">
        <v>272</v>
      </c>
      <c r="K437" s="20" t="s">
        <v>494</v>
      </c>
      <c r="L437" s="20">
        <v>1350.0</v>
      </c>
      <c r="M437" s="57">
        <v>0.5384545669</v>
      </c>
      <c r="N437" s="57">
        <v>0.5293296089</v>
      </c>
      <c r="O437" s="27">
        <v>0.9124957946</v>
      </c>
      <c r="P437" s="20">
        <v>1.0</v>
      </c>
      <c r="Q437" s="7"/>
      <c r="R437" s="7"/>
      <c r="S437" s="7"/>
      <c r="T437" s="7"/>
      <c r="U437" s="7"/>
      <c r="V437" s="7"/>
      <c r="W437" s="7"/>
      <c r="X437" s="7"/>
      <c r="Y437" s="7"/>
      <c r="Z437" s="7"/>
    </row>
    <row r="438" ht="15.0" customHeight="1">
      <c r="A438" s="7"/>
      <c r="B438" s="7"/>
      <c r="C438" s="7"/>
      <c r="D438" s="7"/>
      <c r="E438" s="7"/>
      <c r="F438" s="7"/>
      <c r="G438" s="7"/>
      <c r="H438" s="7"/>
      <c r="I438" s="7"/>
      <c r="J438" s="20" t="s">
        <v>272</v>
      </c>
      <c r="K438" s="20" t="s">
        <v>495</v>
      </c>
      <c r="L438" s="20">
        <v>1360.0</v>
      </c>
      <c r="M438" s="57">
        <v>0.4298345327</v>
      </c>
      <c r="N438" s="57">
        <v>0.4255033557</v>
      </c>
      <c r="O438" s="27">
        <v>0.4331176996</v>
      </c>
      <c r="P438" s="20">
        <v>1.0</v>
      </c>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5">
    <mergeCell ref="A18:B18"/>
    <mergeCell ref="A19:B19"/>
    <mergeCell ref="A22:B22"/>
    <mergeCell ref="A23:B23"/>
    <mergeCell ref="A24:B24"/>
    <mergeCell ref="A25:B25"/>
    <mergeCell ref="A26:B26"/>
    <mergeCell ref="C26:H26"/>
    <mergeCell ref="A6:K6"/>
    <mergeCell ref="A7:K7"/>
    <mergeCell ref="A14:B14"/>
    <mergeCell ref="E14:K19"/>
    <mergeCell ref="A15:B15"/>
    <mergeCell ref="A16:B16"/>
    <mergeCell ref="A17:B17"/>
  </mergeCells>
  <hyperlinks>
    <hyperlink r:id="rId1" location="'Results'!A1" ref="A3"/>
    <hyperlink r:id="rId2" location="'How%20to%20Read'!A1" ref="F22"/>
  </hyperlinks>
  <printOptions/>
  <pageMargins bottom="1.0" footer="0.0" header="0.0" left="0.75" right="0.75" top="1.0"/>
  <pageSetup fitToHeight="0" paperSize="9" orientation="landscape"/>
  <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3" width="16.0"/>
    <col customWidth="1" min="4" max="16" width="13.0"/>
    <col customWidth="1" min="17" max="26" width="8.71"/>
  </cols>
  <sheetData>
    <row r="1" ht="17.25" customHeight="1">
      <c r="A1" s="1" t="s">
        <v>919</v>
      </c>
      <c r="B1" s="7"/>
      <c r="C1" s="7"/>
      <c r="D1" s="7"/>
      <c r="E1" s="7"/>
      <c r="F1" s="7"/>
      <c r="G1" s="7"/>
      <c r="H1" s="7"/>
      <c r="I1" s="7"/>
      <c r="J1" s="7"/>
      <c r="K1" s="7"/>
      <c r="L1" s="7"/>
      <c r="M1" s="7"/>
      <c r="N1" s="7"/>
      <c r="O1" s="7"/>
      <c r="P1" s="7"/>
      <c r="Q1" s="7"/>
      <c r="R1" s="7"/>
      <c r="S1" s="7"/>
      <c r="T1" s="7"/>
      <c r="U1" s="7"/>
      <c r="V1" s="7"/>
      <c r="W1" s="7"/>
      <c r="X1" s="7"/>
      <c r="Y1" s="7"/>
      <c r="Z1" s="7"/>
    </row>
    <row r="2" ht="15.0" customHeight="1">
      <c r="A2" s="2" t="s">
        <v>577</v>
      </c>
      <c r="B2" s="7"/>
      <c r="C2" s="7"/>
      <c r="D2" s="7"/>
      <c r="E2" s="7"/>
      <c r="F2" s="7"/>
      <c r="G2" s="7"/>
      <c r="H2" s="7"/>
      <c r="I2" s="7"/>
      <c r="J2" s="7"/>
      <c r="K2" s="7"/>
      <c r="L2" s="7"/>
      <c r="M2" s="7"/>
      <c r="N2" s="7"/>
      <c r="O2" s="7"/>
      <c r="P2" s="7"/>
      <c r="Q2" s="7"/>
      <c r="R2" s="7"/>
      <c r="S2" s="7"/>
      <c r="T2" s="7"/>
      <c r="U2" s="7"/>
      <c r="V2" s="7"/>
      <c r="W2" s="7"/>
      <c r="X2" s="7"/>
      <c r="Y2" s="7"/>
      <c r="Z2" s="7"/>
    </row>
    <row r="3" ht="15.0" customHeight="1">
      <c r="A3" s="25" t="s">
        <v>205</v>
      </c>
      <c r="B3" s="7"/>
      <c r="C3" s="7"/>
      <c r="D3" s="7"/>
      <c r="E3" s="7"/>
      <c r="F3" s="7"/>
      <c r="G3" s="7"/>
      <c r="H3" s="7"/>
      <c r="I3" s="7"/>
      <c r="J3" s="7"/>
      <c r="K3" s="7"/>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ht="15.0" customHeight="1">
      <c r="A5" s="8" t="s">
        <v>206</v>
      </c>
      <c r="B5" s="7"/>
      <c r="C5" s="7"/>
      <c r="D5" s="7"/>
      <c r="E5" s="7"/>
      <c r="F5" s="7"/>
      <c r="G5" s="7"/>
      <c r="H5" s="7"/>
      <c r="I5" s="7"/>
      <c r="J5" s="7"/>
      <c r="K5" s="7"/>
      <c r="L5" s="7"/>
      <c r="M5" s="7"/>
      <c r="N5" s="7"/>
      <c r="O5" s="7"/>
      <c r="P5" s="7"/>
      <c r="Q5" s="7"/>
      <c r="R5" s="7"/>
      <c r="S5" s="7"/>
      <c r="T5" s="7"/>
      <c r="U5" s="7"/>
      <c r="V5" s="7"/>
      <c r="W5" s="7"/>
      <c r="X5" s="7"/>
      <c r="Y5" s="7"/>
      <c r="Z5" s="7"/>
    </row>
    <row r="6" ht="30.0" customHeight="1">
      <c r="A6" s="3" t="s">
        <v>920</v>
      </c>
      <c r="L6" s="7"/>
      <c r="M6" s="7"/>
      <c r="N6" s="7"/>
      <c r="O6" s="7"/>
      <c r="P6" s="7"/>
      <c r="Q6" s="7"/>
      <c r="R6" s="7"/>
      <c r="S6" s="7"/>
      <c r="T6" s="7"/>
      <c r="U6" s="7"/>
      <c r="V6" s="7"/>
      <c r="W6" s="7"/>
      <c r="X6" s="7"/>
      <c r="Y6" s="7"/>
      <c r="Z6" s="7"/>
    </row>
    <row r="7" ht="18.0" customHeight="1">
      <c r="A7" s="3" t="s">
        <v>921</v>
      </c>
      <c r="L7" s="7"/>
      <c r="M7" s="7"/>
      <c r="N7" s="7"/>
      <c r="O7" s="7"/>
      <c r="P7" s="7"/>
      <c r="Q7" s="7"/>
      <c r="R7" s="7"/>
      <c r="S7" s="7"/>
      <c r="T7" s="7"/>
      <c r="U7" s="7"/>
      <c r="V7" s="7"/>
      <c r="W7" s="7"/>
      <c r="X7" s="7"/>
      <c r="Y7" s="7"/>
      <c r="Z7" s="7"/>
    </row>
    <row r="8">
      <c r="A8" s="7"/>
      <c r="B8" s="7"/>
      <c r="C8" s="7"/>
      <c r="D8" s="7"/>
      <c r="E8" s="7"/>
      <c r="F8" s="7"/>
      <c r="G8" s="7"/>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ht="15.0" customHeight="1">
      <c r="A13" s="8" t="s">
        <v>212</v>
      </c>
      <c r="B13" s="7"/>
      <c r="C13" s="7"/>
      <c r="D13" s="7"/>
      <c r="E13" s="8" t="s">
        <v>213</v>
      </c>
      <c r="F13" s="7"/>
      <c r="G13" s="7"/>
      <c r="H13" s="7"/>
      <c r="I13" s="7"/>
      <c r="J13" s="7"/>
      <c r="K13" s="7"/>
      <c r="L13" s="7"/>
      <c r="M13" s="7"/>
      <c r="N13" s="7"/>
      <c r="O13" s="7"/>
      <c r="P13" s="7"/>
      <c r="Q13" s="7"/>
      <c r="R13" s="7"/>
      <c r="S13" s="7"/>
      <c r="T13" s="7"/>
      <c r="U13" s="7"/>
      <c r="V13" s="7"/>
      <c r="W13" s="7"/>
      <c r="X13" s="7"/>
      <c r="Y13" s="7"/>
      <c r="Z13" s="7"/>
    </row>
    <row r="14" ht="15.0" customHeight="1">
      <c r="A14" s="3" t="s">
        <v>214</v>
      </c>
      <c r="C14" s="42">
        <v>0.46573</v>
      </c>
      <c r="D14" s="7"/>
      <c r="E14" s="43" t="s">
        <v>172</v>
      </c>
      <c r="F14" s="44"/>
      <c r="G14" s="44"/>
      <c r="H14" s="44"/>
      <c r="I14" s="44"/>
      <c r="J14" s="44"/>
      <c r="K14" s="45"/>
      <c r="L14" s="7"/>
      <c r="M14" s="7"/>
      <c r="N14" s="7"/>
      <c r="O14" s="7"/>
      <c r="P14" s="7"/>
      <c r="Q14" s="7"/>
      <c r="R14" s="7"/>
      <c r="S14" s="7"/>
      <c r="T14" s="7"/>
      <c r="U14" s="7"/>
      <c r="V14" s="7"/>
      <c r="W14" s="7"/>
      <c r="X14" s="7"/>
      <c r="Y14" s="7"/>
      <c r="Z14" s="7"/>
    </row>
    <row r="15" ht="15.0" customHeight="1">
      <c r="A15" s="3" t="s">
        <v>216</v>
      </c>
      <c r="C15" s="42">
        <f>1-C14</f>
        <v>0.53427</v>
      </c>
      <c r="D15" s="7"/>
      <c r="E15" s="46"/>
      <c r="K15" s="47"/>
      <c r="L15" s="7"/>
      <c r="M15" s="7"/>
      <c r="N15" s="7"/>
      <c r="O15" s="7"/>
      <c r="P15" s="7"/>
      <c r="Q15" s="7"/>
      <c r="R15" s="7"/>
      <c r="S15" s="7"/>
      <c r="T15" s="7"/>
      <c r="U15" s="7"/>
      <c r="V15" s="7"/>
      <c r="W15" s="7"/>
      <c r="X15" s="7"/>
      <c r="Y15" s="7"/>
      <c r="Z15" s="7"/>
    </row>
    <row r="16" ht="15.0" customHeight="1">
      <c r="A16" s="3" t="s">
        <v>217</v>
      </c>
      <c r="C16" s="48">
        <f>(C14-C15)*100</f>
        <v>-6.854</v>
      </c>
      <c r="D16" s="7"/>
      <c r="E16" s="46"/>
      <c r="K16" s="47"/>
      <c r="L16" s="7"/>
      <c r="M16" s="7"/>
      <c r="N16" s="7"/>
      <c r="O16" s="7"/>
      <c r="P16" s="7"/>
      <c r="Q16" s="7"/>
      <c r="R16" s="7"/>
      <c r="S16" s="7"/>
      <c r="T16" s="7"/>
      <c r="U16" s="7"/>
      <c r="V16" s="7"/>
      <c r="W16" s="7"/>
      <c r="X16" s="7"/>
      <c r="Y16" s="7"/>
      <c r="Z16" s="7"/>
    </row>
    <row r="17" ht="15.0" customHeight="1">
      <c r="A17" s="3" t="s">
        <v>120</v>
      </c>
      <c r="C17" s="49" t="str">
        <f>IF(C14&gt;0.5,"Brooks","Mackenzie")</f>
        <v>Mackenzie</v>
      </c>
      <c r="D17" s="7"/>
      <c r="E17" s="46"/>
      <c r="K17" s="47"/>
      <c r="L17" s="7"/>
      <c r="M17" s="7"/>
      <c r="N17" s="7"/>
      <c r="O17" s="7"/>
      <c r="P17" s="7"/>
      <c r="Q17" s="7"/>
      <c r="R17" s="7"/>
      <c r="S17" s="7"/>
      <c r="T17" s="7"/>
      <c r="U17" s="7"/>
      <c r="V17" s="7"/>
      <c r="W17" s="7"/>
      <c r="X17" s="7"/>
      <c r="Y17" s="7"/>
      <c r="Z17" s="7"/>
    </row>
    <row r="18" ht="15.0" customHeight="1">
      <c r="A18" s="20" t="s">
        <v>218</v>
      </c>
      <c r="C18" s="50">
        <v>162421.0</v>
      </c>
      <c r="D18" s="7"/>
      <c r="E18" s="46"/>
      <c r="K18" s="47"/>
      <c r="L18" s="7"/>
      <c r="M18" s="7"/>
      <c r="N18" s="7"/>
      <c r="O18" s="7"/>
      <c r="P18" s="7"/>
      <c r="Q18" s="7"/>
      <c r="R18" s="7"/>
      <c r="S18" s="7"/>
      <c r="T18" s="7"/>
      <c r="U18" s="7"/>
      <c r="V18" s="7"/>
      <c r="W18" s="7"/>
      <c r="X18" s="7"/>
      <c r="Y18" s="7"/>
      <c r="Z18" s="7"/>
    </row>
    <row r="19" ht="15.0" customHeight="1">
      <c r="A19" s="20" t="s">
        <v>219</v>
      </c>
      <c r="C19" s="50">
        <v>186323.0</v>
      </c>
      <c r="D19" s="7"/>
      <c r="E19" s="51"/>
      <c r="F19" s="52"/>
      <c r="G19" s="52"/>
      <c r="H19" s="52"/>
      <c r="I19" s="52"/>
      <c r="J19" s="52"/>
      <c r="K19" s="53"/>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0" customHeight="1">
      <c r="A21" s="8" t="s">
        <v>220</v>
      </c>
      <c r="B21" s="7"/>
      <c r="C21" s="7"/>
      <c r="D21" s="7"/>
      <c r="E21" s="8" t="s">
        <v>80</v>
      </c>
      <c r="F21" s="7"/>
      <c r="G21" s="7"/>
      <c r="H21" s="7"/>
      <c r="I21" s="7"/>
      <c r="J21" s="7"/>
      <c r="K21" s="7"/>
      <c r="L21" s="7"/>
      <c r="M21" s="7"/>
      <c r="N21" s="7"/>
      <c r="O21" s="7"/>
      <c r="P21" s="7"/>
      <c r="Q21" s="7"/>
      <c r="R21" s="7"/>
      <c r="S21" s="7"/>
      <c r="T21" s="7"/>
      <c r="U21" s="7"/>
      <c r="V21" s="7"/>
      <c r="W21" s="7"/>
      <c r="X21" s="7"/>
      <c r="Y21" s="7"/>
      <c r="Z21" s="7"/>
    </row>
    <row r="22" ht="27.75" customHeight="1">
      <c r="A22" s="3" t="s">
        <v>221</v>
      </c>
      <c r="C22" s="54">
        <v>2.09</v>
      </c>
      <c r="D22" s="7"/>
      <c r="E22" s="36" t="s">
        <v>82</v>
      </c>
      <c r="F22" s="55" t="s">
        <v>222</v>
      </c>
      <c r="G22" s="7"/>
      <c r="H22" s="7"/>
      <c r="I22" s="7"/>
      <c r="J22" s="7"/>
      <c r="K22" s="7"/>
      <c r="L22" s="7"/>
      <c r="M22" s="7"/>
      <c r="N22" s="7"/>
      <c r="O22" s="7"/>
      <c r="P22" s="7"/>
      <c r="Q22" s="7"/>
      <c r="R22" s="7"/>
      <c r="S22" s="7"/>
      <c r="T22" s="7"/>
      <c r="U22" s="7"/>
      <c r="V22" s="7"/>
      <c r="W22" s="7"/>
      <c r="X22" s="7"/>
      <c r="Y22" s="7"/>
      <c r="Z22" s="7"/>
    </row>
    <row r="23" ht="27.75" customHeight="1">
      <c r="A23" s="3" t="s">
        <v>223</v>
      </c>
      <c r="C23" s="23" t="s">
        <v>501</v>
      </c>
      <c r="D23" s="7"/>
      <c r="E23" s="7"/>
      <c r="F23" s="7"/>
      <c r="G23" s="7"/>
      <c r="H23" s="7"/>
      <c r="I23" s="7"/>
      <c r="J23" s="7"/>
      <c r="K23" s="7"/>
      <c r="L23" s="7"/>
      <c r="M23" s="7"/>
      <c r="N23" s="7"/>
      <c r="O23" s="7"/>
      <c r="P23" s="7"/>
      <c r="Q23" s="7"/>
      <c r="R23" s="7"/>
      <c r="S23" s="7"/>
      <c r="T23" s="7"/>
      <c r="U23" s="7"/>
      <c r="V23" s="7"/>
      <c r="W23" s="7"/>
      <c r="X23" s="7"/>
      <c r="Y23" s="7"/>
      <c r="Z23" s="7"/>
    </row>
    <row r="24" ht="27.75" customHeight="1">
      <c r="A24" s="3" t="s">
        <v>225</v>
      </c>
      <c r="C24" s="56">
        <v>0.209965714957983</v>
      </c>
      <c r="D24" s="7"/>
      <c r="E24" s="7"/>
      <c r="F24" s="7"/>
      <c r="G24" s="7"/>
      <c r="H24" s="7"/>
      <c r="I24" s="7"/>
      <c r="J24" s="7"/>
      <c r="K24" s="7"/>
      <c r="L24" s="7"/>
      <c r="M24" s="7"/>
      <c r="N24" s="7"/>
      <c r="O24" s="7"/>
      <c r="P24" s="7"/>
      <c r="Q24" s="7"/>
      <c r="R24" s="7"/>
      <c r="S24" s="7"/>
      <c r="T24" s="7"/>
      <c r="U24" s="7"/>
      <c r="V24" s="7"/>
      <c r="W24" s="7"/>
      <c r="X24" s="7"/>
      <c r="Y24" s="7"/>
      <c r="Z24" s="7"/>
    </row>
    <row r="25" ht="27.75" customHeight="1">
      <c r="A25" s="3" t="s">
        <v>226</v>
      </c>
      <c r="C25" s="20" t="s">
        <v>227</v>
      </c>
      <c r="D25" s="7"/>
      <c r="E25" s="7"/>
      <c r="F25" s="7"/>
      <c r="G25" s="7"/>
      <c r="H25" s="7"/>
      <c r="I25" s="7"/>
      <c r="J25" s="7"/>
      <c r="K25" s="7"/>
      <c r="L25" s="7"/>
      <c r="M25" s="7"/>
      <c r="N25" s="7"/>
      <c r="O25" s="7"/>
      <c r="P25" s="7"/>
      <c r="Q25" s="7"/>
      <c r="R25" s="7"/>
      <c r="S25" s="7"/>
      <c r="T25" s="7"/>
      <c r="U25" s="7"/>
      <c r="V25" s="7"/>
      <c r="W25" s="7"/>
      <c r="X25" s="7"/>
      <c r="Y25" s="7"/>
      <c r="Z25" s="7"/>
    </row>
    <row r="26" ht="27.75" customHeight="1">
      <c r="A26" s="3" t="s">
        <v>125</v>
      </c>
      <c r="C26" s="3" t="s">
        <v>171</v>
      </c>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0" customHeight="1">
      <c r="A29" s="8" t="s">
        <v>228</v>
      </c>
      <c r="B29" s="7"/>
      <c r="C29" s="7"/>
      <c r="D29" s="7"/>
      <c r="E29" s="7"/>
      <c r="F29" s="7"/>
      <c r="G29" s="7"/>
      <c r="H29" s="7"/>
      <c r="I29" s="7"/>
      <c r="J29" s="8" t="s">
        <v>229</v>
      </c>
      <c r="K29" s="7"/>
      <c r="L29" s="7"/>
      <c r="M29" s="7"/>
      <c r="N29" s="7"/>
      <c r="O29" s="7"/>
      <c r="P29" s="7"/>
      <c r="Q29" s="7"/>
      <c r="R29" s="7"/>
      <c r="S29" s="7"/>
      <c r="T29" s="7"/>
      <c r="U29" s="7"/>
      <c r="V29" s="7"/>
      <c r="W29" s="7"/>
      <c r="X29" s="7"/>
      <c r="Y29" s="7"/>
      <c r="Z29" s="7"/>
    </row>
    <row r="30" ht="39.75" customHeight="1">
      <c r="A30" s="24" t="s">
        <v>231</v>
      </c>
      <c r="B30" s="24" t="s">
        <v>230</v>
      </c>
      <c r="C30" s="24" t="s">
        <v>392</v>
      </c>
      <c r="D30" s="24" t="s">
        <v>218</v>
      </c>
      <c r="E30" s="24" t="s">
        <v>219</v>
      </c>
      <c r="F30" s="24" t="s">
        <v>517</v>
      </c>
      <c r="G30" s="24" t="s">
        <v>518</v>
      </c>
      <c r="H30" s="24" t="s">
        <v>519</v>
      </c>
      <c r="I30" s="7"/>
      <c r="J30" s="24" t="s">
        <v>231</v>
      </c>
      <c r="K30" s="24" t="s">
        <v>230</v>
      </c>
      <c r="L30" s="24" t="s">
        <v>392</v>
      </c>
      <c r="M30" s="24" t="s">
        <v>502</v>
      </c>
      <c r="N30" s="24" t="s">
        <v>239</v>
      </c>
      <c r="O30" s="24" t="s">
        <v>503</v>
      </c>
      <c r="P30" s="24" t="s">
        <v>504</v>
      </c>
      <c r="Q30" s="7"/>
      <c r="R30" s="7"/>
      <c r="S30" s="7"/>
      <c r="T30" s="7"/>
      <c r="U30" s="7"/>
      <c r="V30" s="7"/>
      <c r="W30" s="7"/>
      <c r="X30" s="7"/>
      <c r="Y30" s="7"/>
      <c r="Z30" s="7"/>
    </row>
    <row r="31" ht="15.0" customHeight="1">
      <c r="A31" s="20" t="s">
        <v>306</v>
      </c>
      <c r="B31" s="20" t="s">
        <v>520</v>
      </c>
      <c r="C31" s="20" t="s">
        <v>520</v>
      </c>
      <c r="D31" s="50">
        <v>141.0</v>
      </c>
      <c r="E31" s="50">
        <v>250.0</v>
      </c>
      <c r="F31" s="50">
        <v>391.0</v>
      </c>
      <c r="G31" s="57">
        <v>0.3606138107</v>
      </c>
      <c r="H31" s="57">
        <v>0.6393861893</v>
      </c>
      <c r="I31" s="7"/>
      <c r="J31" s="20" t="s">
        <v>306</v>
      </c>
      <c r="K31" s="20" t="s">
        <v>396</v>
      </c>
      <c r="L31" s="20">
        <v>10.0</v>
      </c>
      <c r="M31" s="57">
        <v>0.3075119433</v>
      </c>
      <c r="N31" s="57">
        <v>0.3884120172</v>
      </c>
      <c r="O31" s="27">
        <v>-8.090007389</v>
      </c>
      <c r="P31" s="20">
        <v>1.0</v>
      </c>
      <c r="Q31" s="7"/>
      <c r="R31" s="7"/>
      <c r="S31" s="7"/>
      <c r="T31" s="7"/>
      <c r="U31" s="7"/>
      <c r="V31" s="7"/>
      <c r="W31" s="7"/>
      <c r="X31" s="7"/>
      <c r="Y31" s="7"/>
      <c r="Z31" s="7"/>
    </row>
    <row r="32" ht="15.0" customHeight="1">
      <c r="A32" s="20" t="s">
        <v>306</v>
      </c>
      <c r="B32" s="20" t="s">
        <v>521</v>
      </c>
      <c r="C32" s="20" t="s">
        <v>521</v>
      </c>
      <c r="D32" s="50">
        <v>85.0</v>
      </c>
      <c r="E32" s="50">
        <v>256.0</v>
      </c>
      <c r="F32" s="50">
        <v>341.0</v>
      </c>
      <c r="G32" s="57">
        <v>0.2492668622</v>
      </c>
      <c r="H32" s="57">
        <v>0.7507331378</v>
      </c>
      <c r="I32" s="7"/>
      <c r="J32" s="20" t="s">
        <v>306</v>
      </c>
      <c r="K32" s="20" t="s">
        <v>397</v>
      </c>
      <c r="L32" s="20">
        <v>40.0</v>
      </c>
      <c r="M32" s="57">
        <v>0.219065976</v>
      </c>
      <c r="N32" s="57">
        <v>0.2822966507</v>
      </c>
      <c r="O32" s="27">
        <v>-6.323067471</v>
      </c>
      <c r="P32" s="20">
        <v>1.0</v>
      </c>
      <c r="Q32" s="7"/>
      <c r="R32" s="7"/>
      <c r="S32" s="7"/>
      <c r="T32" s="7"/>
      <c r="U32" s="7"/>
      <c r="V32" s="7"/>
      <c r="W32" s="7"/>
      <c r="X32" s="7"/>
      <c r="Y32" s="7"/>
      <c r="Z32" s="7"/>
    </row>
    <row r="33" ht="15.0" customHeight="1">
      <c r="A33" s="20" t="s">
        <v>306</v>
      </c>
      <c r="B33" s="20" t="s">
        <v>522</v>
      </c>
      <c r="C33" s="20" t="s">
        <v>522</v>
      </c>
      <c r="D33" s="50">
        <v>111.0</v>
      </c>
      <c r="E33" s="50">
        <v>300.0</v>
      </c>
      <c r="F33" s="50">
        <v>411.0</v>
      </c>
      <c r="G33" s="57">
        <v>0.2700729927</v>
      </c>
      <c r="H33" s="57">
        <v>0.7299270073</v>
      </c>
      <c r="I33" s="7"/>
      <c r="J33" s="20" t="s">
        <v>306</v>
      </c>
      <c r="K33" s="20" t="s">
        <v>398</v>
      </c>
      <c r="L33" s="20">
        <v>50.0</v>
      </c>
      <c r="M33" s="57">
        <v>0.297311794</v>
      </c>
      <c r="N33" s="57">
        <v>0.3171806167</v>
      </c>
      <c r="O33" s="27">
        <v>-1.986882274</v>
      </c>
      <c r="P33" s="20">
        <v>1.0</v>
      </c>
      <c r="Q33" s="7"/>
      <c r="R33" s="7"/>
      <c r="S33" s="7"/>
      <c r="T33" s="7"/>
      <c r="U33" s="7"/>
      <c r="V33" s="7"/>
      <c r="W33" s="7"/>
      <c r="X33" s="7"/>
      <c r="Y33" s="7"/>
      <c r="Z33" s="7"/>
    </row>
    <row r="34" ht="15.0" customHeight="1">
      <c r="A34" s="20" t="s">
        <v>306</v>
      </c>
      <c r="B34" s="20" t="s">
        <v>523</v>
      </c>
      <c r="C34" s="20" t="s">
        <v>580</v>
      </c>
      <c r="D34" s="50">
        <v>154.0</v>
      </c>
      <c r="E34" s="50">
        <v>632.0</v>
      </c>
      <c r="F34" s="50">
        <v>786.0</v>
      </c>
      <c r="G34" s="57">
        <v>0.1959287532</v>
      </c>
      <c r="H34" s="57">
        <v>0.8040712468</v>
      </c>
      <c r="I34" s="7"/>
      <c r="J34" s="20" t="s">
        <v>306</v>
      </c>
      <c r="K34" s="20" t="s">
        <v>399</v>
      </c>
      <c r="L34" s="20">
        <v>60.0</v>
      </c>
      <c r="M34" s="57">
        <v>0.2348937389</v>
      </c>
      <c r="N34" s="57">
        <v>0.240850059</v>
      </c>
      <c r="O34" s="27">
        <v>-0.5956320159</v>
      </c>
      <c r="P34" s="20">
        <v>1.0</v>
      </c>
      <c r="Q34" s="7"/>
      <c r="R34" s="7"/>
      <c r="S34" s="7"/>
      <c r="T34" s="7"/>
      <c r="U34" s="7"/>
      <c r="V34" s="7"/>
      <c r="W34" s="7"/>
      <c r="X34" s="7"/>
      <c r="Y34" s="7"/>
      <c r="Z34" s="7"/>
    </row>
    <row r="35" ht="15.0" customHeight="1">
      <c r="A35" s="20" t="s">
        <v>306</v>
      </c>
      <c r="B35" s="20" t="s">
        <v>523</v>
      </c>
      <c r="C35" s="20" t="s">
        <v>581</v>
      </c>
      <c r="D35" s="50">
        <v>167.0</v>
      </c>
      <c r="E35" s="50">
        <v>530.0</v>
      </c>
      <c r="F35" s="50">
        <v>697.0</v>
      </c>
      <c r="G35" s="57">
        <v>0.2395982783</v>
      </c>
      <c r="H35" s="57">
        <v>0.7604017217</v>
      </c>
      <c r="I35" s="7"/>
      <c r="J35" s="20" t="s">
        <v>306</v>
      </c>
      <c r="K35" s="20" t="s">
        <v>399</v>
      </c>
      <c r="L35" s="20">
        <v>65.0</v>
      </c>
      <c r="M35" s="57">
        <v>0.2484407165</v>
      </c>
      <c r="N35" s="57">
        <v>0.2772511848</v>
      </c>
      <c r="O35" s="27">
        <v>-2.881046832</v>
      </c>
      <c r="P35" s="20">
        <v>1.0</v>
      </c>
      <c r="Q35" s="7"/>
      <c r="R35" s="7"/>
      <c r="S35" s="7"/>
      <c r="T35" s="7"/>
      <c r="U35" s="7"/>
      <c r="V35" s="7"/>
      <c r="W35" s="7"/>
      <c r="X35" s="7"/>
      <c r="Y35" s="7"/>
      <c r="Z35" s="7"/>
    </row>
    <row r="36" ht="15.0" customHeight="1">
      <c r="A36" s="20" t="s">
        <v>306</v>
      </c>
      <c r="B36" s="20" t="s">
        <v>524</v>
      </c>
      <c r="C36" s="20" t="s">
        <v>524</v>
      </c>
      <c r="D36" s="50">
        <v>31.0</v>
      </c>
      <c r="E36" s="50">
        <v>80.0</v>
      </c>
      <c r="F36" s="50">
        <v>111.0</v>
      </c>
      <c r="G36" s="57">
        <v>0.2792792793</v>
      </c>
      <c r="H36" s="57">
        <v>0.7207207207</v>
      </c>
      <c r="I36" s="7"/>
      <c r="J36" s="20" t="s">
        <v>306</v>
      </c>
      <c r="K36" s="20" t="s">
        <v>400</v>
      </c>
      <c r="L36" s="20">
        <v>70.0</v>
      </c>
      <c r="M36" s="57">
        <v>0.3113958323</v>
      </c>
      <c r="N36" s="57">
        <v>0.3275862069</v>
      </c>
      <c r="O36" s="27">
        <v>-1.619037463</v>
      </c>
      <c r="P36" s="20">
        <v>1.0</v>
      </c>
      <c r="Q36" s="7"/>
      <c r="R36" s="7"/>
      <c r="S36" s="7"/>
      <c r="T36" s="7"/>
      <c r="U36" s="7"/>
      <c r="V36" s="7"/>
      <c r="W36" s="7"/>
      <c r="X36" s="7"/>
      <c r="Y36" s="7"/>
      <c r="Z36" s="7"/>
    </row>
    <row r="37" ht="15.0" customHeight="1">
      <c r="A37" s="20" t="s">
        <v>306</v>
      </c>
      <c r="B37" s="20" t="s">
        <v>525</v>
      </c>
      <c r="C37" s="20" t="s">
        <v>582</v>
      </c>
      <c r="D37" s="50">
        <v>244.0</v>
      </c>
      <c r="E37" s="50">
        <v>716.0</v>
      </c>
      <c r="F37" s="50">
        <v>960.0</v>
      </c>
      <c r="G37" s="57">
        <v>0.2541666667</v>
      </c>
      <c r="H37" s="57">
        <v>0.7458333333</v>
      </c>
      <c r="I37" s="7"/>
      <c r="J37" s="20" t="s">
        <v>306</v>
      </c>
      <c r="K37" s="20" t="s">
        <v>401</v>
      </c>
      <c r="L37" s="20">
        <v>80.0</v>
      </c>
      <c r="M37" s="57">
        <v>0.2514716534</v>
      </c>
      <c r="N37" s="57">
        <v>0.2666666667</v>
      </c>
      <c r="O37" s="27">
        <v>-1.519501322</v>
      </c>
      <c r="P37" s="20">
        <v>1.0</v>
      </c>
      <c r="Q37" s="7"/>
      <c r="R37" s="7"/>
      <c r="S37" s="7"/>
      <c r="T37" s="7"/>
      <c r="U37" s="7"/>
      <c r="V37" s="7"/>
      <c r="W37" s="7"/>
      <c r="X37" s="7"/>
      <c r="Y37" s="7"/>
      <c r="Z37" s="7"/>
    </row>
    <row r="38" ht="15.0" customHeight="1">
      <c r="A38" s="20" t="s">
        <v>306</v>
      </c>
      <c r="B38" s="20" t="s">
        <v>525</v>
      </c>
      <c r="C38" s="20" t="s">
        <v>583</v>
      </c>
      <c r="D38" s="50">
        <v>567.0</v>
      </c>
      <c r="E38" s="50">
        <v>1691.0</v>
      </c>
      <c r="F38" s="50">
        <v>2258.0</v>
      </c>
      <c r="G38" s="57">
        <v>0.2511071745</v>
      </c>
      <c r="H38" s="57">
        <v>0.7488928255</v>
      </c>
      <c r="I38" s="7"/>
      <c r="J38" s="20" t="s">
        <v>306</v>
      </c>
      <c r="K38" s="20" t="s">
        <v>401</v>
      </c>
      <c r="L38" s="20">
        <v>90.0</v>
      </c>
      <c r="M38" s="57">
        <v>0.254892346</v>
      </c>
      <c r="N38" s="57">
        <v>0.2877094972</v>
      </c>
      <c r="O38" s="27">
        <v>-3.281715122</v>
      </c>
      <c r="P38" s="20">
        <v>1.0</v>
      </c>
      <c r="Q38" s="7"/>
      <c r="R38" s="7"/>
      <c r="S38" s="7"/>
      <c r="T38" s="7"/>
      <c r="U38" s="7"/>
      <c r="V38" s="7"/>
      <c r="W38" s="7"/>
      <c r="X38" s="7"/>
      <c r="Y38" s="7"/>
      <c r="Z38" s="7"/>
    </row>
    <row r="39" ht="15.0" customHeight="1">
      <c r="A39" s="20" t="s">
        <v>306</v>
      </c>
      <c r="B39" s="20" t="s">
        <v>525</v>
      </c>
      <c r="C39" s="20" t="s">
        <v>584</v>
      </c>
      <c r="D39" s="50">
        <v>199.0</v>
      </c>
      <c r="E39" s="50">
        <v>577.0</v>
      </c>
      <c r="F39" s="50">
        <v>776.0</v>
      </c>
      <c r="G39" s="57">
        <v>0.256443299</v>
      </c>
      <c r="H39" s="57">
        <v>0.743556701</v>
      </c>
      <c r="I39" s="7"/>
      <c r="J39" s="20" t="s">
        <v>306</v>
      </c>
      <c r="K39" s="20" t="s">
        <v>401</v>
      </c>
      <c r="L39" s="20">
        <v>100.0</v>
      </c>
      <c r="M39" s="57">
        <v>0.2414824608</v>
      </c>
      <c r="N39" s="57">
        <v>0.2716763006</v>
      </c>
      <c r="O39" s="27">
        <v>-3.019383977</v>
      </c>
      <c r="P39" s="20">
        <v>1.0</v>
      </c>
      <c r="Q39" s="7"/>
      <c r="R39" s="7"/>
      <c r="S39" s="7"/>
      <c r="T39" s="7"/>
      <c r="U39" s="7"/>
      <c r="V39" s="7"/>
      <c r="W39" s="7"/>
      <c r="X39" s="7"/>
      <c r="Y39" s="7"/>
      <c r="Z39" s="7"/>
    </row>
    <row r="40" ht="15.0" customHeight="1">
      <c r="A40" s="20" t="s">
        <v>306</v>
      </c>
      <c r="B40" s="20" t="s">
        <v>526</v>
      </c>
      <c r="C40" s="20" t="s">
        <v>585</v>
      </c>
      <c r="D40" s="50">
        <v>183.0</v>
      </c>
      <c r="E40" s="50">
        <v>297.0</v>
      </c>
      <c r="F40" s="50">
        <v>480.0</v>
      </c>
      <c r="G40" s="57">
        <v>0.38125</v>
      </c>
      <c r="H40" s="57">
        <v>0.61875</v>
      </c>
      <c r="I40" s="7"/>
      <c r="J40" s="20" t="s">
        <v>306</v>
      </c>
      <c r="K40" s="20" t="s">
        <v>402</v>
      </c>
      <c r="L40" s="20">
        <v>110.0</v>
      </c>
      <c r="M40" s="57">
        <v>0.3844795479</v>
      </c>
      <c r="N40" s="57">
        <v>0.4398496241</v>
      </c>
      <c r="O40" s="27">
        <v>-5.537007617</v>
      </c>
      <c r="P40" s="20">
        <v>1.0</v>
      </c>
      <c r="Q40" s="7"/>
      <c r="R40" s="7"/>
      <c r="S40" s="7"/>
      <c r="T40" s="7"/>
      <c r="U40" s="7"/>
      <c r="V40" s="7"/>
      <c r="W40" s="7"/>
      <c r="X40" s="7"/>
      <c r="Y40" s="7"/>
      <c r="Z40" s="7"/>
    </row>
    <row r="41" ht="15.0" customHeight="1">
      <c r="A41" s="20" t="s">
        <v>306</v>
      </c>
      <c r="B41" s="20" t="s">
        <v>526</v>
      </c>
      <c r="C41" s="20" t="s">
        <v>586</v>
      </c>
      <c r="D41" s="50">
        <v>137.0</v>
      </c>
      <c r="E41" s="50">
        <v>201.0</v>
      </c>
      <c r="F41" s="50">
        <v>338.0</v>
      </c>
      <c r="G41" s="57">
        <v>0.4053254438</v>
      </c>
      <c r="H41" s="57">
        <v>0.5946745562</v>
      </c>
      <c r="I41" s="7"/>
      <c r="J41" s="20" t="s">
        <v>306</v>
      </c>
      <c r="K41" s="20" t="s">
        <v>402</v>
      </c>
      <c r="L41" s="20">
        <v>120.0</v>
      </c>
      <c r="M41" s="57">
        <v>0.4389320879</v>
      </c>
      <c r="N41" s="57">
        <v>0.4194373402</v>
      </c>
      <c r="O41" s="27">
        <v>1.949474779</v>
      </c>
      <c r="P41" s="20">
        <v>1.0</v>
      </c>
      <c r="Q41" s="7"/>
      <c r="R41" s="7"/>
      <c r="S41" s="7"/>
      <c r="T41" s="7"/>
      <c r="U41" s="7"/>
      <c r="V41" s="7"/>
      <c r="W41" s="7"/>
      <c r="X41" s="7"/>
      <c r="Y41" s="7"/>
      <c r="Z41" s="7"/>
    </row>
    <row r="42" ht="15.0" customHeight="1">
      <c r="A42" s="20" t="s">
        <v>306</v>
      </c>
      <c r="B42" s="20" t="s">
        <v>526</v>
      </c>
      <c r="C42" s="20" t="s">
        <v>587</v>
      </c>
      <c r="D42" s="50">
        <v>235.0</v>
      </c>
      <c r="E42" s="50">
        <v>455.0</v>
      </c>
      <c r="F42" s="50">
        <v>690.0</v>
      </c>
      <c r="G42" s="57">
        <v>0.3405797101</v>
      </c>
      <c r="H42" s="57">
        <v>0.6594202899</v>
      </c>
      <c r="I42" s="7"/>
      <c r="J42" s="20" t="s">
        <v>306</v>
      </c>
      <c r="K42" s="20" t="s">
        <v>402</v>
      </c>
      <c r="L42" s="20">
        <v>130.0</v>
      </c>
      <c r="M42" s="57">
        <v>0.3415848807</v>
      </c>
      <c r="N42" s="57">
        <v>0.382781457</v>
      </c>
      <c r="O42" s="27">
        <v>-4.119657628</v>
      </c>
      <c r="P42" s="20">
        <v>1.0</v>
      </c>
      <c r="Q42" s="7"/>
      <c r="R42" s="7"/>
      <c r="S42" s="7"/>
      <c r="T42" s="7"/>
      <c r="U42" s="7"/>
      <c r="V42" s="7"/>
      <c r="W42" s="7"/>
      <c r="X42" s="7"/>
      <c r="Y42" s="7"/>
      <c r="Z42" s="7"/>
    </row>
    <row r="43" ht="15.0" customHeight="1">
      <c r="A43" s="20" t="s">
        <v>306</v>
      </c>
      <c r="B43" s="20" t="s">
        <v>526</v>
      </c>
      <c r="C43" s="20" t="s">
        <v>588</v>
      </c>
      <c r="D43" s="50">
        <v>127.0</v>
      </c>
      <c r="E43" s="50">
        <v>144.0</v>
      </c>
      <c r="F43" s="50">
        <v>271.0</v>
      </c>
      <c r="G43" s="57">
        <v>0.4686346863</v>
      </c>
      <c r="H43" s="57">
        <v>0.5313653137</v>
      </c>
      <c r="I43" s="7"/>
      <c r="J43" s="20" t="s">
        <v>306</v>
      </c>
      <c r="K43" s="20" t="s">
        <v>402</v>
      </c>
      <c r="L43" s="20">
        <v>140.0</v>
      </c>
      <c r="M43" s="57">
        <v>0.5360840982</v>
      </c>
      <c r="N43" s="57">
        <v>0.5072992701</v>
      </c>
      <c r="O43" s="27">
        <v>2.878482814</v>
      </c>
      <c r="P43" s="20">
        <v>1.0</v>
      </c>
      <c r="Q43" s="7"/>
      <c r="R43" s="7"/>
      <c r="S43" s="7"/>
      <c r="T43" s="7"/>
      <c r="U43" s="7"/>
      <c r="V43" s="7"/>
      <c r="W43" s="7"/>
      <c r="X43" s="7"/>
      <c r="Y43" s="7"/>
      <c r="Z43" s="7"/>
    </row>
    <row r="44" ht="15.0" customHeight="1">
      <c r="A44" s="20" t="s">
        <v>306</v>
      </c>
      <c r="B44" s="20" t="s">
        <v>526</v>
      </c>
      <c r="C44" s="20" t="s">
        <v>589</v>
      </c>
      <c r="D44" s="50">
        <v>266.0</v>
      </c>
      <c r="E44" s="50">
        <v>366.0</v>
      </c>
      <c r="F44" s="50">
        <v>632.0</v>
      </c>
      <c r="G44" s="57">
        <v>0.4208860759</v>
      </c>
      <c r="H44" s="57">
        <v>0.5791139241</v>
      </c>
      <c r="I44" s="7"/>
      <c r="J44" s="20" t="s">
        <v>306</v>
      </c>
      <c r="K44" s="20" t="s">
        <v>402</v>
      </c>
      <c r="L44" s="20">
        <v>150.0</v>
      </c>
      <c r="M44" s="57">
        <v>0.4698280091</v>
      </c>
      <c r="N44" s="57">
        <v>0.439178515</v>
      </c>
      <c r="O44" s="27">
        <v>3.064949408</v>
      </c>
      <c r="P44" s="20">
        <v>1.0</v>
      </c>
      <c r="Q44" s="7"/>
      <c r="R44" s="7"/>
      <c r="S44" s="7"/>
      <c r="T44" s="7"/>
      <c r="U44" s="7"/>
      <c r="V44" s="7"/>
      <c r="W44" s="7"/>
      <c r="X44" s="7"/>
      <c r="Y44" s="7"/>
      <c r="Z44" s="7"/>
    </row>
    <row r="45" ht="15.0" customHeight="1">
      <c r="A45" s="20" t="s">
        <v>306</v>
      </c>
      <c r="B45" s="20" t="s">
        <v>527</v>
      </c>
      <c r="C45" s="20" t="s">
        <v>590</v>
      </c>
      <c r="D45" s="50">
        <v>102.0</v>
      </c>
      <c r="E45" s="50">
        <v>185.0</v>
      </c>
      <c r="F45" s="50">
        <v>287.0</v>
      </c>
      <c r="G45" s="57">
        <v>0.3554006969</v>
      </c>
      <c r="H45" s="57">
        <v>0.6445993031</v>
      </c>
      <c r="I45" s="7"/>
      <c r="J45" s="20" t="s">
        <v>306</v>
      </c>
      <c r="K45" s="20" t="s">
        <v>403</v>
      </c>
      <c r="L45" s="20">
        <v>160.0</v>
      </c>
      <c r="M45" s="57">
        <v>0.3217272979</v>
      </c>
      <c r="N45" s="57">
        <v>0.3723076923</v>
      </c>
      <c r="O45" s="27">
        <v>-5.058039439</v>
      </c>
      <c r="P45" s="20">
        <v>1.0</v>
      </c>
      <c r="Q45" s="7"/>
      <c r="R45" s="7"/>
      <c r="S45" s="7"/>
      <c r="T45" s="7"/>
      <c r="U45" s="7"/>
      <c r="V45" s="7"/>
      <c r="W45" s="7"/>
      <c r="X45" s="7"/>
      <c r="Y45" s="7"/>
      <c r="Z45" s="7"/>
    </row>
    <row r="46" ht="15.0" customHeight="1">
      <c r="A46" s="20" t="s">
        <v>306</v>
      </c>
      <c r="B46" s="20" t="s">
        <v>527</v>
      </c>
      <c r="C46" s="20" t="s">
        <v>591</v>
      </c>
      <c r="D46" s="50">
        <v>190.0</v>
      </c>
      <c r="E46" s="50">
        <v>435.0</v>
      </c>
      <c r="F46" s="50">
        <v>625.0</v>
      </c>
      <c r="G46" s="57">
        <v>0.304</v>
      </c>
      <c r="H46" s="57">
        <v>0.696</v>
      </c>
      <c r="I46" s="7"/>
      <c r="J46" s="20" t="s">
        <v>306</v>
      </c>
      <c r="K46" s="20" t="s">
        <v>403</v>
      </c>
      <c r="L46" s="20">
        <v>170.0</v>
      </c>
      <c r="M46" s="57">
        <v>0.2998114748</v>
      </c>
      <c r="N46" s="57">
        <v>0.3181189488</v>
      </c>
      <c r="O46" s="27">
        <v>-1.830747398</v>
      </c>
      <c r="P46" s="20">
        <v>1.0</v>
      </c>
      <c r="Q46" s="7"/>
      <c r="R46" s="7"/>
      <c r="S46" s="7"/>
      <c r="T46" s="7"/>
      <c r="U46" s="7"/>
      <c r="V46" s="7"/>
      <c r="W46" s="7"/>
      <c r="X46" s="7"/>
      <c r="Y46" s="7"/>
      <c r="Z46" s="7"/>
    </row>
    <row r="47" ht="15.0" customHeight="1">
      <c r="A47" s="20" t="s">
        <v>306</v>
      </c>
      <c r="B47" s="20" t="s">
        <v>528</v>
      </c>
      <c r="C47" s="20" t="s">
        <v>592</v>
      </c>
      <c r="D47" s="50">
        <v>184.0</v>
      </c>
      <c r="E47" s="50">
        <v>362.0</v>
      </c>
      <c r="F47" s="50">
        <v>546.0</v>
      </c>
      <c r="G47" s="57">
        <v>0.336996337</v>
      </c>
      <c r="H47" s="57">
        <v>0.663003663</v>
      </c>
      <c r="I47" s="7"/>
      <c r="J47" s="20" t="s">
        <v>306</v>
      </c>
      <c r="K47" s="20" t="s">
        <v>404</v>
      </c>
      <c r="L47" s="20">
        <v>180.0</v>
      </c>
      <c r="M47" s="57">
        <v>0.341646893</v>
      </c>
      <c r="N47" s="57">
        <v>0.3881987578</v>
      </c>
      <c r="O47" s="27">
        <v>-4.655186478</v>
      </c>
      <c r="P47" s="20">
        <v>1.0</v>
      </c>
      <c r="Q47" s="7"/>
      <c r="R47" s="7"/>
      <c r="S47" s="7"/>
      <c r="T47" s="7"/>
      <c r="U47" s="7"/>
      <c r="V47" s="7"/>
      <c r="W47" s="7"/>
      <c r="X47" s="7"/>
      <c r="Y47" s="7"/>
      <c r="Z47" s="7"/>
    </row>
    <row r="48" ht="15.0" customHeight="1">
      <c r="A48" s="20" t="s">
        <v>306</v>
      </c>
      <c r="B48" s="20" t="s">
        <v>528</v>
      </c>
      <c r="C48" s="20" t="s">
        <v>593</v>
      </c>
      <c r="D48" s="50">
        <v>104.0</v>
      </c>
      <c r="E48" s="50">
        <v>191.0</v>
      </c>
      <c r="F48" s="50">
        <v>295.0</v>
      </c>
      <c r="G48" s="57">
        <v>0.3525423729</v>
      </c>
      <c r="H48" s="57">
        <v>0.6474576271</v>
      </c>
      <c r="I48" s="7"/>
      <c r="J48" s="20" t="s">
        <v>306</v>
      </c>
      <c r="K48" s="20" t="s">
        <v>404</v>
      </c>
      <c r="L48" s="20">
        <v>190.0</v>
      </c>
      <c r="M48" s="57">
        <v>0.3880790717</v>
      </c>
      <c r="N48" s="57">
        <v>0.391198044</v>
      </c>
      <c r="O48" s="27">
        <v>-0.3118972304</v>
      </c>
      <c r="P48" s="20">
        <v>1.0</v>
      </c>
      <c r="Q48" s="7"/>
      <c r="R48" s="7"/>
      <c r="S48" s="7"/>
      <c r="T48" s="7"/>
      <c r="U48" s="7"/>
      <c r="V48" s="7"/>
      <c r="W48" s="7"/>
      <c r="X48" s="7"/>
      <c r="Y48" s="7"/>
      <c r="Z48" s="7"/>
    </row>
    <row r="49" ht="15.0" customHeight="1">
      <c r="A49" s="20" t="s">
        <v>306</v>
      </c>
      <c r="B49" s="20" t="s">
        <v>528</v>
      </c>
      <c r="C49" s="20" t="s">
        <v>594</v>
      </c>
      <c r="D49" s="50">
        <v>86.0</v>
      </c>
      <c r="E49" s="50">
        <v>151.0</v>
      </c>
      <c r="F49" s="50">
        <v>237.0</v>
      </c>
      <c r="G49" s="57">
        <v>0.3628691983</v>
      </c>
      <c r="H49" s="57">
        <v>0.6371308017</v>
      </c>
      <c r="I49" s="7"/>
      <c r="J49" s="20" t="s">
        <v>306</v>
      </c>
      <c r="K49" s="20" t="s">
        <v>404</v>
      </c>
      <c r="L49" s="20">
        <v>200.0</v>
      </c>
      <c r="M49" s="57">
        <v>0.4248221946</v>
      </c>
      <c r="N49" s="57">
        <v>0.4104477612</v>
      </c>
      <c r="O49" s="27">
        <v>1.437443343</v>
      </c>
      <c r="P49" s="20">
        <v>1.0</v>
      </c>
      <c r="Q49" s="7"/>
      <c r="R49" s="7"/>
      <c r="S49" s="7"/>
      <c r="T49" s="7"/>
      <c r="U49" s="7"/>
      <c r="V49" s="7"/>
      <c r="W49" s="7"/>
      <c r="X49" s="7"/>
      <c r="Y49" s="7"/>
      <c r="Z49" s="7"/>
    </row>
    <row r="50" ht="15.0" customHeight="1">
      <c r="A50" s="20" t="s">
        <v>306</v>
      </c>
      <c r="B50" s="20" t="s">
        <v>529</v>
      </c>
      <c r="C50" s="20" t="s">
        <v>529</v>
      </c>
      <c r="D50" s="50">
        <v>33.0</v>
      </c>
      <c r="E50" s="50">
        <v>109.0</v>
      </c>
      <c r="F50" s="50">
        <v>142.0</v>
      </c>
      <c r="G50" s="57">
        <v>0.2323943662</v>
      </c>
      <c r="H50" s="57">
        <v>0.7676056338</v>
      </c>
      <c r="I50" s="7"/>
      <c r="J50" s="20" t="s">
        <v>306</v>
      </c>
      <c r="K50" s="20" t="s">
        <v>405</v>
      </c>
      <c r="L50" s="20">
        <v>210.0</v>
      </c>
      <c r="M50" s="57">
        <v>0.2958685118</v>
      </c>
      <c r="N50" s="57">
        <v>0.2620689655</v>
      </c>
      <c r="O50" s="27">
        <v>3.379954633</v>
      </c>
      <c r="P50" s="20">
        <v>1.0</v>
      </c>
      <c r="Q50" s="7"/>
      <c r="R50" s="7"/>
      <c r="S50" s="7"/>
      <c r="T50" s="7"/>
      <c r="U50" s="7"/>
      <c r="V50" s="7"/>
      <c r="W50" s="7"/>
      <c r="X50" s="7"/>
      <c r="Y50" s="7"/>
      <c r="Z50" s="7"/>
    </row>
    <row r="51" ht="15.0" customHeight="1">
      <c r="A51" s="20" t="s">
        <v>306</v>
      </c>
      <c r="B51" s="20" t="s">
        <v>530</v>
      </c>
      <c r="C51" s="20" t="s">
        <v>530</v>
      </c>
      <c r="D51" s="50">
        <v>59.0</v>
      </c>
      <c r="E51" s="50">
        <v>219.0</v>
      </c>
      <c r="F51" s="50">
        <v>278.0</v>
      </c>
      <c r="G51" s="57">
        <v>0.2122302158</v>
      </c>
      <c r="H51" s="57">
        <v>0.7877697842</v>
      </c>
      <c r="I51" s="7"/>
      <c r="J51" s="20" t="s">
        <v>306</v>
      </c>
      <c r="K51" s="20" t="s">
        <v>406</v>
      </c>
      <c r="L51" s="20">
        <v>220.0</v>
      </c>
      <c r="M51" s="57">
        <v>0.2116093048</v>
      </c>
      <c r="N51" s="57">
        <v>0.2116788321</v>
      </c>
      <c r="O51" s="27">
        <v>-0.00695273477</v>
      </c>
      <c r="P51" s="20">
        <v>1.0</v>
      </c>
      <c r="Q51" s="7"/>
      <c r="R51" s="7"/>
      <c r="S51" s="7"/>
      <c r="T51" s="7"/>
      <c r="U51" s="7"/>
      <c r="V51" s="7"/>
      <c r="W51" s="7"/>
      <c r="X51" s="7"/>
      <c r="Y51" s="7"/>
      <c r="Z51" s="7"/>
    </row>
    <row r="52" ht="15.0" customHeight="1">
      <c r="A52" s="20" t="s">
        <v>306</v>
      </c>
      <c r="B52" s="20" t="s">
        <v>531</v>
      </c>
      <c r="C52" s="20" t="s">
        <v>595</v>
      </c>
      <c r="D52" s="50">
        <v>228.0</v>
      </c>
      <c r="E52" s="50">
        <v>406.0</v>
      </c>
      <c r="F52" s="50">
        <v>634.0</v>
      </c>
      <c r="G52" s="57">
        <v>0.3596214511</v>
      </c>
      <c r="H52" s="57">
        <v>0.6403785489</v>
      </c>
      <c r="I52" s="7"/>
      <c r="J52" s="20" t="s">
        <v>306</v>
      </c>
      <c r="K52" s="20" t="s">
        <v>407</v>
      </c>
      <c r="L52" s="20">
        <v>230.0</v>
      </c>
      <c r="M52" s="57">
        <v>0.3661776947</v>
      </c>
      <c r="N52" s="57">
        <v>0.3956574186</v>
      </c>
      <c r="O52" s="27">
        <v>-2.947972386</v>
      </c>
      <c r="P52" s="20">
        <v>1.0</v>
      </c>
      <c r="Q52" s="7"/>
      <c r="R52" s="7"/>
      <c r="S52" s="7"/>
      <c r="T52" s="7"/>
      <c r="U52" s="7"/>
      <c r="V52" s="7"/>
      <c r="W52" s="7"/>
      <c r="X52" s="7"/>
      <c r="Y52" s="7"/>
      <c r="Z52" s="7"/>
    </row>
    <row r="53" ht="15.0" customHeight="1">
      <c r="A53" s="20" t="s">
        <v>306</v>
      </c>
      <c r="B53" s="20" t="s">
        <v>531</v>
      </c>
      <c r="C53" s="20" t="s">
        <v>596</v>
      </c>
      <c r="D53" s="50">
        <v>217.0</v>
      </c>
      <c r="E53" s="50">
        <v>380.0</v>
      </c>
      <c r="F53" s="50">
        <v>597.0</v>
      </c>
      <c r="G53" s="57">
        <v>0.3634840871</v>
      </c>
      <c r="H53" s="57">
        <v>0.6365159129</v>
      </c>
      <c r="I53" s="7"/>
      <c r="J53" s="20" t="s">
        <v>306</v>
      </c>
      <c r="K53" s="20" t="s">
        <v>407</v>
      </c>
      <c r="L53" s="20">
        <v>240.0</v>
      </c>
      <c r="M53" s="57">
        <v>0.4345836129</v>
      </c>
      <c r="N53" s="57">
        <v>0.3932885906</v>
      </c>
      <c r="O53" s="27">
        <v>4.129502228</v>
      </c>
      <c r="P53" s="20">
        <v>1.0</v>
      </c>
      <c r="Q53" s="7"/>
      <c r="R53" s="7"/>
      <c r="S53" s="7"/>
      <c r="T53" s="7"/>
      <c r="U53" s="7"/>
      <c r="V53" s="7"/>
      <c r="W53" s="7"/>
      <c r="X53" s="7"/>
      <c r="Y53" s="7"/>
      <c r="Z53" s="7"/>
    </row>
    <row r="54" ht="15.0" customHeight="1">
      <c r="A54" s="20" t="s">
        <v>306</v>
      </c>
      <c r="B54" s="20" t="s">
        <v>531</v>
      </c>
      <c r="C54" s="20" t="s">
        <v>597</v>
      </c>
      <c r="D54" s="50">
        <v>209.0</v>
      </c>
      <c r="E54" s="50">
        <v>460.0</v>
      </c>
      <c r="F54" s="50">
        <v>669.0</v>
      </c>
      <c r="G54" s="57">
        <v>0.312406577</v>
      </c>
      <c r="H54" s="57">
        <v>0.687593423</v>
      </c>
      <c r="I54" s="7"/>
      <c r="J54" s="20" t="s">
        <v>306</v>
      </c>
      <c r="K54" s="20" t="s">
        <v>407</v>
      </c>
      <c r="L54" s="20">
        <v>250.0</v>
      </c>
      <c r="M54" s="57">
        <v>0.3532984568</v>
      </c>
      <c r="N54" s="57">
        <v>0.3773364486</v>
      </c>
      <c r="O54" s="27">
        <v>-2.403799179</v>
      </c>
      <c r="P54" s="20">
        <v>1.0</v>
      </c>
      <c r="Q54" s="7"/>
      <c r="R54" s="7"/>
      <c r="S54" s="7"/>
      <c r="T54" s="7"/>
      <c r="U54" s="7"/>
      <c r="V54" s="7"/>
      <c r="W54" s="7"/>
      <c r="X54" s="7"/>
      <c r="Y54" s="7"/>
      <c r="Z54" s="7"/>
    </row>
    <row r="55" ht="15.0" customHeight="1">
      <c r="A55" s="20" t="s">
        <v>306</v>
      </c>
      <c r="B55" s="20" t="s">
        <v>532</v>
      </c>
      <c r="C55" s="20" t="s">
        <v>598</v>
      </c>
      <c r="D55" s="50">
        <v>220.0</v>
      </c>
      <c r="E55" s="50">
        <v>737.0</v>
      </c>
      <c r="F55" s="50">
        <v>957.0</v>
      </c>
      <c r="G55" s="57">
        <v>0.2298850575</v>
      </c>
      <c r="H55" s="57">
        <v>0.7701149425</v>
      </c>
      <c r="I55" s="7"/>
      <c r="J55" s="20" t="s">
        <v>306</v>
      </c>
      <c r="K55" s="20" t="s">
        <v>408</v>
      </c>
      <c r="L55" s="20">
        <v>260.0</v>
      </c>
      <c r="M55" s="57">
        <v>0.2671335143</v>
      </c>
      <c r="N55" s="57">
        <v>0.2721217888</v>
      </c>
      <c r="O55" s="27">
        <v>-0.498827444</v>
      </c>
      <c r="P55" s="20">
        <v>1.0</v>
      </c>
      <c r="Q55" s="7"/>
      <c r="R55" s="7"/>
      <c r="S55" s="7"/>
      <c r="T55" s="7"/>
      <c r="U55" s="7"/>
      <c r="V55" s="7"/>
      <c r="W55" s="7"/>
      <c r="X55" s="7"/>
      <c r="Y55" s="7"/>
      <c r="Z55" s="7"/>
    </row>
    <row r="56" ht="15.0" customHeight="1">
      <c r="A56" s="20" t="s">
        <v>306</v>
      </c>
      <c r="B56" s="20" t="s">
        <v>532</v>
      </c>
      <c r="C56" s="20" t="s">
        <v>599</v>
      </c>
      <c r="D56" s="50">
        <v>168.0</v>
      </c>
      <c r="E56" s="50">
        <v>479.0</v>
      </c>
      <c r="F56" s="50">
        <v>647.0</v>
      </c>
      <c r="G56" s="57">
        <v>0.2596599691</v>
      </c>
      <c r="H56" s="57">
        <v>0.7403400309</v>
      </c>
      <c r="I56" s="7"/>
      <c r="J56" s="20" t="s">
        <v>306</v>
      </c>
      <c r="K56" s="20" t="s">
        <v>408</v>
      </c>
      <c r="L56" s="20">
        <v>265.0</v>
      </c>
      <c r="M56" s="57">
        <v>0.2932170597</v>
      </c>
      <c r="N56" s="57">
        <v>0.3025099075</v>
      </c>
      <c r="O56" s="27">
        <v>-0.9292847827</v>
      </c>
      <c r="P56" s="20">
        <v>1.0</v>
      </c>
      <c r="Q56" s="7"/>
      <c r="R56" s="7"/>
      <c r="S56" s="7"/>
      <c r="T56" s="7"/>
      <c r="U56" s="7"/>
      <c r="V56" s="7"/>
      <c r="W56" s="7"/>
      <c r="X56" s="7"/>
      <c r="Y56" s="7"/>
      <c r="Z56" s="7"/>
    </row>
    <row r="57" ht="15.0" customHeight="1">
      <c r="A57" s="20" t="s">
        <v>306</v>
      </c>
      <c r="B57" s="20" t="s">
        <v>533</v>
      </c>
      <c r="C57" s="20" t="s">
        <v>600</v>
      </c>
      <c r="D57" s="50">
        <v>105.0</v>
      </c>
      <c r="E57" s="50">
        <v>353.0</v>
      </c>
      <c r="F57" s="50">
        <v>458.0</v>
      </c>
      <c r="G57" s="57">
        <v>0.2292576419</v>
      </c>
      <c r="H57" s="57">
        <v>0.7707423581</v>
      </c>
      <c r="I57" s="7"/>
      <c r="J57" s="20" t="s">
        <v>306</v>
      </c>
      <c r="K57" s="20" t="s">
        <v>409</v>
      </c>
      <c r="L57" s="20">
        <v>270.0</v>
      </c>
      <c r="M57" s="57">
        <v>0.2817071167</v>
      </c>
      <c r="N57" s="57">
        <v>0.3021784961</v>
      </c>
      <c r="O57" s="27">
        <v>-2.047137947</v>
      </c>
      <c r="P57" s="20">
        <v>1.0</v>
      </c>
      <c r="Q57" s="7"/>
      <c r="R57" s="7"/>
      <c r="S57" s="7"/>
      <c r="T57" s="7"/>
      <c r="U57" s="7"/>
      <c r="V57" s="7"/>
      <c r="W57" s="7"/>
      <c r="X57" s="7"/>
      <c r="Y57" s="7"/>
      <c r="Z57" s="7"/>
    </row>
    <row r="58" ht="15.0" customHeight="1">
      <c r="A58" s="20" t="s">
        <v>306</v>
      </c>
      <c r="B58" s="20" t="s">
        <v>533</v>
      </c>
      <c r="C58" s="20" t="s">
        <v>601</v>
      </c>
      <c r="D58" s="50">
        <v>94.0</v>
      </c>
      <c r="E58" s="50">
        <v>282.0</v>
      </c>
      <c r="F58" s="50">
        <v>376.0</v>
      </c>
      <c r="G58" s="57">
        <v>0.25</v>
      </c>
      <c r="H58" s="57">
        <v>0.75</v>
      </c>
      <c r="I58" s="7"/>
      <c r="J58" s="20" t="s">
        <v>306</v>
      </c>
      <c r="K58" s="20" t="s">
        <v>409</v>
      </c>
      <c r="L58" s="20">
        <v>280.0</v>
      </c>
      <c r="M58" s="57">
        <v>0.219239716</v>
      </c>
      <c r="N58" s="57">
        <v>0.2578849722</v>
      </c>
      <c r="O58" s="27">
        <v>-3.864525619</v>
      </c>
      <c r="P58" s="20">
        <v>1.0</v>
      </c>
      <c r="Q58" s="7"/>
      <c r="R58" s="7"/>
      <c r="S58" s="7"/>
      <c r="T58" s="7"/>
      <c r="U58" s="7"/>
      <c r="V58" s="7"/>
      <c r="W58" s="7"/>
      <c r="X58" s="7"/>
      <c r="Y58" s="7"/>
      <c r="Z58" s="7"/>
    </row>
    <row r="59" ht="15.0" customHeight="1">
      <c r="A59" s="20" t="s">
        <v>306</v>
      </c>
      <c r="B59" s="20" t="s">
        <v>533</v>
      </c>
      <c r="C59" s="20" t="s">
        <v>602</v>
      </c>
      <c r="D59" s="50">
        <v>332.0</v>
      </c>
      <c r="E59" s="50">
        <v>910.0</v>
      </c>
      <c r="F59" s="50">
        <v>1242.0</v>
      </c>
      <c r="G59" s="57">
        <v>0.267310789</v>
      </c>
      <c r="H59" s="57">
        <v>0.732689211</v>
      </c>
      <c r="I59" s="7"/>
      <c r="J59" s="20" t="s">
        <v>306</v>
      </c>
      <c r="K59" s="20" t="s">
        <v>409</v>
      </c>
      <c r="L59" s="20">
        <v>290.0</v>
      </c>
      <c r="M59" s="57">
        <v>0.2612838172</v>
      </c>
      <c r="N59" s="57">
        <v>0.2927400468</v>
      </c>
      <c r="O59" s="27">
        <v>-3.145622968</v>
      </c>
      <c r="P59" s="20">
        <v>1.0</v>
      </c>
      <c r="Q59" s="7"/>
      <c r="R59" s="7"/>
      <c r="S59" s="7"/>
      <c r="T59" s="7"/>
      <c r="U59" s="7"/>
      <c r="V59" s="7"/>
      <c r="W59" s="7"/>
      <c r="X59" s="7"/>
      <c r="Y59" s="7"/>
      <c r="Z59" s="7"/>
    </row>
    <row r="60" ht="15.0" customHeight="1">
      <c r="A60" s="20" t="s">
        <v>306</v>
      </c>
      <c r="B60" s="20" t="s">
        <v>534</v>
      </c>
      <c r="C60" s="20" t="s">
        <v>603</v>
      </c>
      <c r="D60" s="50">
        <v>210.0</v>
      </c>
      <c r="E60" s="50">
        <v>415.0</v>
      </c>
      <c r="F60" s="50">
        <v>625.0</v>
      </c>
      <c r="G60" s="57">
        <v>0.336</v>
      </c>
      <c r="H60" s="57">
        <v>0.664</v>
      </c>
      <c r="I60" s="7"/>
      <c r="J60" s="20" t="s">
        <v>306</v>
      </c>
      <c r="K60" s="20" t="s">
        <v>410</v>
      </c>
      <c r="L60" s="20">
        <v>300.0</v>
      </c>
      <c r="M60" s="57">
        <v>0.3851745167</v>
      </c>
      <c r="N60" s="57">
        <v>0.3854595336</v>
      </c>
      <c r="O60" s="27">
        <v>-0.02850168589</v>
      </c>
      <c r="P60" s="20">
        <v>1.0</v>
      </c>
      <c r="Q60" s="7"/>
      <c r="R60" s="7"/>
      <c r="S60" s="7"/>
      <c r="T60" s="7"/>
      <c r="U60" s="7"/>
      <c r="V60" s="7"/>
      <c r="W60" s="7"/>
      <c r="X60" s="7"/>
      <c r="Y60" s="7"/>
      <c r="Z60" s="7"/>
    </row>
    <row r="61" ht="15.0" customHeight="1">
      <c r="A61" s="20" t="s">
        <v>306</v>
      </c>
      <c r="B61" s="20" t="s">
        <v>534</v>
      </c>
      <c r="C61" s="20" t="s">
        <v>604</v>
      </c>
      <c r="D61" s="50">
        <v>239.0</v>
      </c>
      <c r="E61" s="50">
        <v>478.0</v>
      </c>
      <c r="F61" s="50">
        <v>717.0</v>
      </c>
      <c r="G61" s="57">
        <v>0.3333333333</v>
      </c>
      <c r="H61" s="57">
        <v>0.6666666667</v>
      </c>
      <c r="I61" s="7"/>
      <c r="J61" s="20" t="s">
        <v>306</v>
      </c>
      <c r="K61" s="20" t="s">
        <v>410</v>
      </c>
      <c r="L61" s="20">
        <v>310.0</v>
      </c>
      <c r="M61" s="57">
        <v>0.3176715105</v>
      </c>
      <c r="N61" s="57">
        <v>0.3869407497</v>
      </c>
      <c r="O61" s="27">
        <v>-6.926923917</v>
      </c>
      <c r="P61" s="20">
        <v>1.0</v>
      </c>
      <c r="Q61" s="7"/>
      <c r="R61" s="7"/>
      <c r="S61" s="7"/>
      <c r="T61" s="7"/>
      <c r="U61" s="7"/>
      <c r="V61" s="7"/>
      <c r="W61" s="7"/>
      <c r="X61" s="7"/>
      <c r="Y61" s="7"/>
      <c r="Z61" s="7"/>
    </row>
    <row r="62" ht="15.0" customHeight="1">
      <c r="A62" s="20" t="s">
        <v>306</v>
      </c>
      <c r="B62" s="20" t="s">
        <v>535</v>
      </c>
      <c r="C62" s="20" t="s">
        <v>535</v>
      </c>
      <c r="D62" s="50">
        <v>114.0</v>
      </c>
      <c r="E62" s="50">
        <v>483.0</v>
      </c>
      <c r="F62" s="50">
        <v>597.0</v>
      </c>
      <c r="G62" s="57">
        <v>0.1909547739</v>
      </c>
      <c r="H62" s="57">
        <v>0.8090452261</v>
      </c>
      <c r="I62" s="7"/>
      <c r="J62" s="20" t="s">
        <v>306</v>
      </c>
      <c r="K62" s="20" t="s">
        <v>411</v>
      </c>
      <c r="L62" s="20">
        <v>320.0</v>
      </c>
      <c r="M62" s="57">
        <v>0.1418765196</v>
      </c>
      <c r="N62" s="57">
        <v>0.2097026604</v>
      </c>
      <c r="O62" s="27">
        <v>-6.782614085</v>
      </c>
      <c r="P62" s="20">
        <v>1.0</v>
      </c>
      <c r="Q62" s="7"/>
      <c r="R62" s="7"/>
      <c r="S62" s="7"/>
      <c r="T62" s="7"/>
      <c r="U62" s="7"/>
      <c r="V62" s="7"/>
      <c r="W62" s="7"/>
      <c r="X62" s="7"/>
      <c r="Y62" s="7"/>
      <c r="Z62" s="7"/>
    </row>
    <row r="63" ht="15.0" customHeight="1">
      <c r="A63" s="20" t="s">
        <v>306</v>
      </c>
      <c r="B63" s="20" t="s">
        <v>536</v>
      </c>
      <c r="C63" s="20" t="s">
        <v>605</v>
      </c>
      <c r="D63" s="50">
        <v>233.0</v>
      </c>
      <c r="E63" s="50">
        <v>525.0</v>
      </c>
      <c r="F63" s="50">
        <v>758.0</v>
      </c>
      <c r="G63" s="57">
        <v>0.3073878628</v>
      </c>
      <c r="H63" s="57">
        <v>0.6926121372</v>
      </c>
      <c r="I63" s="7"/>
      <c r="J63" s="20" t="s">
        <v>306</v>
      </c>
      <c r="K63" s="20" t="s">
        <v>412</v>
      </c>
      <c r="L63" s="20">
        <v>330.0</v>
      </c>
      <c r="M63" s="57">
        <v>0.3291242576</v>
      </c>
      <c r="N63" s="57">
        <v>0.3311827957</v>
      </c>
      <c r="O63" s="27">
        <v>-0.2058538129</v>
      </c>
      <c r="P63" s="20">
        <v>1.0</v>
      </c>
      <c r="Q63" s="7"/>
      <c r="R63" s="7"/>
      <c r="S63" s="7"/>
      <c r="T63" s="7"/>
      <c r="U63" s="7"/>
      <c r="V63" s="7"/>
      <c r="W63" s="7"/>
      <c r="X63" s="7"/>
      <c r="Y63" s="7"/>
      <c r="Z63" s="7"/>
    </row>
    <row r="64" ht="15.0" customHeight="1">
      <c r="A64" s="20" t="s">
        <v>306</v>
      </c>
      <c r="B64" s="20" t="s">
        <v>536</v>
      </c>
      <c r="C64" s="20" t="s">
        <v>606</v>
      </c>
      <c r="D64" s="50">
        <v>366.0</v>
      </c>
      <c r="E64" s="50">
        <v>726.0</v>
      </c>
      <c r="F64" s="50">
        <v>1092.0</v>
      </c>
      <c r="G64" s="57">
        <v>0.3351648352</v>
      </c>
      <c r="H64" s="57">
        <v>0.6648351648</v>
      </c>
      <c r="I64" s="7"/>
      <c r="J64" s="20" t="s">
        <v>306</v>
      </c>
      <c r="K64" s="20" t="s">
        <v>412</v>
      </c>
      <c r="L64" s="20">
        <v>340.0</v>
      </c>
      <c r="M64" s="57">
        <v>0.3745371927</v>
      </c>
      <c r="N64" s="57">
        <v>0.3870728083</v>
      </c>
      <c r="O64" s="27">
        <v>-1.253561559</v>
      </c>
      <c r="P64" s="20">
        <v>1.0</v>
      </c>
      <c r="Q64" s="7"/>
      <c r="R64" s="7"/>
      <c r="S64" s="7"/>
      <c r="T64" s="7"/>
      <c r="U64" s="7"/>
      <c r="V64" s="7"/>
      <c r="W64" s="7"/>
      <c r="X64" s="7"/>
      <c r="Y64" s="7"/>
      <c r="Z64" s="7"/>
    </row>
    <row r="65" ht="15.0" customHeight="1">
      <c r="A65" s="20" t="s">
        <v>306</v>
      </c>
      <c r="B65" s="20" t="s">
        <v>536</v>
      </c>
      <c r="C65" s="20" t="s">
        <v>607</v>
      </c>
      <c r="D65" s="50">
        <v>106.0</v>
      </c>
      <c r="E65" s="50">
        <v>236.0</v>
      </c>
      <c r="F65" s="50">
        <v>342.0</v>
      </c>
      <c r="G65" s="57">
        <v>0.3099415205</v>
      </c>
      <c r="H65" s="57">
        <v>0.6900584795</v>
      </c>
      <c r="I65" s="7"/>
      <c r="J65" s="20" t="s">
        <v>306</v>
      </c>
      <c r="K65" s="20" t="s">
        <v>412</v>
      </c>
      <c r="L65" s="20">
        <v>350.0</v>
      </c>
      <c r="M65" s="57">
        <v>0.3101879757</v>
      </c>
      <c r="N65" s="57">
        <v>0.3415730337</v>
      </c>
      <c r="O65" s="27">
        <v>-3.1385058</v>
      </c>
      <c r="P65" s="20">
        <v>1.0</v>
      </c>
      <c r="Q65" s="7"/>
      <c r="R65" s="7"/>
      <c r="S65" s="7"/>
      <c r="T65" s="7"/>
      <c r="U65" s="7"/>
      <c r="V65" s="7"/>
      <c r="W65" s="7"/>
      <c r="X65" s="7"/>
      <c r="Y65" s="7"/>
      <c r="Z65" s="7"/>
    </row>
    <row r="66" ht="15.0" customHeight="1">
      <c r="A66" s="20" t="s">
        <v>306</v>
      </c>
      <c r="B66" s="20" t="s">
        <v>537</v>
      </c>
      <c r="C66" s="20" t="s">
        <v>537</v>
      </c>
      <c r="D66" s="50">
        <v>61.0</v>
      </c>
      <c r="E66" s="50">
        <v>148.0</v>
      </c>
      <c r="F66" s="50">
        <v>209.0</v>
      </c>
      <c r="G66" s="57">
        <v>0.2918660287</v>
      </c>
      <c r="H66" s="57">
        <v>0.7081339713</v>
      </c>
      <c r="I66" s="7"/>
      <c r="J66" s="20" t="s">
        <v>306</v>
      </c>
      <c r="K66" s="20" t="s">
        <v>413</v>
      </c>
      <c r="L66" s="20">
        <v>360.0</v>
      </c>
      <c r="M66" s="57">
        <v>0.2264660974</v>
      </c>
      <c r="N66" s="57">
        <v>0.313559322</v>
      </c>
      <c r="O66" s="27">
        <v>-8.709322465</v>
      </c>
      <c r="P66" s="20">
        <v>1.0</v>
      </c>
      <c r="Q66" s="7"/>
      <c r="R66" s="7"/>
      <c r="S66" s="7"/>
      <c r="T66" s="7"/>
      <c r="U66" s="7"/>
      <c r="V66" s="7"/>
      <c r="W66" s="7"/>
      <c r="X66" s="7"/>
      <c r="Y66" s="7"/>
      <c r="Z66" s="7"/>
    </row>
    <row r="67" ht="15.0" customHeight="1">
      <c r="A67" s="20" t="s">
        <v>306</v>
      </c>
      <c r="B67" s="20" t="s">
        <v>538</v>
      </c>
      <c r="C67" s="20" t="s">
        <v>608</v>
      </c>
      <c r="D67" s="50">
        <v>344.0</v>
      </c>
      <c r="E67" s="50">
        <v>633.0</v>
      </c>
      <c r="F67" s="50">
        <v>977.0</v>
      </c>
      <c r="G67" s="57">
        <v>0.35209826</v>
      </c>
      <c r="H67" s="57">
        <v>0.64790174</v>
      </c>
      <c r="I67" s="7"/>
      <c r="J67" s="20" t="s">
        <v>306</v>
      </c>
      <c r="K67" s="20" t="s">
        <v>414</v>
      </c>
      <c r="L67" s="20">
        <v>370.0</v>
      </c>
      <c r="M67" s="57">
        <v>0.3255651498</v>
      </c>
      <c r="N67" s="57">
        <v>0.363800905</v>
      </c>
      <c r="O67" s="27">
        <v>-3.823575519</v>
      </c>
      <c r="P67" s="20">
        <v>1.0</v>
      </c>
      <c r="Q67" s="7"/>
      <c r="R67" s="7"/>
      <c r="S67" s="7"/>
      <c r="T67" s="7"/>
      <c r="U67" s="7"/>
      <c r="V67" s="7"/>
      <c r="W67" s="7"/>
      <c r="X67" s="7"/>
      <c r="Y67" s="7"/>
      <c r="Z67" s="7"/>
    </row>
    <row r="68" ht="15.0" customHeight="1">
      <c r="A68" s="20" t="s">
        <v>306</v>
      </c>
      <c r="B68" s="20" t="s">
        <v>538</v>
      </c>
      <c r="C68" s="20" t="s">
        <v>609</v>
      </c>
      <c r="D68" s="50">
        <v>247.0</v>
      </c>
      <c r="E68" s="50">
        <v>482.0</v>
      </c>
      <c r="F68" s="50">
        <v>729.0</v>
      </c>
      <c r="G68" s="57">
        <v>0.3388203018</v>
      </c>
      <c r="H68" s="57">
        <v>0.6611796982</v>
      </c>
      <c r="I68" s="7"/>
      <c r="J68" s="20" t="s">
        <v>306</v>
      </c>
      <c r="K68" s="20" t="s">
        <v>414</v>
      </c>
      <c r="L68" s="20">
        <v>373.0</v>
      </c>
      <c r="M68" s="57">
        <v>0.2673549739</v>
      </c>
      <c r="N68" s="57">
        <v>0.3166051661</v>
      </c>
      <c r="O68" s="27">
        <v>-4.925019219</v>
      </c>
      <c r="P68" s="20">
        <v>1.0</v>
      </c>
      <c r="Q68" s="7"/>
      <c r="R68" s="7"/>
      <c r="S68" s="7"/>
      <c r="T68" s="7"/>
      <c r="U68" s="7"/>
      <c r="V68" s="7"/>
      <c r="W68" s="7"/>
      <c r="X68" s="7"/>
      <c r="Y68" s="7"/>
      <c r="Z68" s="7"/>
    </row>
    <row r="69" ht="15.0" customHeight="1">
      <c r="A69" s="20" t="s">
        <v>306</v>
      </c>
      <c r="B69" s="20" t="s">
        <v>538</v>
      </c>
      <c r="C69" s="20" t="s">
        <v>610</v>
      </c>
      <c r="D69" s="50">
        <v>567.0</v>
      </c>
      <c r="E69" s="50">
        <v>1138.0</v>
      </c>
      <c r="F69" s="50">
        <v>1705.0</v>
      </c>
      <c r="G69" s="57">
        <v>0.3325513196</v>
      </c>
      <c r="H69" s="57">
        <v>0.6674486804</v>
      </c>
      <c r="I69" s="7"/>
      <c r="J69" s="20" t="s">
        <v>306</v>
      </c>
      <c r="K69" s="20" t="s">
        <v>414</v>
      </c>
      <c r="L69" s="20">
        <v>375.0</v>
      </c>
      <c r="M69" s="57">
        <v>0.3633996912</v>
      </c>
      <c r="N69" s="57">
        <v>0.3802575107</v>
      </c>
      <c r="O69" s="27">
        <v>-1.685781952</v>
      </c>
      <c r="P69" s="20">
        <v>1.0</v>
      </c>
      <c r="Q69" s="7"/>
      <c r="R69" s="7"/>
      <c r="S69" s="7"/>
      <c r="T69" s="7"/>
      <c r="U69" s="7"/>
      <c r="V69" s="7"/>
      <c r="W69" s="7"/>
      <c r="X69" s="7"/>
      <c r="Y69" s="7"/>
      <c r="Z69" s="7"/>
    </row>
    <row r="70" ht="15.0" customHeight="1">
      <c r="A70" s="20" t="s">
        <v>306</v>
      </c>
      <c r="B70" s="20" t="s">
        <v>538</v>
      </c>
      <c r="C70" s="20" t="s">
        <v>611</v>
      </c>
      <c r="D70" s="50">
        <v>567.0</v>
      </c>
      <c r="E70" s="50">
        <v>1138.0</v>
      </c>
      <c r="F70" s="50">
        <v>1705.0</v>
      </c>
      <c r="G70" s="57">
        <v>0.3325513196</v>
      </c>
      <c r="H70" s="57">
        <v>0.6674486804</v>
      </c>
      <c r="I70" s="7"/>
      <c r="J70" s="20" t="s">
        <v>306</v>
      </c>
      <c r="K70" s="20" t="s">
        <v>414</v>
      </c>
      <c r="L70" s="20">
        <v>377.0</v>
      </c>
      <c r="M70" s="57">
        <v>0.3672464199</v>
      </c>
      <c r="N70" s="57">
        <v>0.3597633136</v>
      </c>
      <c r="O70" s="27">
        <v>0.7483106251</v>
      </c>
      <c r="P70" s="20">
        <v>1.0</v>
      </c>
      <c r="Q70" s="7"/>
      <c r="R70" s="7"/>
      <c r="S70" s="7"/>
      <c r="T70" s="7"/>
      <c r="U70" s="7"/>
      <c r="V70" s="7"/>
      <c r="W70" s="7"/>
      <c r="X70" s="7"/>
      <c r="Y70" s="7"/>
      <c r="Z70" s="7"/>
    </row>
    <row r="71" ht="15.0" customHeight="1">
      <c r="A71" s="20" t="s">
        <v>306</v>
      </c>
      <c r="B71" s="20" t="s">
        <v>538</v>
      </c>
      <c r="C71" s="20" t="s">
        <v>612</v>
      </c>
      <c r="D71" s="50">
        <v>567.0</v>
      </c>
      <c r="E71" s="50">
        <v>1138.0</v>
      </c>
      <c r="F71" s="50">
        <v>1705.0</v>
      </c>
      <c r="G71" s="57">
        <v>0.3325513196</v>
      </c>
      <c r="H71" s="57">
        <v>0.6674486804</v>
      </c>
      <c r="I71" s="7"/>
      <c r="J71" s="20" t="s">
        <v>306</v>
      </c>
      <c r="K71" s="20" t="s">
        <v>414</v>
      </c>
      <c r="L71" s="20">
        <v>379.0</v>
      </c>
      <c r="M71" s="57">
        <v>0.3683483215</v>
      </c>
      <c r="N71" s="57">
        <v>0.3666927287</v>
      </c>
      <c r="O71" s="27">
        <v>0.1655592838</v>
      </c>
      <c r="P71" s="20">
        <v>1.0</v>
      </c>
      <c r="Q71" s="7"/>
      <c r="R71" s="7"/>
      <c r="S71" s="7"/>
      <c r="T71" s="7"/>
      <c r="U71" s="7"/>
      <c r="V71" s="7"/>
      <c r="W71" s="7"/>
      <c r="X71" s="7"/>
      <c r="Y71" s="7"/>
      <c r="Z71" s="7"/>
    </row>
    <row r="72" ht="15.0" customHeight="1">
      <c r="A72" s="20" t="s">
        <v>306</v>
      </c>
      <c r="B72" s="20" t="s">
        <v>539</v>
      </c>
      <c r="C72" s="20" t="s">
        <v>613</v>
      </c>
      <c r="D72" s="50">
        <v>115.0</v>
      </c>
      <c r="E72" s="50">
        <v>180.0</v>
      </c>
      <c r="F72" s="50">
        <v>295.0</v>
      </c>
      <c r="G72" s="57">
        <v>0.3898305085</v>
      </c>
      <c r="H72" s="57">
        <v>0.6101694915</v>
      </c>
      <c r="I72" s="7"/>
      <c r="J72" s="20" t="s">
        <v>306</v>
      </c>
      <c r="K72" s="20" t="s">
        <v>415</v>
      </c>
      <c r="L72" s="20">
        <v>380.0</v>
      </c>
      <c r="M72" s="57">
        <v>0.4104839997</v>
      </c>
      <c r="N72" s="57">
        <v>0.4521963824</v>
      </c>
      <c r="O72" s="27">
        <v>-4.171238273</v>
      </c>
      <c r="P72" s="20">
        <v>1.0</v>
      </c>
      <c r="Q72" s="7"/>
      <c r="R72" s="7"/>
      <c r="S72" s="7"/>
      <c r="T72" s="7"/>
      <c r="U72" s="7"/>
      <c r="V72" s="7"/>
      <c r="W72" s="7"/>
      <c r="X72" s="7"/>
      <c r="Y72" s="7"/>
      <c r="Z72" s="7"/>
    </row>
    <row r="73" ht="15.0" customHeight="1">
      <c r="A73" s="20" t="s">
        <v>306</v>
      </c>
      <c r="B73" s="20" t="s">
        <v>539</v>
      </c>
      <c r="C73" s="20" t="s">
        <v>614</v>
      </c>
      <c r="D73" s="50">
        <v>137.0</v>
      </c>
      <c r="E73" s="50">
        <v>186.0</v>
      </c>
      <c r="F73" s="50">
        <v>323.0</v>
      </c>
      <c r="G73" s="57">
        <v>0.4241486068</v>
      </c>
      <c r="H73" s="57">
        <v>0.5758513932</v>
      </c>
      <c r="I73" s="7"/>
      <c r="J73" s="20" t="s">
        <v>306</v>
      </c>
      <c r="K73" s="20" t="s">
        <v>415</v>
      </c>
      <c r="L73" s="20">
        <v>390.0</v>
      </c>
      <c r="M73" s="57">
        <v>0.4700801434</v>
      </c>
      <c r="N73" s="57">
        <v>0.4710327456</v>
      </c>
      <c r="O73" s="27">
        <v>-0.09526021991</v>
      </c>
      <c r="P73" s="20">
        <v>1.0</v>
      </c>
      <c r="Q73" s="7"/>
      <c r="R73" s="7"/>
      <c r="S73" s="7"/>
      <c r="T73" s="7"/>
      <c r="U73" s="7"/>
      <c r="V73" s="7"/>
      <c r="W73" s="7"/>
      <c r="X73" s="7"/>
      <c r="Y73" s="7"/>
      <c r="Z73" s="7"/>
    </row>
    <row r="74" ht="15.0" customHeight="1">
      <c r="A74" s="20" t="s">
        <v>306</v>
      </c>
      <c r="B74" s="20" t="s">
        <v>539</v>
      </c>
      <c r="C74" s="20" t="s">
        <v>615</v>
      </c>
      <c r="D74" s="50">
        <v>90.0</v>
      </c>
      <c r="E74" s="50">
        <v>180.0</v>
      </c>
      <c r="F74" s="50">
        <v>270.0</v>
      </c>
      <c r="G74" s="57">
        <v>0.3333333333</v>
      </c>
      <c r="H74" s="57">
        <v>0.6666666667</v>
      </c>
      <c r="I74" s="7"/>
      <c r="J74" s="20" t="s">
        <v>306</v>
      </c>
      <c r="K74" s="20" t="s">
        <v>415</v>
      </c>
      <c r="L74" s="20">
        <v>400.0</v>
      </c>
      <c r="M74" s="57">
        <v>0.3412508922</v>
      </c>
      <c r="N74" s="57">
        <v>0.3955375254</v>
      </c>
      <c r="O74" s="27">
        <v>-5.428663311</v>
      </c>
      <c r="P74" s="20">
        <v>1.0</v>
      </c>
      <c r="Q74" s="7"/>
      <c r="R74" s="7"/>
      <c r="S74" s="7"/>
      <c r="T74" s="7"/>
      <c r="U74" s="7"/>
      <c r="V74" s="7"/>
      <c r="W74" s="7"/>
      <c r="X74" s="7"/>
      <c r="Y74" s="7"/>
      <c r="Z74" s="7"/>
    </row>
    <row r="75" ht="15.0" customHeight="1">
      <c r="A75" s="20" t="s">
        <v>306</v>
      </c>
      <c r="B75" s="20" t="s">
        <v>539</v>
      </c>
      <c r="C75" s="20" t="s">
        <v>616</v>
      </c>
      <c r="D75" s="50">
        <v>150.0</v>
      </c>
      <c r="E75" s="50">
        <v>296.0</v>
      </c>
      <c r="F75" s="50">
        <v>446.0</v>
      </c>
      <c r="G75" s="57">
        <v>0.33632287</v>
      </c>
      <c r="H75" s="57">
        <v>0.66367713</v>
      </c>
      <c r="I75" s="7"/>
      <c r="J75" s="20" t="s">
        <v>306</v>
      </c>
      <c r="K75" s="20" t="s">
        <v>415</v>
      </c>
      <c r="L75" s="20">
        <v>410.0</v>
      </c>
      <c r="M75" s="57">
        <v>0.3706103859</v>
      </c>
      <c r="N75" s="57">
        <v>0.347972973</v>
      </c>
      <c r="O75" s="27">
        <v>2.263741288</v>
      </c>
      <c r="P75" s="20">
        <v>1.0</v>
      </c>
      <c r="Q75" s="7"/>
      <c r="R75" s="7"/>
      <c r="S75" s="7"/>
      <c r="T75" s="7"/>
      <c r="U75" s="7"/>
      <c r="V75" s="7"/>
      <c r="W75" s="7"/>
      <c r="X75" s="7"/>
      <c r="Y75" s="7"/>
      <c r="Z75" s="7"/>
    </row>
    <row r="76" ht="15.0" customHeight="1">
      <c r="A76" s="20" t="s">
        <v>306</v>
      </c>
      <c r="B76" s="20" t="s">
        <v>540</v>
      </c>
      <c r="C76" s="20" t="s">
        <v>617</v>
      </c>
      <c r="D76" s="50">
        <v>252.0</v>
      </c>
      <c r="E76" s="50">
        <v>590.0</v>
      </c>
      <c r="F76" s="50">
        <v>842.0</v>
      </c>
      <c r="G76" s="57">
        <v>0.2992874109</v>
      </c>
      <c r="H76" s="57">
        <v>0.7007125891</v>
      </c>
      <c r="I76" s="7"/>
      <c r="J76" s="20" t="s">
        <v>306</v>
      </c>
      <c r="K76" s="20" t="s">
        <v>416</v>
      </c>
      <c r="L76" s="20">
        <v>420.0</v>
      </c>
      <c r="M76" s="57">
        <v>0.2635020219</v>
      </c>
      <c r="N76" s="57">
        <v>0.3194154489</v>
      </c>
      <c r="O76" s="27">
        <v>-5.591342699</v>
      </c>
      <c r="P76" s="20">
        <v>1.0</v>
      </c>
      <c r="Q76" s="7"/>
      <c r="R76" s="7"/>
      <c r="S76" s="7"/>
      <c r="T76" s="7"/>
      <c r="U76" s="7"/>
      <c r="V76" s="7"/>
      <c r="W76" s="7"/>
      <c r="X76" s="7"/>
      <c r="Y76" s="7"/>
      <c r="Z76" s="7"/>
    </row>
    <row r="77" ht="15.0" customHeight="1">
      <c r="A77" s="20" t="s">
        <v>306</v>
      </c>
      <c r="B77" s="20" t="s">
        <v>540</v>
      </c>
      <c r="C77" s="20" t="s">
        <v>618</v>
      </c>
      <c r="D77" s="50">
        <v>204.0</v>
      </c>
      <c r="E77" s="50">
        <v>585.0</v>
      </c>
      <c r="F77" s="50">
        <v>789.0</v>
      </c>
      <c r="G77" s="57">
        <v>0.2585551331</v>
      </c>
      <c r="H77" s="57">
        <v>0.7414448669</v>
      </c>
      <c r="I77" s="7"/>
      <c r="J77" s="20" t="s">
        <v>306</v>
      </c>
      <c r="K77" s="20" t="s">
        <v>416</v>
      </c>
      <c r="L77" s="20">
        <v>430.0</v>
      </c>
      <c r="M77" s="57">
        <v>0.2218505909</v>
      </c>
      <c r="N77" s="57">
        <v>0.262345679</v>
      </c>
      <c r="O77" s="27">
        <v>-4.049508813</v>
      </c>
      <c r="P77" s="20">
        <v>1.0</v>
      </c>
      <c r="Q77" s="7"/>
      <c r="R77" s="7"/>
      <c r="S77" s="7"/>
      <c r="T77" s="7"/>
      <c r="U77" s="7"/>
      <c r="V77" s="7"/>
      <c r="W77" s="7"/>
      <c r="X77" s="7"/>
      <c r="Y77" s="7"/>
      <c r="Z77" s="7"/>
    </row>
    <row r="78" ht="15.0" customHeight="1">
      <c r="A78" s="20" t="s">
        <v>306</v>
      </c>
      <c r="B78" s="20" t="s">
        <v>540</v>
      </c>
      <c r="C78" s="20" t="s">
        <v>619</v>
      </c>
      <c r="D78" s="50">
        <v>204.0</v>
      </c>
      <c r="E78" s="50">
        <v>585.0</v>
      </c>
      <c r="F78" s="50">
        <v>789.0</v>
      </c>
      <c r="G78" s="57">
        <v>0.2585551331</v>
      </c>
      <c r="H78" s="57">
        <v>0.7414448669</v>
      </c>
      <c r="I78" s="7"/>
      <c r="J78" s="20" t="s">
        <v>306</v>
      </c>
      <c r="K78" s="20" t="s">
        <v>416</v>
      </c>
      <c r="L78" s="20">
        <v>435.0</v>
      </c>
      <c r="M78" s="57">
        <v>0.2665896542</v>
      </c>
      <c r="N78" s="57">
        <v>0.2914147521</v>
      </c>
      <c r="O78" s="27">
        <v>-2.482509794</v>
      </c>
      <c r="P78" s="20">
        <v>1.0</v>
      </c>
      <c r="Q78" s="7"/>
      <c r="R78" s="7"/>
      <c r="S78" s="7"/>
      <c r="T78" s="7"/>
      <c r="U78" s="7"/>
      <c r="V78" s="7"/>
      <c r="W78" s="7"/>
      <c r="X78" s="7"/>
      <c r="Y78" s="7"/>
      <c r="Z78" s="7"/>
    </row>
    <row r="79" ht="15.0" customHeight="1">
      <c r="A79" s="20" t="s">
        <v>306</v>
      </c>
      <c r="B79" s="20" t="s">
        <v>541</v>
      </c>
      <c r="C79" s="20" t="s">
        <v>620</v>
      </c>
      <c r="D79" s="50">
        <v>185.0</v>
      </c>
      <c r="E79" s="50">
        <v>459.0</v>
      </c>
      <c r="F79" s="50">
        <v>644.0</v>
      </c>
      <c r="G79" s="57">
        <v>0.2872670807</v>
      </c>
      <c r="H79" s="57">
        <v>0.7127329193</v>
      </c>
      <c r="I79" s="7"/>
      <c r="J79" s="20" t="s">
        <v>306</v>
      </c>
      <c r="K79" s="20" t="s">
        <v>417</v>
      </c>
      <c r="L79" s="20">
        <v>440.0</v>
      </c>
      <c r="M79" s="57">
        <v>0.2421580706</v>
      </c>
      <c r="N79" s="57">
        <v>0.3067173638</v>
      </c>
      <c r="O79" s="27">
        <v>-6.455929315</v>
      </c>
      <c r="P79" s="20">
        <v>1.0</v>
      </c>
      <c r="Q79" s="7"/>
      <c r="R79" s="7"/>
      <c r="S79" s="7"/>
      <c r="T79" s="7"/>
      <c r="U79" s="7"/>
      <c r="V79" s="7"/>
      <c r="W79" s="7"/>
      <c r="X79" s="7"/>
      <c r="Y79" s="7"/>
      <c r="Z79" s="7"/>
    </row>
    <row r="80" ht="15.0" customHeight="1">
      <c r="A80" s="20" t="s">
        <v>306</v>
      </c>
      <c r="B80" s="20" t="s">
        <v>541</v>
      </c>
      <c r="C80" s="20" t="s">
        <v>621</v>
      </c>
      <c r="D80" s="50">
        <v>74.0</v>
      </c>
      <c r="E80" s="50">
        <v>237.0</v>
      </c>
      <c r="F80" s="50">
        <v>311.0</v>
      </c>
      <c r="G80" s="57">
        <v>0.2379421222</v>
      </c>
      <c r="H80" s="57">
        <v>0.7620578778</v>
      </c>
      <c r="I80" s="7"/>
      <c r="J80" s="20" t="s">
        <v>306</v>
      </c>
      <c r="K80" s="20" t="s">
        <v>417</v>
      </c>
      <c r="L80" s="20">
        <v>450.0</v>
      </c>
      <c r="M80" s="57">
        <v>0.2264980754</v>
      </c>
      <c r="N80" s="57">
        <v>0.2652068127</v>
      </c>
      <c r="O80" s="27">
        <v>-3.870873721</v>
      </c>
      <c r="P80" s="20">
        <v>1.0</v>
      </c>
      <c r="Q80" s="7"/>
      <c r="R80" s="7"/>
      <c r="S80" s="7"/>
      <c r="T80" s="7"/>
      <c r="U80" s="7"/>
      <c r="V80" s="7"/>
      <c r="W80" s="7"/>
      <c r="X80" s="7"/>
      <c r="Y80" s="7"/>
      <c r="Z80" s="7"/>
    </row>
    <row r="81" ht="15.0" customHeight="1">
      <c r="A81" s="20" t="s">
        <v>306</v>
      </c>
      <c r="B81" s="20" t="s">
        <v>542</v>
      </c>
      <c r="C81" s="20" t="s">
        <v>542</v>
      </c>
      <c r="D81" s="50">
        <v>29.0</v>
      </c>
      <c r="E81" s="50">
        <v>73.0</v>
      </c>
      <c r="F81" s="50">
        <v>102.0</v>
      </c>
      <c r="G81" s="57">
        <v>0.2843137255</v>
      </c>
      <c r="H81" s="57">
        <v>0.7156862745</v>
      </c>
      <c r="I81" s="7"/>
      <c r="J81" s="20" t="s">
        <v>306</v>
      </c>
      <c r="K81" s="20" t="s">
        <v>418</v>
      </c>
      <c r="L81" s="20">
        <v>460.0</v>
      </c>
      <c r="M81" s="57">
        <v>0.4038524093</v>
      </c>
      <c r="N81" s="57">
        <v>0.3558282209</v>
      </c>
      <c r="O81" s="27">
        <v>4.802418841</v>
      </c>
      <c r="P81" s="20">
        <v>1.0</v>
      </c>
      <c r="Q81" s="7"/>
      <c r="R81" s="7"/>
      <c r="S81" s="7"/>
      <c r="T81" s="7"/>
      <c r="U81" s="7"/>
      <c r="V81" s="7"/>
      <c r="W81" s="7"/>
      <c r="X81" s="7"/>
      <c r="Y81" s="7"/>
      <c r="Z81" s="7"/>
    </row>
    <row r="82" ht="15.0" customHeight="1">
      <c r="A82" s="20" t="s">
        <v>243</v>
      </c>
      <c r="B82" s="20" t="s">
        <v>419</v>
      </c>
      <c r="C82" s="20" t="s">
        <v>419</v>
      </c>
      <c r="D82" s="50">
        <v>465.0</v>
      </c>
      <c r="E82" s="50">
        <v>701.0</v>
      </c>
      <c r="F82" s="50">
        <v>1166.0</v>
      </c>
      <c r="G82" s="57">
        <v>0.3987993139</v>
      </c>
      <c r="H82" s="57">
        <v>0.6012006861</v>
      </c>
      <c r="I82" s="7"/>
      <c r="J82" s="20" t="s">
        <v>243</v>
      </c>
      <c r="K82" s="20" t="s">
        <v>419</v>
      </c>
      <c r="L82" s="20">
        <v>10.0</v>
      </c>
      <c r="M82" s="57">
        <v>0.4531637629</v>
      </c>
      <c r="N82" s="57">
        <v>0.4396488661</v>
      </c>
      <c r="O82" s="27">
        <v>1.35148968</v>
      </c>
      <c r="P82" s="20">
        <v>1.0</v>
      </c>
      <c r="Q82" s="7"/>
      <c r="R82" s="7"/>
      <c r="S82" s="7"/>
      <c r="T82" s="7"/>
      <c r="U82" s="7"/>
      <c r="V82" s="7"/>
      <c r="W82" s="7"/>
      <c r="X82" s="7"/>
      <c r="Y82" s="7"/>
      <c r="Z82" s="7"/>
    </row>
    <row r="83" ht="15.0" customHeight="1">
      <c r="A83" s="20" t="s">
        <v>243</v>
      </c>
      <c r="B83" s="20" t="s">
        <v>420</v>
      </c>
      <c r="C83" s="20" t="s">
        <v>622</v>
      </c>
      <c r="D83" s="50">
        <v>181.0</v>
      </c>
      <c r="E83" s="50">
        <v>98.0</v>
      </c>
      <c r="F83" s="50">
        <v>279.0</v>
      </c>
      <c r="G83" s="57">
        <v>0.6487455197</v>
      </c>
      <c r="H83" s="57">
        <v>0.3512544803</v>
      </c>
      <c r="I83" s="7"/>
      <c r="J83" s="20" t="s">
        <v>243</v>
      </c>
      <c r="K83" s="20" t="s">
        <v>420</v>
      </c>
      <c r="L83" s="20">
        <v>20.0</v>
      </c>
      <c r="M83" s="57">
        <v>0.7198228119</v>
      </c>
      <c r="N83" s="57">
        <v>0.7182890855</v>
      </c>
      <c r="O83" s="27">
        <v>0.1533726403</v>
      </c>
      <c r="P83" s="20">
        <v>1.0</v>
      </c>
      <c r="Q83" s="7"/>
      <c r="R83" s="7"/>
      <c r="S83" s="7"/>
      <c r="T83" s="7"/>
      <c r="U83" s="7"/>
      <c r="V83" s="7"/>
      <c r="W83" s="7"/>
      <c r="X83" s="7"/>
      <c r="Y83" s="7"/>
      <c r="Z83" s="7"/>
    </row>
    <row r="84" ht="15.0" customHeight="1">
      <c r="A84" s="20" t="s">
        <v>243</v>
      </c>
      <c r="B84" s="20" t="s">
        <v>420</v>
      </c>
      <c r="C84" s="20" t="s">
        <v>623</v>
      </c>
      <c r="D84" s="50">
        <v>59.0</v>
      </c>
      <c r="E84" s="50">
        <v>40.0</v>
      </c>
      <c r="F84" s="50">
        <v>99.0</v>
      </c>
      <c r="G84" s="57">
        <v>0.595959596</v>
      </c>
      <c r="H84" s="57">
        <v>0.404040404</v>
      </c>
      <c r="I84" s="7"/>
      <c r="J84" s="20" t="s">
        <v>243</v>
      </c>
      <c r="K84" s="20" t="s">
        <v>420</v>
      </c>
      <c r="L84" s="20">
        <v>30.0</v>
      </c>
      <c r="M84" s="57">
        <v>0.7173473021</v>
      </c>
      <c r="N84" s="57">
        <v>0.6978297162</v>
      </c>
      <c r="O84" s="27">
        <v>1.951758594</v>
      </c>
      <c r="P84" s="20">
        <v>1.0</v>
      </c>
      <c r="Q84" s="7"/>
      <c r="R84" s="7"/>
      <c r="S84" s="7"/>
      <c r="T84" s="7"/>
      <c r="U84" s="7"/>
      <c r="V84" s="7"/>
      <c r="W84" s="7"/>
      <c r="X84" s="7"/>
      <c r="Y84" s="7"/>
      <c r="Z84" s="7"/>
    </row>
    <row r="85" ht="15.0" customHeight="1">
      <c r="A85" s="20" t="s">
        <v>243</v>
      </c>
      <c r="B85" s="20" t="s">
        <v>420</v>
      </c>
      <c r="C85" s="20" t="s">
        <v>624</v>
      </c>
      <c r="D85" s="50">
        <v>104.0</v>
      </c>
      <c r="E85" s="50">
        <v>59.0</v>
      </c>
      <c r="F85" s="50">
        <v>163.0</v>
      </c>
      <c r="G85" s="57">
        <v>0.6380368098</v>
      </c>
      <c r="H85" s="57">
        <v>0.3619631902</v>
      </c>
      <c r="I85" s="7"/>
      <c r="J85" s="20" t="s">
        <v>243</v>
      </c>
      <c r="K85" s="20" t="s">
        <v>420</v>
      </c>
      <c r="L85" s="20">
        <v>40.0</v>
      </c>
      <c r="M85" s="57">
        <v>0.7812293246</v>
      </c>
      <c r="N85" s="57">
        <v>0.7194473964</v>
      </c>
      <c r="O85" s="27">
        <v>6.178192817</v>
      </c>
      <c r="P85" s="20">
        <v>1.0</v>
      </c>
      <c r="Q85" s="7"/>
      <c r="R85" s="7"/>
      <c r="S85" s="7"/>
      <c r="T85" s="7"/>
      <c r="U85" s="7"/>
      <c r="V85" s="7"/>
      <c r="W85" s="7"/>
      <c r="X85" s="7"/>
      <c r="Y85" s="7"/>
      <c r="Z85" s="7"/>
    </row>
    <row r="86" ht="15.0" customHeight="1">
      <c r="A86" s="20" t="s">
        <v>243</v>
      </c>
      <c r="B86" s="20" t="s">
        <v>420</v>
      </c>
      <c r="C86" s="20" t="s">
        <v>625</v>
      </c>
      <c r="D86" s="50">
        <v>111.0</v>
      </c>
      <c r="E86" s="50">
        <v>62.0</v>
      </c>
      <c r="F86" s="50">
        <v>173.0</v>
      </c>
      <c r="G86" s="57">
        <v>0.6416184971</v>
      </c>
      <c r="H86" s="57">
        <v>0.3583815029</v>
      </c>
      <c r="I86" s="7"/>
      <c r="J86" s="20" t="s">
        <v>243</v>
      </c>
      <c r="K86" s="20" t="s">
        <v>420</v>
      </c>
      <c r="L86" s="20">
        <v>50.0</v>
      </c>
      <c r="M86" s="57">
        <v>0.7069918718</v>
      </c>
      <c r="N86" s="57">
        <v>0.6722090261</v>
      </c>
      <c r="O86" s="27">
        <v>3.478284565</v>
      </c>
      <c r="P86" s="20">
        <v>1.0</v>
      </c>
      <c r="Q86" s="7"/>
      <c r="R86" s="7"/>
      <c r="S86" s="7"/>
      <c r="T86" s="7"/>
      <c r="U86" s="7"/>
      <c r="V86" s="7"/>
      <c r="W86" s="7"/>
      <c r="X86" s="7"/>
      <c r="Y86" s="7"/>
      <c r="Z86" s="7"/>
    </row>
    <row r="87" ht="15.0" customHeight="1">
      <c r="A87" s="20" t="s">
        <v>243</v>
      </c>
      <c r="B87" s="20" t="s">
        <v>420</v>
      </c>
      <c r="C87" s="20" t="s">
        <v>626</v>
      </c>
      <c r="D87" s="50">
        <v>74.0</v>
      </c>
      <c r="E87" s="50">
        <v>35.0</v>
      </c>
      <c r="F87" s="50">
        <v>109.0</v>
      </c>
      <c r="G87" s="57">
        <v>0.6788990826</v>
      </c>
      <c r="H87" s="57">
        <v>0.3211009174</v>
      </c>
      <c r="I87" s="7"/>
      <c r="J87" s="20" t="s">
        <v>243</v>
      </c>
      <c r="K87" s="20" t="s">
        <v>420</v>
      </c>
      <c r="L87" s="20">
        <v>60.0</v>
      </c>
      <c r="M87" s="57">
        <v>0.7648042088</v>
      </c>
      <c r="N87" s="57">
        <v>0.7462437396</v>
      </c>
      <c r="O87" s="27">
        <v>1.856046919</v>
      </c>
      <c r="P87" s="20">
        <v>1.0</v>
      </c>
      <c r="Q87" s="7"/>
      <c r="R87" s="7"/>
      <c r="S87" s="7"/>
      <c r="T87" s="7"/>
      <c r="U87" s="7"/>
      <c r="V87" s="7"/>
      <c r="W87" s="7"/>
      <c r="X87" s="7"/>
      <c r="Y87" s="7"/>
      <c r="Z87" s="7"/>
    </row>
    <row r="88" ht="15.0" customHeight="1">
      <c r="A88" s="20" t="s">
        <v>243</v>
      </c>
      <c r="B88" s="20" t="s">
        <v>420</v>
      </c>
      <c r="C88" s="20" t="s">
        <v>627</v>
      </c>
      <c r="D88" s="50">
        <v>169.0</v>
      </c>
      <c r="E88" s="50">
        <v>89.0</v>
      </c>
      <c r="F88" s="50">
        <v>258.0</v>
      </c>
      <c r="G88" s="57">
        <v>0.6550387597</v>
      </c>
      <c r="H88" s="57">
        <v>0.3449612403</v>
      </c>
      <c r="I88" s="7"/>
      <c r="J88" s="20" t="s">
        <v>243</v>
      </c>
      <c r="K88" s="20" t="s">
        <v>420</v>
      </c>
      <c r="L88" s="20">
        <v>70.0</v>
      </c>
      <c r="M88" s="57">
        <v>0.7167256606</v>
      </c>
      <c r="N88" s="57">
        <v>0.6151202749</v>
      </c>
      <c r="O88" s="27">
        <v>10.16053857</v>
      </c>
      <c r="P88" s="20">
        <v>1.0</v>
      </c>
      <c r="Q88" s="7"/>
      <c r="R88" s="7"/>
      <c r="S88" s="7"/>
      <c r="T88" s="7"/>
      <c r="U88" s="7"/>
      <c r="V88" s="7"/>
      <c r="W88" s="7"/>
      <c r="X88" s="7"/>
      <c r="Y88" s="7"/>
      <c r="Z88" s="7"/>
    </row>
    <row r="89" ht="15.0" customHeight="1">
      <c r="A89" s="20" t="s">
        <v>243</v>
      </c>
      <c r="B89" s="20" t="s">
        <v>420</v>
      </c>
      <c r="C89" s="20" t="s">
        <v>628</v>
      </c>
      <c r="D89" s="50">
        <v>462.0</v>
      </c>
      <c r="E89" s="50">
        <v>144.0</v>
      </c>
      <c r="F89" s="50">
        <v>606.0</v>
      </c>
      <c r="G89" s="57">
        <v>0.7623762376</v>
      </c>
      <c r="H89" s="57">
        <v>0.2376237624</v>
      </c>
      <c r="I89" s="7"/>
      <c r="J89" s="20" t="s">
        <v>243</v>
      </c>
      <c r="K89" s="20" t="s">
        <v>420</v>
      </c>
      <c r="L89" s="20">
        <v>80.0</v>
      </c>
      <c r="M89" s="57">
        <v>0.6790493645</v>
      </c>
      <c r="N89" s="57">
        <v>0.6134020619</v>
      </c>
      <c r="O89" s="27">
        <v>6.564730262</v>
      </c>
      <c r="P89" s="20">
        <v>1.0</v>
      </c>
      <c r="Q89" s="7"/>
      <c r="R89" s="7"/>
      <c r="S89" s="7"/>
      <c r="T89" s="7"/>
      <c r="U89" s="7"/>
      <c r="V89" s="7"/>
      <c r="W89" s="7"/>
      <c r="X89" s="7"/>
      <c r="Y89" s="7"/>
      <c r="Z89" s="7"/>
    </row>
    <row r="90" ht="15.0" customHeight="1">
      <c r="A90" s="20" t="s">
        <v>243</v>
      </c>
      <c r="B90" s="20" t="s">
        <v>420</v>
      </c>
      <c r="C90" s="20" t="s">
        <v>629</v>
      </c>
      <c r="D90" s="50">
        <v>237.0</v>
      </c>
      <c r="E90" s="50">
        <v>132.0</v>
      </c>
      <c r="F90" s="50">
        <v>369.0</v>
      </c>
      <c r="G90" s="57">
        <v>0.6422764228</v>
      </c>
      <c r="H90" s="57">
        <v>0.3577235772</v>
      </c>
      <c r="I90" s="7"/>
      <c r="J90" s="20" t="s">
        <v>243</v>
      </c>
      <c r="K90" s="20" t="s">
        <v>420</v>
      </c>
      <c r="L90" s="20">
        <v>90.0</v>
      </c>
      <c r="M90" s="57">
        <v>0.7152423821</v>
      </c>
      <c r="N90" s="57">
        <v>0.729312763</v>
      </c>
      <c r="O90" s="27">
        <v>-1.407038084</v>
      </c>
      <c r="P90" s="20">
        <v>1.0</v>
      </c>
      <c r="Q90" s="7"/>
      <c r="R90" s="7"/>
      <c r="S90" s="7"/>
      <c r="T90" s="7"/>
      <c r="U90" s="7"/>
      <c r="V90" s="7"/>
      <c r="W90" s="7"/>
      <c r="X90" s="7"/>
      <c r="Y90" s="7"/>
      <c r="Z90" s="7"/>
    </row>
    <row r="91" ht="15.0" customHeight="1">
      <c r="A91" s="20" t="s">
        <v>243</v>
      </c>
      <c r="B91" s="20" t="s">
        <v>420</v>
      </c>
      <c r="C91" s="20" t="s">
        <v>630</v>
      </c>
      <c r="D91" s="50">
        <v>376.0</v>
      </c>
      <c r="E91" s="50">
        <v>267.0</v>
      </c>
      <c r="F91" s="50">
        <v>643.0</v>
      </c>
      <c r="G91" s="57">
        <v>0.5847589425</v>
      </c>
      <c r="H91" s="57">
        <v>0.4152410575</v>
      </c>
      <c r="I91" s="7"/>
      <c r="J91" s="20" t="s">
        <v>243</v>
      </c>
      <c r="K91" s="20" t="s">
        <v>420</v>
      </c>
      <c r="L91" s="20">
        <v>110.0</v>
      </c>
      <c r="M91" s="57">
        <v>0.7693457362</v>
      </c>
      <c r="N91" s="57">
        <v>0.7171052632</v>
      </c>
      <c r="O91" s="27">
        <v>5.224047305</v>
      </c>
      <c r="P91" s="20">
        <v>1.0</v>
      </c>
      <c r="Q91" s="7"/>
      <c r="R91" s="7"/>
      <c r="S91" s="7"/>
      <c r="T91" s="7"/>
      <c r="U91" s="7"/>
      <c r="V91" s="7"/>
      <c r="W91" s="7"/>
      <c r="X91" s="7"/>
      <c r="Y91" s="7"/>
      <c r="Z91" s="7"/>
    </row>
    <row r="92" ht="15.0" customHeight="1">
      <c r="A92" s="20" t="s">
        <v>243</v>
      </c>
      <c r="B92" s="20" t="s">
        <v>420</v>
      </c>
      <c r="C92" s="20" t="s">
        <v>631</v>
      </c>
      <c r="D92" s="50">
        <v>335.0</v>
      </c>
      <c r="E92" s="50">
        <v>208.0</v>
      </c>
      <c r="F92" s="50">
        <v>543.0</v>
      </c>
      <c r="G92" s="57">
        <v>0.6169429098</v>
      </c>
      <c r="H92" s="57">
        <v>0.3830570902</v>
      </c>
      <c r="I92" s="7"/>
      <c r="J92" s="20" t="s">
        <v>243</v>
      </c>
      <c r="K92" s="20" t="s">
        <v>420</v>
      </c>
      <c r="L92" s="20">
        <v>120.0</v>
      </c>
      <c r="M92" s="57">
        <v>0.8100211271</v>
      </c>
      <c r="N92" s="57">
        <v>0.7061994609</v>
      </c>
      <c r="O92" s="27">
        <v>10.38216662</v>
      </c>
      <c r="P92" s="20">
        <v>1.0</v>
      </c>
      <c r="Q92" s="7"/>
      <c r="R92" s="7"/>
      <c r="S92" s="7"/>
      <c r="T92" s="7"/>
      <c r="U92" s="7"/>
      <c r="V92" s="7"/>
      <c r="W92" s="7"/>
      <c r="X92" s="7"/>
      <c r="Y92" s="7"/>
      <c r="Z92" s="7"/>
    </row>
    <row r="93" ht="15.0" customHeight="1">
      <c r="A93" s="20" t="s">
        <v>243</v>
      </c>
      <c r="B93" s="20" t="s">
        <v>420</v>
      </c>
      <c r="C93" s="20" t="s">
        <v>632</v>
      </c>
      <c r="D93" s="50">
        <v>193.0</v>
      </c>
      <c r="E93" s="50">
        <v>104.0</v>
      </c>
      <c r="F93" s="50">
        <v>297.0</v>
      </c>
      <c r="G93" s="57">
        <v>0.6498316498</v>
      </c>
      <c r="H93" s="57">
        <v>0.3501683502</v>
      </c>
      <c r="I93" s="7"/>
      <c r="J93" s="20" t="s">
        <v>243</v>
      </c>
      <c r="K93" s="20" t="s">
        <v>420</v>
      </c>
      <c r="L93" s="20">
        <v>130.0</v>
      </c>
      <c r="M93" s="57">
        <v>0.7438511286</v>
      </c>
      <c r="N93" s="57">
        <v>0.7373913043</v>
      </c>
      <c r="O93" s="27">
        <v>0.6459824213</v>
      </c>
      <c r="P93" s="20">
        <v>1.0</v>
      </c>
      <c r="Q93" s="7"/>
      <c r="R93" s="7"/>
      <c r="S93" s="7"/>
      <c r="T93" s="7"/>
      <c r="U93" s="7"/>
      <c r="V93" s="7"/>
      <c r="W93" s="7"/>
      <c r="X93" s="7"/>
      <c r="Y93" s="7"/>
      <c r="Z93" s="7"/>
    </row>
    <row r="94" ht="15.0" customHeight="1">
      <c r="A94" s="20" t="s">
        <v>243</v>
      </c>
      <c r="B94" s="20" t="s">
        <v>420</v>
      </c>
      <c r="C94" s="20" t="s">
        <v>633</v>
      </c>
      <c r="D94" s="50">
        <v>220.0</v>
      </c>
      <c r="E94" s="50">
        <v>155.0</v>
      </c>
      <c r="F94" s="50">
        <v>375.0</v>
      </c>
      <c r="G94" s="57">
        <v>0.5866666667</v>
      </c>
      <c r="H94" s="57">
        <v>0.4133333333</v>
      </c>
      <c r="I94" s="7"/>
      <c r="J94" s="20" t="s">
        <v>243</v>
      </c>
      <c r="K94" s="20" t="s">
        <v>420</v>
      </c>
      <c r="L94" s="20">
        <v>140.0</v>
      </c>
      <c r="M94" s="57">
        <v>0.6345080794</v>
      </c>
      <c r="N94" s="57">
        <v>0.6710213777</v>
      </c>
      <c r="O94" s="27">
        <v>-3.651329829</v>
      </c>
      <c r="P94" s="20">
        <v>1.0</v>
      </c>
      <c r="Q94" s="7"/>
      <c r="R94" s="7"/>
      <c r="S94" s="7"/>
      <c r="T94" s="7"/>
      <c r="U94" s="7"/>
      <c r="V94" s="7"/>
      <c r="W94" s="7"/>
      <c r="X94" s="7"/>
      <c r="Y94" s="7"/>
      <c r="Z94" s="7"/>
    </row>
    <row r="95" ht="15.0" customHeight="1">
      <c r="A95" s="20" t="s">
        <v>243</v>
      </c>
      <c r="B95" s="20" t="s">
        <v>420</v>
      </c>
      <c r="C95" s="20" t="s">
        <v>634</v>
      </c>
      <c r="D95" s="50">
        <v>306.0</v>
      </c>
      <c r="E95" s="50">
        <v>185.0</v>
      </c>
      <c r="F95" s="50">
        <v>491.0</v>
      </c>
      <c r="G95" s="57">
        <v>0.6232179226</v>
      </c>
      <c r="H95" s="57">
        <v>0.3767820774</v>
      </c>
      <c r="I95" s="7"/>
      <c r="J95" s="20" t="s">
        <v>243</v>
      </c>
      <c r="K95" s="20" t="s">
        <v>420</v>
      </c>
      <c r="L95" s="20">
        <v>150.0</v>
      </c>
      <c r="M95" s="57">
        <v>0.6870081303</v>
      </c>
      <c r="N95" s="57">
        <v>0.6824146982</v>
      </c>
      <c r="O95" s="27">
        <v>0.4593432185</v>
      </c>
      <c r="P95" s="20">
        <v>1.0</v>
      </c>
      <c r="Q95" s="7"/>
      <c r="R95" s="7"/>
      <c r="S95" s="7"/>
      <c r="T95" s="7"/>
      <c r="U95" s="7"/>
      <c r="V95" s="7"/>
      <c r="W95" s="7"/>
      <c r="X95" s="7"/>
      <c r="Y95" s="7"/>
      <c r="Z95" s="7"/>
    </row>
    <row r="96" ht="15.0" customHeight="1">
      <c r="A96" s="20" t="s">
        <v>243</v>
      </c>
      <c r="B96" s="20" t="s">
        <v>420</v>
      </c>
      <c r="C96" s="20" t="s">
        <v>635</v>
      </c>
      <c r="D96" s="50">
        <v>340.0</v>
      </c>
      <c r="E96" s="50">
        <v>292.0</v>
      </c>
      <c r="F96" s="50">
        <v>632.0</v>
      </c>
      <c r="G96" s="57">
        <v>0.5379746835</v>
      </c>
      <c r="H96" s="57">
        <v>0.4620253165</v>
      </c>
      <c r="I96" s="7"/>
      <c r="J96" s="20" t="s">
        <v>243</v>
      </c>
      <c r="K96" s="20" t="s">
        <v>420</v>
      </c>
      <c r="L96" s="20">
        <v>160.0</v>
      </c>
      <c r="M96" s="57">
        <v>0.6952603436</v>
      </c>
      <c r="N96" s="57">
        <v>0.6759061834</v>
      </c>
      <c r="O96" s="27">
        <v>1.93541602</v>
      </c>
      <c r="P96" s="20">
        <v>1.0</v>
      </c>
      <c r="Q96" s="7"/>
      <c r="R96" s="7"/>
      <c r="S96" s="7"/>
      <c r="T96" s="7"/>
      <c r="U96" s="7"/>
      <c r="V96" s="7"/>
      <c r="W96" s="7"/>
      <c r="X96" s="7"/>
      <c r="Y96" s="7"/>
      <c r="Z96" s="7"/>
    </row>
    <row r="97" ht="15.0" customHeight="1">
      <c r="A97" s="20" t="s">
        <v>243</v>
      </c>
      <c r="B97" s="20" t="s">
        <v>420</v>
      </c>
      <c r="C97" s="20" t="s">
        <v>636</v>
      </c>
      <c r="D97" s="50">
        <v>195.0</v>
      </c>
      <c r="E97" s="50">
        <v>159.0</v>
      </c>
      <c r="F97" s="50">
        <v>354.0</v>
      </c>
      <c r="G97" s="57">
        <v>0.5508474576</v>
      </c>
      <c r="H97" s="57">
        <v>0.4491525424</v>
      </c>
      <c r="I97" s="7"/>
      <c r="J97" s="20" t="s">
        <v>243</v>
      </c>
      <c r="K97" s="20" t="s">
        <v>420</v>
      </c>
      <c r="L97" s="20">
        <v>170.0</v>
      </c>
      <c r="M97" s="57">
        <v>0.6406339607</v>
      </c>
      <c r="N97" s="57">
        <v>0.6162790698</v>
      </c>
      <c r="O97" s="27">
        <v>2.435489094</v>
      </c>
      <c r="P97" s="20">
        <v>1.0</v>
      </c>
      <c r="Q97" s="7"/>
      <c r="R97" s="7"/>
      <c r="S97" s="7"/>
      <c r="T97" s="7"/>
      <c r="U97" s="7"/>
      <c r="V97" s="7"/>
      <c r="W97" s="7"/>
      <c r="X97" s="7"/>
      <c r="Y97" s="7"/>
      <c r="Z97" s="7"/>
    </row>
    <row r="98" ht="15.0" customHeight="1">
      <c r="A98" s="20" t="s">
        <v>243</v>
      </c>
      <c r="B98" s="20" t="s">
        <v>420</v>
      </c>
      <c r="C98" s="20" t="s">
        <v>637</v>
      </c>
      <c r="D98" s="50">
        <v>166.0</v>
      </c>
      <c r="E98" s="50">
        <v>97.0</v>
      </c>
      <c r="F98" s="50">
        <v>263.0</v>
      </c>
      <c r="G98" s="57">
        <v>0.6311787072</v>
      </c>
      <c r="H98" s="57">
        <v>0.3688212928</v>
      </c>
      <c r="I98" s="7"/>
      <c r="J98" s="20" t="s">
        <v>243</v>
      </c>
      <c r="K98" s="20" t="s">
        <v>420</v>
      </c>
      <c r="L98" s="20">
        <v>180.0</v>
      </c>
      <c r="M98" s="57">
        <v>0.7398923855</v>
      </c>
      <c r="N98" s="57">
        <v>0.6856725146</v>
      </c>
      <c r="O98" s="27">
        <v>5.421987091</v>
      </c>
      <c r="P98" s="20">
        <v>1.0</v>
      </c>
      <c r="Q98" s="7"/>
      <c r="R98" s="7"/>
      <c r="S98" s="7"/>
      <c r="T98" s="7"/>
      <c r="U98" s="7"/>
      <c r="V98" s="7"/>
      <c r="W98" s="7"/>
      <c r="X98" s="7"/>
      <c r="Y98" s="7"/>
      <c r="Z98" s="7"/>
    </row>
    <row r="99" ht="15.0" customHeight="1">
      <c r="A99" s="20" t="s">
        <v>243</v>
      </c>
      <c r="B99" s="20" t="s">
        <v>420</v>
      </c>
      <c r="C99" s="20" t="s">
        <v>638</v>
      </c>
      <c r="D99" s="50">
        <v>119.0</v>
      </c>
      <c r="E99" s="50">
        <v>85.0</v>
      </c>
      <c r="F99" s="50">
        <v>204.0</v>
      </c>
      <c r="G99" s="57">
        <v>0.5833333333</v>
      </c>
      <c r="H99" s="57">
        <v>0.4166666667</v>
      </c>
      <c r="I99" s="7"/>
      <c r="J99" s="20" t="s">
        <v>243</v>
      </c>
      <c r="K99" s="20" t="s">
        <v>420</v>
      </c>
      <c r="L99" s="20">
        <v>190.0</v>
      </c>
      <c r="M99" s="57">
        <v>0.7335289915</v>
      </c>
      <c r="N99" s="57">
        <v>0.7163934426</v>
      </c>
      <c r="O99" s="27">
        <v>1.713554883</v>
      </c>
      <c r="P99" s="20">
        <v>1.0</v>
      </c>
      <c r="Q99" s="7"/>
      <c r="R99" s="7"/>
      <c r="S99" s="7"/>
      <c r="T99" s="7"/>
      <c r="U99" s="7"/>
      <c r="V99" s="7"/>
      <c r="W99" s="7"/>
      <c r="X99" s="7"/>
      <c r="Y99" s="7"/>
      <c r="Z99" s="7"/>
    </row>
    <row r="100" ht="15.0" customHeight="1">
      <c r="A100" s="20" t="s">
        <v>243</v>
      </c>
      <c r="B100" s="20" t="s">
        <v>420</v>
      </c>
      <c r="C100" s="20" t="s">
        <v>639</v>
      </c>
      <c r="D100" s="50">
        <v>183.0</v>
      </c>
      <c r="E100" s="50">
        <v>114.0</v>
      </c>
      <c r="F100" s="50">
        <v>297.0</v>
      </c>
      <c r="G100" s="57">
        <v>0.6161616162</v>
      </c>
      <c r="H100" s="57">
        <v>0.3838383838</v>
      </c>
      <c r="I100" s="7"/>
      <c r="J100" s="20" t="s">
        <v>243</v>
      </c>
      <c r="K100" s="20" t="s">
        <v>420</v>
      </c>
      <c r="L100" s="20">
        <v>200.0</v>
      </c>
      <c r="M100" s="57">
        <v>0.6876794313</v>
      </c>
      <c r="N100" s="57">
        <v>0.6546906188</v>
      </c>
      <c r="O100" s="27">
        <v>3.298881252</v>
      </c>
      <c r="P100" s="20">
        <v>1.0</v>
      </c>
      <c r="Q100" s="7"/>
      <c r="R100" s="7"/>
      <c r="S100" s="7"/>
      <c r="T100" s="7"/>
      <c r="U100" s="7"/>
      <c r="V100" s="7"/>
      <c r="W100" s="7"/>
      <c r="X100" s="7"/>
      <c r="Y100" s="7"/>
      <c r="Z100" s="7"/>
    </row>
    <row r="101" ht="15.0" customHeight="1">
      <c r="A101" s="20" t="s">
        <v>243</v>
      </c>
      <c r="B101" s="20" t="s">
        <v>420</v>
      </c>
      <c r="C101" s="20" t="s">
        <v>640</v>
      </c>
      <c r="D101" s="50">
        <v>161.0</v>
      </c>
      <c r="E101" s="50">
        <v>84.0</v>
      </c>
      <c r="F101" s="50">
        <v>245.0</v>
      </c>
      <c r="G101" s="57">
        <v>0.6571428571</v>
      </c>
      <c r="H101" s="57">
        <v>0.3428571429</v>
      </c>
      <c r="I101" s="7"/>
      <c r="J101" s="20" t="s">
        <v>243</v>
      </c>
      <c r="K101" s="20" t="s">
        <v>420</v>
      </c>
      <c r="L101" s="20">
        <v>210.0</v>
      </c>
      <c r="M101" s="57">
        <v>0.7573586254</v>
      </c>
      <c r="N101" s="57">
        <v>0.7024291498</v>
      </c>
      <c r="O101" s="27">
        <v>5.492947556</v>
      </c>
      <c r="P101" s="20">
        <v>1.0</v>
      </c>
      <c r="Q101" s="7"/>
      <c r="R101" s="7"/>
      <c r="S101" s="7"/>
      <c r="T101" s="7"/>
      <c r="U101" s="7"/>
      <c r="V101" s="7"/>
      <c r="W101" s="7"/>
      <c r="X101" s="7"/>
      <c r="Y101" s="7"/>
      <c r="Z101" s="7"/>
    </row>
    <row r="102" ht="15.0" customHeight="1">
      <c r="A102" s="20" t="s">
        <v>243</v>
      </c>
      <c r="B102" s="20" t="s">
        <v>420</v>
      </c>
      <c r="C102" s="20" t="s">
        <v>641</v>
      </c>
      <c r="D102" s="50">
        <v>292.0</v>
      </c>
      <c r="E102" s="50">
        <v>201.0</v>
      </c>
      <c r="F102" s="50">
        <v>493.0</v>
      </c>
      <c r="G102" s="57">
        <v>0.5922920892</v>
      </c>
      <c r="H102" s="57">
        <v>0.4077079108</v>
      </c>
      <c r="I102" s="7"/>
      <c r="J102" s="20" t="s">
        <v>243</v>
      </c>
      <c r="K102" s="20" t="s">
        <v>420</v>
      </c>
      <c r="L102" s="20">
        <v>220.0</v>
      </c>
      <c r="M102" s="57">
        <v>0.7429587628</v>
      </c>
      <c r="N102" s="57">
        <v>0.6781857451</v>
      </c>
      <c r="O102" s="27">
        <v>6.477301768</v>
      </c>
      <c r="P102" s="20">
        <v>1.0</v>
      </c>
      <c r="Q102" s="7"/>
      <c r="R102" s="7"/>
      <c r="S102" s="7"/>
      <c r="T102" s="7"/>
      <c r="U102" s="7"/>
      <c r="V102" s="7"/>
      <c r="W102" s="7"/>
      <c r="X102" s="7"/>
      <c r="Y102" s="7"/>
      <c r="Z102" s="7"/>
    </row>
    <row r="103" ht="15.0" customHeight="1">
      <c r="A103" s="20" t="s">
        <v>243</v>
      </c>
      <c r="B103" s="20" t="s">
        <v>420</v>
      </c>
      <c r="C103" s="20" t="s">
        <v>642</v>
      </c>
      <c r="D103" s="50">
        <v>277.0</v>
      </c>
      <c r="E103" s="50">
        <v>208.0</v>
      </c>
      <c r="F103" s="50">
        <v>485.0</v>
      </c>
      <c r="G103" s="57">
        <v>0.5711340206</v>
      </c>
      <c r="H103" s="57">
        <v>0.4288659794</v>
      </c>
      <c r="I103" s="7"/>
      <c r="J103" s="20" t="s">
        <v>243</v>
      </c>
      <c r="K103" s="20" t="s">
        <v>420</v>
      </c>
      <c r="L103" s="20">
        <v>230.0</v>
      </c>
      <c r="M103" s="57">
        <v>0.7453780905</v>
      </c>
      <c r="N103" s="57">
        <v>0.7265469062</v>
      </c>
      <c r="O103" s="27">
        <v>1.883118428</v>
      </c>
      <c r="P103" s="20">
        <v>1.0</v>
      </c>
      <c r="Q103" s="7"/>
      <c r="R103" s="7"/>
      <c r="S103" s="7"/>
      <c r="T103" s="7"/>
      <c r="U103" s="7"/>
      <c r="V103" s="7"/>
      <c r="W103" s="7"/>
      <c r="X103" s="7"/>
      <c r="Y103" s="7"/>
      <c r="Z103" s="7"/>
    </row>
    <row r="104" ht="15.0" customHeight="1">
      <c r="A104" s="20" t="s">
        <v>243</v>
      </c>
      <c r="B104" s="20" t="s">
        <v>420</v>
      </c>
      <c r="C104" s="20" t="s">
        <v>643</v>
      </c>
      <c r="D104" s="50">
        <v>256.0</v>
      </c>
      <c r="E104" s="50">
        <v>273.0</v>
      </c>
      <c r="F104" s="50">
        <v>529.0</v>
      </c>
      <c r="G104" s="57">
        <v>0.4839319471</v>
      </c>
      <c r="H104" s="57">
        <v>0.5160680529</v>
      </c>
      <c r="I104" s="7"/>
      <c r="J104" s="20" t="s">
        <v>243</v>
      </c>
      <c r="K104" s="20" t="s">
        <v>420</v>
      </c>
      <c r="L104" s="20">
        <v>240.0</v>
      </c>
      <c r="M104" s="57">
        <v>0.6749007143</v>
      </c>
      <c r="N104" s="57">
        <v>0.7</v>
      </c>
      <c r="O104" s="27">
        <v>-2.509928571</v>
      </c>
      <c r="P104" s="20">
        <v>1.0</v>
      </c>
      <c r="Q104" s="7"/>
      <c r="R104" s="7"/>
      <c r="S104" s="7"/>
      <c r="T104" s="7"/>
      <c r="U104" s="7"/>
      <c r="V104" s="7"/>
      <c r="W104" s="7"/>
      <c r="X104" s="7"/>
      <c r="Y104" s="7"/>
      <c r="Z104" s="7"/>
    </row>
    <row r="105" ht="15.0" customHeight="1">
      <c r="A105" s="20" t="s">
        <v>243</v>
      </c>
      <c r="B105" s="20" t="s">
        <v>420</v>
      </c>
      <c r="C105" s="20" t="s">
        <v>644</v>
      </c>
      <c r="D105" s="50">
        <v>360.0</v>
      </c>
      <c r="E105" s="50">
        <v>251.0</v>
      </c>
      <c r="F105" s="50">
        <v>611.0</v>
      </c>
      <c r="G105" s="57">
        <v>0.589198036</v>
      </c>
      <c r="H105" s="57">
        <v>0.410801964</v>
      </c>
      <c r="I105" s="7"/>
      <c r="J105" s="20" t="s">
        <v>243</v>
      </c>
      <c r="K105" s="20" t="s">
        <v>420</v>
      </c>
      <c r="L105" s="20">
        <v>250.0</v>
      </c>
      <c r="M105" s="57">
        <v>0.7700371346</v>
      </c>
      <c r="N105" s="57">
        <v>0.7839272176</v>
      </c>
      <c r="O105" s="27">
        <v>-1.3890083</v>
      </c>
      <c r="P105" s="20">
        <v>1.0</v>
      </c>
      <c r="Q105" s="7"/>
      <c r="R105" s="7"/>
      <c r="S105" s="7"/>
      <c r="T105" s="7"/>
      <c r="U105" s="7"/>
      <c r="V105" s="7"/>
      <c r="W105" s="7"/>
      <c r="X105" s="7"/>
      <c r="Y105" s="7"/>
      <c r="Z105" s="7"/>
    </row>
    <row r="106" ht="15.0" customHeight="1">
      <c r="A106" s="20" t="s">
        <v>243</v>
      </c>
      <c r="B106" s="20" t="s">
        <v>420</v>
      </c>
      <c r="C106" s="20" t="s">
        <v>645</v>
      </c>
      <c r="D106" s="50">
        <v>356.0</v>
      </c>
      <c r="E106" s="50">
        <v>256.0</v>
      </c>
      <c r="F106" s="50">
        <v>612.0</v>
      </c>
      <c r="G106" s="57">
        <v>0.5816993464</v>
      </c>
      <c r="H106" s="57">
        <v>0.4183006536</v>
      </c>
      <c r="I106" s="7"/>
      <c r="J106" s="20" t="s">
        <v>243</v>
      </c>
      <c r="K106" s="20" t="s">
        <v>420</v>
      </c>
      <c r="L106" s="20">
        <v>260.0</v>
      </c>
      <c r="M106" s="57">
        <v>0.6749295685</v>
      </c>
      <c r="N106" s="57">
        <v>0.6649029982</v>
      </c>
      <c r="O106" s="27">
        <v>1.002657028</v>
      </c>
      <c r="P106" s="20">
        <v>1.0</v>
      </c>
      <c r="Q106" s="7"/>
      <c r="R106" s="7"/>
      <c r="S106" s="7"/>
      <c r="T106" s="7"/>
      <c r="U106" s="7"/>
      <c r="V106" s="7"/>
      <c r="W106" s="7"/>
      <c r="X106" s="7"/>
      <c r="Y106" s="7"/>
      <c r="Z106" s="7"/>
    </row>
    <row r="107" ht="15.0" customHeight="1">
      <c r="A107" s="20" t="s">
        <v>243</v>
      </c>
      <c r="B107" s="20" t="s">
        <v>420</v>
      </c>
      <c r="C107" s="20" t="s">
        <v>646</v>
      </c>
      <c r="D107" s="50">
        <v>233.0</v>
      </c>
      <c r="E107" s="50">
        <v>218.0</v>
      </c>
      <c r="F107" s="50">
        <v>451.0</v>
      </c>
      <c r="G107" s="57">
        <v>0.5166297118</v>
      </c>
      <c r="H107" s="57">
        <v>0.4833702882</v>
      </c>
      <c r="I107" s="7"/>
      <c r="J107" s="20" t="s">
        <v>243</v>
      </c>
      <c r="K107" s="20" t="s">
        <v>420</v>
      </c>
      <c r="L107" s="20">
        <v>270.0</v>
      </c>
      <c r="M107" s="57">
        <v>0.5955025391</v>
      </c>
      <c r="N107" s="57">
        <v>0.6074582924</v>
      </c>
      <c r="O107" s="27">
        <v>-1.195575335</v>
      </c>
      <c r="P107" s="20">
        <v>1.0</v>
      </c>
      <c r="Q107" s="7"/>
      <c r="R107" s="7"/>
      <c r="S107" s="7"/>
      <c r="T107" s="7"/>
      <c r="U107" s="7"/>
      <c r="V107" s="7"/>
      <c r="W107" s="7"/>
      <c r="X107" s="7"/>
      <c r="Y107" s="7"/>
      <c r="Z107" s="7"/>
    </row>
    <row r="108" ht="15.0" customHeight="1">
      <c r="A108" s="20" t="s">
        <v>243</v>
      </c>
      <c r="B108" s="20" t="s">
        <v>420</v>
      </c>
      <c r="C108" s="20" t="s">
        <v>647</v>
      </c>
      <c r="D108" s="50">
        <v>200.0</v>
      </c>
      <c r="E108" s="50">
        <v>141.0</v>
      </c>
      <c r="F108" s="50">
        <v>341.0</v>
      </c>
      <c r="G108" s="57">
        <v>0.5865102639</v>
      </c>
      <c r="H108" s="57">
        <v>0.4134897361</v>
      </c>
      <c r="I108" s="7"/>
      <c r="J108" s="20" t="s">
        <v>243</v>
      </c>
      <c r="K108" s="20" t="s">
        <v>420</v>
      </c>
      <c r="L108" s="20">
        <v>280.0</v>
      </c>
      <c r="M108" s="57">
        <v>0.6086628017</v>
      </c>
      <c r="N108" s="57">
        <v>0.6284074605</v>
      </c>
      <c r="O108" s="27">
        <v>-1.974465882</v>
      </c>
      <c r="P108" s="20">
        <v>1.0</v>
      </c>
      <c r="Q108" s="7"/>
      <c r="R108" s="7"/>
      <c r="S108" s="7"/>
      <c r="T108" s="7"/>
      <c r="U108" s="7"/>
      <c r="V108" s="7"/>
      <c r="W108" s="7"/>
      <c r="X108" s="7"/>
      <c r="Y108" s="7"/>
      <c r="Z108" s="7"/>
    </row>
    <row r="109" ht="15.0" customHeight="1">
      <c r="A109" s="20" t="s">
        <v>243</v>
      </c>
      <c r="B109" s="20" t="s">
        <v>420</v>
      </c>
      <c r="C109" s="20" t="s">
        <v>648</v>
      </c>
      <c r="D109" s="50">
        <v>392.0</v>
      </c>
      <c r="E109" s="50">
        <v>342.0</v>
      </c>
      <c r="F109" s="50">
        <v>734.0</v>
      </c>
      <c r="G109" s="57">
        <v>0.5340599455</v>
      </c>
      <c r="H109" s="57">
        <v>0.4659400545</v>
      </c>
      <c r="I109" s="7"/>
      <c r="J109" s="20" t="s">
        <v>243</v>
      </c>
      <c r="K109" s="20" t="s">
        <v>420</v>
      </c>
      <c r="L109" s="20">
        <v>290.0</v>
      </c>
      <c r="M109" s="57">
        <v>0.7175375003</v>
      </c>
      <c r="N109" s="57">
        <v>0.6869983949</v>
      </c>
      <c r="O109" s="27">
        <v>3.053910548</v>
      </c>
      <c r="P109" s="20">
        <v>1.0</v>
      </c>
      <c r="Q109" s="7"/>
      <c r="R109" s="7"/>
      <c r="S109" s="7"/>
      <c r="T109" s="7"/>
      <c r="U109" s="7"/>
      <c r="V109" s="7"/>
      <c r="W109" s="7"/>
      <c r="X109" s="7"/>
      <c r="Y109" s="7"/>
      <c r="Z109" s="7"/>
    </row>
    <row r="110" ht="15.0" customHeight="1">
      <c r="A110" s="20" t="s">
        <v>243</v>
      </c>
      <c r="B110" s="20" t="s">
        <v>420</v>
      </c>
      <c r="C110" s="20" t="s">
        <v>649</v>
      </c>
      <c r="D110" s="50">
        <v>327.0</v>
      </c>
      <c r="E110" s="50">
        <v>159.0</v>
      </c>
      <c r="F110" s="50">
        <v>486.0</v>
      </c>
      <c r="G110" s="57">
        <v>0.6728395062</v>
      </c>
      <c r="H110" s="57">
        <v>0.3271604938</v>
      </c>
      <c r="I110" s="7"/>
      <c r="J110" s="20" t="s">
        <v>243</v>
      </c>
      <c r="K110" s="20" t="s">
        <v>420</v>
      </c>
      <c r="L110" s="20">
        <v>300.0</v>
      </c>
      <c r="M110" s="57">
        <v>0.6305017799</v>
      </c>
      <c r="N110" s="57">
        <v>0.6361581921</v>
      </c>
      <c r="O110" s="27">
        <v>-0.5656412211</v>
      </c>
      <c r="P110" s="20">
        <v>1.0</v>
      </c>
      <c r="Q110" s="7"/>
      <c r="R110" s="7"/>
      <c r="S110" s="7"/>
      <c r="T110" s="7"/>
      <c r="U110" s="7"/>
      <c r="V110" s="7"/>
      <c r="W110" s="7"/>
      <c r="X110" s="7"/>
      <c r="Y110" s="7"/>
      <c r="Z110" s="7"/>
    </row>
    <row r="111" ht="15.0" customHeight="1">
      <c r="A111" s="20" t="s">
        <v>243</v>
      </c>
      <c r="B111" s="20" t="s">
        <v>420</v>
      </c>
      <c r="C111" s="20" t="s">
        <v>650</v>
      </c>
      <c r="D111" s="50">
        <v>420.0</v>
      </c>
      <c r="E111" s="50">
        <v>237.0</v>
      </c>
      <c r="F111" s="50">
        <v>657.0</v>
      </c>
      <c r="G111" s="57">
        <v>0.6392694064</v>
      </c>
      <c r="H111" s="57">
        <v>0.3607305936</v>
      </c>
      <c r="I111" s="7"/>
      <c r="J111" s="20" t="s">
        <v>243</v>
      </c>
      <c r="K111" s="20" t="s">
        <v>420</v>
      </c>
      <c r="L111" s="20">
        <v>310.0</v>
      </c>
      <c r="M111" s="57">
        <v>0.6091656175</v>
      </c>
      <c r="N111" s="57">
        <v>0.633557047</v>
      </c>
      <c r="O111" s="27">
        <v>-2.43914295</v>
      </c>
      <c r="P111" s="20">
        <v>1.0</v>
      </c>
      <c r="Q111" s="7"/>
      <c r="R111" s="7"/>
      <c r="S111" s="7"/>
      <c r="T111" s="7"/>
      <c r="U111" s="7"/>
      <c r="V111" s="7"/>
      <c r="W111" s="7"/>
      <c r="X111" s="7"/>
      <c r="Y111" s="7"/>
      <c r="Z111" s="7"/>
    </row>
    <row r="112" ht="15.0" customHeight="1">
      <c r="A112" s="20" t="s">
        <v>243</v>
      </c>
      <c r="B112" s="20" t="s">
        <v>420</v>
      </c>
      <c r="C112" s="20" t="s">
        <v>651</v>
      </c>
      <c r="D112" s="50">
        <v>458.0</v>
      </c>
      <c r="E112" s="50">
        <v>262.0</v>
      </c>
      <c r="F112" s="50">
        <v>720.0</v>
      </c>
      <c r="G112" s="57">
        <v>0.6361111111</v>
      </c>
      <c r="H112" s="57">
        <v>0.3638888889</v>
      </c>
      <c r="I112" s="7"/>
      <c r="J112" s="20" t="s">
        <v>243</v>
      </c>
      <c r="K112" s="20" t="s">
        <v>420</v>
      </c>
      <c r="L112" s="20">
        <v>320.0</v>
      </c>
      <c r="M112" s="57">
        <v>0.5668984938</v>
      </c>
      <c r="N112" s="57">
        <v>0.5627476882</v>
      </c>
      <c r="O112" s="27">
        <v>0.4150805535</v>
      </c>
      <c r="P112" s="20">
        <v>1.0</v>
      </c>
      <c r="Q112" s="7"/>
      <c r="R112" s="7"/>
      <c r="S112" s="7"/>
      <c r="T112" s="7"/>
      <c r="U112" s="7"/>
      <c r="V112" s="7"/>
      <c r="W112" s="7"/>
      <c r="X112" s="7"/>
      <c r="Y112" s="7"/>
      <c r="Z112" s="7"/>
    </row>
    <row r="113" ht="15.0" customHeight="1">
      <c r="A113" s="20" t="s">
        <v>243</v>
      </c>
      <c r="B113" s="20" t="s">
        <v>420</v>
      </c>
      <c r="C113" s="20" t="s">
        <v>652</v>
      </c>
      <c r="D113" s="50">
        <v>2768.0</v>
      </c>
      <c r="E113" s="50">
        <v>1740.0</v>
      </c>
      <c r="F113" s="50">
        <v>4508.0</v>
      </c>
      <c r="G113" s="57">
        <v>0.6140195209</v>
      </c>
      <c r="H113" s="57">
        <v>0.3859804791</v>
      </c>
      <c r="I113" s="7"/>
      <c r="J113" s="20" t="s">
        <v>243</v>
      </c>
      <c r="K113" s="20" t="s">
        <v>420</v>
      </c>
      <c r="L113" s="20">
        <v>330.0</v>
      </c>
      <c r="M113" s="57">
        <v>0.5784206811</v>
      </c>
      <c r="N113" s="57">
        <v>0.6005747126</v>
      </c>
      <c r="O113" s="27">
        <v>-2.215403153</v>
      </c>
      <c r="P113" s="20">
        <v>1.0</v>
      </c>
      <c r="Q113" s="7"/>
      <c r="R113" s="7"/>
      <c r="S113" s="7"/>
      <c r="T113" s="7"/>
      <c r="U113" s="7"/>
      <c r="V113" s="7"/>
      <c r="W113" s="7"/>
      <c r="X113" s="7"/>
      <c r="Y113" s="7"/>
      <c r="Z113" s="7"/>
    </row>
    <row r="114" ht="15.0" customHeight="1">
      <c r="A114" s="20" t="s">
        <v>243</v>
      </c>
      <c r="B114" s="20" t="s">
        <v>420</v>
      </c>
      <c r="C114" s="20" t="s">
        <v>653</v>
      </c>
      <c r="D114" s="50">
        <v>2768.0</v>
      </c>
      <c r="E114" s="50">
        <v>1740.0</v>
      </c>
      <c r="F114" s="50">
        <v>4508.0</v>
      </c>
      <c r="G114" s="57">
        <v>0.6140195209</v>
      </c>
      <c r="H114" s="57">
        <v>0.3859804791</v>
      </c>
      <c r="I114" s="7"/>
      <c r="J114" s="20" t="s">
        <v>243</v>
      </c>
      <c r="K114" s="20" t="s">
        <v>420</v>
      </c>
      <c r="L114" s="20">
        <v>340.0</v>
      </c>
      <c r="M114" s="57">
        <v>0.7488110951</v>
      </c>
      <c r="N114" s="57">
        <v>0.6928104575</v>
      </c>
      <c r="O114" s="27">
        <v>5.600063757</v>
      </c>
      <c r="P114" s="20">
        <v>1.0</v>
      </c>
      <c r="Q114" s="7"/>
      <c r="R114" s="7"/>
      <c r="S114" s="7"/>
      <c r="T114" s="7"/>
      <c r="U114" s="7"/>
      <c r="V114" s="7"/>
      <c r="W114" s="7"/>
      <c r="X114" s="7"/>
      <c r="Y114" s="7"/>
      <c r="Z114" s="7"/>
    </row>
    <row r="115" ht="15.0" customHeight="1">
      <c r="A115" s="20" t="s">
        <v>243</v>
      </c>
      <c r="B115" s="20" t="s">
        <v>420</v>
      </c>
      <c r="C115" s="20" t="s">
        <v>654</v>
      </c>
      <c r="D115" s="50">
        <v>374.0</v>
      </c>
      <c r="E115" s="50">
        <v>211.0</v>
      </c>
      <c r="F115" s="50">
        <v>585.0</v>
      </c>
      <c r="G115" s="57">
        <v>0.6393162393</v>
      </c>
      <c r="H115" s="57">
        <v>0.3606837607</v>
      </c>
      <c r="I115" s="7"/>
      <c r="J115" s="20" t="s">
        <v>243</v>
      </c>
      <c r="K115" s="20" t="s">
        <v>420</v>
      </c>
      <c r="L115" s="20">
        <v>350.0</v>
      </c>
      <c r="M115" s="57">
        <v>0.6881443141</v>
      </c>
      <c r="N115" s="57">
        <v>0.6285714286</v>
      </c>
      <c r="O115" s="27">
        <v>5.957288552</v>
      </c>
      <c r="P115" s="20">
        <v>1.0</v>
      </c>
      <c r="Q115" s="7"/>
      <c r="R115" s="7"/>
      <c r="S115" s="7"/>
      <c r="T115" s="7"/>
      <c r="U115" s="7"/>
      <c r="V115" s="7"/>
      <c r="W115" s="7"/>
      <c r="X115" s="7"/>
      <c r="Y115" s="7"/>
      <c r="Z115" s="7"/>
    </row>
    <row r="116" ht="15.0" customHeight="1">
      <c r="A116" s="20" t="s">
        <v>243</v>
      </c>
      <c r="B116" s="20" t="s">
        <v>420</v>
      </c>
      <c r="C116" s="20" t="s">
        <v>655</v>
      </c>
      <c r="D116" s="50">
        <v>2768.0</v>
      </c>
      <c r="E116" s="50">
        <v>1740.0</v>
      </c>
      <c r="F116" s="50">
        <v>4508.0</v>
      </c>
      <c r="G116" s="57">
        <v>0.6140195209</v>
      </c>
      <c r="H116" s="57">
        <v>0.3859804791</v>
      </c>
      <c r="I116" s="7"/>
      <c r="J116" s="20" t="s">
        <v>243</v>
      </c>
      <c r="K116" s="20" t="s">
        <v>420</v>
      </c>
      <c r="L116" s="20">
        <v>360.0</v>
      </c>
      <c r="M116" s="57">
        <v>0.6398470954</v>
      </c>
      <c r="N116" s="57">
        <v>0.6552748886</v>
      </c>
      <c r="O116" s="27">
        <v>-1.542779321</v>
      </c>
      <c r="P116" s="20">
        <v>1.0</v>
      </c>
      <c r="Q116" s="7"/>
      <c r="R116" s="7"/>
      <c r="S116" s="7"/>
      <c r="T116" s="7"/>
      <c r="U116" s="7"/>
      <c r="V116" s="7"/>
      <c r="W116" s="7"/>
      <c r="X116" s="7"/>
      <c r="Y116" s="7"/>
      <c r="Z116" s="7"/>
    </row>
    <row r="117" ht="15.0" customHeight="1">
      <c r="A117" s="20" t="s">
        <v>243</v>
      </c>
      <c r="B117" s="20" t="s">
        <v>420</v>
      </c>
      <c r="C117" s="20" t="s">
        <v>656</v>
      </c>
      <c r="D117" s="50">
        <v>2768.0</v>
      </c>
      <c r="E117" s="50">
        <v>1740.0</v>
      </c>
      <c r="F117" s="50">
        <v>4508.0</v>
      </c>
      <c r="G117" s="57">
        <v>0.6140195209</v>
      </c>
      <c r="H117" s="57">
        <v>0.3859804791</v>
      </c>
      <c r="I117" s="7"/>
      <c r="J117" s="20" t="s">
        <v>243</v>
      </c>
      <c r="K117" s="20" t="s">
        <v>420</v>
      </c>
      <c r="L117" s="20">
        <v>370.0</v>
      </c>
      <c r="M117" s="57">
        <v>0.7191412787</v>
      </c>
      <c r="N117" s="57">
        <v>0.6688034188</v>
      </c>
      <c r="O117" s="27">
        <v>5.033785987</v>
      </c>
      <c r="P117" s="20">
        <v>1.0</v>
      </c>
      <c r="Q117" s="7"/>
      <c r="R117" s="7"/>
      <c r="S117" s="7"/>
      <c r="T117" s="7"/>
      <c r="U117" s="7"/>
      <c r="V117" s="7"/>
      <c r="W117" s="7"/>
      <c r="X117" s="7"/>
      <c r="Y117" s="7"/>
      <c r="Z117" s="7"/>
    </row>
    <row r="118" ht="15.0" customHeight="1">
      <c r="A118" s="20" t="s">
        <v>243</v>
      </c>
      <c r="B118" s="20" t="s">
        <v>420</v>
      </c>
      <c r="C118" s="20" t="s">
        <v>657</v>
      </c>
      <c r="D118" s="50">
        <v>174.0</v>
      </c>
      <c r="E118" s="50">
        <v>179.0</v>
      </c>
      <c r="F118" s="50">
        <v>353.0</v>
      </c>
      <c r="G118" s="57">
        <v>0.492917847</v>
      </c>
      <c r="H118" s="57">
        <v>0.507082153</v>
      </c>
      <c r="I118" s="7"/>
      <c r="J118" s="20" t="s">
        <v>243</v>
      </c>
      <c r="K118" s="20" t="s">
        <v>420</v>
      </c>
      <c r="L118" s="20">
        <v>380.0</v>
      </c>
      <c r="M118" s="57">
        <v>0.5965443526</v>
      </c>
      <c r="N118" s="57">
        <v>0.6369796709</v>
      </c>
      <c r="O118" s="27">
        <v>-4.043531829</v>
      </c>
      <c r="P118" s="20">
        <v>1.0</v>
      </c>
      <c r="Q118" s="7"/>
      <c r="R118" s="7"/>
      <c r="S118" s="7"/>
      <c r="T118" s="7"/>
      <c r="U118" s="7"/>
      <c r="V118" s="7"/>
      <c r="W118" s="7"/>
      <c r="X118" s="7"/>
      <c r="Y118" s="7"/>
      <c r="Z118" s="7"/>
    </row>
    <row r="119" ht="15.0" customHeight="1">
      <c r="A119" s="20" t="s">
        <v>243</v>
      </c>
      <c r="B119" s="20" t="s">
        <v>420</v>
      </c>
      <c r="C119" s="20" t="s">
        <v>658</v>
      </c>
      <c r="D119" s="50">
        <v>265.0</v>
      </c>
      <c r="E119" s="50">
        <v>178.0</v>
      </c>
      <c r="F119" s="50">
        <v>443.0</v>
      </c>
      <c r="G119" s="57">
        <v>0.5981941309</v>
      </c>
      <c r="H119" s="57">
        <v>0.4018058691</v>
      </c>
      <c r="I119" s="7"/>
      <c r="J119" s="20" t="s">
        <v>243</v>
      </c>
      <c r="K119" s="20" t="s">
        <v>420</v>
      </c>
      <c r="L119" s="20">
        <v>390.0</v>
      </c>
      <c r="M119" s="57">
        <v>0.6394742122</v>
      </c>
      <c r="N119" s="57">
        <v>0.6404805915</v>
      </c>
      <c r="O119" s="27">
        <v>-0.1006379304</v>
      </c>
      <c r="P119" s="20">
        <v>1.0</v>
      </c>
      <c r="Q119" s="7"/>
      <c r="R119" s="7"/>
      <c r="S119" s="7"/>
      <c r="T119" s="7"/>
      <c r="U119" s="7"/>
      <c r="V119" s="7"/>
      <c r="W119" s="7"/>
      <c r="X119" s="7"/>
      <c r="Y119" s="7"/>
      <c r="Z119" s="7"/>
    </row>
    <row r="120" ht="15.0" customHeight="1">
      <c r="A120" s="20" t="s">
        <v>243</v>
      </c>
      <c r="B120" s="20" t="s">
        <v>420</v>
      </c>
      <c r="C120" s="20" t="s">
        <v>659</v>
      </c>
      <c r="D120" s="50">
        <v>237.0</v>
      </c>
      <c r="E120" s="50">
        <v>181.0</v>
      </c>
      <c r="F120" s="50">
        <v>418.0</v>
      </c>
      <c r="G120" s="57">
        <v>0.5669856459</v>
      </c>
      <c r="H120" s="57">
        <v>0.4330143541</v>
      </c>
      <c r="I120" s="7"/>
      <c r="J120" s="20" t="s">
        <v>243</v>
      </c>
      <c r="K120" s="20" t="s">
        <v>420</v>
      </c>
      <c r="L120" s="20">
        <v>400.0</v>
      </c>
      <c r="M120" s="57">
        <v>0.5518342328</v>
      </c>
      <c r="N120" s="57">
        <v>0.538647343</v>
      </c>
      <c r="O120" s="27">
        <v>1.318688976</v>
      </c>
      <c r="P120" s="20">
        <v>1.0</v>
      </c>
      <c r="Q120" s="7"/>
      <c r="R120" s="7"/>
      <c r="S120" s="7"/>
      <c r="T120" s="7"/>
      <c r="U120" s="7"/>
      <c r="V120" s="7"/>
      <c r="W120" s="7"/>
      <c r="X120" s="7"/>
      <c r="Y120" s="7"/>
      <c r="Z120" s="7"/>
    </row>
    <row r="121" ht="15.0" customHeight="1">
      <c r="A121" s="20" t="s">
        <v>243</v>
      </c>
      <c r="B121" s="20" t="s">
        <v>420</v>
      </c>
      <c r="C121" s="20" t="s">
        <v>660</v>
      </c>
      <c r="D121" s="50">
        <v>214.0</v>
      </c>
      <c r="E121" s="50">
        <v>147.0</v>
      </c>
      <c r="F121" s="50">
        <v>361.0</v>
      </c>
      <c r="G121" s="57">
        <v>0.5927977839</v>
      </c>
      <c r="H121" s="57">
        <v>0.4072022161</v>
      </c>
      <c r="I121" s="7"/>
      <c r="J121" s="20" t="s">
        <v>243</v>
      </c>
      <c r="K121" s="20" t="s">
        <v>420</v>
      </c>
      <c r="L121" s="20">
        <v>410.0</v>
      </c>
      <c r="M121" s="57">
        <v>0.6303969776</v>
      </c>
      <c r="N121" s="57">
        <v>0.6171259843</v>
      </c>
      <c r="O121" s="27">
        <v>1.327099333</v>
      </c>
      <c r="P121" s="20">
        <v>1.0</v>
      </c>
      <c r="Q121" s="7"/>
      <c r="R121" s="7"/>
      <c r="S121" s="7"/>
      <c r="T121" s="7"/>
      <c r="U121" s="7"/>
      <c r="V121" s="7"/>
      <c r="W121" s="7"/>
      <c r="X121" s="7"/>
      <c r="Y121" s="7"/>
      <c r="Z121" s="7"/>
    </row>
    <row r="122" ht="15.0" customHeight="1">
      <c r="A122" s="20" t="s">
        <v>243</v>
      </c>
      <c r="B122" s="20" t="s">
        <v>420</v>
      </c>
      <c r="C122" s="20" t="s">
        <v>661</v>
      </c>
      <c r="D122" s="50">
        <v>355.0</v>
      </c>
      <c r="E122" s="50">
        <v>240.0</v>
      </c>
      <c r="F122" s="50">
        <v>595.0</v>
      </c>
      <c r="G122" s="57">
        <v>0.5966386555</v>
      </c>
      <c r="H122" s="57">
        <v>0.4033613445</v>
      </c>
      <c r="I122" s="7"/>
      <c r="J122" s="20" t="s">
        <v>243</v>
      </c>
      <c r="K122" s="20" t="s">
        <v>420</v>
      </c>
      <c r="L122" s="20">
        <v>420.0</v>
      </c>
      <c r="M122" s="57">
        <v>0.624197746</v>
      </c>
      <c r="N122" s="57">
        <v>0.6067732832</v>
      </c>
      <c r="O122" s="27">
        <v>1.742446284</v>
      </c>
      <c r="P122" s="20">
        <v>1.0</v>
      </c>
      <c r="Q122" s="7"/>
      <c r="R122" s="7"/>
      <c r="S122" s="7"/>
      <c r="T122" s="7"/>
      <c r="U122" s="7"/>
      <c r="V122" s="7"/>
      <c r="W122" s="7"/>
      <c r="X122" s="7"/>
      <c r="Y122" s="7"/>
      <c r="Z122" s="7"/>
    </row>
    <row r="123" ht="15.0" customHeight="1">
      <c r="A123" s="20" t="s">
        <v>243</v>
      </c>
      <c r="B123" s="20" t="s">
        <v>420</v>
      </c>
      <c r="C123" s="20" t="s">
        <v>662</v>
      </c>
      <c r="D123" s="50">
        <v>2768.0</v>
      </c>
      <c r="E123" s="50">
        <v>1740.0</v>
      </c>
      <c r="F123" s="50">
        <v>4508.0</v>
      </c>
      <c r="G123" s="57">
        <v>0.6140195209</v>
      </c>
      <c r="H123" s="57">
        <v>0.3859804791</v>
      </c>
      <c r="I123" s="7"/>
      <c r="J123" s="20" t="s">
        <v>243</v>
      </c>
      <c r="K123" s="20" t="s">
        <v>420</v>
      </c>
      <c r="L123" s="20">
        <v>430.0</v>
      </c>
      <c r="M123" s="57">
        <v>0.5866395763</v>
      </c>
      <c r="N123" s="57">
        <v>0.5699873897</v>
      </c>
      <c r="O123" s="27">
        <v>1.665218663</v>
      </c>
      <c r="P123" s="20">
        <v>1.0</v>
      </c>
      <c r="Q123" s="7"/>
      <c r="R123" s="7"/>
      <c r="S123" s="7"/>
      <c r="T123" s="7"/>
      <c r="U123" s="7"/>
      <c r="V123" s="7"/>
      <c r="W123" s="7"/>
      <c r="X123" s="7"/>
      <c r="Y123" s="7"/>
      <c r="Z123" s="7"/>
    </row>
    <row r="124" ht="15.0" customHeight="1">
      <c r="A124" s="20" t="s">
        <v>243</v>
      </c>
      <c r="B124" s="20" t="s">
        <v>420</v>
      </c>
      <c r="C124" s="20" t="s">
        <v>663</v>
      </c>
      <c r="D124" s="50">
        <v>405.0</v>
      </c>
      <c r="E124" s="50">
        <v>293.0</v>
      </c>
      <c r="F124" s="50">
        <v>698.0</v>
      </c>
      <c r="G124" s="57">
        <v>0.5802292264</v>
      </c>
      <c r="H124" s="57">
        <v>0.4197707736</v>
      </c>
      <c r="I124" s="7"/>
      <c r="J124" s="20" t="s">
        <v>243</v>
      </c>
      <c r="K124" s="20" t="s">
        <v>420</v>
      </c>
      <c r="L124" s="20">
        <v>440.0</v>
      </c>
      <c r="M124" s="57">
        <v>0.612314458</v>
      </c>
      <c r="N124" s="57">
        <v>0.6247113164</v>
      </c>
      <c r="O124" s="27">
        <v>-1.239685835</v>
      </c>
      <c r="P124" s="20">
        <v>1.0</v>
      </c>
      <c r="Q124" s="7"/>
      <c r="R124" s="7"/>
      <c r="S124" s="7"/>
      <c r="T124" s="7"/>
      <c r="U124" s="7"/>
      <c r="V124" s="7"/>
      <c r="W124" s="7"/>
      <c r="X124" s="7"/>
      <c r="Y124" s="7"/>
      <c r="Z124" s="7"/>
    </row>
    <row r="125" ht="15.0" customHeight="1">
      <c r="A125" s="20" t="s">
        <v>243</v>
      </c>
      <c r="B125" s="20" t="s">
        <v>420</v>
      </c>
      <c r="C125" s="20" t="s">
        <v>664</v>
      </c>
      <c r="D125" s="50">
        <v>136.0</v>
      </c>
      <c r="E125" s="50">
        <v>80.0</v>
      </c>
      <c r="F125" s="50">
        <v>216.0</v>
      </c>
      <c r="G125" s="57">
        <v>0.6296296296</v>
      </c>
      <c r="H125" s="57">
        <v>0.3703703704</v>
      </c>
      <c r="I125" s="7"/>
      <c r="J125" s="20" t="s">
        <v>243</v>
      </c>
      <c r="K125" s="20" t="s">
        <v>420</v>
      </c>
      <c r="L125" s="20">
        <v>450.0</v>
      </c>
      <c r="M125" s="57">
        <v>0.5685814922</v>
      </c>
      <c r="N125" s="57">
        <v>0.5821561338</v>
      </c>
      <c r="O125" s="27">
        <v>-1.357464161</v>
      </c>
      <c r="P125" s="20">
        <v>1.0</v>
      </c>
      <c r="Q125" s="7"/>
      <c r="R125" s="7"/>
      <c r="S125" s="7"/>
      <c r="T125" s="7"/>
      <c r="U125" s="7"/>
      <c r="V125" s="7"/>
      <c r="W125" s="7"/>
      <c r="X125" s="7"/>
      <c r="Y125" s="7"/>
      <c r="Z125" s="7"/>
    </row>
    <row r="126" ht="15.0" customHeight="1">
      <c r="A126" s="20" t="s">
        <v>243</v>
      </c>
      <c r="B126" s="20" t="s">
        <v>420</v>
      </c>
      <c r="C126" s="20" t="s">
        <v>665</v>
      </c>
      <c r="D126" s="50">
        <v>198.0</v>
      </c>
      <c r="E126" s="50">
        <v>119.0</v>
      </c>
      <c r="F126" s="50">
        <v>317.0</v>
      </c>
      <c r="G126" s="57">
        <v>0.6246056782</v>
      </c>
      <c r="H126" s="57">
        <v>0.3753943218</v>
      </c>
      <c r="I126" s="7"/>
      <c r="J126" s="20" t="s">
        <v>243</v>
      </c>
      <c r="K126" s="20" t="s">
        <v>420</v>
      </c>
      <c r="L126" s="20">
        <v>460.0</v>
      </c>
      <c r="M126" s="57">
        <v>0.6999953144</v>
      </c>
      <c r="N126" s="57">
        <v>0.6755952381</v>
      </c>
      <c r="O126" s="27">
        <v>2.440007632</v>
      </c>
      <c r="P126" s="20">
        <v>1.0</v>
      </c>
      <c r="Q126" s="7"/>
      <c r="R126" s="7"/>
      <c r="S126" s="7"/>
      <c r="T126" s="7"/>
      <c r="U126" s="7"/>
      <c r="V126" s="7"/>
      <c r="W126" s="7"/>
      <c r="X126" s="7"/>
      <c r="Y126" s="7"/>
      <c r="Z126" s="7"/>
    </row>
    <row r="127" ht="15.0" customHeight="1">
      <c r="A127" s="20" t="s">
        <v>243</v>
      </c>
      <c r="B127" s="20" t="s">
        <v>420</v>
      </c>
      <c r="C127" s="20" t="s">
        <v>666</v>
      </c>
      <c r="D127" s="50">
        <v>319.0</v>
      </c>
      <c r="E127" s="50">
        <v>173.0</v>
      </c>
      <c r="F127" s="50">
        <v>492.0</v>
      </c>
      <c r="G127" s="57">
        <v>0.6483739837</v>
      </c>
      <c r="H127" s="57">
        <v>0.3516260163</v>
      </c>
      <c r="I127" s="7"/>
      <c r="J127" s="20" t="s">
        <v>243</v>
      </c>
      <c r="K127" s="20" t="s">
        <v>420</v>
      </c>
      <c r="L127" s="20">
        <v>470.0</v>
      </c>
      <c r="M127" s="57">
        <v>0.6452057784</v>
      </c>
      <c r="N127" s="57">
        <v>0.6469072165</v>
      </c>
      <c r="O127" s="27">
        <v>-0.1701438114</v>
      </c>
      <c r="P127" s="20">
        <v>1.0</v>
      </c>
      <c r="Q127" s="7"/>
      <c r="R127" s="7"/>
      <c r="S127" s="7"/>
      <c r="T127" s="7"/>
      <c r="U127" s="7"/>
      <c r="V127" s="7"/>
      <c r="W127" s="7"/>
      <c r="X127" s="7"/>
      <c r="Y127" s="7"/>
      <c r="Z127" s="7"/>
    </row>
    <row r="128" ht="15.0" customHeight="1">
      <c r="A128" s="20" t="s">
        <v>243</v>
      </c>
      <c r="B128" s="20" t="s">
        <v>420</v>
      </c>
      <c r="C128" s="20" t="s">
        <v>667</v>
      </c>
      <c r="D128" s="50">
        <v>119.0</v>
      </c>
      <c r="E128" s="50">
        <v>76.0</v>
      </c>
      <c r="F128" s="50">
        <v>195.0</v>
      </c>
      <c r="G128" s="57">
        <v>0.6102564103</v>
      </c>
      <c r="H128" s="57">
        <v>0.3897435897</v>
      </c>
      <c r="I128" s="7"/>
      <c r="J128" s="20" t="s">
        <v>243</v>
      </c>
      <c r="K128" s="20" t="s">
        <v>420</v>
      </c>
      <c r="L128" s="20">
        <v>480.0</v>
      </c>
      <c r="M128" s="57">
        <v>0.6459737421</v>
      </c>
      <c r="N128" s="57">
        <v>0.6394904459</v>
      </c>
      <c r="O128" s="27">
        <v>0.6483296231</v>
      </c>
      <c r="P128" s="20">
        <v>1.0</v>
      </c>
      <c r="Q128" s="7"/>
      <c r="R128" s="7"/>
      <c r="S128" s="7"/>
      <c r="T128" s="7"/>
      <c r="U128" s="7"/>
      <c r="V128" s="7"/>
      <c r="W128" s="7"/>
      <c r="X128" s="7"/>
      <c r="Y128" s="7"/>
      <c r="Z128" s="7"/>
    </row>
    <row r="129" ht="15.0" customHeight="1">
      <c r="A129" s="20" t="s">
        <v>243</v>
      </c>
      <c r="B129" s="20" t="s">
        <v>420</v>
      </c>
      <c r="C129" s="20" t="s">
        <v>668</v>
      </c>
      <c r="D129" s="50">
        <v>162.0</v>
      </c>
      <c r="E129" s="50">
        <v>69.0</v>
      </c>
      <c r="F129" s="50">
        <v>231.0</v>
      </c>
      <c r="G129" s="57">
        <v>0.7012987013</v>
      </c>
      <c r="H129" s="57">
        <v>0.2987012987</v>
      </c>
      <c r="I129" s="7"/>
      <c r="J129" s="20" t="s">
        <v>243</v>
      </c>
      <c r="K129" s="20" t="s">
        <v>420</v>
      </c>
      <c r="L129" s="20">
        <v>500.0</v>
      </c>
      <c r="M129" s="57">
        <v>0.7020696139</v>
      </c>
      <c r="N129" s="57">
        <v>0.6594594595</v>
      </c>
      <c r="O129" s="27">
        <v>4.261015446</v>
      </c>
      <c r="P129" s="20">
        <v>1.0</v>
      </c>
      <c r="Q129" s="7"/>
      <c r="R129" s="7"/>
      <c r="S129" s="7"/>
      <c r="T129" s="7"/>
      <c r="U129" s="7"/>
      <c r="V129" s="7"/>
      <c r="W129" s="7"/>
      <c r="X129" s="7"/>
      <c r="Y129" s="7"/>
      <c r="Z129" s="7"/>
    </row>
    <row r="130" ht="15.0" customHeight="1">
      <c r="A130" s="20" t="s">
        <v>243</v>
      </c>
      <c r="B130" s="20" t="s">
        <v>420</v>
      </c>
      <c r="C130" s="20" t="s">
        <v>669</v>
      </c>
      <c r="D130" s="50">
        <v>24.0</v>
      </c>
      <c r="E130" s="50">
        <v>20.0</v>
      </c>
      <c r="F130" s="50">
        <v>44.0</v>
      </c>
      <c r="G130" s="57">
        <v>0.5454545455</v>
      </c>
      <c r="H130" s="57">
        <v>0.4545454545</v>
      </c>
      <c r="I130" s="7"/>
      <c r="J130" s="20" t="s">
        <v>243</v>
      </c>
      <c r="K130" s="20" t="s">
        <v>420</v>
      </c>
      <c r="L130" s="20">
        <v>520.0</v>
      </c>
      <c r="M130" s="57">
        <v>0.5310687252</v>
      </c>
      <c r="N130" s="57">
        <v>0.55</v>
      </c>
      <c r="O130" s="27">
        <v>-1.893127477</v>
      </c>
      <c r="P130" s="20">
        <v>1.0</v>
      </c>
      <c r="Q130" s="7"/>
      <c r="R130" s="7"/>
      <c r="S130" s="7"/>
      <c r="T130" s="7"/>
      <c r="U130" s="7"/>
      <c r="V130" s="7"/>
      <c r="W130" s="7"/>
      <c r="X130" s="7"/>
      <c r="Y130" s="7"/>
      <c r="Z130" s="7"/>
    </row>
    <row r="131" ht="15.0" customHeight="1">
      <c r="A131" s="20" t="s">
        <v>243</v>
      </c>
      <c r="B131" s="20" t="s">
        <v>420</v>
      </c>
      <c r="C131" s="20" t="s">
        <v>670</v>
      </c>
      <c r="D131" s="50">
        <v>149.0</v>
      </c>
      <c r="E131" s="50">
        <v>120.0</v>
      </c>
      <c r="F131" s="50">
        <v>269.0</v>
      </c>
      <c r="G131" s="57">
        <v>0.5539033457</v>
      </c>
      <c r="H131" s="57">
        <v>0.4460966543</v>
      </c>
      <c r="I131" s="7"/>
      <c r="J131" s="20" t="s">
        <v>243</v>
      </c>
      <c r="K131" s="20" t="s">
        <v>420</v>
      </c>
      <c r="L131" s="20">
        <v>530.0</v>
      </c>
      <c r="M131" s="57">
        <v>0.6736682577</v>
      </c>
      <c r="N131" s="57">
        <v>0.6396103896</v>
      </c>
      <c r="O131" s="27">
        <v>3.405786814</v>
      </c>
      <c r="P131" s="20">
        <v>1.0</v>
      </c>
      <c r="Q131" s="7"/>
      <c r="R131" s="7"/>
      <c r="S131" s="7"/>
      <c r="T131" s="7"/>
      <c r="U131" s="7"/>
      <c r="V131" s="7"/>
      <c r="W131" s="7"/>
      <c r="X131" s="7"/>
      <c r="Y131" s="7"/>
      <c r="Z131" s="7"/>
    </row>
    <row r="132" ht="15.0" customHeight="1">
      <c r="A132" s="20" t="s">
        <v>243</v>
      </c>
      <c r="B132" s="20" t="s">
        <v>420</v>
      </c>
      <c r="C132" s="20" t="s">
        <v>671</v>
      </c>
      <c r="D132" s="50">
        <v>223.0</v>
      </c>
      <c r="E132" s="50">
        <v>108.0</v>
      </c>
      <c r="F132" s="50">
        <v>331.0</v>
      </c>
      <c r="G132" s="57">
        <v>0.6737160121</v>
      </c>
      <c r="H132" s="57">
        <v>0.3262839879</v>
      </c>
      <c r="I132" s="7"/>
      <c r="J132" s="20" t="s">
        <v>243</v>
      </c>
      <c r="K132" s="20" t="s">
        <v>420</v>
      </c>
      <c r="L132" s="20">
        <v>540.0</v>
      </c>
      <c r="M132" s="57">
        <v>0.579901765</v>
      </c>
      <c r="N132" s="57">
        <v>0.5881355932</v>
      </c>
      <c r="O132" s="27">
        <v>-0.8233828193</v>
      </c>
      <c r="P132" s="20">
        <v>1.0</v>
      </c>
      <c r="Q132" s="7"/>
      <c r="R132" s="7"/>
      <c r="S132" s="7"/>
      <c r="T132" s="7"/>
      <c r="U132" s="7"/>
      <c r="V132" s="7"/>
      <c r="W132" s="7"/>
      <c r="X132" s="7"/>
      <c r="Y132" s="7"/>
      <c r="Z132" s="7"/>
    </row>
    <row r="133" ht="15.0" customHeight="1">
      <c r="A133" s="20" t="s">
        <v>243</v>
      </c>
      <c r="B133" s="20" t="s">
        <v>420</v>
      </c>
      <c r="C133" s="20" t="s">
        <v>672</v>
      </c>
      <c r="D133" s="50">
        <v>61.0</v>
      </c>
      <c r="E133" s="50">
        <v>32.0</v>
      </c>
      <c r="F133" s="50">
        <v>93.0</v>
      </c>
      <c r="G133" s="57">
        <v>0.6559139785</v>
      </c>
      <c r="H133" s="57">
        <v>0.3440860215</v>
      </c>
      <c r="I133" s="7"/>
      <c r="J133" s="20" t="s">
        <v>243</v>
      </c>
      <c r="K133" s="20" t="s">
        <v>420</v>
      </c>
      <c r="L133" s="20">
        <v>550.0</v>
      </c>
      <c r="M133" s="57">
        <v>0.6668578059</v>
      </c>
      <c r="N133" s="57">
        <v>0.6294706724</v>
      </c>
      <c r="O133" s="27">
        <v>3.738713349</v>
      </c>
      <c r="P133" s="20">
        <v>1.0</v>
      </c>
      <c r="Q133" s="7"/>
      <c r="R133" s="7"/>
      <c r="S133" s="7"/>
      <c r="T133" s="7"/>
      <c r="U133" s="7"/>
      <c r="V133" s="7"/>
      <c r="W133" s="7"/>
      <c r="X133" s="7"/>
      <c r="Y133" s="7"/>
      <c r="Z133" s="7"/>
    </row>
    <row r="134" ht="15.0" customHeight="1">
      <c r="A134" s="20" t="s">
        <v>243</v>
      </c>
      <c r="B134" s="20" t="s">
        <v>420</v>
      </c>
      <c r="C134" s="20" t="s">
        <v>673</v>
      </c>
      <c r="D134" s="50">
        <v>57.0</v>
      </c>
      <c r="E134" s="50">
        <v>33.0</v>
      </c>
      <c r="F134" s="50">
        <v>90.0</v>
      </c>
      <c r="G134" s="57">
        <v>0.6333333333</v>
      </c>
      <c r="H134" s="57">
        <v>0.3666666667</v>
      </c>
      <c r="I134" s="7"/>
      <c r="J134" s="20" t="s">
        <v>243</v>
      </c>
      <c r="K134" s="20" t="s">
        <v>420</v>
      </c>
      <c r="L134" s="20">
        <v>560.0</v>
      </c>
      <c r="M134" s="57">
        <v>0.5672272265</v>
      </c>
      <c r="N134" s="57">
        <v>0.6010869565</v>
      </c>
      <c r="O134" s="27">
        <v>-3.385973</v>
      </c>
      <c r="P134" s="20">
        <v>1.0</v>
      </c>
      <c r="Q134" s="7"/>
      <c r="R134" s="7"/>
      <c r="S134" s="7"/>
      <c r="T134" s="7"/>
      <c r="U134" s="7"/>
      <c r="V134" s="7"/>
      <c r="W134" s="7"/>
      <c r="X134" s="7"/>
      <c r="Y134" s="7"/>
      <c r="Z134" s="7"/>
    </row>
    <row r="135" ht="15.0" customHeight="1">
      <c r="A135" s="20" t="s">
        <v>243</v>
      </c>
      <c r="B135" s="20" t="s">
        <v>420</v>
      </c>
      <c r="C135" s="20" t="s">
        <v>674</v>
      </c>
      <c r="D135" s="50">
        <v>147.0</v>
      </c>
      <c r="E135" s="50">
        <v>71.0</v>
      </c>
      <c r="F135" s="50">
        <v>218.0</v>
      </c>
      <c r="G135" s="57">
        <v>0.6743119266</v>
      </c>
      <c r="H135" s="57">
        <v>0.3256880734</v>
      </c>
      <c r="I135" s="7"/>
      <c r="J135" s="20" t="s">
        <v>243</v>
      </c>
      <c r="K135" s="20" t="s">
        <v>420</v>
      </c>
      <c r="L135" s="20">
        <v>570.0</v>
      </c>
      <c r="M135" s="57">
        <v>0.6104763224</v>
      </c>
      <c r="N135" s="57">
        <v>0.6196226415</v>
      </c>
      <c r="O135" s="27">
        <v>-0.9146319126</v>
      </c>
      <c r="P135" s="20">
        <v>1.0</v>
      </c>
      <c r="Q135" s="7"/>
      <c r="R135" s="7"/>
      <c r="S135" s="7"/>
      <c r="T135" s="7"/>
      <c r="U135" s="7"/>
      <c r="V135" s="7"/>
      <c r="W135" s="7"/>
      <c r="X135" s="7"/>
      <c r="Y135" s="7"/>
      <c r="Z135" s="7"/>
    </row>
    <row r="136" ht="15.0" customHeight="1">
      <c r="A136" s="20" t="s">
        <v>243</v>
      </c>
      <c r="B136" s="20" t="s">
        <v>420</v>
      </c>
      <c r="C136" s="20" t="s">
        <v>675</v>
      </c>
      <c r="D136" s="50">
        <v>276.0</v>
      </c>
      <c r="E136" s="50">
        <v>165.0</v>
      </c>
      <c r="F136" s="50">
        <v>441.0</v>
      </c>
      <c r="G136" s="57">
        <v>0.6258503401</v>
      </c>
      <c r="H136" s="57">
        <v>0.3741496599</v>
      </c>
      <c r="I136" s="7"/>
      <c r="J136" s="20" t="s">
        <v>243</v>
      </c>
      <c r="K136" s="20" t="s">
        <v>421</v>
      </c>
      <c r="L136" s="20">
        <v>580.0</v>
      </c>
      <c r="M136" s="57">
        <v>0.7307478983</v>
      </c>
      <c r="N136" s="57">
        <v>0.7027027027</v>
      </c>
      <c r="O136" s="27">
        <v>2.804519556</v>
      </c>
      <c r="P136" s="20">
        <v>1.0</v>
      </c>
      <c r="Q136" s="7"/>
      <c r="R136" s="7"/>
      <c r="S136" s="7"/>
      <c r="T136" s="7"/>
      <c r="U136" s="7"/>
      <c r="V136" s="7"/>
      <c r="W136" s="7"/>
      <c r="X136" s="7"/>
      <c r="Y136" s="7"/>
      <c r="Z136" s="7"/>
    </row>
    <row r="137" ht="15.0" customHeight="1">
      <c r="A137" s="20" t="s">
        <v>243</v>
      </c>
      <c r="B137" s="20" t="s">
        <v>420</v>
      </c>
      <c r="C137" s="20" t="s">
        <v>676</v>
      </c>
      <c r="D137" s="50">
        <v>108.0</v>
      </c>
      <c r="E137" s="50">
        <v>63.0</v>
      </c>
      <c r="F137" s="50">
        <v>171.0</v>
      </c>
      <c r="G137" s="57">
        <v>0.6315789474</v>
      </c>
      <c r="H137" s="57">
        <v>0.3684210526</v>
      </c>
      <c r="I137" s="7"/>
      <c r="J137" s="20" t="s">
        <v>243</v>
      </c>
      <c r="K137" s="20" t="s">
        <v>421</v>
      </c>
      <c r="L137" s="20">
        <v>590.0</v>
      </c>
      <c r="M137" s="57">
        <v>0.6483526793</v>
      </c>
      <c r="N137" s="57">
        <v>0.6624605678</v>
      </c>
      <c r="O137" s="27">
        <v>-1.410788853</v>
      </c>
      <c r="P137" s="20">
        <v>1.0</v>
      </c>
      <c r="Q137" s="7"/>
      <c r="R137" s="7"/>
      <c r="S137" s="7"/>
      <c r="T137" s="7"/>
      <c r="U137" s="7"/>
      <c r="V137" s="7"/>
      <c r="W137" s="7"/>
      <c r="X137" s="7"/>
      <c r="Y137" s="7"/>
      <c r="Z137" s="7"/>
    </row>
    <row r="138" ht="15.0" customHeight="1">
      <c r="A138" s="20" t="s">
        <v>243</v>
      </c>
      <c r="B138" s="20" t="s">
        <v>420</v>
      </c>
      <c r="C138" s="20" t="s">
        <v>677</v>
      </c>
      <c r="D138" s="50">
        <v>80.0</v>
      </c>
      <c r="E138" s="50">
        <v>55.0</v>
      </c>
      <c r="F138" s="50">
        <v>135.0</v>
      </c>
      <c r="G138" s="57">
        <v>0.5925925926</v>
      </c>
      <c r="H138" s="57">
        <v>0.4074074074</v>
      </c>
      <c r="I138" s="7"/>
      <c r="J138" s="20" t="s">
        <v>243</v>
      </c>
      <c r="K138" s="20" t="s">
        <v>421</v>
      </c>
      <c r="L138" s="20">
        <v>600.0</v>
      </c>
      <c r="M138" s="57">
        <v>0.7248440318</v>
      </c>
      <c r="N138" s="57">
        <v>0.7133550489</v>
      </c>
      <c r="O138" s="27">
        <v>1.148898291</v>
      </c>
      <c r="P138" s="20">
        <v>1.0</v>
      </c>
      <c r="Q138" s="7"/>
      <c r="R138" s="7"/>
      <c r="S138" s="7"/>
      <c r="T138" s="7"/>
      <c r="U138" s="7"/>
      <c r="V138" s="7"/>
      <c r="W138" s="7"/>
      <c r="X138" s="7"/>
      <c r="Y138" s="7"/>
      <c r="Z138" s="7"/>
    </row>
    <row r="139" ht="15.0" customHeight="1">
      <c r="A139" s="20" t="s">
        <v>243</v>
      </c>
      <c r="B139" s="20" t="s">
        <v>420</v>
      </c>
      <c r="C139" s="20" t="s">
        <v>678</v>
      </c>
      <c r="D139" s="50">
        <v>199.0</v>
      </c>
      <c r="E139" s="50">
        <v>132.0</v>
      </c>
      <c r="F139" s="50">
        <v>331.0</v>
      </c>
      <c r="G139" s="57">
        <v>0.6012084592</v>
      </c>
      <c r="H139" s="57">
        <v>0.3987915408</v>
      </c>
      <c r="I139" s="7"/>
      <c r="J139" s="20" t="s">
        <v>243</v>
      </c>
      <c r="K139" s="20" t="s">
        <v>421</v>
      </c>
      <c r="L139" s="20">
        <v>610.0</v>
      </c>
      <c r="M139" s="57">
        <v>0.6893082723</v>
      </c>
      <c r="N139" s="57">
        <v>0.6788856305</v>
      </c>
      <c r="O139" s="27">
        <v>1.042264178</v>
      </c>
      <c r="P139" s="20">
        <v>1.0</v>
      </c>
      <c r="Q139" s="7"/>
      <c r="R139" s="7"/>
      <c r="S139" s="7"/>
      <c r="T139" s="7"/>
      <c r="U139" s="7"/>
      <c r="V139" s="7"/>
      <c r="W139" s="7"/>
      <c r="X139" s="7"/>
      <c r="Y139" s="7"/>
      <c r="Z139" s="7"/>
    </row>
    <row r="140" ht="15.0" customHeight="1">
      <c r="A140" s="20" t="s">
        <v>243</v>
      </c>
      <c r="B140" s="20" t="s">
        <v>420</v>
      </c>
      <c r="C140" s="20" t="s">
        <v>679</v>
      </c>
      <c r="D140" s="50">
        <v>150.0</v>
      </c>
      <c r="E140" s="50">
        <v>97.0</v>
      </c>
      <c r="F140" s="50">
        <v>247.0</v>
      </c>
      <c r="G140" s="57">
        <v>0.6072874494</v>
      </c>
      <c r="H140" s="57">
        <v>0.3927125506</v>
      </c>
      <c r="I140" s="7"/>
      <c r="J140" s="20" t="s">
        <v>243</v>
      </c>
      <c r="K140" s="20" t="s">
        <v>421</v>
      </c>
      <c r="L140" s="20">
        <v>620.0</v>
      </c>
      <c r="M140" s="57">
        <v>0.6432021034</v>
      </c>
      <c r="N140" s="57">
        <v>0.6593591906</v>
      </c>
      <c r="O140" s="27">
        <v>-1.615708712</v>
      </c>
      <c r="P140" s="20">
        <v>1.0</v>
      </c>
      <c r="Q140" s="7"/>
      <c r="R140" s="7"/>
      <c r="S140" s="7"/>
      <c r="T140" s="7"/>
      <c r="U140" s="7"/>
      <c r="V140" s="7"/>
      <c r="W140" s="7"/>
      <c r="X140" s="7"/>
      <c r="Y140" s="7"/>
      <c r="Z140" s="7"/>
    </row>
    <row r="141" ht="15.0" customHeight="1">
      <c r="A141" s="20" t="s">
        <v>243</v>
      </c>
      <c r="B141" s="20" t="s">
        <v>421</v>
      </c>
      <c r="C141" s="20" t="s">
        <v>680</v>
      </c>
      <c r="D141" s="50">
        <v>476.0</v>
      </c>
      <c r="E141" s="50">
        <v>224.0</v>
      </c>
      <c r="F141" s="50">
        <v>700.0</v>
      </c>
      <c r="G141" s="57">
        <v>0.68</v>
      </c>
      <c r="H141" s="57">
        <v>0.32</v>
      </c>
      <c r="I141" s="7"/>
      <c r="J141" s="20" t="s">
        <v>243</v>
      </c>
      <c r="K141" s="20" t="s">
        <v>421</v>
      </c>
      <c r="L141" s="20">
        <v>630.0</v>
      </c>
      <c r="M141" s="57">
        <v>0.6223582721</v>
      </c>
      <c r="N141" s="57">
        <v>0.6126674787</v>
      </c>
      <c r="O141" s="27">
        <v>0.9690793433</v>
      </c>
      <c r="P141" s="20">
        <v>1.0</v>
      </c>
      <c r="Q141" s="7"/>
      <c r="R141" s="7"/>
      <c r="S141" s="7"/>
      <c r="T141" s="7"/>
      <c r="U141" s="7"/>
      <c r="V141" s="7"/>
      <c r="W141" s="7"/>
      <c r="X141" s="7"/>
      <c r="Y141" s="7"/>
      <c r="Z141" s="7"/>
    </row>
    <row r="142" ht="15.0" customHeight="1">
      <c r="A142" s="20" t="s">
        <v>243</v>
      </c>
      <c r="B142" s="20" t="s">
        <v>421</v>
      </c>
      <c r="C142" s="20" t="s">
        <v>681</v>
      </c>
      <c r="D142" s="50">
        <v>302.0</v>
      </c>
      <c r="E142" s="50">
        <v>191.0</v>
      </c>
      <c r="F142" s="50">
        <v>493.0</v>
      </c>
      <c r="G142" s="57">
        <v>0.6125760649</v>
      </c>
      <c r="H142" s="57">
        <v>0.3874239351</v>
      </c>
      <c r="I142" s="7"/>
      <c r="J142" s="20" t="s">
        <v>243</v>
      </c>
      <c r="K142" s="20" t="s">
        <v>421</v>
      </c>
      <c r="L142" s="20">
        <v>640.0</v>
      </c>
      <c r="M142" s="57">
        <v>0.6169473368</v>
      </c>
      <c r="N142" s="57">
        <v>0.6012084592</v>
      </c>
      <c r="O142" s="27">
        <v>1.573887763</v>
      </c>
      <c r="P142" s="20">
        <v>1.0</v>
      </c>
      <c r="Q142" s="7"/>
      <c r="R142" s="7"/>
      <c r="S142" s="7"/>
      <c r="T142" s="7"/>
      <c r="U142" s="7"/>
      <c r="V142" s="7"/>
      <c r="W142" s="7"/>
      <c r="X142" s="7"/>
      <c r="Y142" s="7"/>
      <c r="Z142" s="7"/>
    </row>
    <row r="143" ht="15.0" customHeight="1">
      <c r="A143" s="20" t="s">
        <v>243</v>
      </c>
      <c r="B143" s="20" t="s">
        <v>421</v>
      </c>
      <c r="C143" s="20" t="s">
        <v>682</v>
      </c>
      <c r="D143" s="50">
        <v>376.0</v>
      </c>
      <c r="E143" s="50">
        <v>167.0</v>
      </c>
      <c r="F143" s="50">
        <v>543.0</v>
      </c>
      <c r="G143" s="57">
        <v>0.6924493554</v>
      </c>
      <c r="H143" s="57">
        <v>0.3075506446</v>
      </c>
      <c r="I143" s="7"/>
      <c r="J143" s="20" t="s">
        <v>243</v>
      </c>
      <c r="K143" s="20" t="s">
        <v>421</v>
      </c>
      <c r="L143" s="20">
        <v>650.0</v>
      </c>
      <c r="M143" s="57">
        <v>0.618368011</v>
      </c>
      <c r="N143" s="57">
        <v>0.6005314438</v>
      </c>
      <c r="O143" s="27">
        <v>1.783656728</v>
      </c>
      <c r="P143" s="20">
        <v>1.0</v>
      </c>
      <c r="Q143" s="7"/>
      <c r="R143" s="7"/>
      <c r="S143" s="7"/>
      <c r="T143" s="7"/>
      <c r="U143" s="7"/>
      <c r="V143" s="7"/>
      <c r="W143" s="7"/>
      <c r="X143" s="7"/>
      <c r="Y143" s="7"/>
      <c r="Z143" s="7"/>
    </row>
    <row r="144" ht="15.0" customHeight="1">
      <c r="A144" s="20" t="s">
        <v>243</v>
      </c>
      <c r="B144" s="20" t="s">
        <v>421</v>
      </c>
      <c r="C144" s="20" t="s">
        <v>683</v>
      </c>
      <c r="D144" s="50">
        <v>439.0</v>
      </c>
      <c r="E144" s="50">
        <v>235.0</v>
      </c>
      <c r="F144" s="50">
        <v>674.0</v>
      </c>
      <c r="G144" s="57">
        <v>0.6513353116</v>
      </c>
      <c r="H144" s="57">
        <v>0.3486646884</v>
      </c>
      <c r="I144" s="7"/>
      <c r="J144" s="20" t="s">
        <v>243</v>
      </c>
      <c r="K144" s="20" t="s">
        <v>421</v>
      </c>
      <c r="L144" s="20">
        <v>660.0</v>
      </c>
      <c r="M144" s="57">
        <v>0.6028487369</v>
      </c>
      <c r="N144" s="57">
        <v>0.615746181</v>
      </c>
      <c r="O144" s="27">
        <v>-1.289744402</v>
      </c>
      <c r="P144" s="20">
        <v>1.0</v>
      </c>
      <c r="Q144" s="7"/>
      <c r="R144" s="7"/>
      <c r="S144" s="7"/>
      <c r="T144" s="7"/>
      <c r="U144" s="7"/>
      <c r="V144" s="7"/>
      <c r="W144" s="7"/>
      <c r="X144" s="7"/>
      <c r="Y144" s="7"/>
      <c r="Z144" s="7"/>
    </row>
    <row r="145" ht="15.0" customHeight="1">
      <c r="A145" s="20" t="s">
        <v>243</v>
      </c>
      <c r="B145" s="20" t="s">
        <v>421</v>
      </c>
      <c r="C145" s="20" t="s">
        <v>684</v>
      </c>
      <c r="D145" s="50">
        <v>600.0</v>
      </c>
      <c r="E145" s="50">
        <v>332.0</v>
      </c>
      <c r="F145" s="50">
        <v>932.0</v>
      </c>
      <c r="G145" s="57">
        <v>0.643776824</v>
      </c>
      <c r="H145" s="57">
        <v>0.356223176</v>
      </c>
      <c r="I145" s="7"/>
      <c r="J145" s="20" t="s">
        <v>243</v>
      </c>
      <c r="K145" s="20" t="s">
        <v>421</v>
      </c>
      <c r="L145" s="20">
        <v>670.0</v>
      </c>
      <c r="M145" s="57">
        <v>0.5395452065</v>
      </c>
      <c r="N145" s="57">
        <v>0.5595390525</v>
      </c>
      <c r="O145" s="27">
        <v>-1.9993846</v>
      </c>
      <c r="P145" s="20">
        <v>1.0</v>
      </c>
      <c r="Q145" s="7"/>
      <c r="R145" s="7"/>
      <c r="S145" s="7"/>
      <c r="T145" s="7"/>
      <c r="U145" s="7"/>
      <c r="V145" s="7"/>
      <c r="W145" s="7"/>
      <c r="X145" s="7"/>
      <c r="Y145" s="7"/>
      <c r="Z145" s="7"/>
    </row>
    <row r="146" ht="15.0" customHeight="1">
      <c r="A146" s="20" t="s">
        <v>243</v>
      </c>
      <c r="B146" s="20" t="s">
        <v>421</v>
      </c>
      <c r="C146" s="20" t="s">
        <v>685</v>
      </c>
      <c r="D146" s="50">
        <v>400.0</v>
      </c>
      <c r="E146" s="50">
        <v>281.0</v>
      </c>
      <c r="F146" s="50">
        <v>681.0</v>
      </c>
      <c r="G146" s="57">
        <v>0.5873715125</v>
      </c>
      <c r="H146" s="57">
        <v>0.4126284875</v>
      </c>
      <c r="I146" s="7"/>
      <c r="J146" s="20" t="s">
        <v>243</v>
      </c>
      <c r="K146" s="20" t="s">
        <v>421</v>
      </c>
      <c r="L146" s="20">
        <v>680.0</v>
      </c>
      <c r="M146" s="57">
        <v>0.6398916276</v>
      </c>
      <c r="N146" s="57">
        <v>0.6294691224</v>
      </c>
      <c r="O146" s="27">
        <v>1.042250522</v>
      </c>
      <c r="P146" s="20">
        <v>1.0</v>
      </c>
      <c r="Q146" s="7"/>
      <c r="R146" s="7"/>
      <c r="S146" s="7"/>
      <c r="T146" s="7"/>
      <c r="U146" s="7"/>
      <c r="V146" s="7"/>
      <c r="W146" s="7"/>
      <c r="X146" s="7"/>
      <c r="Y146" s="7"/>
      <c r="Z146" s="7"/>
    </row>
    <row r="147" ht="15.0" customHeight="1">
      <c r="A147" s="20" t="s">
        <v>243</v>
      </c>
      <c r="B147" s="20" t="s">
        <v>421</v>
      </c>
      <c r="C147" s="20" t="s">
        <v>686</v>
      </c>
      <c r="D147" s="50">
        <v>485.0</v>
      </c>
      <c r="E147" s="50">
        <v>325.0</v>
      </c>
      <c r="F147" s="50">
        <v>810.0</v>
      </c>
      <c r="G147" s="57">
        <v>0.5987654321</v>
      </c>
      <c r="H147" s="57">
        <v>0.4012345679</v>
      </c>
      <c r="I147" s="7"/>
      <c r="J147" s="20" t="s">
        <v>243</v>
      </c>
      <c r="K147" s="20" t="s">
        <v>421</v>
      </c>
      <c r="L147" s="20">
        <v>690.0</v>
      </c>
      <c r="M147" s="57">
        <v>0.6001691852</v>
      </c>
      <c r="N147" s="57">
        <v>0.6024464832</v>
      </c>
      <c r="O147" s="27">
        <v>-0.2277298004</v>
      </c>
      <c r="P147" s="20">
        <v>1.0</v>
      </c>
      <c r="Q147" s="7"/>
      <c r="R147" s="7"/>
      <c r="S147" s="7"/>
      <c r="T147" s="7"/>
      <c r="U147" s="7"/>
      <c r="V147" s="7"/>
      <c r="W147" s="7"/>
      <c r="X147" s="7"/>
      <c r="Y147" s="7"/>
      <c r="Z147" s="7"/>
    </row>
    <row r="148" ht="15.0" customHeight="1">
      <c r="A148" s="20" t="s">
        <v>243</v>
      </c>
      <c r="B148" s="20" t="s">
        <v>421</v>
      </c>
      <c r="C148" s="20" t="s">
        <v>687</v>
      </c>
      <c r="D148" s="50">
        <v>604.0</v>
      </c>
      <c r="E148" s="50">
        <v>430.0</v>
      </c>
      <c r="F148" s="50">
        <v>1034.0</v>
      </c>
      <c r="G148" s="57">
        <v>0.584139265</v>
      </c>
      <c r="H148" s="57">
        <v>0.415860735</v>
      </c>
      <c r="I148" s="7"/>
      <c r="J148" s="20" t="s">
        <v>243</v>
      </c>
      <c r="K148" s="20" t="s">
        <v>422</v>
      </c>
      <c r="L148" s="20">
        <v>700.0</v>
      </c>
      <c r="M148" s="57">
        <v>0.5397656949</v>
      </c>
      <c r="N148" s="57">
        <v>0.5509396637</v>
      </c>
      <c r="O148" s="27">
        <v>-1.117396877</v>
      </c>
      <c r="P148" s="20">
        <v>1.0</v>
      </c>
      <c r="Q148" s="7"/>
      <c r="R148" s="7"/>
      <c r="S148" s="7"/>
      <c r="T148" s="7"/>
      <c r="U148" s="7"/>
      <c r="V148" s="7"/>
      <c r="W148" s="7"/>
      <c r="X148" s="7"/>
      <c r="Y148" s="7"/>
      <c r="Z148" s="7"/>
    </row>
    <row r="149" ht="15.0" customHeight="1">
      <c r="A149" s="20" t="s">
        <v>243</v>
      </c>
      <c r="B149" s="20" t="s">
        <v>421</v>
      </c>
      <c r="C149" s="20" t="s">
        <v>688</v>
      </c>
      <c r="D149" s="50">
        <v>405.0</v>
      </c>
      <c r="E149" s="50">
        <v>291.0</v>
      </c>
      <c r="F149" s="50">
        <v>696.0</v>
      </c>
      <c r="G149" s="57">
        <v>0.5818965517</v>
      </c>
      <c r="H149" s="57">
        <v>0.4181034483</v>
      </c>
      <c r="I149" s="7"/>
      <c r="J149" s="20" t="s">
        <v>243</v>
      </c>
      <c r="K149" s="20" t="s">
        <v>422</v>
      </c>
      <c r="L149" s="20">
        <v>710.0</v>
      </c>
      <c r="M149" s="57">
        <v>0.4816621382</v>
      </c>
      <c r="N149" s="57">
        <v>0.4765306122</v>
      </c>
      <c r="O149" s="27">
        <v>0.5131525977</v>
      </c>
      <c r="P149" s="20">
        <v>1.0</v>
      </c>
      <c r="Q149" s="7"/>
      <c r="R149" s="7"/>
      <c r="S149" s="7"/>
      <c r="T149" s="7"/>
      <c r="U149" s="7"/>
      <c r="V149" s="7"/>
      <c r="W149" s="7"/>
      <c r="X149" s="7"/>
      <c r="Y149" s="7"/>
      <c r="Z149" s="7"/>
    </row>
    <row r="150" ht="15.0" customHeight="1">
      <c r="A150" s="20" t="s">
        <v>243</v>
      </c>
      <c r="B150" s="20" t="s">
        <v>421</v>
      </c>
      <c r="C150" s="20" t="s">
        <v>689</v>
      </c>
      <c r="D150" s="50">
        <v>368.0</v>
      </c>
      <c r="E150" s="50">
        <v>316.0</v>
      </c>
      <c r="F150" s="50">
        <v>684.0</v>
      </c>
      <c r="G150" s="57">
        <v>0.5380116959</v>
      </c>
      <c r="H150" s="57">
        <v>0.4619883041</v>
      </c>
      <c r="I150" s="7"/>
      <c r="J150" s="20" t="s">
        <v>243</v>
      </c>
      <c r="K150" s="20" t="s">
        <v>422</v>
      </c>
      <c r="L150" s="20">
        <v>720.0</v>
      </c>
      <c r="M150" s="57">
        <v>0.4803192711</v>
      </c>
      <c r="N150" s="57">
        <v>0.5056603774</v>
      </c>
      <c r="O150" s="27">
        <v>-2.534110623</v>
      </c>
      <c r="P150" s="20">
        <v>0.0</v>
      </c>
      <c r="Q150" s="7"/>
      <c r="R150" s="7"/>
      <c r="S150" s="7"/>
      <c r="T150" s="7"/>
      <c r="U150" s="7"/>
      <c r="V150" s="7"/>
      <c r="W150" s="7"/>
      <c r="X150" s="7"/>
      <c r="Y150" s="7"/>
      <c r="Z150" s="7"/>
    </row>
    <row r="151" ht="15.0" customHeight="1">
      <c r="A151" s="20" t="s">
        <v>243</v>
      </c>
      <c r="B151" s="20" t="s">
        <v>421</v>
      </c>
      <c r="C151" s="20" t="s">
        <v>690</v>
      </c>
      <c r="D151" s="50">
        <v>439.0</v>
      </c>
      <c r="E151" s="50">
        <v>276.0</v>
      </c>
      <c r="F151" s="50">
        <v>715.0</v>
      </c>
      <c r="G151" s="57">
        <v>0.613986014</v>
      </c>
      <c r="H151" s="57">
        <v>0.386013986</v>
      </c>
      <c r="I151" s="7"/>
      <c r="J151" s="20" t="s">
        <v>243</v>
      </c>
      <c r="K151" s="20" t="s">
        <v>423</v>
      </c>
      <c r="L151" s="20">
        <v>730.0</v>
      </c>
      <c r="M151" s="57">
        <v>0.4760726912</v>
      </c>
      <c r="N151" s="57">
        <v>0.477582846</v>
      </c>
      <c r="O151" s="27">
        <v>-0.1510154789</v>
      </c>
      <c r="P151" s="20">
        <v>1.0</v>
      </c>
      <c r="Q151" s="7"/>
      <c r="R151" s="7"/>
      <c r="S151" s="7"/>
      <c r="T151" s="7"/>
      <c r="U151" s="7"/>
      <c r="V151" s="7"/>
      <c r="W151" s="7"/>
      <c r="X151" s="7"/>
      <c r="Y151" s="7"/>
      <c r="Z151" s="7"/>
    </row>
    <row r="152" ht="15.0" customHeight="1">
      <c r="A152" s="20" t="s">
        <v>243</v>
      </c>
      <c r="B152" s="20" t="s">
        <v>421</v>
      </c>
      <c r="C152" s="20" t="s">
        <v>691</v>
      </c>
      <c r="D152" s="50">
        <v>488.0</v>
      </c>
      <c r="E152" s="50">
        <v>332.0</v>
      </c>
      <c r="F152" s="50">
        <v>820.0</v>
      </c>
      <c r="G152" s="57">
        <v>0.5951219512</v>
      </c>
      <c r="H152" s="57">
        <v>0.4048780488</v>
      </c>
      <c r="I152" s="7"/>
      <c r="J152" s="20" t="s">
        <v>243</v>
      </c>
      <c r="K152" s="20" t="s">
        <v>424</v>
      </c>
      <c r="L152" s="20">
        <v>740.0</v>
      </c>
      <c r="M152" s="57">
        <v>0.484865215</v>
      </c>
      <c r="N152" s="57">
        <v>0.4927152318</v>
      </c>
      <c r="O152" s="27">
        <v>-0.785001678</v>
      </c>
      <c r="P152" s="20">
        <v>1.0</v>
      </c>
      <c r="Q152" s="7"/>
      <c r="R152" s="7"/>
      <c r="S152" s="7"/>
      <c r="T152" s="7"/>
      <c r="U152" s="7"/>
      <c r="V152" s="7"/>
      <c r="W152" s="7"/>
      <c r="X152" s="7"/>
      <c r="Y152" s="7"/>
      <c r="Z152" s="7"/>
    </row>
    <row r="153" ht="15.0" customHeight="1">
      <c r="A153" s="20" t="s">
        <v>243</v>
      </c>
      <c r="B153" s="20" t="s">
        <v>422</v>
      </c>
      <c r="C153" s="20" t="s">
        <v>692</v>
      </c>
      <c r="D153" s="50">
        <v>377.0</v>
      </c>
      <c r="E153" s="50">
        <v>368.0</v>
      </c>
      <c r="F153" s="50">
        <v>745.0</v>
      </c>
      <c r="G153" s="57">
        <v>0.5060402685</v>
      </c>
      <c r="H153" s="57">
        <v>0.4939597315</v>
      </c>
      <c r="I153" s="7"/>
      <c r="J153" s="20" t="s">
        <v>243</v>
      </c>
      <c r="K153" s="20" t="s">
        <v>424</v>
      </c>
      <c r="L153" s="20">
        <v>750.0</v>
      </c>
      <c r="M153" s="57">
        <v>0.5131706663</v>
      </c>
      <c r="N153" s="57">
        <v>0.5057581574</v>
      </c>
      <c r="O153" s="27">
        <v>0.7412508936</v>
      </c>
      <c r="P153" s="20">
        <v>1.0</v>
      </c>
      <c r="Q153" s="7"/>
      <c r="R153" s="7"/>
      <c r="S153" s="7"/>
      <c r="T153" s="7"/>
      <c r="U153" s="7"/>
      <c r="V153" s="7"/>
      <c r="W153" s="7"/>
      <c r="X153" s="7"/>
      <c r="Y153" s="7"/>
      <c r="Z153" s="7"/>
    </row>
    <row r="154" ht="15.0" customHeight="1">
      <c r="A154" s="20" t="s">
        <v>243</v>
      </c>
      <c r="B154" s="20" t="s">
        <v>422</v>
      </c>
      <c r="C154" s="20" t="s">
        <v>693</v>
      </c>
      <c r="D154" s="50">
        <v>316.0</v>
      </c>
      <c r="E154" s="50">
        <v>375.0</v>
      </c>
      <c r="F154" s="50">
        <v>691.0</v>
      </c>
      <c r="G154" s="57">
        <v>0.4573082489</v>
      </c>
      <c r="H154" s="57">
        <v>0.5426917511</v>
      </c>
      <c r="I154" s="7"/>
      <c r="J154" s="20" t="s">
        <v>243</v>
      </c>
      <c r="K154" s="20" t="s">
        <v>425</v>
      </c>
      <c r="L154" s="20">
        <v>760.0</v>
      </c>
      <c r="M154" s="57">
        <v>0.5435645363</v>
      </c>
      <c r="N154" s="57">
        <v>0.5306893296</v>
      </c>
      <c r="O154" s="27">
        <v>1.287520677</v>
      </c>
      <c r="P154" s="20">
        <v>1.0</v>
      </c>
      <c r="Q154" s="7"/>
      <c r="R154" s="7"/>
      <c r="S154" s="7"/>
      <c r="T154" s="7"/>
      <c r="U154" s="7"/>
      <c r="V154" s="7"/>
      <c r="W154" s="7"/>
      <c r="X154" s="7"/>
      <c r="Y154" s="7"/>
      <c r="Z154" s="7"/>
    </row>
    <row r="155" ht="15.0" customHeight="1">
      <c r="A155" s="20" t="s">
        <v>243</v>
      </c>
      <c r="B155" s="20" t="s">
        <v>422</v>
      </c>
      <c r="C155" s="20" t="s">
        <v>694</v>
      </c>
      <c r="D155" s="50">
        <v>380.0</v>
      </c>
      <c r="E155" s="50">
        <v>446.0</v>
      </c>
      <c r="F155" s="50">
        <v>826.0</v>
      </c>
      <c r="G155" s="57">
        <v>0.4600484262</v>
      </c>
      <c r="H155" s="57">
        <v>0.5399515738</v>
      </c>
      <c r="I155" s="7"/>
      <c r="J155" s="20" t="s">
        <v>243</v>
      </c>
      <c r="K155" s="20" t="s">
        <v>425</v>
      </c>
      <c r="L155" s="20">
        <v>770.0</v>
      </c>
      <c r="M155" s="57">
        <v>0.552401081</v>
      </c>
      <c r="N155" s="57">
        <v>0.5265116279</v>
      </c>
      <c r="O155" s="27">
        <v>2.588945305</v>
      </c>
      <c r="P155" s="20">
        <v>1.0</v>
      </c>
      <c r="Q155" s="7"/>
      <c r="R155" s="7"/>
      <c r="S155" s="7"/>
      <c r="T155" s="7"/>
      <c r="U155" s="7"/>
      <c r="V155" s="7"/>
      <c r="W155" s="7"/>
      <c r="X155" s="7"/>
      <c r="Y155" s="7"/>
      <c r="Z155" s="7"/>
    </row>
    <row r="156" ht="15.0" customHeight="1">
      <c r="A156" s="20" t="s">
        <v>243</v>
      </c>
      <c r="B156" s="20" t="s">
        <v>423</v>
      </c>
      <c r="C156" s="20" t="s">
        <v>423</v>
      </c>
      <c r="D156" s="50">
        <v>660.0</v>
      </c>
      <c r="E156" s="50">
        <v>819.0</v>
      </c>
      <c r="F156" s="50">
        <v>1479.0</v>
      </c>
      <c r="G156" s="57">
        <v>0.4462474645</v>
      </c>
      <c r="H156" s="57">
        <v>0.5537525355</v>
      </c>
      <c r="I156" s="7"/>
      <c r="J156" s="20" t="s">
        <v>243</v>
      </c>
      <c r="K156" s="20" t="s">
        <v>425</v>
      </c>
      <c r="L156" s="20">
        <v>780.0</v>
      </c>
      <c r="M156" s="57">
        <v>0.5069559837</v>
      </c>
      <c r="N156" s="57">
        <v>0.5076828519</v>
      </c>
      <c r="O156" s="27">
        <v>-0.07268681683</v>
      </c>
      <c r="P156" s="20">
        <v>1.0</v>
      </c>
      <c r="Q156" s="7"/>
      <c r="R156" s="7"/>
      <c r="S156" s="7"/>
      <c r="T156" s="7"/>
      <c r="U156" s="7"/>
      <c r="V156" s="7"/>
      <c r="W156" s="7"/>
      <c r="X156" s="7"/>
      <c r="Y156" s="7"/>
      <c r="Z156" s="7"/>
    </row>
    <row r="157" ht="15.0" customHeight="1">
      <c r="A157" s="20" t="s">
        <v>243</v>
      </c>
      <c r="B157" s="20" t="s">
        <v>424</v>
      </c>
      <c r="C157" s="20" t="s">
        <v>695</v>
      </c>
      <c r="D157" s="50">
        <v>265.0</v>
      </c>
      <c r="E157" s="50">
        <v>319.0</v>
      </c>
      <c r="F157" s="50">
        <v>584.0</v>
      </c>
      <c r="G157" s="57">
        <v>0.4537671233</v>
      </c>
      <c r="H157" s="57">
        <v>0.5462328767</v>
      </c>
      <c r="I157" s="7"/>
      <c r="J157" s="20" t="s">
        <v>243</v>
      </c>
      <c r="K157" s="20" t="s">
        <v>425</v>
      </c>
      <c r="L157" s="20">
        <v>790.0</v>
      </c>
      <c r="M157" s="57">
        <v>0.5677495723</v>
      </c>
      <c r="N157" s="57">
        <v>0.541864139</v>
      </c>
      <c r="O157" s="27">
        <v>2.588543325</v>
      </c>
      <c r="P157" s="20">
        <v>1.0</v>
      </c>
      <c r="Q157" s="7"/>
      <c r="R157" s="7"/>
      <c r="S157" s="7"/>
      <c r="T157" s="7"/>
      <c r="U157" s="7"/>
      <c r="V157" s="7"/>
      <c r="W157" s="7"/>
      <c r="X157" s="7"/>
      <c r="Y157" s="7"/>
      <c r="Z157" s="7"/>
    </row>
    <row r="158" ht="15.0" customHeight="1">
      <c r="A158" s="20" t="s">
        <v>243</v>
      </c>
      <c r="B158" s="20" t="s">
        <v>424</v>
      </c>
      <c r="C158" s="20" t="s">
        <v>696</v>
      </c>
      <c r="D158" s="50">
        <v>400.0</v>
      </c>
      <c r="E158" s="50">
        <v>435.0</v>
      </c>
      <c r="F158" s="50">
        <v>835.0</v>
      </c>
      <c r="G158" s="57">
        <v>0.4790419162</v>
      </c>
      <c r="H158" s="57">
        <v>0.5209580838</v>
      </c>
      <c r="I158" s="7"/>
      <c r="J158" s="20" t="s">
        <v>243</v>
      </c>
      <c r="K158" s="20" t="s">
        <v>425</v>
      </c>
      <c r="L158" s="20">
        <v>800.0</v>
      </c>
      <c r="M158" s="57">
        <v>0.515043917</v>
      </c>
      <c r="N158" s="57">
        <v>0.494047619</v>
      </c>
      <c r="O158" s="27">
        <v>2.099629791</v>
      </c>
      <c r="P158" s="20">
        <v>0.0</v>
      </c>
      <c r="Q158" s="7"/>
      <c r="R158" s="7"/>
      <c r="S158" s="7"/>
      <c r="T158" s="7"/>
      <c r="U158" s="7"/>
      <c r="V158" s="7"/>
      <c r="W158" s="7"/>
      <c r="X158" s="7"/>
      <c r="Y158" s="7"/>
      <c r="Z158" s="7"/>
    </row>
    <row r="159" ht="15.0" customHeight="1">
      <c r="A159" s="20" t="s">
        <v>243</v>
      </c>
      <c r="B159" s="20" t="s">
        <v>425</v>
      </c>
      <c r="C159" s="20" t="s">
        <v>697</v>
      </c>
      <c r="D159" s="50">
        <v>489.0</v>
      </c>
      <c r="E159" s="50">
        <v>465.0</v>
      </c>
      <c r="F159" s="50">
        <v>954.0</v>
      </c>
      <c r="G159" s="57">
        <v>0.5125786164</v>
      </c>
      <c r="H159" s="57">
        <v>0.4874213836</v>
      </c>
      <c r="I159" s="7"/>
      <c r="J159" s="20" t="s">
        <v>243</v>
      </c>
      <c r="K159" s="20" t="s">
        <v>425</v>
      </c>
      <c r="L159" s="20">
        <v>810.0</v>
      </c>
      <c r="M159" s="57">
        <v>0.5701996674</v>
      </c>
      <c r="N159" s="57">
        <v>0.5758333333</v>
      </c>
      <c r="O159" s="27">
        <v>-0.5633665923</v>
      </c>
      <c r="P159" s="20">
        <v>1.0</v>
      </c>
      <c r="Q159" s="7"/>
      <c r="R159" s="7"/>
      <c r="S159" s="7"/>
      <c r="T159" s="7"/>
      <c r="U159" s="7"/>
      <c r="V159" s="7"/>
      <c r="W159" s="7"/>
      <c r="X159" s="7"/>
      <c r="Y159" s="7"/>
      <c r="Z159" s="7"/>
    </row>
    <row r="160" ht="15.0" customHeight="1">
      <c r="A160" s="20" t="s">
        <v>243</v>
      </c>
      <c r="B160" s="20" t="s">
        <v>425</v>
      </c>
      <c r="C160" s="20" t="s">
        <v>698</v>
      </c>
      <c r="D160" s="50">
        <v>462.0</v>
      </c>
      <c r="E160" s="50">
        <v>428.0</v>
      </c>
      <c r="F160" s="50">
        <v>890.0</v>
      </c>
      <c r="G160" s="57">
        <v>0.5191011236</v>
      </c>
      <c r="H160" s="57">
        <v>0.4808988764</v>
      </c>
      <c r="I160" s="7"/>
      <c r="J160" s="20" t="s">
        <v>243</v>
      </c>
      <c r="K160" s="20" t="s">
        <v>426</v>
      </c>
      <c r="L160" s="20">
        <v>820.0</v>
      </c>
      <c r="M160" s="57">
        <v>0.7052835516</v>
      </c>
      <c r="N160" s="57">
        <v>0.6647531573</v>
      </c>
      <c r="O160" s="27">
        <v>4.053039432</v>
      </c>
      <c r="P160" s="20">
        <v>1.0</v>
      </c>
      <c r="Q160" s="7"/>
      <c r="R160" s="7"/>
      <c r="S160" s="7"/>
      <c r="T160" s="7"/>
      <c r="U160" s="7"/>
      <c r="V160" s="7"/>
      <c r="W160" s="7"/>
      <c r="X160" s="7"/>
      <c r="Y160" s="7"/>
      <c r="Z160" s="7"/>
    </row>
    <row r="161" ht="15.0" customHeight="1">
      <c r="A161" s="20" t="s">
        <v>243</v>
      </c>
      <c r="B161" s="20" t="s">
        <v>425</v>
      </c>
      <c r="C161" s="20" t="s">
        <v>699</v>
      </c>
      <c r="D161" s="50">
        <v>592.0</v>
      </c>
      <c r="E161" s="50">
        <v>584.0</v>
      </c>
      <c r="F161" s="50">
        <v>1176.0</v>
      </c>
      <c r="G161" s="57">
        <v>0.5034013605</v>
      </c>
      <c r="H161" s="57">
        <v>0.4965986395</v>
      </c>
      <c r="I161" s="7"/>
      <c r="J161" s="20" t="s">
        <v>243</v>
      </c>
      <c r="K161" s="20" t="s">
        <v>426</v>
      </c>
      <c r="L161" s="20">
        <v>830.0</v>
      </c>
      <c r="M161" s="57">
        <v>0.6297720567</v>
      </c>
      <c r="N161" s="57">
        <v>0.6267806268</v>
      </c>
      <c r="O161" s="27">
        <v>0.2991429929</v>
      </c>
      <c r="P161" s="20">
        <v>1.0</v>
      </c>
      <c r="Q161" s="7"/>
      <c r="R161" s="7"/>
      <c r="S161" s="7"/>
      <c r="T161" s="7"/>
      <c r="U161" s="7"/>
      <c r="V161" s="7"/>
      <c r="W161" s="7"/>
      <c r="X161" s="7"/>
      <c r="Y161" s="7"/>
      <c r="Z161" s="7"/>
    </row>
    <row r="162" ht="15.0" customHeight="1">
      <c r="A162" s="20" t="s">
        <v>243</v>
      </c>
      <c r="B162" s="20" t="s">
        <v>425</v>
      </c>
      <c r="C162" s="20" t="s">
        <v>700</v>
      </c>
      <c r="D162" s="50">
        <v>534.0</v>
      </c>
      <c r="E162" s="50">
        <v>500.0</v>
      </c>
      <c r="F162" s="50">
        <v>1034.0</v>
      </c>
      <c r="G162" s="57">
        <v>0.5164410058</v>
      </c>
      <c r="H162" s="57">
        <v>0.4835589942</v>
      </c>
      <c r="I162" s="7"/>
      <c r="J162" s="20" t="s">
        <v>243</v>
      </c>
      <c r="K162" s="20" t="s">
        <v>426</v>
      </c>
      <c r="L162" s="20">
        <v>840.0</v>
      </c>
      <c r="M162" s="57">
        <v>0.6801239477</v>
      </c>
      <c r="N162" s="57">
        <v>0.6339969372</v>
      </c>
      <c r="O162" s="27">
        <v>4.61270105</v>
      </c>
      <c r="P162" s="20">
        <v>1.0</v>
      </c>
      <c r="Q162" s="7"/>
      <c r="R162" s="7"/>
      <c r="S162" s="7"/>
      <c r="T162" s="7"/>
      <c r="U162" s="7"/>
      <c r="V162" s="7"/>
      <c r="W162" s="7"/>
      <c r="X162" s="7"/>
      <c r="Y162" s="7"/>
      <c r="Z162" s="7"/>
    </row>
    <row r="163" ht="15.0" customHeight="1">
      <c r="A163" s="20" t="s">
        <v>243</v>
      </c>
      <c r="B163" s="20" t="s">
        <v>425</v>
      </c>
      <c r="C163" s="20" t="s">
        <v>701</v>
      </c>
      <c r="D163" s="50">
        <v>294.0</v>
      </c>
      <c r="E163" s="50">
        <v>324.0</v>
      </c>
      <c r="F163" s="50">
        <v>618.0</v>
      </c>
      <c r="G163" s="57">
        <v>0.4757281553</v>
      </c>
      <c r="H163" s="57">
        <v>0.5242718447</v>
      </c>
      <c r="I163" s="7"/>
      <c r="J163" s="20" t="s">
        <v>243</v>
      </c>
      <c r="K163" s="20" t="s">
        <v>427</v>
      </c>
      <c r="L163" s="20">
        <v>850.0</v>
      </c>
      <c r="M163" s="57">
        <v>0.5428044533</v>
      </c>
      <c r="N163" s="57">
        <v>0.5345557123</v>
      </c>
      <c r="O163" s="27">
        <v>0.824874107</v>
      </c>
      <c r="P163" s="20">
        <v>1.0</v>
      </c>
      <c r="Q163" s="7"/>
      <c r="R163" s="7"/>
      <c r="S163" s="7"/>
      <c r="T163" s="7"/>
      <c r="U163" s="7"/>
      <c r="V163" s="7"/>
      <c r="W163" s="7"/>
      <c r="X163" s="7"/>
      <c r="Y163" s="7"/>
      <c r="Z163" s="7"/>
    </row>
    <row r="164" ht="15.0" customHeight="1">
      <c r="A164" s="20" t="s">
        <v>243</v>
      </c>
      <c r="B164" s="20" t="s">
        <v>425</v>
      </c>
      <c r="C164" s="20" t="s">
        <v>702</v>
      </c>
      <c r="D164" s="50">
        <v>625.0</v>
      </c>
      <c r="E164" s="50">
        <v>482.0</v>
      </c>
      <c r="F164" s="50">
        <v>1107.0</v>
      </c>
      <c r="G164" s="57">
        <v>0.5645889792</v>
      </c>
      <c r="H164" s="57">
        <v>0.4354110208</v>
      </c>
      <c r="I164" s="7"/>
      <c r="J164" s="20" t="s">
        <v>243</v>
      </c>
      <c r="K164" s="20" t="s">
        <v>428</v>
      </c>
      <c r="L164" s="20">
        <v>860.0</v>
      </c>
      <c r="M164" s="57">
        <v>0.3036756007</v>
      </c>
      <c r="N164" s="57">
        <v>0.3124701386</v>
      </c>
      <c r="O164" s="27">
        <v>-0.8794537833</v>
      </c>
      <c r="P164" s="20">
        <v>1.0</v>
      </c>
      <c r="Q164" s="7"/>
      <c r="R164" s="7"/>
      <c r="S164" s="7"/>
      <c r="T164" s="7"/>
      <c r="U164" s="7"/>
      <c r="V164" s="7"/>
      <c r="W164" s="7"/>
      <c r="X164" s="7"/>
      <c r="Y164" s="7"/>
      <c r="Z164" s="7"/>
    </row>
    <row r="165" ht="15.0" customHeight="1">
      <c r="A165" s="20" t="s">
        <v>243</v>
      </c>
      <c r="B165" s="20" t="s">
        <v>426</v>
      </c>
      <c r="C165" s="20" t="s">
        <v>703</v>
      </c>
      <c r="D165" s="50">
        <v>365.0</v>
      </c>
      <c r="E165" s="50">
        <v>210.0</v>
      </c>
      <c r="F165" s="50">
        <v>575.0</v>
      </c>
      <c r="G165" s="57">
        <v>0.6347826087</v>
      </c>
      <c r="H165" s="57">
        <v>0.3652173913</v>
      </c>
      <c r="I165" s="7"/>
      <c r="J165" s="20" t="s">
        <v>243</v>
      </c>
      <c r="K165" s="20" t="s">
        <v>429</v>
      </c>
      <c r="L165" s="20">
        <v>870.0</v>
      </c>
      <c r="M165" s="57">
        <v>0.5198688405</v>
      </c>
      <c r="N165" s="57">
        <v>0.4956481906</v>
      </c>
      <c r="O165" s="27">
        <v>2.422064995</v>
      </c>
      <c r="P165" s="20">
        <v>0.0</v>
      </c>
      <c r="Q165" s="7"/>
      <c r="R165" s="7"/>
      <c r="S165" s="7"/>
      <c r="T165" s="7"/>
      <c r="U165" s="7"/>
      <c r="V165" s="7"/>
      <c r="W165" s="7"/>
      <c r="X165" s="7"/>
      <c r="Y165" s="7"/>
      <c r="Z165" s="7"/>
    </row>
    <row r="166" ht="15.0" customHeight="1">
      <c r="A166" s="20" t="s">
        <v>243</v>
      </c>
      <c r="B166" s="20" t="s">
        <v>426</v>
      </c>
      <c r="C166" s="20" t="s">
        <v>704</v>
      </c>
      <c r="D166" s="50">
        <v>271.0</v>
      </c>
      <c r="E166" s="50">
        <v>174.0</v>
      </c>
      <c r="F166" s="50">
        <v>445.0</v>
      </c>
      <c r="G166" s="57">
        <v>0.608988764</v>
      </c>
      <c r="H166" s="57">
        <v>0.391011236</v>
      </c>
      <c r="I166" s="7"/>
      <c r="J166" s="20" t="s">
        <v>243</v>
      </c>
      <c r="K166" s="20" t="s">
        <v>429</v>
      </c>
      <c r="L166" s="20">
        <v>880.0</v>
      </c>
      <c r="M166" s="57">
        <v>0.5112469996</v>
      </c>
      <c r="N166" s="57">
        <v>0.4984760321</v>
      </c>
      <c r="O166" s="27">
        <v>1.277096743</v>
      </c>
      <c r="P166" s="20">
        <v>0.0</v>
      </c>
      <c r="Q166" s="7"/>
      <c r="R166" s="7"/>
      <c r="S166" s="7"/>
      <c r="T166" s="7"/>
      <c r="U166" s="7"/>
      <c r="V166" s="7"/>
      <c r="W166" s="7"/>
      <c r="X166" s="7"/>
      <c r="Y166" s="7"/>
      <c r="Z166" s="7"/>
    </row>
    <row r="167" ht="15.0" customHeight="1">
      <c r="A167" s="20" t="s">
        <v>243</v>
      </c>
      <c r="B167" s="20" t="s">
        <v>426</v>
      </c>
      <c r="C167" s="20" t="s">
        <v>705</v>
      </c>
      <c r="D167" s="50">
        <v>326.0</v>
      </c>
      <c r="E167" s="50">
        <v>212.0</v>
      </c>
      <c r="F167" s="50">
        <v>538.0</v>
      </c>
      <c r="G167" s="57">
        <v>0.6059479554</v>
      </c>
      <c r="H167" s="57">
        <v>0.3940520446</v>
      </c>
      <c r="I167" s="7"/>
      <c r="J167" s="20" t="s">
        <v>243</v>
      </c>
      <c r="K167" s="20" t="s">
        <v>429</v>
      </c>
      <c r="L167" s="20">
        <v>890.0</v>
      </c>
      <c r="M167" s="57">
        <v>0.4970867496</v>
      </c>
      <c r="N167" s="57">
        <v>0.4803817603</v>
      </c>
      <c r="O167" s="27">
        <v>1.670498927</v>
      </c>
      <c r="P167" s="20">
        <v>1.0</v>
      </c>
      <c r="Q167" s="7"/>
      <c r="R167" s="7"/>
      <c r="S167" s="7"/>
      <c r="T167" s="7"/>
      <c r="U167" s="7"/>
      <c r="V167" s="7"/>
      <c r="W167" s="7"/>
      <c r="X167" s="7"/>
      <c r="Y167" s="7"/>
      <c r="Z167" s="7"/>
    </row>
    <row r="168" ht="15.0" customHeight="1">
      <c r="A168" s="20" t="s">
        <v>243</v>
      </c>
      <c r="B168" s="20" t="s">
        <v>427</v>
      </c>
      <c r="C168" s="20" t="s">
        <v>427</v>
      </c>
      <c r="D168" s="50">
        <v>225.0</v>
      </c>
      <c r="E168" s="50">
        <v>217.0</v>
      </c>
      <c r="F168" s="50">
        <v>442.0</v>
      </c>
      <c r="G168" s="57">
        <v>0.5090497738</v>
      </c>
      <c r="H168" s="57">
        <v>0.4909502262</v>
      </c>
      <c r="I168" s="7"/>
      <c r="J168" s="20" t="s">
        <v>243</v>
      </c>
      <c r="K168" s="20" t="s">
        <v>429</v>
      </c>
      <c r="L168" s="20">
        <v>900.0</v>
      </c>
      <c r="M168" s="57">
        <v>0.4921064754</v>
      </c>
      <c r="N168" s="57">
        <v>0.4829931973</v>
      </c>
      <c r="O168" s="27">
        <v>0.911327808</v>
      </c>
      <c r="P168" s="20">
        <v>1.0</v>
      </c>
      <c r="Q168" s="7"/>
      <c r="R168" s="7"/>
      <c r="S168" s="7"/>
      <c r="T168" s="7"/>
      <c r="U168" s="7"/>
      <c r="V168" s="7"/>
      <c r="W168" s="7"/>
      <c r="X168" s="7"/>
      <c r="Y168" s="7"/>
      <c r="Z168" s="7"/>
    </row>
    <row r="169" ht="15.0" customHeight="1">
      <c r="A169" s="20" t="s">
        <v>243</v>
      </c>
      <c r="B169" s="20" t="s">
        <v>428</v>
      </c>
      <c r="C169" s="20" t="s">
        <v>428</v>
      </c>
      <c r="D169" s="50">
        <v>521.0</v>
      </c>
      <c r="E169" s="50">
        <v>1305.0</v>
      </c>
      <c r="F169" s="50">
        <v>1826.0</v>
      </c>
      <c r="G169" s="57">
        <v>0.2853231106</v>
      </c>
      <c r="H169" s="57">
        <v>0.7146768894</v>
      </c>
      <c r="I169" s="7"/>
      <c r="J169" s="20" t="s">
        <v>243</v>
      </c>
      <c r="K169" s="20" t="s">
        <v>429</v>
      </c>
      <c r="L169" s="20">
        <v>910.0</v>
      </c>
      <c r="M169" s="57">
        <v>0.5223752364</v>
      </c>
      <c r="N169" s="57">
        <v>0.5136494253</v>
      </c>
      <c r="O169" s="27">
        <v>0.8725811147</v>
      </c>
      <c r="P169" s="20">
        <v>1.0</v>
      </c>
      <c r="Q169" s="7"/>
      <c r="R169" s="7"/>
      <c r="S169" s="7"/>
      <c r="T169" s="7"/>
      <c r="U169" s="7"/>
      <c r="V169" s="7"/>
      <c r="W169" s="7"/>
      <c r="X169" s="7"/>
      <c r="Y169" s="7"/>
      <c r="Z169" s="7"/>
    </row>
    <row r="170" ht="15.0" customHeight="1">
      <c r="A170" s="20" t="s">
        <v>243</v>
      </c>
      <c r="B170" s="20" t="s">
        <v>429</v>
      </c>
      <c r="C170" s="20" t="s">
        <v>706</v>
      </c>
      <c r="D170" s="50">
        <v>799.0</v>
      </c>
      <c r="E170" s="50">
        <v>895.0</v>
      </c>
      <c r="F170" s="50">
        <v>1694.0</v>
      </c>
      <c r="G170" s="57">
        <v>0.4716646989</v>
      </c>
      <c r="H170" s="57">
        <v>0.5283353011</v>
      </c>
      <c r="I170" s="7"/>
      <c r="J170" s="20" t="s">
        <v>243</v>
      </c>
      <c r="K170" s="20" t="s">
        <v>429</v>
      </c>
      <c r="L170" s="20">
        <v>920.0</v>
      </c>
      <c r="M170" s="57">
        <v>0.4999501513</v>
      </c>
      <c r="N170" s="57">
        <v>0.482398957</v>
      </c>
      <c r="O170" s="27">
        <v>1.755119435</v>
      </c>
      <c r="P170" s="20">
        <v>1.0</v>
      </c>
      <c r="Q170" s="7"/>
      <c r="R170" s="7"/>
      <c r="S170" s="7"/>
      <c r="T170" s="7"/>
      <c r="U170" s="7"/>
      <c r="V170" s="7"/>
      <c r="W170" s="7"/>
      <c r="X170" s="7"/>
      <c r="Y170" s="7"/>
      <c r="Z170" s="7"/>
    </row>
    <row r="171" ht="15.0" customHeight="1">
      <c r="A171" s="20" t="s">
        <v>243</v>
      </c>
      <c r="B171" s="20" t="s">
        <v>429</v>
      </c>
      <c r="C171" s="20" t="s">
        <v>707</v>
      </c>
      <c r="D171" s="50">
        <v>887.0</v>
      </c>
      <c r="E171" s="50">
        <v>917.0</v>
      </c>
      <c r="F171" s="50">
        <v>1804.0</v>
      </c>
      <c r="G171" s="57">
        <v>0.4916851441</v>
      </c>
      <c r="H171" s="57">
        <v>0.5083148559</v>
      </c>
      <c r="I171" s="7"/>
      <c r="J171" s="20" t="s">
        <v>243</v>
      </c>
      <c r="K171" s="20" t="s">
        <v>429</v>
      </c>
      <c r="L171" s="20">
        <v>922.0</v>
      </c>
      <c r="M171" s="57">
        <v>0.56334364</v>
      </c>
      <c r="N171" s="57">
        <v>0.530077427</v>
      </c>
      <c r="O171" s="27">
        <v>3.3266213</v>
      </c>
      <c r="P171" s="20">
        <v>1.0</v>
      </c>
      <c r="Q171" s="7"/>
      <c r="R171" s="7"/>
      <c r="S171" s="7"/>
      <c r="T171" s="7"/>
      <c r="U171" s="7"/>
      <c r="V171" s="7"/>
      <c r="W171" s="7"/>
      <c r="X171" s="7"/>
      <c r="Y171" s="7"/>
      <c r="Z171" s="7"/>
    </row>
    <row r="172" ht="15.0" customHeight="1">
      <c r="A172" s="20" t="s">
        <v>243</v>
      </c>
      <c r="B172" s="20" t="s">
        <v>429</v>
      </c>
      <c r="C172" s="20" t="s">
        <v>708</v>
      </c>
      <c r="D172" s="50">
        <v>1602.0</v>
      </c>
      <c r="E172" s="50">
        <v>1646.0</v>
      </c>
      <c r="F172" s="50">
        <v>3248.0</v>
      </c>
      <c r="G172" s="57">
        <v>0.493226601</v>
      </c>
      <c r="H172" s="57">
        <v>0.506773399</v>
      </c>
      <c r="I172" s="7"/>
      <c r="J172" s="20" t="s">
        <v>243</v>
      </c>
      <c r="K172" s="20" t="s">
        <v>429</v>
      </c>
      <c r="L172" s="20">
        <v>924.0</v>
      </c>
      <c r="M172" s="57">
        <v>0.5478204738</v>
      </c>
      <c r="N172" s="57">
        <v>0.5058823529</v>
      </c>
      <c r="O172" s="27">
        <v>4.193812085</v>
      </c>
      <c r="P172" s="20">
        <v>1.0</v>
      </c>
      <c r="Q172" s="7"/>
      <c r="R172" s="7"/>
      <c r="S172" s="7"/>
      <c r="T172" s="7"/>
      <c r="U172" s="7"/>
      <c r="V172" s="7"/>
      <c r="W172" s="7"/>
      <c r="X172" s="7"/>
      <c r="Y172" s="7"/>
      <c r="Z172" s="7"/>
    </row>
    <row r="173" ht="15.0" customHeight="1">
      <c r="A173" s="20" t="s">
        <v>243</v>
      </c>
      <c r="B173" s="20" t="s">
        <v>429</v>
      </c>
      <c r="C173" s="20" t="s">
        <v>709</v>
      </c>
      <c r="D173" s="50">
        <v>794.0</v>
      </c>
      <c r="E173" s="50">
        <v>905.0</v>
      </c>
      <c r="F173" s="50">
        <v>1699.0</v>
      </c>
      <c r="G173" s="57">
        <v>0.4673337257</v>
      </c>
      <c r="H173" s="57">
        <v>0.5326662743</v>
      </c>
      <c r="I173" s="7"/>
      <c r="J173" s="20" t="s">
        <v>243</v>
      </c>
      <c r="K173" s="20" t="s">
        <v>429</v>
      </c>
      <c r="L173" s="20">
        <v>926.0</v>
      </c>
      <c r="M173" s="57">
        <v>0.5479567859</v>
      </c>
      <c r="N173" s="57">
        <v>0.4981949458</v>
      </c>
      <c r="O173" s="27">
        <v>4.976184008</v>
      </c>
      <c r="P173" s="20">
        <v>0.0</v>
      </c>
      <c r="Q173" s="7"/>
      <c r="R173" s="7"/>
      <c r="S173" s="7"/>
      <c r="T173" s="7"/>
      <c r="U173" s="7"/>
      <c r="V173" s="7"/>
      <c r="W173" s="7"/>
      <c r="X173" s="7"/>
      <c r="Y173" s="7"/>
      <c r="Z173" s="7"/>
    </row>
    <row r="174" ht="15.0" customHeight="1">
      <c r="A174" s="20" t="s">
        <v>243</v>
      </c>
      <c r="B174" s="20" t="s">
        <v>429</v>
      </c>
      <c r="C174" s="20" t="s">
        <v>710</v>
      </c>
      <c r="D174" s="50">
        <v>674.0</v>
      </c>
      <c r="E174" s="50">
        <v>766.0</v>
      </c>
      <c r="F174" s="50">
        <v>1440.0</v>
      </c>
      <c r="G174" s="57">
        <v>0.4680555556</v>
      </c>
      <c r="H174" s="57">
        <v>0.5319444444</v>
      </c>
      <c r="I174" s="7"/>
      <c r="J174" s="20" t="s">
        <v>243</v>
      </c>
      <c r="K174" s="20" t="s">
        <v>429</v>
      </c>
      <c r="L174" s="20">
        <v>928.0</v>
      </c>
      <c r="M174" s="57">
        <v>0.4947811492</v>
      </c>
      <c r="N174" s="57">
        <v>0.48434238</v>
      </c>
      <c r="O174" s="27">
        <v>1.043876928</v>
      </c>
      <c r="P174" s="20">
        <v>1.0</v>
      </c>
      <c r="Q174" s="7"/>
      <c r="R174" s="7"/>
      <c r="S174" s="7"/>
      <c r="T174" s="7"/>
      <c r="U174" s="7"/>
      <c r="V174" s="7"/>
      <c r="W174" s="7"/>
      <c r="X174" s="7"/>
      <c r="Y174" s="7"/>
      <c r="Z174" s="7"/>
    </row>
    <row r="175" ht="15.0" customHeight="1">
      <c r="A175" s="20" t="s">
        <v>243</v>
      </c>
      <c r="B175" s="20" t="s">
        <v>429</v>
      </c>
      <c r="C175" s="20" t="s">
        <v>711</v>
      </c>
      <c r="D175" s="50">
        <v>694.0</v>
      </c>
      <c r="E175" s="50">
        <v>643.0</v>
      </c>
      <c r="F175" s="50">
        <v>1337.0</v>
      </c>
      <c r="G175" s="57">
        <v>0.5190725505</v>
      </c>
      <c r="H175" s="57">
        <v>0.4809274495</v>
      </c>
      <c r="I175" s="7"/>
      <c r="J175" s="20" t="s">
        <v>243</v>
      </c>
      <c r="K175" s="20" t="s">
        <v>430</v>
      </c>
      <c r="L175" s="20">
        <v>930.0</v>
      </c>
      <c r="M175" s="57">
        <v>0.377601176</v>
      </c>
      <c r="N175" s="57">
        <v>0.3831194088</v>
      </c>
      <c r="O175" s="27">
        <v>-0.5518232745</v>
      </c>
      <c r="P175" s="20">
        <v>1.0</v>
      </c>
      <c r="Q175" s="7"/>
      <c r="R175" s="7"/>
      <c r="S175" s="7"/>
      <c r="T175" s="7"/>
      <c r="U175" s="7"/>
      <c r="V175" s="7"/>
      <c r="W175" s="7"/>
      <c r="X175" s="7"/>
      <c r="Y175" s="7"/>
      <c r="Z175" s="7"/>
    </row>
    <row r="176" ht="15.0" customHeight="1">
      <c r="A176" s="20" t="s">
        <v>243</v>
      </c>
      <c r="B176" s="20" t="s">
        <v>429</v>
      </c>
      <c r="C176" s="20" t="s">
        <v>712</v>
      </c>
      <c r="D176" s="50">
        <v>1173.0</v>
      </c>
      <c r="E176" s="50">
        <v>1468.0</v>
      </c>
      <c r="F176" s="50">
        <v>2641.0</v>
      </c>
      <c r="G176" s="57">
        <v>0.4441499432</v>
      </c>
      <c r="H176" s="57">
        <v>0.5558500568</v>
      </c>
      <c r="I176" s="7"/>
      <c r="J176" s="20" t="s">
        <v>243</v>
      </c>
      <c r="K176" s="20" t="s">
        <v>431</v>
      </c>
      <c r="L176" s="20">
        <v>940.0</v>
      </c>
      <c r="M176" s="57">
        <v>0.3669308135</v>
      </c>
      <c r="N176" s="57">
        <v>0.3542074364</v>
      </c>
      <c r="O176" s="27">
        <v>1.272337707</v>
      </c>
      <c r="P176" s="20">
        <v>1.0</v>
      </c>
      <c r="Q176" s="7"/>
      <c r="R176" s="7"/>
      <c r="S176" s="7"/>
      <c r="T176" s="7"/>
      <c r="U176" s="7"/>
      <c r="V176" s="7"/>
      <c r="W176" s="7"/>
      <c r="X176" s="7"/>
      <c r="Y176" s="7"/>
      <c r="Z176" s="7"/>
    </row>
    <row r="177" ht="15.0" customHeight="1">
      <c r="A177" s="20" t="s">
        <v>243</v>
      </c>
      <c r="B177" s="20" t="s">
        <v>429</v>
      </c>
      <c r="C177" s="20" t="s">
        <v>713</v>
      </c>
      <c r="D177" s="50">
        <v>767.0</v>
      </c>
      <c r="E177" s="50">
        <v>686.0</v>
      </c>
      <c r="F177" s="50">
        <v>1453.0</v>
      </c>
      <c r="G177" s="57">
        <v>0.5278733655</v>
      </c>
      <c r="H177" s="57">
        <v>0.4721266345</v>
      </c>
      <c r="I177" s="7"/>
      <c r="J177" s="20" t="s">
        <v>243</v>
      </c>
      <c r="K177" s="20" t="s">
        <v>432</v>
      </c>
      <c r="L177" s="20">
        <v>950.0</v>
      </c>
      <c r="M177" s="57">
        <v>0.3002783507</v>
      </c>
      <c r="N177" s="57">
        <v>0.2730015083</v>
      </c>
      <c r="O177" s="27">
        <v>2.727684241</v>
      </c>
      <c r="P177" s="20">
        <v>1.0</v>
      </c>
      <c r="Q177" s="7"/>
      <c r="R177" s="7"/>
      <c r="S177" s="7"/>
      <c r="T177" s="7"/>
      <c r="U177" s="7"/>
      <c r="V177" s="7"/>
      <c r="W177" s="7"/>
      <c r="X177" s="7"/>
      <c r="Y177" s="7"/>
      <c r="Z177" s="7"/>
    </row>
    <row r="178" ht="15.0" customHeight="1">
      <c r="A178" s="20" t="s">
        <v>243</v>
      </c>
      <c r="B178" s="20" t="s">
        <v>429</v>
      </c>
      <c r="C178" s="20" t="s">
        <v>714</v>
      </c>
      <c r="D178" s="50">
        <v>801.0</v>
      </c>
      <c r="E178" s="50">
        <v>758.0</v>
      </c>
      <c r="F178" s="50">
        <v>1559.0</v>
      </c>
      <c r="G178" s="57">
        <v>0.5137908916</v>
      </c>
      <c r="H178" s="57">
        <v>0.4862091084</v>
      </c>
      <c r="I178" s="7"/>
      <c r="J178" s="20" t="s">
        <v>243</v>
      </c>
      <c r="K178" s="20" t="s">
        <v>432</v>
      </c>
      <c r="L178" s="20">
        <v>960.0</v>
      </c>
      <c r="M178" s="57">
        <v>0.3021442036</v>
      </c>
      <c r="N178" s="57">
        <v>0.3188720174</v>
      </c>
      <c r="O178" s="27">
        <v>-1.672781375</v>
      </c>
      <c r="P178" s="20">
        <v>1.0</v>
      </c>
      <c r="Q178" s="7"/>
      <c r="R178" s="7"/>
      <c r="S178" s="7"/>
      <c r="T178" s="7"/>
      <c r="U178" s="7"/>
      <c r="V178" s="7"/>
      <c r="W178" s="7"/>
      <c r="X178" s="7"/>
      <c r="Y178" s="7"/>
      <c r="Z178" s="7"/>
    </row>
    <row r="179" ht="15.0" customHeight="1">
      <c r="A179" s="20" t="s">
        <v>243</v>
      </c>
      <c r="B179" s="20" t="s">
        <v>429</v>
      </c>
      <c r="C179" s="20" t="s">
        <v>715</v>
      </c>
      <c r="D179" s="50">
        <v>466.0</v>
      </c>
      <c r="E179" s="50">
        <v>483.0</v>
      </c>
      <c r="F179" s="50">
        <v>949.0</v>
      </c>
      <c r="G179" s="57">
        <v>0.4910432034</v>
      </c>
      <c r="H179" s="57">
        <v>0.5089567966</v>
      </c>
      <c r="I179" s="7"/>
      <c r="J179" s="20" t="s">
        <v>243</v>
      </c>
      <c r="K179" s="20" t="s">
        <v>432</v>
      </c>
      <c r="L179" s="20">
        <v>970.0</v>
      </c>
      <c r="M179" s="57">
        <v>0.3473220413</v>
      </c>
      <c r="N179" s="57">
        <v>0.3299620733</v>
      </c>
      <c r="O179" s="27">
        <v>1.735996798</v>
      </c>
      <c r="P179" s="20">
        <v>1.0</v>
      </c>
      <c r="Q179" s="7"/>
      <c r="R179" s="7"/>
      <c r="S179" s="7"/>
      <c r="T179" s="7"/>
      <c r="U179" s="7"/>
      <c r="V179" s="7"/>
      <c r="W179" s="7"/>
      <c r="X179" s="7"/>
      <c r="Y179" s="7"/>
      <c r="Z179" s="7"/>
    </row>
    <row r="180" ht="15.0" customHeight="1">
      <c r="A180" s="20" t="s">
        <v>243</v>
      </c>
      <c r="B180" s="20" t="s">
        <v>430</v>
      </c>
      <c r="C180" s="20" t="s">
        <v>430</v>
      </c>
      <c r="D180" s="50">
        <v>917.0</v>
      </c>
      <c r="E180" s="50">
        <v>1553.0</v>
      </c>
      <c r="F180" s="50">
        <v>2470.0</v>
      </c>
      <c r="G180" s="57">
        <v>0.3712550607</v>
      </c>
      <c r="H180" s="57">
        <v>0.6287449393</v>
      </c>
      <c r="I180" s="7"/>
      <c r="J180" s="20" t="s">
        <v>243</v>
      </c>
      <c r="K180" s="20" t="s">
        <v>433</v>
      </c>
      <c r="L180" s="20">
        <v>980.0</v>
      </c>
      <c r="M180" s="57">
        <v>0.55671595</v>
      </c>
      <c r="N180" s="57">
        <v>0.5291576674</v>
      </c>
      <c r="O180" s="27">
        <v>2.755828261</v>
      </c>
      <c r="P180" s="20">
        <v>1.0</v>
      </c>
      <c r="Q180" s="7"/>
      <c r="R180" s="7"/>
      <c r="S180" s="7"/>
      <c r="T180" s="7"/>
      <c r="U180" s="7"/>
      <c r="V180" s="7"/>
      <c r="W180" s="7"/>
      <c r="X180" s="7"/>
      <c r="Y180" s="7"/>
      <c r="Z180" s="7"/>
    </row>
    <row r="181" ht="15.0" customHeight="1">
      <c r="A181" s="20" t="s">
        <v>243</v>
      </c>
      <c r="B181" s="20" t="s">
        <v>431</v>
      </c>
      <c r="C181" s="20" t="s">
        <v>431</v>
      </c>
      <c r="D181" s="50">
        <v>461.0</v>
      </c>
      <c r="E181" s="50">
        <v>882.0</v>
      </c>
      <c r="F181" s="50">
        <v>1343.0</v>
      </c>
      <c r="G181" s="57">
        <v>0.3432613552</v>
      </c>
      <c r="H181" s="57">
        <v>0.6567386448</v>
      </c>
      <c r="I181" s="7"/>
      <c r="J181" s="20" t="s">
        <v>243</v>
      </c>
      <c r="K181" s="20" t="s">
        <v>434</v>
      </c>
      <c r="L181" s="20">
        <v>990.0</v>
      </c>
      <c r="M181" s="57">
        <v>0.4297321051</v>
      </c>
      <c r="N181" s="57">
        <v>0.430887372</v>
      </c>
      <c r="O181" s="27">
        <v>-0.1155266891</v>
      </c>
      <c r="P181" s="20">
        <v>1.0</v>
      </c>
      <c r="Q181" s="7"/>
      <c r="R181" s="7"/>
      <c r="S181" s="7"/>
      <c r="T181" s="7"/>
      <c r="U181" s="7"/>
      <c r="V181" s="7"/>
      <c r="W181" s="7"/>
      <c r="X181" s="7"/>
      <c r="Y181" s="7"/>
      <c r="Z181" s="7"/>
    </row>
    <row r="182" ht="15.0" customHeight="1">
      <c r="A182" s="20" t="s">
        <v>243</v>
      </c>
      <c r="B182" s="20" t="s">
        <v>432</v>
      </c>
      <c r="C182" s="20" t="s">
        <v>716</v>
      </c>
      <c r="D182" s="50">
        <v>179.0</v>
      </c>
      <c r="E182" s="50">
        <v>476.0</v>
      </c>
      <c r="F182" s="50">
        <v>655.0</v>
      </c>
      <c r="G182" s="57">
        <v>0.2732824427</v>
      </c>
      <c r="H182" s="57">
        <v>0.7267175573</v>
      </c>
      <c r="I182" s="7"/>
      <c r="J182" s="20" t="s">
        <v>243</v>
      </c>
      <c r="K182" s="20" t="s">
        <v>434</v>
      </c>
      <c r="L182" s="20">
        <v>1000.0</v>
      </c>
      <c r="M182" s="57">
        <v>0.396810442</v>
      </c>
      <c r="N182" s="57">
        <v>0.3923357664</v>
      </c>
      <c r="O182" s="27">
        <v>0.4474675549</v>
      </c>
      <c r="P182" s="20">
        <v>1.0</v>
      </c>
      <c r="Q182" s="7"/>
      <c r="R182" s="7"/>
      <c r="S182" s="7"/>
      <c r="T182" s="7"/>
      <c r="U182" s="7"/>
      <c r="V182" s="7"/>
      <c r="W182" s="7"/>
      <c r="X182" s="7"/>
      <c r="Y182" s="7"/>
      <c r="Z182" s="7"/>
    </row>
    <row r="183" ht="15.0" customHeight="1">
      <c r="A183" s="20" t="s">
        <v>243</v>
      </c>
      <c r="B183" s="20" t="s">
        <v>432</v>
      </c>
      <c r="C183" s="20" t="s">
        <v>717</v>
      </c>
      <c r="D183" s="50">
        <v>113.0</v>
      </c>
      <c r="E183" s="50">
        <v>256.0</v>
      </c>
      <c r="F183" s="50">
        <v>369.0</v>
      </c>
      <c r="G183" s="57">
        <v>0.3062330623</v>
      </c>
      <c r="H183" s="57">
        <v>0.6937669377</v>
      </c>
      <c r="I183" s="7"/>
      <c r="J183" s="20" t="s">
        <v>243</v>
      </c>
      <c r="K183" s="20" t="s">
        <v>434</v>
      </c>
      <c r="L183" s="20">
        <v>1010.0</v>
      </c>
      <c r="M183" s="57">
        <v>0.4156178732</v>
      </c>
      <c r="N183" s="57">
        <v>0.3890814558</v>
      </c>
      <c r="O183" s="27">
        <v>2.653641744</v>
      </c>
      <c r="P183" s="20">
        <v>1.0</v>
      </c>
      <c r="Q183" s="7"/>
      <c r="R183" s="7"/>
      <c r="S183" s="7"/>
      <c r="T183" s="7"/>
      <c r="U183" s="7"/>
      <c r="V183" s="7"/>
      <c r="W183" s="7"/>
      <c r="X183" s="7"/>
      <c r="Y183" s="7"/>
      <c r="Z183" s="7"/>
    </row>
    <row r="184" ht="15.0" customHeight="1">
      <c r="A184" s="20" t="s">
        <v>243</v>
      </c>
      <c r="B184" s="20" t="s">
        <v>432</v>
      </c>
      <c r="C184" s="20" t="s">
        <v>718</v>
      </c>
      <c r="D184" s="50">
        <v>454.0</v>
      </c>
      <c r="E184" s="50">
        <v>972.0</v>
      </c>
      <c r="F184" s="50">
        <v>1426.0</v>
      </c>
      <c r="G184" s="57">
        <v>0.3183730715</v>
      </c>
      <c r="H184" s="57">
        <v>0.6816269285</v>
      </c>
      <c r="I184" s="7"/>
      <c r="J184" s="20" t="s">
        <v>243</v>
      </c>
      <c r="K184" s="20" t="s">
        <v>434</v>
      </c>
      <c r="L184" s="20">
        <v>1020.0</v>
      </c>
      <c r="M184" s="57">
        <v>0.4087203315</v>
      </c>
      <c r="N184" s="57">
        <v>0.4004898959</v>
      </c>
      <c r="O184" s="27">
        <v>0.8230435619</v>
      </c>
      <c r="P184" s="20">
        <v>1.0</v>
      </c>
      <c r="Q184" s="7"/>
      <c r="R184" s="7"/>
      <c r="S184" s="7"/>
      <c r="T184" s="7"/>
      <c r="U184" s="7"/>
      <c r="V184" s="7"/>
      <c r="W184" s="7"/>
      <c r="X184" s="7"/>
      <c r="Y184" s="7"/>
      <c r="Z184" s="7"/>
    </row>
    <row r="185" ht="15.0" customHeight="1">
      <c r="A185" s="20" t="s">
        <v>243</v>
      </c>
      <c r="B185" s="20" t="s">
        <v>433</v>
      </c>
      <c r="C185" s="20" t="s">
        <v>433</v>
      </c>
      <c r="D185" s="50">
        <v>816.0</v>
      </c>
      <c r="E185" s="50">
        <v>741.0</v>
      </c>
      <c r="F185" s="50">
        <v>1557.0</v>
      </c>
      <c r="G185" s="57">
        <v>0.5240847784</v>
      </c>
      <c r="H185" s="57">
        <v>0.4759152216</v>
      </c>
      <c r="I185" s="7"/>
      <c r="J185" s="20" t="s">
        <v>243</v>
      </c>
      <c r="K185" s="20" t="s">
        <v>434</v>
      </c>
      <c r="L185" s="20">
        <v>1022.0</v>
      </c>
      <c r="M185" s="57">
        <v>0.4106028526</v>
      </c>
      <c r="N185" s="57">
        <v>0.3849343469</v>
      </c>
      <c r="O185" s="27">
        <v>2.566850572</v>
      </c>
      <c r="P185" s="20">
        <v>1.0</v>
      </c>
      <c r="Q185" s="7"/>
      <c r="R185" s="7"/>
      <c r="S185" s="7"/>
      <c r="T185" s="7"/>
      <c r="U185" s="7"/>
      <c r="V185" s="7"/>
      <c r="W185" s="7"/>
      <c r="X185" s="7"/>
      <c r="Y185" s="7"/>
      <c r="Z185" s="7"/>
    </row>
    <row r="186" ht="15.0" customHeight="1">
      <c r="A186" s="20" t="s">
        <v>243</v>
      </c>
      <c r="B186" s="20" t="s">
        <v>434</v>
      </c>
      <c r="C186" s="20" t="s">
        <v>719</v>
      </c>
      <c r="D186" s="50">
        <v>881.0</v>
      </c>
      <c r="E186" s="50">
        <v>1206.0</v>
      </c>
      <c r="F186" s="50">
        <v>2087.0</v>
      </c>
      <c r="G186" s="57">
        <v>0.4221370388</v>
      </c>
      <c r="H186" s="57">
        <v>0.5778629612</v>
      </c>
      <c r="I186" s="7"/>
      <c r="J186" s="20" t="s">
        <v>243</v>
      </c>
      <c r="K186" s="20" t="s">
        <v>434</v>
      </c>
      <c r="L186" s="20">
        <v>1025.0</v>
      </c>
      <c r="M186" s="57">
        <v>0.4195826682</v>
      </c>
      <c r="N186" s="57">
        <v>0.4215938303</v>
      </c>
      <c r="O186" s="27">
        <v>-0.2011162127</v>
      </c>
      <c r="P186" s="20">
        <v>1.0</v>
      </c>
      <c r="Q186" s="7"/>
      <c r="R186" s="7"/>
      <c r="S186" s="7"/>
      <c r="T186" s="7"/>
      <c r="U186" s="7"/>
      <c r="V186" s="7"/>
      <c r="W186" s="7"/>
      <c r="X186" s="7"/>
      <c r="Y186" s="7"/>
      <c r="Z186" s="7"/>
    </row>
    <row r="187" ht="15.0" customHeight="1">
      <c r="A187" s="20" t="s">
        <v>243</v>
      </c>
      <c r="B187" s="20" t="s">
        <v>434</v>
      </c>
      <c r="C187" s="20" t="s">
        <v>720</v>
      </c>
      <c r="D187" s="50">
        <v>724.0</v>
      </c>
      <c r="E187" s="50">
        <v>1199.0</v>
      </c>
      <c r="F187" s="50">
        <v>1923.0</v>
      </c>
      <c r="G187" s="57">
        <v>0.3764950598</v>
      </c>
      <c r="H187" s="57">
        <v>0.6235049402</v>
      </c>
      <c r="I187" s="7"/>
      <c r="J187" s="20" t="s">
        <v>243</v>
      </c>
      <c r="K187" s="20" t="s">
        <v>435</v>
      </c>
      <c r="L187" s="20">
        <v>1030.0</v>
      </c>
      <c r="M187" s="57">
        <v>0.4763291427</v>
      </c>
      <c r="N187" s="57">
        <v>0.4908155768</v>
      </c>
      <c r="O187" s="27">
        <v>-1.448643404</v>
      </c>
      <c r="P187" s="20">
        <v>1.0</v>
      </c>
      <c r="Q187" s="7"/>
      <c r="R187" s="7"/>
      <c r="S187" s="7"/>
      <c r="T187" s="7"/>
      <c r="U187" s="7"/>
      <c r="V187" s="7"/>
      <c r="W187" s="7"/>
      <c r="X187" s="7"/>
      <c r="Y187" s="7"/>
      <c r="Z187" s="7"/>
    </row>
    <row r="188" ht="15.0" customHeight="1">
      <c r="A188" s="20" t="s">
        <v>243</v>
      </c>
      <c r="B188" s="20" t="s">
        <v>434</v>
      </c>
      <c r="C188" s="20" t="s">
        <v>721</v>
      </c>
      <c r="D188" s="50">
        <v>382.0</v>
      </c>
      <c r="E188" s="50">
        <v>614.0</v>
      </c>
      <c r="F188" s="50">
        <v>996.0</v>
      </c>
      <c r="G188" s="57">
        <v>0.3835341365</v>
      </c>
      <c r="H188" s="57">
        <v>0.6164658635</v>
      </c>
      <c r="I188" s="7"/>
      <c r="J188" s="20" t="s">
        <v>243</v>
      </c>
      <c r="K188" s="20" t="s">
        <v>435</v>
      </c>
      <c r="L188" s="20">
        <v>1040.0</v>
      </c>
      <c r="M188" s="57">
        <v>0.4862444913</v>
      </c>
      <c r="N188" s="57">
        <v>0.4953732264</v>
      </c>
      <c r="O188" s="27">
        <v>-0.9128735118</v>
      </c>
      <c r="P188" s="20">
        <v>1.0</v>
      </c>
      <c r="Q188" s="7"/>
      <c r="R188" s="7"/>
      <c r="S188" s="7"/>
      <c r="T188" s="7"/>
      <c r="U188" s="7"/>
      <c r="V188" s="7"/>
      <c r="W188" s="7"/>
      <c r="X188" s="7"/>
      <c r="Y188" s="7"/>
      <c r="Z188" s="7"/>
    </row>
    <row r="189" ht="15.0" customHeight="1">
      <c r="A189" s="20" t="s">
        <v>243</v>
      </c>
      <c r="B189" s="20" t="s">
        <v>434</v>
      </c>
      <c r="C189" s="20" t="s">
        <v>722</v>
      </c>
      <c r="D189" s="50">
        <v>608.0</v>
      </c>
      <c r="E189" s="50">
        <v>904.0</v>
      </c>
      <c r="F189" s="50">
        <v>1512.0</v>
      </c>
      <c r="G189" s="57">
        <v>0.4021164021</v>
      </c>
      <c r="H189" s="57">
        <v>0.5978835979</v>
      </c>
      <c r="I189" s="7"/>
      <c r="J189" s="20" t="s">
        <v>243</v>
      </c>
      <c r="K189" s="20" t="s">
        <v>435</v>
      </c>
      <c r="L189" s="20">
        <v>1050.0</v>
      </c>
      <c r="M189" s="57">
        <v>0.5099225117</v>
      </c>
      <c r="N189" s="57">
        <v>0.4885714286</v>
      </c>
      <c r="O189" s="27">
        <v>2.135108316</v>
      </c>
      <c r="P189" s="20">
        <v>0.0</v>
      </c>
      <c r="Q189" s="7"/>
      <c r="R189" s="7"/>
      <c r="S189" s="7"/>
      <c r="T189" s="7"/>
      <c r="U189" s="7"/>
      <c r="V189" s="7"/>
      <c r="W189" s="7"/>
      <c r="X189" s="7"/>
      <c r="Y189" s="7"/>
      <c r="Z189" s="7"/>
    </row>
    <row r="190" ht="15.0" customHeight="1">
      <c r="A190" s="20" t="s">
        <v>243</v>
      </c>
      <c r="B190" s="20" t="s">
        <v>434</v>
      </c>
      <c r="C190" s="20" t="s">
        <v>723</v>
      </c>
      <c r="D190" s="50">
        <v>529.0</v>
      </c>
      <c r="E190" s="50">
        <v>829.0</v>
      </c>
      <c r="F190" s="50">
        <v>1358.0</v>
      </c>
      <c r="G190" s="57">
        <v>0.3895434462</v>
      </c>
      <c r="H190" s="57">
        <v>0.6104565538</v>
      </c>
      <c r="I190" s="7"/>
      <c r="J190" s="20" t="s">
        <v>243</v>
      </c>
      <c r="K190" s="20" t="s">
        <v>435</v>
      </c>
      <c r="L190" s="20">
        <v>1055.0</v>
      </c>
      <c r="M190" s="57">
        <v>0.5221053827</v>
      </c>
      <c r="N190" s="57">
        <v>0.4963768116</v>
      </c>
      <c r="O190" s="27">
        <v>2.572857111</v>
      </c>
      <c r="P190" s="20">
        <v>0.0</v>
      </c>
      <c r="Q190" s="7"/>
      <c r="R190" s="7"/>
      <c r="S190" s="7"/>
      <c r="T190" s="7"/>
      <c r="U190" s="7"/>
      <c r="V190" s="7"/>
      <c r="W190" s="7"/>
      <c r="X190" s="7"/>
      <c r="Y190" s="7"/>
      <c r="Z190" s="7"/>
    </row>
    <row r="191" ht="15.0" customHeight="1">
      <c r="A191" s="20" t="s">
        <v>243</v>
      </c>
      <c r="B191" s="20" t="s">
        <v>434</v>
      </c>
      <c r="C191" s="20" t="s">
        <v>724</v>
      </c>
      <c r="D191" s="50">
        <v>363.0</v>
      </c>
      <c r="E191" s="50">
        <v>566.0</v>
      </c>
      <c r="F191" s="50">
        <v>929.0</v>
      </c>
      <c r="G191" s="57">
        <v>0.3907427341</v>
      </c>
      <c r="H191" s="57">
        <v>0.6092572659</v>
      </c>
      <c r="I191" s="7"/>
      <c r="J191" s="20" t="s">
        <v>243</v>
      </c>
      <c r="K191" s="20" t="s">
        <v>435</v>
      </c>
      <c r="L191" s="20">
        <v>1060.0</v>
      </c>
      <c r="M191" s="57">
        <v>0.4884780045</v>
      </c>
      <c r="N191" s="57">
        <v>0.4874651811</v>
      </c>
      <c r="O191" s="27">
        <v>0.1012823445</v>
      </c>
      <c r="P191" s="20">
        <v>1.0</v>
      </c>
      <c r="Q191" s="7"/>
      <c r="R191" s="7"/>
      <c r="S191" s="7"/>
      <c r="T191" s="7"/>
      <c r="U191" s="7"/>
      <c r="V191" s="7"/>
      <c r="W191" s="7"/>
      <c r="X191" s="7"/>
      <c r="Y191" s="7"/>
      <c r="Z191" s="7"/>
    </row>
    <row r="192" ht="15.0" customHeight="1">
      <c r="A192" s="20" t="s">
        <v>243</v>
      </c>
      <c r="B192" s="20" t="s">
        <v>435</v>
      </c>
      <c r="C192" s="20" t="s">
        <v>725</v>
      </c>
      <c r="D192" s="50">
        <v>503.0</v>
      </c>
      <c r="E192" s="50">
        <v>577.0</v>
      </c>
      <c r="F192" s="50">
        <v>1080.0</v>
      </c>
      <c r="G192" s="57">
        <v>0.4657407407</v>
      </c>
      <c r="H192" s="57">
        <v>0.5342592593</v>
      </c>
      <c r="I192" s="7"/>
      <c r="J192" s="20" t="s">
        <v>243</v>
      </c>
      <c r="K192" s="20" t="s">
        <v>435</v>
      </c>
      <c r="L192" s="20">
        <v>1070.0</v>
      </c>
      <c r="M192" s="57">
        <v>0.4698893026</v>
      </c>
      <c r="N192" s="57">
        <v>0.4650817236</v>
      </c>
      <c r="O192" s="27">
        <v>0.4807579016</v>
      </c>
      <c r="P192" s="20">
        <v>1.0</v>
      </c>
      <c r="Q192" s="7"/>
      <c r="R192" s="7"/>
      <c r="S192" s="7"/>
      <c r="T192" s="7"/>
      <c r="U192" s="7"/>
      <c r="V192" s="7"/>
      <c r="W192" s="7"/>
      <c r="X192" s="7"/>
      <c r="Y192" s="7"/>
      <c r="Z192" s="7"/>
    </row>
    <row r="193" ht="15.0" customHeight="1">
      <c r="A193" s="20" t="s">
        <v>243</v>
      </c>
      <c r="B193" s="20" t="s">
        <v>435</v>
      </c>
      <c r="C193" s="20" t="s">
        <v>726</v>
      </c>
      <c r="D193" s="50">
        <v>621.0</v>
      </c>
      <c r="E193" s="50">
        <v>697.0</v>
      </c>
      <c r="F193" s="50">
        <v>1318.0</v>
      </c>
      <c r="G193" s="57">
        <v>0.471168437</v>
      </c>
      <c r="H193" s="57">
        <v>0.528831563</v>
      </c>
      <c r="I193" s="7"/>
      <c r="J193" s="20" t="s">
        <v>243</v>
      </c>
      <c r="K193" s="20" t="s">
        <v>435</v>
      </c>
      <c r="L193" s="20">
        <v>1085.0</v>
      </c>
      <c r="M193" s="57">
        <v>0.5593179719</v>
      </c>
      <c r="N193" s="57">
        <v>0.5279898219</v>
      </c>
      <c r="O193" s="27">
        <v>3.132815006</v>
      </c>
      <c r="P193" s="20">
        <v>1.0</v>
      </c>
      <c r="Q193" s="7"/>
      <c r="R193" s="7"/>
      <c r="S193" s="7"/>
      <c r="T193" s="7"/>
      <c r="U193" s="7"/>
      <c r="V193" s="7"/>
      <c r="W193" s="7"/>
      <c r="X193" s="7"/>
      <c r="Y193" s="7"/>
      <c r="Z193" s="7"/>
    </row>
    <row r="194" ht="15.0" customHeight="1">
      <c r="A194" s="20" t="s">
        <v>243</v>
      </c>
      <c r="B194" s="20" t="s">
        <v>435</v>
      </c>
      <c r="C194" s="20" t="s">
        <v>727</v>
      </c>
      <c r="D194" s="50">
        <v>300.0</v>
      </c>
      <c r="E194" s="50">
        <v>333.0</v>
      </c>
      <c r="F194" s="50">
        <v>633.0</v>
      </c>
      <c r="G194" s="57">
        <v>0.4739336493</v>
      </c>
      <c r="H194" s="57">
        <v>0.5260663507</v>
      </c>
      <c r="I194" s="7"/>
      <c r="J194" s="20" t="s">
        <v>243</v>
      </c>
      <c r="K194" s="20" t="s">
        <v>435</v>
      </c>
      <c r="L194" s="20">
        <v>1090.0</v>
      </c>
      <c r="M194" s="57">
        <v>0.5162943834</v>
      </c>
      <c r="N194" s="57">
        <v>0.4990636704</v>
      </c>
      <c r="O194" s="27">
        <v>1.723071303</v>
      </c>
      <c r="P194" s="20">
        <v>0.0</v>
      </c>
      <c r="Q194" s="7"/>
      <c r="R194" s="7"/>
      <c r="S194" s="7"/>
      <c r="T194" s="7"/>
      <c r="U194" s="7"/>
      <c r="V194" s="7"/>
      <c r="W194" s="7"/>
      <c r="X194" s="7"/>
      <c r="Y194" s="7"/>
      <c r="Z194" s="7"/>
    </row>
    <row r="195" ht="15.0" customHeight="1">
      <c r="A195" s="20" t="s">
        <v>243</v>
      </c>
      <c r="B195" s="20" t="s">
        <v>435</v>
      </c>
      <c r="C195" s="20" t="s">
        <v>728</v>
      </c>
      <c r="D195" s="50">
        <v>353.0</v>
      </c>
      <c r="E195" s="50">
        <v>374.0</v>
      </c>
      <c r="F195" s="50">
        <v>727.0</v>
      </c>
      <c r="G195" s="57">
        <v>0.4855570839</v>
      </c>
      <c r="H195" s="57">
        <v>0.5144429161</v>
      </c>
      <c r="I195" s="7"/>
      <c r="J195" s="20" t="s">
        <v>243</v>
      </c>
      <c r="K195" s="20" t="s">
        <v>436</v>
      </c>
      <c r="L195" s="20">
        <v>1100.0</v>
      </c>
      <c r="M195" s="57">
        <v>0.4482613483</v>
      </c>
      <c r="N195" s="57">
        <v>0.4179620035</v>
      </c>
      <c r="O195" s="27">
        <v>3.02993448</v>
      </c>
      <c r="P195" s="20">
        <v>1.0</v>
      </c>
      <c r="Q195" s="7"/>
      <c r="R195" s="7"/>
      <c r="S195" s="7"/>
      <c r="T195" s="7"/>
      <c r="U195" s="7"/>
      <c r="V195" s="7"/>
      <c r="W195" s="7"/>
      <c r="X195" s="7"/>
      <c r="Y195" s="7"/>
      <c r="Z195" s="7"/>
    </row>
    <row r="196" ht="15.0" customHeight="1">
      <c r="A196" s="20" t="s">
        <v>243</v>
      </c>
      <c r="B196" s="20" t="s">
        <v>435</v>
      </c>
      <c r="C196" s="20" t="s">
        <v>729</v>
      </c>
      <c r="D196" s="50">
        <v>450.0</v>
      </c>
      <c r="E196" s="50">
        <v>463.0</v>
      </c>
      <c r="F196" s="50">
        <v>913.0</v>
      </c>
      <c r="G196" s="57">
        <v>0.4928806134</v>
      </c>
      <c r="H196" s="57">
        <v>0.5071193866</v>
      </c>
      <c r="I196" s="7"/>
      <c r="J196" s="20" t="s">
        <v>243</v>
      </c>
      <c r="K196" s="20" t="s">
        <v>436</v>
      </c>
      <c r="L196" s="20">
        <v>1110.0</v>
      </c>
      <c r="M196" s="57">
        <v>0.4006267913</v>
      </c>
      <c r="N196" s="57">
        <v>0.3903966597</v>
      </c>
      <c r="O196" s="27">
        <v>1.023013156</v>
      </c>
      <c r="P196" s="20">
        <v>1.0</v>
      </c>
      <c r="Q196" s="7"/>
      <c r="R196" s="7"/>
      <c r="S196" s="7"/>
      <c r="T196" s="7"/>
      <c r="U196" s="7"/>
      <c r="V196" s="7"/>
      <c r="W196" s="7"/>
      <c r="X196" s="7"/>
      <c r="Y196" s="7"/>
      <c r="Z196" s="7"/>
    </row>
    <row r="197" ht="15.0" customHeight="1">
      <c r="A197" s="20" t="s">
        <v>243</v>
      </c>
      <c r="B197" s="20" t="s">
        <v>435</v>
      </c>
      <c r="C197" s="20" t="s">
        <v>730</v>
      </c>
      <c r="D197" s="50">
        <v>283.0</v>
      </c>
      <c r="E197" s="50">
        <v>337.0</v>
      </c>
      <c r="F197" s="50">
        <v>620.0</v>
      </c>
      <c r="G197" s="57">
        <v>0.4564516129</v>
      </c>
      <c r="H197" s="57">
        <v>0.5435483871</v>
      </c>
      <c r="I197" s="7"/>
      <c r="J197" s="20" t="s">
        <v>243</v>
      </c>
      <c r="K197" s="20" t="s">
        <v>436</v>
      </c>
      <c r="L197" s="20">
        <v>1120.0</v>
      </c>
      <c r="M197" s="57">
        <v>0.4132518874</v>
      </c>
      <c r="N197" s="57">
        <v>0.4131403118</v>
      </c>
      <c r="O197" s="27">
        <v>0.01115755926</v>
      </c>
      <c r="P197" s="20">
        <v>1.0</v>
      </c>
      <c r="Q197" s="7"/>
      <c r="R197" s="7"/>
      <c r="S197" s="7"/>
      <c r="T197" s="7"/>
      <c r="U197" s="7"/>
      <c r="V197" s="7"/>
      <c r="W197" s="7"/>
      <c r="X197" s="7"/>
      <c r="Y197" s="7"/>
      <c r="Z197" s="7"/>
    </row>
    <row r="198" ht="15.0" customHeight="1">
      <c r="A198" s="20" t="s">
        <v>243</v>
      </c>
      <c r="B198" s="20" t="s">
        <v>435</v>
      </c>
      <c r="C198" s="20" t="s">
        <v>731</v>
      </c>
      <c r="D198" s="50">
        <v>384.0</v>
      </c>
      <c r="E198" s="50">
        <v>316.0</v>
      </c>
      <c r="F198" s="50">
        <v>700.0</v>
      </c>
      <c r="G198" s="57">
        <v>0.5485714286</v>
      </c>
      <c r="H198" s="57">
        <v>0.4514285714</v>
      </c>
      <c r="I198" s="7"/>
      <c r="J198" s="20" t="s">
        <v>243</v>
      </c>
      <c r="K198" s="20" t="s">
        <v>437</v>
      </c>
      <c r="L198" s="20">
        <v>1130.0</v>
      </c>
      <c r="M198" s="57">
        <v>0.4935966646</v>
      </c>
      <c r="N198" s="57">
        <v>0.4861407249</v>
      </c>
      <c r="O198" s="27">
        <v>0.745593961</v>
      </c>
      <c r="P198" s="20">
        <v>1.0</v>
      </c>
      <c r="Q198" s="7"/>
      <c r="R198" s="7"/>
      <c r="S198" s="7"/>
      <c r="T198" s="7"/>
      <c r="U198" s="7"/>
      <c r="V198" s="7"/>
      <c r="W198" s="7"/>
      <c r="X198" s="7"/>
      <c r="Y198" s="7"/>
      <c r="Z198" s="7"/>
    </row>
    <row r="199" ht="15.0" customHeight="1">
      <c r="A199" s="20" t="s">
        <v>243</v>
      </c>
      <c r="B199" s="20" t="s">
        <v>435</v>
      </c>
      <c r="C199" s="20" t="s">
        <v>732</v>
      </c>
      <c r="D199" s="50">
        <v>480.0</v>
      </c>
      <c r="E199" s="50">
        <v>476.0</v>
      </c>
      <c r="F199" s="50">
        <v>956.0</v>
      </c>
      <c r="G199" s="57">
        <v>0.5020920502</v>
      </c>
      <c r="H199" s="57">
        <v>0.4979079498</v>
      </c>
      <c r="I199" s="7"/>
      <c r="J199" s="20" t="s">
        <v>243</v>
      </c>
      <c r="K199" s="20" t="s">
        <v>437</v>
      </c>
      <c r="L199" s="20">
        <v>1140.0</v>
      </c>
      <c r="M199" s="57">
        <v>0.4918699407</v>
      </c>
      <c r="N199" s="57">
        <v>0.5005574136</v>
      </c>
      <c r="O199" s="27">
        <v>-0.8687472886</v>
      </c>
      <c r="P199" s="20">
        <v>0.0</v>
      </c>
      <c r="Q199" s="7"/>
      <c r="R199" s="7"/>
      <c r="S199" s="7"/>
      <c r="T199" s="7"/>
      <c r="U199" s="7"/>
      <c r="V199" s="7"/>
      <c r="W199" s="7"/>
      <c r="X199" s="7"/>
      <c r="Y199" s="7"/>
      <c r="Z199" s="7"/>
    </row>
    <row r="200" ht="15.0" customHeight="1">
      <c r="A200" s="20" t="s">
        <v>243</v>
      </c>
      <c r="B200" s="20" t="s">
        <v>436</v>
      </c>
      <c r="C200" s="20" t="s">
        <v>733</v>
      </c>
      <c r="D200" s="50">
        <v>171.0</v>
      </c>
      <c r="E200" s="50">
        <v>271.0</v>
      </c>
      <c r="F200" s="50">
        <v>442.0</v>
      </c>
      <c r="G200" s="57">
        <v>0.3868778281</v>
      </c>
      <c r="H200" s="57">
        <v>0.6131221719</v>
      </c>
      <c r="I200" s="7"/>
      <c r="J200" s="20" t="s">
        <v>243</v>
      </c>
      <c r="K200" s="20" t="s">
        <v>437</v>
      </c>
      <c r="L200" s="20">
        <v>1150.0</v>
      </c>
      <c r="M200" s="57">
        <v>0.6012830268</v>
      </c>
      <c r="N200" s="57">
        <v>0.5592485549</v>
      </c>
      <c r="O200" s="27">
        <v>4.203447186</v>
      </c>
      <c r="P200" s="20">
        <v>1.0</v>
      </c>
      <c r="Q200" s="7"/>
      <c r="R200" s="7"/>
      <c r="S200" s="7"/>
      <c r="T200" s="7"/>
      <c r="U200" s="7"/>
      <c r="V200" s="7"/>
      <c r="W200" s="7"/>
      <c r="X200" s="7"/>
      <c r="Y200" s="7"/>
      <c r="Z200" s="7"/>
    </row>
    <row r="201" ht="15.0" customHeight="1">
      <c r="A201" s="20" t="s">
        <v>243</v>
      </c>
      <c r="B201" s="20" t="s">
        <v>436</v>
      </c>
      <c r="C201" s="20" t="s">
        <v>734</v>
      </c>
      <c r="D201" s="50">
        <v>112.0</v>
      </c>
      <c r="E201" s="50">
        <v>212.0</v>
      </c>
      <c r="F201" s="50">
        <v>324.0</v>
      </c>
      <c r="G201" s="57">
        <v>0.3456790123</v>
      </c>
      <c r="H201" s="57">
        <v>0.6543209877</v>
      </c>
      <c r="I201" s="7"/>
      <c r="J201" s="20" t="s">
        <v>243</v>
      </c>
      <c r="K201" s="20" t="s">
        <v>437</v>
      </c>
      <c r="L201" s="20">
        <v>1160.0</v>
      </c>
      <c r="M201" s="57">
        <v>0.472774833</v>
      </c>
      <c r="N201" s="57">
        <v>0.4806480648</v>
      </c>
      <c r="O201" s="27">
        <v>-0.7873231783</v>
      </c>
      <c r="P201" s="20">
        <v>1.0</v>
      </c>
      <c r="Q201" s="7"/>
      <c r="R201" s="7"/>
      <c r="S201" s="7"/>
      <c r="T201" s="7"/>
      <c r="U201" s="7"/>
      <c r="V201" s="7"/>
      <c r="W201" s="7"/>
      <c r="X201" s="7"/>
      <c r="Y201" s="7"/>
      <c r="Z201" s="7"/>
    </row>
    <row r="202" ht="15.0" customHeight="1">
      <c r="A202" s="20" t="s">
        <v>243</v>
      </c>
      <c r="B202" s="20" t="s">
        <v>436</v>
      </c>
      <c r="C202" s="20" t="s">
        <v>735</v>
      </c>
      <c r="D202" s="50">
        <v>301.0</v>
      </c>
      <c r="E202" s="50">
        <v>472.0</v>
      </c>
      <c r="F202" s="50">
        <v>773.0</v>
      </c>
      <c r="G202" s="57">
        <v>0.3893919793</v>
      </c>
      <c r="H202" s="57">
        <v>0.6106080207</v>
      </c>
      <c r="I202" s="7"/>
      <c r="J202" s="20" t="s">
        <v>243</v>
      </c>
      <c r="K202" s="20" t="s">
        <v>437</v>
      </c>
      <c r="L202" s="20">
        <v>1170.0</v>
      </c>
      <c r="M202" s="57">
        <v>0.6022480247</v>
      </c>
      <c r="N202" s="57">
        <v>0.6024678112</v>
      </c>
      <c r="O202" s="27">
        <v>-0.0219786502</v>
      </c>
      <c r="P202" s="20">
        <v>1.0</v>
      </c>
      <c r="Q202" s="7"/>
      <c r="R202" s="7"/>
      <c r="S202" s="7"/>
      <c r="T202" s="7"/>
      <c r="U202" s="7"/>
      <c r="V202" s="7"/>
      <c r="W202" s="7"/>
      <c r="X202" s="7"/>
      <c r="Y202" s="7"/>
      <c r="Z202" s="7"/>
    </row>
    <row r="203" ht="15.0" customHeight="1">
      <c r="A203" s="20" t="s">
        <v>243</v>
      </c>
      <c r="B203" s="20" t="s">
        <v>437</v>
      </c>
      <c r="C203" s="20" t="s">
        <v>736</v>
      </c>
      <c r="D203" s="50">
        <v>711.0</v>
      </c>
      <c r="E203" s="50">
        <v>854.0</v>
      </c>
      <c r="F203" s="50">
        <v>1565.0</v>
      </c>
      <c r="G203" s="57">
        <v>0.454313099</v>
      </c>
      <c r="H203" s="57">
        <v>0.545686901</v>
      </c>
      <c r="I203" s="7"/>
      <c r="J203" s="20" t="s">
        <v>243</v>
      </c>
      <c r="K203" s="20" t="s">
        <v>437</v>
      </c>
      <c r="L203" s="20">
        <v>1180.0</v>
      </c>
      <c r="M203" s="57">
        <v>0.6238863263</v>
      </c>
      <c r="N203" s="57">
        <v>0.5988636364</v>
      </c>
      <c r="O203" s="27">
        <v>2.50226899</v>
      </c>
      <c r="P203" s="20">
        <v>1.0</v>
      </c>
      <c r="Q203" s="7"/>
      <c r="R203" s="7"/>
      <c r="S203" s="7"/>
      <c r="T203" s="7"/>
      <c r="U203" s="7"/>
      <c r="V203" s="7"/>
      <c r="W203" s="7"/>
      <c r="X203" s="7"/>
      <c r="Y203" s="7"/>
      <c r="Z203" s="7"/>
    </row>
    <row r="204" ht="15.0" customHeight="1">
      <c r="A204" s="20" t="s">
        <v>243</v>
      </c>
      <c r="B204" s="20" t="s">
        <v>437</v>
      </c>
      <c r="C204" s="20" t="s">
        <v>737</v>
      </c>
      <c r="D204" s="50">
        <v>311.0</v>
      </c>
      <c r="E204" s="50">
        <v>368.0</v>
      </c>
      <c r="F204" s="50">
        <v>679.0</v>
      </c>
      <c r="G204" s="57">
        <v>0.4580265096</v>
      </c>
      <c r="H204" s="57">
        <v>0.5419734904</v>
      </c>
      <c r="I204" s="7"/>
      <c r="J204" s="20" t="s">
        <v>243</v>
      </c>
      <c r="K204" s="20" t="s">
        <v>437</v>
      </c>
      <c r="L204" s="20">
        <v>1190.0</v>
      </c>
      <c r="M204" s="57">
        <v>0.5517801285</v>
      </c>
      <c r="N204" s="57">
        <v>0.5005336179</v>
      </c>
      <c r="O204" s="27">
        <v>5.124651053</v>
      </c>
      <c r="P204" s="20">
        <v>1.0</v>
      </c>
      <c r="Q204" s="7"/>
      <c r="R204" s="7"/>
      <c r="S204" s="7"/>
      <c r="T204" s="7"/>
      <c r="U204" s="7"/>
      <c r="V204" s="7"/>
      <c r="W204" s="7"/>
      <c r="X204" s="7"/>
      <c r="Y204" s="7"/>
      <c r="Z204" s="7"/>
    </row>
    <row r="205" ht="15.0" customHeight="1">
      <c r="A205" s="20" t="s">
        <v>243</v>
      </c>
      <c r="B205" s="20" t="s">
        <v>437</v>
      </c>
      <c r="C205" s="20" t="s">
        <v>738</v>
      </c>
      <c r="D205" s="50">
        <v>1015.0</v>
      </c>
      <c r="E205" s="50">
        <v>808.0</v>
      </c>
      <c r="F205" s="50">
        <v>1823.0</v>
      </c>
      <c r="G205" s="57">
        <v>0.5567745474</v>
      </c>
      <c r="H205" s="57">
        <v>0.4432254526</v>
      </c>
      <c r="I205" s="7"/>
      <c r="J205" s="20" t="s">
        <v>243</v>
      </c>
      <c r="K205" s="20" t="s">
        <v>437</v>
      </c>
      <c r="L205" s="20">
        <v>1200.0</v>
      </c>
      <c r="M205" s="57">
        <v>0.5042713926</v>
      </c>
      <c r="N205" s="57">
        <v>0.5049846626</v>
      </c>
      <c r="O205" s="27">
        <v>-0.07132699437</v>
      </c>
      <c r="P205" s="20">
        <v>1.0</v>
      </c>
      <c r="Q205" s="7"/>
      <c r="R205" s="7"/>
      <c r="S205" s="7"/>
      <c r="T205" s="7"/>
      <c r="U205" s="7"/>
      <c r="V205" s="7"/>
      <c r="W205" s="7"/>
      <c r="X205" s="7"/>
      <c r="Y205" s="7"/>
      <c r="Z205" s="7"/>
    </row>
    <row r="206" ht="15.0" customHeight="1">
      <c r="A206" s="20" t="s">
        <v>243</v>
      </c>
      <c r="B206" s="20" t="s">
        <v>437</v>
      </c>
      <c r="C206" s="20" t="s">
        <v>739</v>
      </c>
      <c r="D206" s="50">
        <v>413.0</v>
      </c>
      <c r="E206" s="50">
        <v>480.0</v>
      </c>
      <c r="F206" s="50">
        <v>893.0</v>
      </c>
      <c r="G206" s="57">
        <v>0.4624860022</v>
      </c>
      <c r="H206" s="57">
        <v>0.5375139978</v>
      </c>
      <c r="I206" s="7"/>
      <c r="J206" s="20" t="s">
        <v>243</v>
      </c>
      <c r="K206" s="20" t="s">
        <v>438</v>
      </c>
      <c r="L206" s="20">
        <v>1210.0</v>
      </c>
      <c r="M206" s="57">
        <v>0.5319536874</v>
      </c>
      <c r="N206" s="57">
        <v>0.502278481</v>
      </c>
      <c r="O206" s="27">
        <v>2.96752064</v>
      </c>
      <c r="P206" s="20">
        <v>1.0</v>
      </c>
      <c r="Q206" s="7"/>
      <c r="R206" s="7"/>
      <c r="S206" s="7"/>
      <c r="T206" s="7"/>
      <c r="U206" s="7"/>
      <c r="V206" s="7"/>
      <c r="W206" s="7"/>
      <c r="X206" s="7"/>
      <c r="Y206" s="7"/>
      <c r="Z206" s="7"/>
    </row>
    <row r="207" ht="15.0" customHeight="1">
      <c r="A207" s="20" t="s">
        <v>243</v>
      </c>
      <c r="B207" s="20" t="s">
        <v>437</v>
      </c>
      <c r="C207" s="20" t="s">
        <v>740</v>
      </c>
      <c r="D207" s="50">
        <v>887.0</v>
      </c>
      <c r="E207" s="50">
        <v>611.0</v>
      </c>
      <c r="F207" s="50">
        <v>1498.0</v>
      </c>
      <c r="G207" s="57">
        <v>0.5921228304</v>
      </c>
      <c r="H207" s="57">
        <v>0.4078771696</v>
      </c>
      <c r="I207" s="7"/>
      <c r="J207" s="20" t="s">
        <v>243</v>
      </c>
      <c r="K207" s="20" t="s">
        <v>438</v>
      </c>
      <c r="L207" s="20">
        <v>1220.0</v>
      </c>
      <c r="M207" s="57">
        <v>0.5117582259</v>
      </c>
      <c r="N207" s="57">
        <v>0.5103152978</v>
      </c>
      <c r="O207" s="27">
        <v>0.1442928151</v>
      </c>
      <c r="P207" s="20">
        <v>1.0</v>
      </c>
      <c r="Q207" s="7"/>
      <c r="R207" s="7"/>
      <c r="S207" s="7"/>
      <c r="T207" s="7"/>
      <c r="U207" s="7"/>
      <c r="V207" s="7"/>
      <c r="W207" s="7"/>
      <c r="X207" s="7"/>
      <c r="Y207" s="7"/>
      <c r="Z207" s="7"/>
    </row>
    <row r="208" ht="15.0" customHeight="1">
      <c r="A208" s="20" t="s">
        <v>243</v>
      </c>
      <c r="B208" s="20" t="s">
        <v>437</v>
      </c>
      <c r="C208" s="20" t="s">
        <v>741</v>
      </c>
      <c r="D208" s="50">
        <v>934.0</v>
      </c>
      <c r="E208" s="50">
        <v>648.0</v>
      </c>
      <c r="F208" s="50">
        <v>1582.0</v>
      </c>
      <c r="G208" s="57">
        <v>0.590391909</v>
      </c>
      <c r="H208" s="57">
        <v>0.409608091</v>
      </c>
      <c r="I208" s="7"/>
      <c r="J208" s="20" t="s">
        <v>243</v>
      </c>
      <c r="K208" s="20" t="s">
        <v>438</v>
      </c>
      <c r="L208" s="20">
        <v>1230.0</v>
      </c>
      <c r="M208" s="57">
        <v>0.469768696</v>
      </c>
      <c r="N208" s="57">
        <v>0.4595274007</v>
      </c>
      <c r="O208" s="27">
        <v>1.024129531</v>
      </c>
      <c r="P208" s="20">
        <v>1.0</v>
      </c>
      <c r="Q208" s="7"/>
      <c r="R208" s="7"/>
      <c r="S208" s="7"/>
      <c r="T208" s="7"/>
      <c r="U208" s="7"/>
      <c r="V208" s="7"/>
      <c r="W208" s="7"/>
      <c r="X208" s="7"/>
      <c r="Y208" s="7"/>
      <c r="Z208" s="7"/>
    </row>
    <row r="209" ht="15.0" customHeight="1">
      <c r="A209" s="20" t="s">
        <v>243</v>
      </c>
      <c r="B209" s="20" t="s">
        <v>437</v>
      </c>
      <c r="C209" s="20" t="s">
        <v>742</v>
      </c>
      <c r="D209" s="50">
        <v>416.0</v>
      </c>
      <c r="E209" s="50">
        <v>447.0</v>
      </c>
      <c r="F209" s="50">
        <v>863.0</v>
      </c>
      <c r="G209" s="57">
        <v>0.4820393975</v>
      </c>
      <c r="H209" s="57">
        <v>0.5179606025</v>
      </c>
      <c r="I209" s="7"/>
      <c r="J209" s="20" t="s">
        <v>243</v>
      </c>
      <c r="K209" s="20" t="s">
        <v>438</v>
      </c>
      <c r="L209" s="20">
        <v>1240.0</v>
      </c>
      <c r="M209" s="57">
        <v>0.5325834255</v>
      </c>
      <c r="N209" s="57">
        <v>0.5295389049</v>
      </c>
      <c r="O209" s="27">
        <v>0.3044520574</v>
      </c>
      <c r="P209" s="20">
        <v>1.0</v>
      </c>
      <c r="Q209" s="7"/>
      <c r="R209" s="7"/>
      <c r="S209" s="7"/>
      <c r="T209" s="7"/>
      <c r="U209" s="7"/>
      <c r="V209" s="7"/>
      <c r="W209" s="7"/>
      <c r="X209" s="7"/>
      <c r="Y209" s="7"/>
      <c r="Z209" s="7"/>
    </row>
    <row r="210" ht="15.0" customHeight="1">
      <c r="A210" s="20" t="s">
        <v>243</v>
      </c>
      <c r="B210" s="20" t="s">
        <v>437</v>
      </c>
      <c r="C210" s="20" t="s">
        <v>743</v>
      </c>
      <c r="D210" s="50">
        <v>1218.0</v>
      </c>
      <c r="E210" s="50">
        <v>1269.0</v>
      </c>
      <c r="F210" s="50">
        <v>2487.0</v>
      </c>
      <c r="G210" s="57">
        <v>0.4897466828</v>
      </c>
      <c r="H210" s="57">
        <v>0.5102533172</v>
      </c>
      <c r="I210" s="7"/>
      <c r="J210" s="20" t="s">
        <v>243</v>
      </c>
      <c r="K210" s="20" t="s">
        <v>438</v>
      </c>
      <c r="L210" s="20">
        <v>1245.0</v>
      </c>
      <c r="M210" s="57">
        <v>0.5573734704</v>
      </c>
      <c r="N210" s="57">
        <v>0.5346452328</v>
      </c>
      <c r="O210" s="27">
        <v>2.272823758</v>
      </c>
      <c r="P210" s="20">
        <v>1.0</v>
      </c>
      <c r="Q210" s="7"/>
      <c r="R210" s="7"/>
      <c r="S210" s="7"/>
      <c r="T210" s="7"/>
      <c r="U210" s="7"/>
      <c r="V210" s="7"/>
      <c r="W210" s="7"/>
      <c r="X210" s="7"/>
      <c r="Y210" s="7"/>
      <c r="Z210" s="7"/>
    </row>
    <row r="211" ht="15.0" customHeight="1">
      <c r="A211" s="20" t="s">
        <v>243</v>
      </c>
      <c r="B211" s="20" t="s">
        <v>438</v>
      </c>
      <c r="C211" s="20" t="s">
        <v>744</v>
      </c>
      <c r="D211" s="50">
        <v>807.0</v>
      </c>
      <c r="E211" s="50">
        <v>826.0</v>
      </c>
      <c r="F211" s="50">
        <v>1633.0</v>
      </c>
      <c r="G211" s="57">
        <v>0.4941824862</v>
      </c>
      <c r="H211" s="57">
        <v>0.5058175138</v>
      </c>
      <c r="I211" s="7"/>
      <c r="J211" s="20" t="s">
        <v>243</v>
      </c>
      <c r="K211" s="20" t="s">
        <v>438</v>
      </c>
      <c r="L211" s="20">
        <v>1246.0</v>
      </c>
      <c r="M211" s="57">
        <v>0.5288269486</v>
      </c>
      <c r="N211" s="57">
        <v>0.5110132159</v>
      </c>
      <c r="O211" s="27">
        <v>1.781373271</v>
      </c>
      <c r="P211" s="20">
        <v>1.0</v>
      </c>
      <c r="Q211" s="7"/>
      <c r="R211" s="7"/>
      <c r="S211" s="7"/>
      <c r="T211" s="7"/>
      <c r="U211" s="7"/>
      <c r="V211" s="7"/>
      <c r="W211" s="7"/>
      <c r="X211" s="7"/>
      <c r="Y211" s="7"/>
      <c r="Z211" s="7"/>
    </row>
    <row r="212" ht="15.0" customHeight="1">
      <c r="A212" s="20" t="s">
        <v>243</v>
      </c>
      <c r="B212" s="20" t="s">
        <v>438</v>
      </c>
      <c r="C212" s="20" t="s">
        <v>745</v>
      </c>
      <c r="D212" s="50">
        <v>1132.0</v>
      </c>
      <c r="E212" s="50">
        <v>1113.0</v>
      </c>
      <c r="F212" s="50">
        <v>2245.0</v>
      </c>
      <c r="G212" s="57">
        <v>0.5042316258</v>
      </c>
      <c r="H212" s="57">
        <v>0.4957683742</v>
      </c>
      <c r="I212" s="7"/>
      <c r="J212" s="20" t="s">
        <v>243</v>
      </c>
      <c r="K212" s="20" t="s">
        <v>438</v>
      </c>
      <c r="L212" s="20">
        <v>1247.0</v>
      </c>
      <c r="M212" s="57">
        <v>0.535926854</v>
      </c>
      <c r="N212" s="57">
        <v>0.5433130699</v>
      </c>
      <c r="O212" s="27">
        <v>-0.7386215895</v>
      </c>
      <c r="P212" s="20">
        <v>1.0</v>
      </c>
      <c r="Q212" s="7"/>
      <c r="R212" s="7"/>
      <c r="S212" s="7"/>
      <c r="T212" s="7"/>
      <c r="U212" s="7"/>
      <c r="V212" s="7"/>
      <c r="W212" s="7"/>
      <c r="X212" s="7"/>
      <c r="Y212" s="7"/>
      <c r="Z212" s="7"/>
    </row>
    <row r="213" ht="15.0" customHeight="1">
      <c r="A213" s="20" t="s">
        <v>243</v>
      </c>
      <c r="B213" s="20" t="s">
        <v>438</v>
      </c>
      <c r="C213" s="20" t="s">
        <v>746</v>
      </c>
      <c r="D213" s="50">
        <v>687.0</v>
      </c>
      <c r="E213" s="50">
        <v>862.0</v>
      </c>
      <c r="F213" s="50">
        <v>1549.0</v>
      </c>
      <c r="G213" s="57">
        <v>0.4435119432</v>
      </c>
      <c r="H213" s="57">
        <v>0.5564880568</v>
      </c>
      <c r="I213" s="7"/>
      <c r="J213" s="20" t="s">
        <v>243</v>
      </c>
      <c r="K213" s="20" t="s">
        <v>438</v>
      </c>
      <c r="L213" s="20">
        <v>1248.0</v>
      </c>
      <c r="M213" s="57">
        <v>0.5158610568</v>
      </c>
      <c r="N213" s="57">
        <v>0.5126760563</v>
      </c>
      <c r="O213" s="27">
        <v>0.3185000469</v>
      </c>
      <c r="P213" s="20">
        <v>1.0</v>
      </c>
      <c r="Q213" s="7"/>
      <c r="R213" s="7"/>
      <c r="S213" s="7"/>
      <c r="T213" s="7"/>
      <c r="U213" s="7"/>
      <c r="V213" s="7"/>
      <c r="W213" s="7"/>
      <c r="X213" s="7"/>
      <c r="Y213" s="7"/>
      <c r="Z213" s="7"/>
    </row>
    <row r="214" ht="15.0" customHeight="1">
      <c r="A214" s="20" t="s">
        <v>243</v>
      </c>
      <c r="B214" s="20" t="s">
        <v>438</v>
      </c>
      <c r="C214" s="20" t="s">
        <v>747</v>
      </c>
      <c r="D214" s="50">
        <v>539.0</v>
      </c>
      <c r="E214" s="50">
        <v>561.0</v>
      </c>
      <c r="F214" s="50">
        <v>1100.0</v>
      </c>
      <c r="G214" s="57">
        <v>0.49</v>
      </c>
      <c r="H214" s="57">
        <v>0.51</v>
      </c>
      <c r="I214" s="7"/>
      <c r="J214" s="20" t="s">
        <v>243</v>
      </c>
      <c r="K214" s="20" t="s">
        <v>439</v>
      </c>
      <c r="L214" s="20">
        <v>1250.0</v>
      </c>
      <c r="M214" s="57">
        <v>0.4726478011</v>
      </c>
      <c r="N214" s="57">
        <v>0.465697123</v>
      </c>
      <c r="O214" s="27">
        <v>0.6950678101</v>
      </c>
      <c r="P214" s="20">
        <v>1.0</v>
      </c>
      <c r="Q214" s="7"/>
      <c r="R214" s="7"/>
      <c r="S214" s="7"/>
      <c r="T214" s="7"/>
      <c r="U214" s="7"/>
      <c r="V214" s="7"/>
      <c r="W214" s="7"/>
      <c r="X214" s="7"/>
      <c r="Y214" s="7"/>
      <c r="Z214" s="7"/>
    </row>
    <row r="215" ht="15.0" customHeight="1">
      <c r="A215" s="20" t="s">
        <v>243</v>
      </c>
      <c r="B215" s="20" t="s">
        <v>438</v>
      </c>
      <c r="C215" s="20" t="s">
        <v>748</v>
      </c>
      <c r="D215" s="50">
        <v>1666.0</v>
      </c>
      <c r="E215" s="50">
        <v>1429.0</v>
      </c>
      <c r="F215" s="50">
        <v>3095.0</v>
      </c>
      <c r="G215" s="57">
        <v>0.5382875606</v>
      </c>
      <c r="H215" s="57">
        <v>0.4617124394</v>
      </c>
      <c r="I215" s="7"/>
      <c r="J215" s="20" t="s">
        <v>243</v>
      </c>
      <c r="K215" s="20" t="s">
        <v>439</v>
      </c>
      <c r="L215" s="20">
        <v>1260.0</v>
      </c>
      <c r="M215" s="57">
        <v>0.3962115438</v>
      </c>
      <c r="N215" s="57">
        <v>0.3856292517</v>
      </c>
      <c r="O215" s="27">
        <v>1.058229215</v>
      </c>
      <c r="P215" s="20">
        <v>1.0</v>
      </c>
      <c r="Q215" s="7"/>
      <c r="R215" s="7"/>
      <c r="S215" s="7"/>
      <c r="T215" s="7"/>
      <c r="U215" s="7"/>
      <c r="V215" s="7"/>
      <c r="W215" s="7"/>
      <c r="X215" s="7"/>
      <c r="Y215" s="7"/>
      <c r="Z215" s="7"/>
    </row>
    <row r="216" ht="15.0" customHeight="1">
      <c r="A216" s="20" t="s">
        <v>243</v>
      </c>
      <c r="B216" s="20" t="s">
        <v>438</v>
      </c>
      <c r="C216" s="20" t="s">
        <v>749</v>
      </c>
      <c r="D216" s="50">
        <v>540.0</v>
      </c>
      <c r="E216" s="50">
        <v>574.0</v>
      </c>
      <c r="F216" s="50">
        <v>1114.0</v>
      </c>
      <c r="G216" s="57">
        <v>0.4847396768</v>
      </c>
      <c r="H216" s="57">
        <v>0.5152603232</v>
      </c>
      <c r="I216" s="7"/>
      <c r="J216" s="20" t="s">
        <v>243</v>
      </c>
      <c r="K216" s="20" t="s">
        <v>440</v>
      </c>
      <c r="L216" s="20">
        <v>1270.0</v>
      </c>
      <c r="M216" s="57">
        <v>0.5069336356</v>
      </c>
      <c r="N216" s="57">
        <v>0.4863701578</v>
      </c>
      <c r="O216" s="27">
        <v>2.056347774</v>
      </c>
      <c r="P216" s="20">
        <v>0.0</v>
      </c>
      <c r="Q216" s="7"/>
      <c r="R216" s="7"/>
      <c r="S216" s="7"/>
      <c r="T216" s="7"/>
      <c r="U216" s="7"/>
      <c r="V216" s="7"/>
      <c r="W216" s="7"/>
      <c r="X216" s="7"/>
      <c r="Y216" s="7"/>
      <c r="Z216" s="7"/>
    </row>
    <row r="217" ht="15.0" customHeight="1">
      <c r="A217" s="20" t="s">
        <v>243</v>
      </c>
      <c r="B217" s="20" t="s">
        <v>438</v>
      </c>
      <c r="C217" s="20" t="s">
        <v>750</v>
      </c>
      <c r="D217" s="50">
        <v>534.0</v>
      </c>
      <c r="E217" s="50">
        <v>463.0</v>
      </c>
      <c r="F217" s="50">
        <v>997.0</v>
      </c>
      <c r="G217" s="57">
        <v>0.5356068205</v>
      </c>
      <c r="H217" s="57">
        <v>0.4643931795</v>
      </c>
      <c r="I217" s="7"/>
      <c r="J217" s="20" t="s">
        <v>243</v>
      </c>
      <c r="K217" s="20" t="s">
        <v>440</v>
      </c>
      <c r="L217" s="20">
        <v>1280.0</v>
      </c>
      <c r="M217" s="57">
        <v>0.4591061278</v>
      </c>
      <c r="N217" s="57">
        <v>0.4694513716</v>
      </c>
      <c r="O217" s="27">
        <v>-1.034524377</v>
      </c>
      <c r="P217" s="20">
        <v>1.0</v>
      </c>
      <c r="Q217" s="7"/>
      <c r="R217" s="7"/>
      <c r="S217" s="7"/>
      <c r="T217" s="7"/>
      <c r="U217" s="7"/>
      <c r="V217" s="7"/>
      <c r="W217" s="7"/>
      <c r="X217" s="7"/>
      <c r="Y217" s="7"/>
      <c r="Z217" s="7"/>
    </row>
    <row r="218" ht="15.0" customHeight="1">
      <c r="A218" s="20" t="s">
        <v>243</v>
      </c>
      <c r="B218" s="20" t="s">
        <v>438</v>
      </c>
      <c r="C218" s="20" t="s">
        <v>751</v>
      </c>
      <c r="D218" s="50">
        <v>585.0</v>
      </c>
      <c r="E218" s="50">
        <v>582.0</v>
      </c>
      <c r="F218" s="50">
        <v>1167.0</v>
      </c>
      <c r="G218" s="57">
        <v>0.501285347</v>
      </c>
      <c r="H218" s="57">
        <v>0.498714653</v>
      </c>
      <c r="I218" s="7"/>
      <c r="J218" s="20" t="s">
        <v>243</v>
      </c>
      <c r="K218" s="20" t="s">
        <v>440</v>
      </c>
      <c r="L218" s="20">
        <v>1290.0</v>
      </c>
      <c r="M218" s="57">
        <v>0.4867879677</v>
      </c>
      <c r="N218" s="57">
        <v>0.4775619558</v>
      </c>
      <c r="O218" s="27">
        <v>0.9226011897</v>
      </c>
      <c r="P218" s="20">
        <v>1.0</v>
      </c>
      <c r="Q218" s="7"/>
      <c r="R218" s="7"/>
      <c r="S218" s="7"/>
      <c r="T218" s="7"/>
      <c r="U218" s="7"/>
      <c r="V218" s="7"/>
      <c r="W218" s="7"/>
      <c r="X218" s="7"/>
      <c r="Y218" s="7"/>
      <c r="Z218" s="7"/>
    </row>
    <row r="219" ht="15.0" customHeight="1">
      <c r="A219" s="20" t="s">
        <v>243</v>
      </c>
      <c r="B219" s="20" t="s">
        <v>439</v>
      </c>
      <c r="C219" s="20" t="s">
        <v>752</v>
      </c>
      <c r="D219" s="50">
        <v>1399.0</v>
      </c>
      <c r="E219" s="50">
        <v>1692.0</v>
      </c>
      <c r="F219" s="50">
        <v>3091.0</v>
      </c>
      <c r="G219" s="57">
        <v>0.4526043352</v>
      </c>
      <c r="H219" s="57">
        <v>0.5473956648</v>
      </c>
      <c r="I219" s="7"/>
      <c r="J219" s="20" t="s">
        <v>243</v>
      </c>
      <c r="K219" s="20" t="s">
        <v>440</v>
      </c>
      <c r="L219" s="20">
        <v>1300.0</v>
      </c>
      <c r="M219" s="57">
        <v>0.4790340816</v>
      </c>
      <c r="N219" s="57">
        <v>0.4794879255</v>
      </c>
      <c r="O219" s="27">
        <v>-0.04538438703</v>
      </c>
      <c r="P219" s="20">
        <v>1.0</v>
      </c>
      <c r="Q219" s="7"/>
      <c r="R219" s="7"/>
      <c r="S219" s="7"/>
      <c r="T219" s="7"/>
      <c r="U219" s="7"/>
      <c r="V219" s="7"/>
      <c r="W219" s="7"/>
      <c r="X219" s="7"/>
      <c r="Y219" s="7"/>
      <c r="Z219" s="7"/>
    </row>
    <row r="220" ht="15.0" customHeight="1">
      <c r="A220" s="20" t="s">
        <v>243</v>
      </c>
      <c r="B220" s="20" t="s">
        <v>439</v>
      </c>
      <c r="C220" s="20" t="s">
        <v>753</v>
      </c>
      <c r="D220" s="50">
        <v>821.0</v>
      </c>
      <c r="E220" s="50">
        <v>1415.0</v>
      </c>
      <c r="F220" s="50">
        <v>2236.0</v>
      </c>
      <c r="G220" s="57">
        <v>0.3671735242</v>
      </c>
      <c r="H220" s="57">
        <v>0.6328264758</v>
      </c>
      <c r="I220" s="7"/>
      <c r="J220" s="20" t="s">
        <v>243</v>
      </c>
      <c r="K220" s="20" t="s">
        <v>440</v>
      </c>
      <c r="L220" s="20">
        <v>1302.0</v>
      </c>
      <c r="M220" s="57">
        <v>0.5159136568</v>
      </c>
      <c r="N220" s="57">
        <v>0.5074294205</v>
      </c>
      <c r="O220" s="27">
        <v>0.8484236255</v>
      </c>
      <c r="P220" s="20">
        <v>1.0</v>
      </c>
      <c r="Q220" s="7"/>
      <c r="R220" s="7"/>
      <c r="S220" s="7"/>
      <c r="T220" s="7"/>
      <c r="U220" s="7"/>
      <c r="V220" s="7"/>
      <c r="W220" s="7"/>
      <c r="X220" s="7"/>
      <c r="Y220" s="7"/>
      <c r="Z220" s="7"/>
    </row>
    <row r="221" ht="15.0" customHeight="1">
      <c r="A221" s="20" t="s">
        <v>243</v>
      </c>
      <c r="B221" s="20" t="s">
        <v>440</v>
      </c>
      <c r="C221" s="20" t="s">
        <v>754</v>
      </c>
      <c r="D221" s="50">
        <v>932.0</v>
      </c>
      <c r="E221" s="50">
        <v>992.0</v>
      </c>
      <c r="F221" s="50">
        <v>1924.0</v>
      </c>
      <c r="G221" s="57">
        <v>0.4844074844</v>
      </c>
      <c r="H221" s="57">
        <v>0.5155925156</v>
      </c>
      <c r="I221" s="7"/>
      <c r="J221" s="20" t="s">
        <v>243</v>
      </c>
      <c r="K221" s="20" t="s">
        <v>440</v>
      </c>
      <c r="L221" s="20">
        <v>1305.0</v>
      </c>
      <c r="M221" s="57">
        <v>0.5231889044</v>
      </c>
      <c r="N221" s="57">
        <v>0.5264012998</v>
      </c>
      <c r="O221" s="27">
        <v>-0.3212395333</v>
      </c>
      <c r="P221" s="20">
        <v>1.0</v>
      </c>
      <c r="Q221" s="7"/>
      <c r="R221" s="7"/>
      <c r="S221" s="7"/>
      <c r="T221" s="7"/>
      <c r="U221" s="7"/>
      <c r="V221" s="7"/>
      <c r="W221" s="7"/>
      <c r="X221" s="7"/>
      <c r="Y221" s="7"/>
      <c r="Z221" s="7"/>
    </row>
    <row r="222" ht="15.0" customHeight="1">
      <c r="A222" s="20" t="s">
        <v>243</v>
      </c>
      <c r="B222" s="20" t="s">
        <v>440</v>
      </c>
      <c r="C222" s="20" t="s">
        <v>755</v>
      </c>
      <c r="D222" s="50">
        <v>678.0</v>
      </c>
      <c r="E222" s="50">
        <v>797.0</v>
      </c>
      <c r="F222" s="50">
        <v>1475.0</v>
      </c>
      <c r="G222" s="57">
        <v>0.4596610169</v>
      </c>
      <c r="H222" s="57">
        <v>0.5403389831</v>
      </c>
      <c r="I222" s="7"/>
      <c r="J222" s="20" t="s">
        <v>243</v>
      </c>
      <c r="K222" s="20" t="s">
        <v>441</v>
      </c>
      <c r="L222" s="20">
        <v>1310.0</v>
      </c>
      <c r="M222" s="57">
        <v>0.3111622567</v>
      </c>
      <c r="N222" s="57">
        <v>0.3135483871</v>
      </c>
      <c r="O222" s="27">
        <v>-0.2386130393</v>
      </c>
      <c r="P222" s="20">
        <v>1.0</v>
      </c>
      <c r="Q222" s="7"/>
      <c r="R222" s="7"/>
      <c r="S222" s="7"/>
      <c r="T222" s="7"/>
      <c r="U222" s="7"/>
      <c r="V222" s="7"/>
      <c r="W222" s="7"/>
      <c r="X222" s="7"/>
      <c r="Y222" s="7"/>
      <c r="Z222" s="7"/>
    </row>
    <row r="223" ht="15.0" customHeight="1">
      <c r="A223" s="20" t="s">
        <v>243</v>
      </c>
      <c r="B223" s="20" t="s">
        <v>440</v>
      </c>
      <c r="C223" s="20" t="s">
        <v>756</v>
      </c>
      <c r="D223" s="50">
        <v>570.0</v>
      </c>
      <c r="E223" s="50">
        <v>646.0</v>
      </c>
      <c r="F223" s="50">
        <v>1216.0</v>
      </c>
      <c r="G223" s="57">
        <v>0.46875</v>
      </c>
      <c r="H223" s="57">
        <v>0.53125</v>
      </c>
      <c r="I223" s="7"/>
      <c r="J223" s="20" t="s">
        <v>243</v>
      </c>
      <c r="K223" s="20" t="s">
        <v>441</v>
      </c>
      <c r="L223" s="20">
        <v>1320.0</v>
      </c>
      <c r="M223" s="57">
        <v>0.3447790452</v>
      </c>
      <c r="N223" s="57">
        <v>0.3372093023</v>
      </c>
      <c r="O223" s="27">
        <v>0.756974287</v>
      </c>
      <c r="P223" s="20">
        <v>1.0</v>
      </c>
      <c r="Q223" s="7"/>
      <c r="R223" s="7"/>
      <c r="S223" s="7"/>
      <c r="T223" s="7"/>
      <c r="U223" s="7"/>
      <c r="V223" s="7"/>
      <c r="W223" s="7"/>
      <c r="X223" s="7"/>
      <c r="Y223" s="7"/>
      <c r="Z223" s="7"/>
    </row>
    <row r="224" ht="15.0" customHeight="1">
      <c r="A224" s="20" t="s">
        <v>243</v>
      </c>
      <c r="B224" s="20" t="s">
        <v>440</v>
      </c>
      <c r="C224" s="20" t="s">
        <v>757</v>
      </c>
      <c r="D224" s="50">
        <v>1467.0</v>
      </c>
      <c r="E224" s="50">
        <v>1626.0</v>
      </c>
      <c r="F224" s="50">
        <v>3093.0</v>
      </c>
      <c r="G224" s="57">
        <v>0.4742967992</v>
      </c>
      <c r="H224" s="57">
        <v>0.5257032008</v>
      </c>
      <c r="I224" s="7"/>
      <c r="J224" s="20" t="s">
        <v>243</v>
      </c>
      <c r="K224" s="20" t="s">
        <v>441</v>
      </c>
      <c r="L224" s="20">
        <v>1330.0</v>
      </c>
      <c r="M224" s="57">
        <v>0.3310989681</v>
      </c>
      <c r="N224" s="57">
        <v>0.2732732733</v>
      </c>
      <c r="O224" s="27">
        <v>5.782569481</v>
      </c>
      <c r="P224" s="20">
        <v>1.0</v>
      </c>
      <c r="Q224" s="7"/>
      <c r="R224" s="7"/>
      <c r="S224" s="7"/>
      <c r="T224" s="7"/>
      <c r="U224" s="7"/>
      <c r="V224" s="7"/>
      <c r="W224" s="7"/>
      <c r="X224" s="7"/>
      <c r="Y224" s="7"/>
      <c r="Z224" s="7"/>
    </row>
    <row r="225" ht="15.0" customHeight="1">
      <c r="A225" s="20" t="s">
        <v>243</v>
      </c>
      <c r="B225" s="20" t="s">
        <v>440</v>
      </c>
      <c r="C225" s="20" t="s">
        <v>758</v>
      </c>
      <c r="D225" s="50">
        <v>608.0</v>
      </c>
      <c r="E225" s="50">
        <v>584.0</v>
      </c>
      <c r="F225" s="50">
        <v>1192.0</v>
      </c>
      <c r="G225" s="57">
        <v>0.5100671141</v>
      </c>
      <c r="H225" s="57">
        <v>0.4899328859</v>
      </c>
      <c r="I225" s="7"/>
      <c r="J225" s="20" t="s">
        <v>243</v>
      </c>
      <c r="K225" s="20" t="s">
        <v>442</v>
      </c>
      <c r="L225" s="20">
        <v>1340.0</v>
      </c>
      <c r="M225" s="57">
        <v>0.3581937684</v>
      </c>
      <c r="N225" s="57">
        <v>0.3474651645</v>
      </c>
      <c r="O225" s="27">
        <v>1.072860382</v>
      </c>
      <c r="P225" s="20">
        <v>1.0</v>
      </c>
      <c r="Q225" s="7"/>
      <c r="R225" s="7"/>
      <c r="S225" s="7"/>
      <c r="T225" s="7"/>
      <c r="U225" s="7"/>
      <c r="V225" s="7"/>
      <c r="W225" s="7"/>
      <c r="X225" s="7"/>
      <c r="Y225" s="7"/>
      <c r="Z225" s="7"/>
    </row>
    <row r="226" ht="15.0" customHeight="1">
      <c r="A226" s="20" t="s">
        <v>243</v>
      </c>
      <c r="B226" s="20" t="s">
        <v>440</v>
      </c>
      <c r="C226" s="20" t="s">
        <v>759</v>
      </c>
      <c r="D226" s="50">
        <v>625.0</v>
      </c>
      <c r="E226" s="50">
        <v>605.0</v>
      </c>
      <c r="F226" s="50">
        <v>1230.0</v>
      </c>
      <c r="G226" s="57">
        <v>0.5081300813</v>
      </c>
      <c r="H226" s="57">
        <v>0.4918699187</v>
      </c>
      <c r="I226" s="7"/>
      <c r="J226" s="20" t="s">
        <v>243</v>
      </c>
      <c r="K226" s="20" t="s">
        <v>443</v>
      </c>
      <c r="L226" s="20">
        <v>1350.0</v>
      </c>
      <c r="M226" s="57">
        <v>0.5933267412</v>
      </c>
      <c r="N226" s="57">
        <v>0.5857431069</v>
      </c>
      <c r="O226" s="27">
        <v>0.7583634236</v>
      </c>
      <c r="P226" s="20">
        <v>1.0</v>
      </c>
      <c r="Q226" s="7"/>
      <c r="R226" s="7"/>
      <c r="S226" s="7"/>
      <c r="T226" s="7"/>
      <c r="U226" s="7"/>
      <c r="V226" s="7"/>
      <c r="W226" s="7"/>
      <c r="X226" s="7"/>
      <c r="Y226" s="7"/>
      <c r="Z226" s="7"/>
    </row>
    <row r="227" ht="15.0" customHeight="1">
      <c r="A227" s="20" t="s">
        <v>243</v>
      </c>
      <c r="B227" s="20" t="s">
        <v>441</v>
      </c>
      <c r="C227" s="20" t="s">
        <v>760</v>
      </c>
      <c r="D227" s="50">
        <v>215.0</v>
      </c>
      <c r="E227" s="50">
        <v>490.0</v>
      </c>
      <c r="F227" s="50">
        <v>705.0</v>
      </c>
      <c r="G227" s="57">
        <v>0.304964539</v>
      </c>
      <c r="H227" s="57">
        <v>0.695035461</v>
      </c>
      <c r="I227" s="7"/>
      <c r="J227" s="20" t="s">
        <v>243</v>
      </c>
      <c r="K227" s="20" t="s">
        <v>443</v>
      </c>
      <c r="L227" s="20">
        <v>1360.0</v>
      </c>
      <c r="M227" s="57">
        <v>0.5423891044</v>
      </c>
      <c r="N227" s="57">
        <v>0.5379188713</v>
      </c>
      <c r="O227" s="27">
        <v>0.4470233105</v>
      </c>
      <c r="P227" s="20">
        <v>1.0</v>
      </c>
      <c r="Q227" s="7"/>
      <c r="R227" s="7"/>
      <c r="S227" s="7"/>
      <c r="T227" s="7"/>
      <c r="U227" s="7"/>
      <c r="V227" s="7"/>
      <c r="W227" s="7"/>
      <c r="X227" s="7"/>
      <c r="Y227" s="7"/>
      <c r="Z227" s="7"/>
    </row>
    <row r="228" ht="15.0" customHeight="1">
      <c r="A228" s="20" t="s">
        <v>243</v>
      </c>
      <c r="B228" s="20" t="s">
        <v>441</v>
      </c>
      <c r="C228" s="20" t="s">
        <v>761</v>
      </c>
      <c r="D228" s="50">
        <v>710.0</v>
      </c>
      <c r="E228" s="50">
        <v>1520.0</v>
      </c>
      <c r="F228" s="50">
        <v>2230.0</v>
      </c>
      <c r="G228" s="57">
        <v>0.3183856502</v>
      </c>
      <c r="H228" s="57">
        <v>0.6816143498</v>
      </c>
      <c r="I228" s="7"/>
      <c r="J228" s="20" t="s">
        <v>243</v>
      </c>
      <c r="K228" s="20" t="s">
        <v>443</v>
      </c>
      <c r="L228" s="20">
        <v>1370.0</v>
      </c>
      <c r="M228" s="57">
        <v>0.6615761365</v>
      </c>
      <c r="N228" s="57">
        <v>0.595105673</v>
      </c>
      <c r="O228" s="27">
        <v>6.647046355</v>
      </c>
      <c r="P228" s="20">
        <v>1.0</v>
      </c>
      <c r="Q228" s="7"/>
      <c r="R228" s="7"/>
      <c r="S228" s="7"/>
      <c r="T228" s="7"/>
      <c r="U228" s="7"/>
      <c r="V228" s="7"/>
      <c r="W228" s="7"/>
      <c r="X228" s="7"/>
      <c r="Y228" s="7"/>
      <c r="Z228" s="7"/>
    </row>
    <row r="229" ht="15.0" customHeight="1">
      <c r="A229" s="20" t="s">
        <v>243</v>
      </c>
      <c r="B229" s="20" t="s">
        <v>441</v>
      </c>
      <c r="C229" s="20" t="s">
        <v>762</v>
      </c>
      <c r="D229" s="50">
        <v>155.0</v>
      </c>
      <c r="E229" s="50">
        <v>455.0</v>
      </c>
      <c r="F229" s="50">
        <v>610.0</v>
      </c>
      <c r="G229" s="57">
        <v>0.2540983607</v>
      </c>
      <c r="H229" s="57">
        <v>0.7459016393</v>
      </c>
      <c r="I229" s="7"/>
      <c r="J229" s="20" t="s">
        <v>243</v>
      </c>
      <c r="K229" s="20" t="s">
        <v>443</v>
      </c>
      <c r="L229" s="20">
        <v>1380.0</v>
      </c>
      <c r="M229" s="57">
        <v>0.5442028097</v>
      </c>
      <c r="N229" s="57">
        <v>0.5556650246</v>
      </c>
      <c r="O229" s="27">
        <v>-1.14622149</v>
      </c>
      <c r="P229" s="20">
        <v>1.0</v>
      </c>
      <c r="Q229" s="7"/>
      <c r="R229" s="7"/>
      <c r="S229" s="7"/>
      <c r="T229" s="7"/>
      <c r="U229" s="7"/>
      <c r="V229" s="7"/>
      <c r="W229" s="7"/>
      <c r="X229" s="7"/>
      <c r="Y229" s="7"/>
      <c r="Z229" s="7"/>
    </row>
    <row r="230" ht="15.0" customHeight="1">
      <c r="A230" s="20" t="s">
        <v>243</v>
      </c>
      <c r="B230" s="20" t="s">
        <v>442</v>
      </c>
      <c r="C230" s="20" t="s">
        <v>442</v>
      </c>
      <c r="D230" s="50">
        <v>1043.0</v>
      </c>
      <c r="E230" s="50">
        <v>2000.0</v>
      </c>
      <c r="F230" s="50">
        <v>3043.0</v>
      </c>
      <c r="G230" s="57">
        <v>0.3427538613</v>
      </c>
      <c r="H230" s="57">
        <v>0.6572461387</v>
      </c>
      <c r="I230" s="7"/>
      <c r="J230" s="20" t="s">
        <v>243</v>
      </c>
      <c r="K230" s="20" t="s">
        <v>443</v>
      </c>
      <c r="L230" s="20">
        <v>1390.0</v>
      </c>
      <c r="M230" s="57">
        <v>0.4432982663</v>
      </c>
      <c r="N230" s="57">
        <v>0.4673366834</v>
      </c>
      <c r="O230" s="27">
        <v>-2.403841711</v>
      </c>
      <c r="P230" s="20">
        <v>1.0</v>
      </c>
      <c r="Q230" s="7"/>
      <c r="R230" s="7"/>
      <c r="S230" s="7"/>
      <c r="T230" s="7"/>
      <c r="U230" s="7"/>
      <c r="V230" s="7"/>
      <c r="W230" s="7"/>
      <c r="X230" s="7"/>
      <c r="Y230" s="7"/>
      <c r="Z230" s="7"/>
    </row>
    <row r="231" ht="15.0" customHeight="1">
      <c r="A231" s="20" t="s">
        <v>243</v>
      </c>
      <c r="B231" s="20" t="s">
        <v>443</v>
      </c>
      <c r="C231" s="20" t="s">
        <v>763</v>
      </c>
      <c r="D231" s="50">
        <v>691.0</v>
      </c>
      <c r="E231" s="50">
        <v>802.0</v>
      </c>
      <c r="F231" s="50">
        <v>1493.0</v>
      </c>
      <c r="G231" s="57">
        <v>0.4628265238</v>
      </c>
      <c r="H231" s="57">
        <v>0.5371734762</v>
      </c>
      <c r="I231" s="7"/>
      <c r="J231" s="20" t="s">
        <v>243</v>
      </c>
      <c r="K231" s="20" t="s">
        <v>443</v>
      </c>
      <c r="L231" s="20">
        <v>1400.0</v>
      </c>
      <c r="M231" s="57">
        <v>0.5331374805</v>
      </c>
      <c r="N231" s="57">
        <v>0.5121076233</v>
      </c>
      <c r="O231" s="27">
        <v>2.102985715</v>
      </c>
      <c r="P231" s="20">
        <v>1.0</v>
      </c>
      <c r="Q231" s="7"/>
      <c r="R231" s="7"/>
      <c r="S231" s="7"/>
      <c r="T231" s="7"/>
      <c r="U231" s="7"/>
      <c r="V231" s="7"/>
      <c r="W231" s="7"/>
      <c r="X231" s="7"/>
      <c r="Y231" s="7"/>
      <c r="Z231" s="7"/>
    </row>
    <row r="232" ht="15.0" customHeight="1">
      <c r="A232" s="20" t="s">
        <v>243</v>
      </c>
      <c r="B232" s="20" t="s">
        <v>443</v>
      </c>
      <c r="C232" s="20" t="s">
        <v>764</v>
      </c>
      <c r="D232" s="50">
        <v>521.0</v>
      </c>
      <c r="E232" s="50">
        <v>620.0</v>
      </c>
      <c r="F232" s="50">
        <v>1141.0</v>
      </c>
      <c r="G232" s="57">
        <v>0.4566170026</v>
      </c>
      <c r="H232" s="57">
        <v>0.5433829974</v>
      </c>
      <c r="I232" s="7"/>
      <c r="J232" s="20" t="s">
        <v>243</v>
      </c>
      <c r="K232" s="20" t="s">
        <v>443</v>
      </c>
      <c r="L232" s="20">
        <v>1410.0</v>
      </c>
      <c r="M232" s="57">
        <v>0.4680857122</v>
      </c>
      <c r="N232" s="57">
        <v>0.4613244296</v>
      </c>
      <c r="O232" s="27">
        <v>0.6761282562</v>
      </c>
      <c r="P232" s="20">
        <v>1.0</v>
      </c>
      <c r="Q232" s="7"/>
      <c r="R232" s="7"/>
      <c r="S232" s="7"/>
      <c r="T232" s="7"/>
      <c r="U232" s="7"/>
      <c r="V232" s="7"/>
      <c r="W232" s="7"/>
      <c r="X232" s="7"/>
      <c r="Y232" s="7"/>
      <c r="Z232" s="7"/>
    </row>
    <row r="233" ht="15.0" customHeight="1">
      <c r="A233" s="20" t="s">
        <v>243</v>
      </c>
      <c r="B233" s="20" t="s">
        <v>443</v>
      </c>
      <c r="C233" s="20" t="s">
        <v>765</v>
      </c>
      <c r="D233" s="50">
        <v>471.0</v>
      </c>
      <c r="E233" s="50">
        <v>448.0</v>
      </c>
      <c r="F233" s="50">
        <v>919.0</v>
      </c>
      <c r="G233" s="57">
        <v>0.5125136017</v>
      </c>
      <c r="H233" s="57">
        <v>0.4874863983</v>
      </c>
      <c r="I233" s="7"/>
      <c r="J233" s="20" t="s">
        <v>243</v>
      </c>
      <c r="K233" s="20" t="s">
        <v>443</v>
      </c>
      <c r="L233" s="20">
        <v>1420.0</v>
      </c>
      <c r="M233" s="57">
        <v>0.4785727734</v>
      </c>
      <c r="N233" s="57">
        <v>0.4827109267</v>
      </c>
      <c r="O233" s="27">
        <v>-0.4138153313</v>
      </c>
      <c r="P233" s="20">
        <v>1.0</v>
      </c>
      <c r="Q233" s="7"/>
      <c r="R233" s="7"/>
      <c r="S233" s="7"/>
      <c r="T233" s="7"/>
      <c r="U233" s="7"/>
      <c r="V233" s="7"/>
      <c r="W233" s="7"/>
      <c r="X233" s="7"/>
      <c r="Y233" s="7"/>
      <c r="Z233" s="7"/>
    </row>
    <row r="234" ht="15.0" customHeight="1">
      <c r="A234" s="20" t="s">
        <v>243</v>
      </c>
      <c r="B234" s="20" t="s">
        <v>443</v>
      </c>
      <c r="C234" s="20" t="s">
        <v>766</v>
      </c>
      <c r="D234" s="50">
        <v>578.0</v>
      </c>
      <c r="E234" s="50">
        <v>466.0</v>
      </c>
      <c r="F234" s="50">
        <v>1044.0</v>
      </c>
      <c r="G234" s="57">
        <v>0.5536398467</v>
      </c>
      <c r="H234" s="57">
        <v>0.4463601533</v>
      </c>
      <c r="I234" s="7"/>
      <c r="J234" s="20" t="s">
        <v>243</v>
      </c>
      <c r="K234" s="20" t="s">
        <v>443</v>
      </c>
      <c r="L234" s="20">
        <v>1430.0</v>
      </c>
      <c r="M234" s="57">
        <v>0.5259343362</v>
      </c>
      <c r="N234" s="57">
        <v>0.5087412587</v>
      </c>
      <c r="O234" s="27">
        <v>1.719307747</v>
      </c>
      <c r="P234" s="20">
        <v>1.0</v>
      </c>
      <c r="Q234" s="7"/>
      <c r="R234" s="7"/>
      <c r="S234" s="7"/>
      <c r="T234" s="7"/>
      <c r="U234" s="7"/>
      <c r="V234" s="7"/>
      <c r="W234" s="7"/>
      <c r="X234" s="7"/>
      <c r="Y234" s="7"/>
      <c r="Z234" s="7"/>
    </row>
    <row r="235" ht="15.0" customHeight="1">
      <c r="A235" s="20" t="s">
        <v>243</v>
      </c>
      <c r="B235" s="20" t="s">
        <v>443</v>
      </c>
      <c r="C235" s="20" t="s">
        <v>767</v>
      </c>
      <c r="D235" s="50">
        <v>189.0</v>
      </c>
      <c r="E235" s="50">
        <v>184.0</v>
      </c>
      <c r="F235" s="50">
        <v>373.0</v>
      </c>
      <c r="G235" s="57">
        <v>0.5067024129</v>
      </c>
      <c r="H235" s="57">
        <v>0.4932975871</v>
      </c>
      <c r="I235" s="7"/>
      <c r="J235" s="20" t="s">
        <v>243</v>
      </c>
      <c r="K235" s="20" t="s">
        <v>443</v>
      </c>
      <c r="L235" s="20">
        <v>1440.0</v>
      </c>
      <c r="M235" s="57">
        <v>0.4592227727</v>
      </c>
      <c r="N235" s="57">
        <v>0.4690572585</v>
      </c>
      <c r="O235" s="27">
        <v>-0.9834485818</v>
      </c>
      <c r="P235" s="20">
        <v>1.0</v>
      </c>
      <c r="Q235" s="7"/>
      <c r="R235" s="7"/>
      <c r="S235" s="7"/>
      <c r="T235" s="7"/>
      <c r="U235" s="7"/>
      <c r="V235" s="7"/>
      <c r="W235" s="7"/>
      <c r="X235" s="7"/>
      <c r="Y235" s="7"/>
      <c r="Z235" s="7"/>
    </row>
    <row r="236" ht="15.0" customHeight="1">
      <c r="A236" s="20" t="s">
        <v>243</v>
      </c>
      <c r="B236" s="20" t="s">
        <v>443</v>
      </c>
      <c r="C236" s="20" t="s">
        <v>768</v>
      </c>
      <c r="D236" s="50">
        <v>302.0</v>
      </c>
      <c r="E236" s="50">
        <v>245.0</v>
      </c>
      <c r="F236" s="50">
        <v>547.0</v>
      </c>
      <c r="G236" s="57">
        <v>0.5521023766</v>
      </c>
      <c r="H236" s="57">
        <v>0.4478976234</v>
      </c>
      <c r="I236" s="7"/>
      <c r="J236" s="20" t="s">
        <v>243</v>
      </c>
      <c r="K236" s="20" t="s">
        <v>443</v>
      </c>
      <c r="L236" s="20">
        <v>1450.0</v>
      </c>
      <c r="M236" s="57">
        <v>0.4401949106</v>
      </c>
      <c r="N236" s="57">
        <v>0.4752941176</v>
      </c>
      <c r="O236" s="27">
        <v>-3.509920707</v>
      </c>
      <c r="P236" s="20">
        <v>1.0</v>
      </c>
      <c r="Q236" s="7"/>
      <c r="R236" s="7"/>
      <c r="S236" s="7"/>
      <c r="T236" s="7"/>
      <c r="U236" s="7"/>
      <c r="V236" s="7"/>
      <c r="W236" s="7"/>
      <c r="X236" s="7"/>
      <c r="Y236" s="7"/>
      <c r="Z236" s="7"/>
    </row>
    <row r="237" ht="15.0" customHeight="1">
      <c r="A237" s="20" t="s">
        <v>243</v>
      </c>
      <c r="B237" s="20" t="s">
        <v>443</v>
      </c>
      <c r="C237" s="20" t="s">
        <v>769</v>
      </c>
      <c r="D237" s="50">
        <v>406.0</v>
      </c>
      <c r="E237" s="50">
        <v>351.0</v>
      </c>
      <c r="F237" s="50">
        <v>757.0</v>
      </c>
      <c r="G237" s="57">
        <v>0.536327609</v>
      </c>
      <c r="H237" s="57">
        <v>0.463672391</v>
      </c>
      <c r="I237" s="7"/>
      <c r="J237" s="20" t="s">
        <v>243</v>
      </c>
      <c r="K237" s="20" t="s">
        <v>443</v>
      </c>
      <c r="L237" s="20">
        <v>1460.0</v>
      </c>
      <c r="M237" s="57">
        <v>0.5895518086</v>
      </c>
      <c r="N237" s="57">
        <v>0.5430267062</v>
      </c>
      <c r="O237" s="27">
        <v>4.652510233</v>
      </c>
      <c r="P237" s="20">
        <v>1.0</v>
      </c>
      <c r="Q237" s="7"/>
      <c r="R237" s="7"/>
      <c r="S237" s="7"/>
      <c r="T237" s="7"/>
      <c r="U237" s="7"/>
      <c r="V237" s="7"/>
      <c r="W237" s="7"/>
      <c r="X237" s="7"/>
      <c r="Y237" s="7"/>
      <c r="Z237" s="7"/>
    </row>
    <row r="238" ht="15.0" customHeight="1">
      <c r="A238" s="20" t="s">
        <v>243</v>
      </c>
      <c r="B238" s="20" t="s">
        <v>443</v>
      </c>
      <c r="C238" s="20" t="s">
        <v>770</v>
      </c>
      <c r="D238" s="50">
        <v>194.0</v>
      </c>
      <c r="E238" s="50">
        <v>270.0</v>
      </c>
      <c r="F238" s="50">
        <v>464.0</v>
      </c>
      <c r="G238" s="57">
        <v>0.4181034483</v>
      </c>
      <c r="H238" s="57">
        <v>0.5818965517</v>
      </c>
      <c r="I238" s="7"/>
      <c r="J238" s="20" t="s">
        <v>365</v>
      </c>
      <c r="K238" s="20" t="s">
        <v>444</v>
      </c>
      <c r="L238" s="20">
        <v>5.0</v>
      </c>
      <c r="M238" s="57">
        <v>0.4880498333</v>
      </c>
      <c r="N238" s="57">
        <v>0.4800861141</v>
      </c>
      <c r="O238" s="27">
        <v>0.7963719186</v>
      </c>
      <c r="P238" s="20">
        <v>1.0</v>
      </c>
      <c r="Q238" s="7"/>
      <c r="R238" s="7"/>
      <c r="S238" s="7"/>
      <c r="T238" s="7"/>
      <c r="U238" s="7"/>
      <c r="V238" s="7"/>
      <c r="W238" s="7"/>
      <c r="X238" s="7"/>
      <c r="Y238" s="7"/>
      <c r="Z238" s="7"/>
    </row>
    <row r="239" ht="15.0" customHeight="1">
      <c r="A239" s="20" t="s">
        <v>243</v>
      </c>
      <c r="B239" s="20" t="s">
        <v>443</v>
      </c>
      <c r="C239" s="20" t="s">
        <v>771</v>
      </c>
      <c r="D239" s="50">
        <v>401.0</v>
      </c>
      <c r="E239" s="50">
        <v>422.0</v>
      </c>
      <c r="F239" s="50">
        <v>823.0</v>
      </c>
      <c r="G239" s="57">
        <v>0.4872417983</v>
      </c>
      <c r="H239" s="57">
        <v>0.5127582017</v>
      </c>
      <c r="I239" s="7"/>
      <c r="J239" s="20" t="s">
        <v>365</v>
      </c>
      <c r="K239" s="20" t="s">
        <v>444</v>
      </c>
      <c r="L239" s="20">
        <v>15.0</v>
      </c>
      <c r="M239" s="57">
        <v>0.4804161369</v>
      </c>
      <c r="N239" s="57">
        <v>0.456043956</v>
      </c>
      <c r="O239" s="27">
        <v>2.437218088</v>
      </c>
      <c r="P239" s="20">
        <v>1.0</v>
      </c>
      <c r="Q239" s="7"/>
      <c r="R239" s="7"/>
      <c r="S239" s="7"/>
      <c r="T239" s="7"/>
      <c r="U239" s="7"/>
      <c r="V239" s="7"/>
      <c r="W239" s="7"/>
      <c r="X239" s="7"/>
      <c r="Y239" s="7"/>
      <c r="Z239" s="7"/>
    </row>
    <row r="240" ht="15.0" customHeight="1">
      <c r="A240" s="20" t="s">
        <v>243</v>
      </c>
      <c r="B240" s="20" t="s">
        <v>443</v>
      </c>
      <c r="C240" s="20" t="s">
        <v>772</v>
      </c>
      <c r="D240" s="50">
        <v>677.0</v>
      </c>
      <c r="E240" s="50">
        <v>845.0</v>
      </c>
      <c r="F240" s="50">
        <v>1522.0</v>
      </c>
      <c r="G240" s="57">
        <v>0.4448094612</v>
      </c>
      <c r="H240" s="57">
        <v>0.5551905388</v>
      </c>
      <c r="I240" s="7"/>
      <c r="J240" s="20" t="s">
        <v>365</v>
      </c>
      <c r="K240" s="20" t="s">
        <v>445</v>
      </c>
      <c r="L240" s="20">
        <v>23.0</v>
      </c>
      <c r="M240" s="57">
        <v>0.4434979647</v>
      </c>
      <c r="N240" s="57">
        <v>0.4414858646</v>
      </c>
      <c r="O240" s="27">
        <v>0.2012100159</v>
      </c>
      <c r="P240" s="20">
        <v>1.0</v>
      </c>
      <c r="Q240" s="7"/>
      <c r="R240" s="7"/>
      <c r="S240" s="7"/>
      <c r="T240" s="7"/>
      <c r="U240" s="7"/>
      <c r="V240" s="7"/>
      <c r="W240" s="7"/>
      <c r="X240" s="7"/>
      <c r="Y240" s="7"/>
      <c r="Z240" s="7"/>
    </row>
    <row r="241" ht="15.0" customHeight="1">
      <c r="A241" s="20" t="s">
        <v>243</v>
      </c>
      <c r="B241" s="20" t="s">
        <v>443</v>
      </c>
      <c r="C241" s="20" t="s">
        <v>773</v>
      </c>
      <c r="D241" s="50">
        <v>617.0</v>
      </c>
      <c r="E241" s="50">
        <v>722.0</v>
      </c>
      <c r="F241" s="50">
        <v>1339.0</v>
      </c>
      <c r="G241" s="57">
        <v>0.4607916355</v>
      </c>
      <c r="H241" s="57">
        <v>0.5392083645</v>
      </c>
      <c r="I241" s="7"/>
      <c r="J241" s="20" t="s">
        <v>365</v>
      </c>
      <c r="K241" s="20" t="s">
        <v>445</v>
      </c>
      <c r="L241" s="20">
        <v>26.0</v>
      </c>
      <c r="M241" s="57">
        <v>0.4289046662</v>
      </c>
      <c r="N241" s="57">
        <v>0.4290442698</v>
      </c>
      <c r="O241" s="27">
        <v>-0.01396035597</v>
      </c>
      <c r="P241" s="20">
        <v>1.0</v>
      </c>
      <c r="Q241" s="7"/>
      <c r="R241" s="7"/>
      <c r="S241" s="7"/>
      <c r="T241" s="7"/>
      <c r="U241" s="7"/>
      <c r="V241" s="7"/>
      <c r="W241" s="7"/>
      <c r="X241" s="7"/>
      <c r="Y241" s="7"/>
      <c r="Z241" s="7"/>
    </row>
    <row r="242" ht="15.0" customHeight="1">
      <c r="A242" s="20" t="s">
        <v>243</v>
      </c>
      <c r="B242" s="20" t="s">
        <v>443</v>
      </c>
      <c r="C242" s="20" t="s">
        <v>774</v>
      </c>
      <c r="D242" s="50">
        <v>436.0</v>
      </c>
      <c r="E242" s="50">
        <v>461.0</v>
      </c>
      <c r="F242" s="50">
        <v>897.0</v>
      </c>
      <c r="G242" s="57">
        <v>0.48606466</v>
      </c>
      <c r="H242" s="57">
        <v>0.51393534</v>
      </c>
      <c r="I242" s="7"/>
      <c r="J242" s="20" t="s">
        <v>365</v>
      </c>
      <c r="K242" s="20" t="s">
        <v>445</v>
      </c>
      <c r="L242" s="20">
        <v>33.0</v>
      </c>
      <c r="M242" s="57">
        <v>0.4561929759</v>
      </c>
      <c r="N242" s="57">
        <v>0.4509668508</v>
      </c>
      <c r="O242" s="27">
        <v>0.5226125061</v>
      </c>
      <c r="P242" s="20">
        <v>1.0</v>
      </c>
      <c r="Q242" s="7"/>
      <c r="R242" s="7"/>
      <c r="S242" s="7"/>
      <c r="T242" s="7"/>
      <c r="U242" s="7"/>
      <c r="V242" s="7"/>
      <c r="W242" s="7"/>
      <c r="X242" s="7"/>
      <c r="Y242" s="7"/>
      <c r="Z242" s="7"/>
    </row>
    <row r="243" ht="15.0" customHeight="1">
      <c r="A243" s="20" t="s">
        <v>365</v>
      </c>
      <c r="B243" s="20" t="s">
        <v>544</v>
      </c>
      <c r="C243" s="20" t="s">
        <v>449</v>
      </c>
      <c r="D243" s="50">
        <v>390.0</v>
      </c>
      <c r="E243" s="50">
        <v>1018.0</v>
      </c>
      <c r="F243" s="50">
        <v>1408.0</v>
      </c>
      <c r="G243" s="57">
        <v>0.2769886364</v>
      </c>
      <c r="H243" s="57">
        <v>0.7230113636</v>
      </c>
      <c r="I243" s="7"/>
      <c r="J243" s="20" t="s">
        <v>365</v>
      </c>
      <c r="K243" s="20" t="s">
        <v>445</v>
      </c>
      <c r="L243" s="20">
        <v>36.0</v>
      </c>
      <c r="M243" s="57">
        <v>0.3749556298</v>
      </c>
      <c r="N243" s="57">
        <v>0.3839835729</v>
      </c>
      <c r="O243" s="27">
        <v>-0.9027943057</v>
      </c>
      <c r="P243" s="20">
        <v>1.0</v>
      </c>
      <c r="Q243" s="7"/>
      <c r="R243" s="7"/>
      <c r="S243" s="7"/>
      <c r="T243" s="7"/>
      <c r="U243" s="7"/>
      <c r="V243" s="7"/>
      <c r="W243" s="7"/>
      <c r="X243" s="7"/>
      <c r="Y243" s="7"/>
      <c r="Z243" s="7"/>
    </row>
    <row r="244" ht="15.0" customHeight="1">
      <c r="A244" s="20" t="s">
        <v>365</v>
      </c>
      <c r="B244" s="20" t="s">
        <v>543</v>
      </c>
      <c r="C244" s="20" t="s">
        <v>456</v>
      </c>
      <c r="D244" s="50">
        <v>1037.0</v>
      </c>
      <c r="E244" s="50">
        <v>2493.0</v>
      </c>
      <c r="F244" s="50">
        <v>3530.0</v>
      </c>
      <c r="G244" s="57">
        <v>0.2937677054</v>
      </c>
      <c r="H244" s="57">
        <v>0.7062322946</v>
      </c>
      <c r="I244" s="7"/>
      <c r="J244" s="20" t="s">
        <v>365</v>
      </c>
      <c r="K244" s="20" t="s">
        <v>446</v>
      </c>
      <c r="L244" s="20">
        <v>43.0</v>
      </c>
      <c r="M244" s="57">
        <v>0.5102634385</v>
      </c>
      <c r="N244" s="57">
        <v>0.5335164835</v>
      </c>
      <c r="O244" s="27">
        <v>-2.325304498</v>
      </c>
      <c r="P244" s="20">
        <v>1.0</v>
      </c>
      <c r="Q244" s="7"/>
      <c r="R244" s="7"/>
      <c r="S244" s="7"/>
      <c r="T244" s="7"/>
      <c r="U244" s="7"/>
      <c r="V244" s="7"/>
      <c r="W244" s="7"/>
      <c r="X244" s="7"/>
      <c r="Y244" s="7"/>
      <c r="Z244" s="7"/>
    </row>
    <row r="245" ht="15.0" customHeight="1">
      <c r="A245" s="20" t="s">
        <v>365</v>
      </c>
      <c r="B245" s="20" t="s">
        <v>545</v>
      </c>
      <c r="C245" s="20" t="s">
        <v>775</v>
      </c>
      <c r="D245" s="50">
        <v>108.0</v>
      </c>
      <c r="E245" s="50">
        <v>229.0</v>
      </c>
      <c r="F245" s="50">
        <v>337.0</v>
      </c>
      <c r="G245" s="57">
        <v>0.3204747774</v>
      </c>
      <c r="H245" s="57">
        <v>0.6795252226</v>
      </c>
      <c r="I245" s="7"/>
      <c r="J245" s="20" t="s">
        <v>365</v>
      </c>
      <c r="K245" s="20" t="s">
        <v>446</v>
      </c>
      <c r="L245" s="20">
        <v>46.0</v>
      </c>
      <c r="M245" s="57">
        <v>0.6174193536</v>
      </c>
      <c r="N245" s="57">
        <v>0.586784141</v>
      </c>
      <c r="O245" s="27">
        <v>3.063521264</v>
      </c>
      <c r="P245" s="20">
        <v>1.0</v>
      </c>
      <c r="Q245" s="7"/>
      <c r="R245" s="7"/>
      <c r="S245" s="7"/>
      <c r="T245" s="7"/>
      <c r="U245" s="7"/>
      <c r="V245" s="7"/>
      <c r="W245" s="7"/>
      <c r="X245" s="7"/>
      <c r="Y245" s="7"/>
      <c r="Z245" s="7"/>
    </row>
    <row r="246" ht="15.0" customHeight="1">
      <c r="A246" s="20" t="s">
        <v>272</v>
      </c>
      <c r="B246" s="20" t="s">
        <v>546</v>
      </c>
      <c r="C246" s="20" t="s">
        <v>776</v>
      </c>
      <c r="D246" s="50">
        <v>661.0</v>
      </c>
      <c r="E246" s="50">
        <v>887.0</v>
      </c>
      <c r="F246" s="50">
        <v>1548.0</v>
      </c>
      <c r="G246" s="57">
        <v>0.427002584</v>
      </c>
      <c r="H246" s="57">
        <v>0.572997416</v>
      </c>
      <c r="I246" s="7"/>
      <c r="J246" s="20" t="s">
        <v>365</v>
      </c>
      <c r="K246" s="20" t="s">
        <v>446</v>
      </c>
      <c r="L246" s="20">
        <v>53.0</v>
      </c>
      <c r="M246" s="57">
        <v>0.7168073394</v>
      </c>
      <c r="N246" s="57">
        <v>0.7196391395</v>
      </c>
      <c r="O246" s="27">
        <v>-0.2831800114</v>
      </c>
      <c r="P246" s="20">
        <v>1.0</v>
      </c>
      <c r="Q246" s="7"/>
      <c r="R246" s="7"/>
      <c r="S246" s="7"/>
      <c r="T246" s="7"/>
      <c r="U246" s="7"/>
      <c r="V246" s="7"/>
      <c r="W246" s="7"/>
      <c r="X246" s="7"/>
      <c r="Y246" s="7"/>
      <c r="Z246" s="7"/>
    </row>
    <row r="247" ht="15.0" customHeight="1">
      <c r="A247" s="20" t="s">
        <v>272</v>
      </c>
      <c r="B247" s="20" t="s">
        <v>546</v>
      </c>
      <c r="C247" s="20" t="s">
        <v>777</v>
      </c>
      <c r="D247" s="50">
        <v>661.0</v>
      </c>
      <c r="E247" s="50">
        <v>887.0</v>
      </c>
      <c r="F247" s="50">
        <v>1548.0</v>
      </c>
      <c r="G247" s="57">
        <v>0.427002584</v>
      </c>
      <c r="H247" s="57">
        <v>0.572997416</v>
      </c>
      <c r="I247" s="7"/>
      <c r="J247" s="20" t="s">
        <v>365</v>
      </c>
      <c r="K247" s="20" t="s">
        <v>446</v>
      </c>
      <c r="L247" s="20">
        <v>56.0</v>
      </c>
      <c r="M247" s="57">
        <v>0.6641066756</v>
      </c>
      <c r="N247" s="57">
        <v>0.6657859974</v>
      </c>
      <c r="O247" s="27">
        <v>-0.1679321786</v>
      </c>
      <c r="P247" s="20">
        <v>1.0</v>
      </c>
      <c r="Q247" s="7"/>
      <c r="R247" s="7"/>
      <c r="S247" s="7"/>
      <c r="T247" s="7"/>
      <c r="U247" s="7"/>
      <c r="V247" s="7"/>
      <c r="W247" s="7"/>
      <c r="X247" s="7"/>
      <c r="Y247" s="7"/>
      <c r="Z247" s="7"/>
    </row>
    <row r="248" ht="15.0" customHeight="1">
      <c r="A248" s="20" t="s">
        <v>272</v>
      </c>
      <c r="B248" s="20" t="s">
        <v>547</v>
      </c>
      <c r="C248" s="20" t="s">
        <v>778</v>
      </c>
      <c r="D248" s="50">
        <v>354.0</v>
      </c>
      <c r="E248" s="50">
        <v>563.0</v>
      </c>
      <c r="F248" s="50">
        <v>917.0</v>
      </c>
      <c r="G248" s="57">
        <v>0.3860414395</v>
      </c>
      <c r="H248" s="57">
        <v>0.6139585605</v>
      </c>
      <c r="I248" s="7"/>
      <c r="J248" s="20" t="s">
        <v>365</v>
      </c>
      <c r="K248" s="20" t="s">
        <v>447</v>
      </c>
      <c r="L248" s="20">
        <v>60.0</v>
      </c>
      <c r="M248" s="57">
        <v>0.6433621529</v>
      </c>
      <c r="N248" s="57">
        <v>0.6579634465</v>
      </c>
      <c r="O248" s="27">
        <v>-1.460129362</v>
      </c>
      <c r="P248" s="20">
        <v>1.0</v>
      </c>
      <c r="Q248" s="7"/>
      <c r="R248" s="7"/>
      <c r="S248" s="7"/>
      <c r="T248" s="7"/>
      <c r="U248" s="7"/>
      <c r="V248" s="7"/>
      <c r="W248" s="7"/>
      <c r="X248" s="7"/>
      <c r="Y248" s="7"/>
      <c r="Z248" s="7"/>
    </row>
    <row r="249" ht="15.0" customHeight="1">
      <c r="A249" s="20" t="s">
        <v>272</v>
      </c>
      <c r="B249" s="20" t="s">
        <v>547</v>
      </c>
      <c r="C249" s="20" t="s">
        <v>779</v>
      </c>
      <c r="D249" s="50">
        <v>354.0</v>
      </c>
      <c r="E249" s="50">
        <v>563.0</v>
      </c>
      <c r="F249" s="50">
        <v>917.0</v>
      </c>
      <c r="G249" s="57">
        <v>0.3860414395</v>
      </c>
      <c r="H249" s="57">
        <v>0.6139585605</v>
      </c>
      <c r="I249" s="7"/>
      <c r="J249" s="20" t="s">
        <v>365</v>
      </c>
      <c r="K249" s="20" t="s">
        <v>448</v>
      </c>
      <c r="L249" s="20">
        <v>70.0</v>
      </c>
      <c r="M249" s="57">
        <v>0.6897626807</v>
      </c>
      <c r="N249" s="57">
        <v>0.6778625954</v>
      </c>
      <c r="O249" s="27">
        <v>1.190008526</v>
      </c>
      <c r="P249" s="20">
        <v>1.0</v>
      </c>
      <c r="Q249" s="7"/>
      <c r="R249" s="7"/>
      <c r="S249" s="7"/>
      <c r="T249" s="7"/>
      <c r="U249" s="7"/>
      <c r="V249" s="7"/>
      <c r="W249" s="7"/>
      <c r="X249" s="7"/>
      <c r="Y249" s="7"/>
      <c r="Z249" s="7"/>
    </row>
    <row r="250" ht="15.0" customHeight="1">
      <c r="A250" s="20" t="s">
        <v>272</v>
      </c>
      <c r="B250" s="20" t="s">
        <v>548</v>
      </c>
      <c r="C250" s="20" t="s">
        <v>548</v>
      </c>
      <c r="D250" s="50">
        <v>514.0</v>
      </c>
      <c r="E250" s="50">
        <v>618.0</v>
      </c>
      <c r="F250" s="50">
        <v>1132.0</v>
      </c>
      <c r="G250" s="57">
        <v>0.4540636042</v>
      </c>
      <c r="H250" s="57">
        <v>0.5459363958</v>
      </c>
      <c r="I250" s="7"/>
      <c r="J250" s="20" t="s">
        <v>365</v>
      </c>
      <c r="K250" s="20" t="s">
        <v>448</v>
      </c>
      <c r="L250" s="20">
        <v>80.0</v>
      </c>
      <c r="M250" s="57">
        <v>0.6761781096</v>
      </c>
      <c r="N250" s="57">
        <v>0.7246153846</v>
      </c>
      <c r="O250" s="27">
        <v>-4.843727502</v>
      </c>
      <c r="P250" s="20">
        <v>1.0</v>
      </c>
      <c r="Q250" s="7"/>
      <c r="R250" s="7"/>
      <c r="S250" s="7"/>
      <c r="T250" s="7"/>
      <c r="U250" s="7"/>
      <c r="V250" s="7"/>
      <c r="W250" s="7"/>
      <c r="X250" s="7"/>
      <c r="Y250" s="7"/>
      <c r="Z250" s="7"/>
    </row>
    <row r="251" ht="15.0" customHeight="1">
      <c r="A251" s="20" t="s">
        <v>272</v>
      </c>
      <c r="B251" s="20" t="s">
        <v>421</v>
      </c>
      <c r="C251" s="20" t="s">
        <v>780</v>
      </c>
      <c r="D251" s="50">
        <v>315.0</v>
      </c>
      <c r="E251" s="50">
        <v>279.0</v>
      </c>
      <c r="F251" s="50">
        <v>594.0</v>
      </c>
      <c r="G251" s="57">
        <v>0.5303030303</v>
      </c>
      <c r="H251" s="57">
        <v>0.4696969697</v>
      </c>
      <c r="I251" s="7"/>
      <c r="J251" s="20" t="s">
        <v>365</v>
      </c>
      <c r="K251" s="20" t="s">
        <v>448</v>
      </c>
      <c r="L251" s="20">
        <v>90.0</v>
      </c>
      <c r="M251" s="57">
        <v>0.6011409469</v>
      </c>
      <c r="N251" s="57">
        <v>0.6096654275</v>
      </c>
      <c r="O251" s="27">
        <v>-0.8524480647</v>
      </c>
      <c r="P251" s="20">
        <v>1.0</v>
      </c>
      <c r="Q251" s="7"/>
      <c r="R251" s="7"/>
      <c r="S251" s="7"/>
      <c r="T251" s="7"/>
      <c r="U251" s="7"/>
      <c r="V251" s="7"/>
      <c r="W251" s="7"/>
      <c r="X251" s="7"/>
      <c r="Y251" s="7"/>
      <c r="Z251" s="7"/>
    </row>
    <row r="252" ht="15.0" customHeight="1">
      <c r="A252" s="20" t="s">
        <v>272</v>
      </c>
      <c r="B252" s="20" t="s">
        <v>421</v>
      </c>
      <c r="C252" s="20" t="s">
        <v>781</v>
      </c>
      <c r="D252" s="50">
        <v>315.0</v>
      </c>
      <c r="E252" s="50">
        <v>279.0</v>
      </c>
      <c r="F252" s="50">
        <v>594.0</v>
      </c>
      <c r="G252" s="57">
        <v>0.5303030303</v>
      </c>
      <c r="H252" s="57">
        <v>0.4696969697</v>
      </c>
      <c r="I252" s="7"/>
      <c r="J252" s="20" t="s">
        <v>365</v>
      </c>
      <c r="K252" s="20" t="s">
        <v>448</v>
      </c>
      <c r="L252" s="20">
        <v>100.0</v>
      </c>
      <c r="M252" s="57">
        <v>0.5494768917</v>
      </c>
      <c r="N252" s="57">
        <v>0.5913669065</v>
      </c>
      <c r="O252" s="27">
        <v>-4.189001482</v>
      </c>
      <c r="P252" s="20">
        <v>1.0</v>
      </c>
      <c r="Q252" s="7"/>
      <c r="R252" s="7"/>
      <c r="S252" s="7"/>
      <c r="T252" s="7"/>
      <c r="U252" s="7"/>
      <c r="V252" s="7"/>
      <c r="W252" s="7"/>
      <c r="X252" s="7"/>
      <c r="Y252" s="7"/>
      <c r="Z252" s="7"/>
    </row>
    <row r="253" ht="15.0" customHeight="1">
      <c r="A253" s="20" t="s">
        <v>272</v>
      </c>
      <c r="B253" s="20" t="s">
        <v>421</v>
      </c>
      <c r="C253" s="20" t="s">
        <v>782</v>
      </c>
      <c r="D253" s="50">
        <v>315.0</v>
      </c>
      <c r="E253" s="50">
        <v>279.0</v>
      </c>
      <c r="F253" s="50">
        <v>594.0</v>
      </c>
      <c r="G253" s="57">
        <v>0.5303030303</v>
      </c>
      <c r="H253" s="57">
        <v>0.4696969697</v>
      </c>
      <c r="I253" s="7"/>
      <c r="J253" s="20" t="s">
        <v>365</v>
      </c>
      <c r="K253" s="20" t="s">
        <v>448</v>
      </c>
      <c r="L253" s="20">
        <v>110.0</v>
      </c>
      <c r="M253" s="57">
        <v>0.5866288477</v>
      </c>
      <c r="N253" s="57">
        <v>0.5524781341</v>
      </c>
      <c r="O253" s="27">
        <v>3.415071364</v>
      </c>
      <c r="P253" s="20">
        <v>1.0</v>
      </c>
      <c r="Q253" s="7"/>
      <c r="R253" s="7"/>
      <c r="S253" s="7"/>
      <c r="T253" s="7"/>
      <c r="U253" s="7"/>
      <c r="V253" s="7"/>
      <c r="W253" s="7"/>
      <c r="X253" s="7"/>
      <c r="Y253" s="7"/>
      <c r="Z253" s="7"/>
    </row>
    <row r="254" ht="15.0" customHeight="1">
      <c r="A254" s="20" t="s">
        <v>272</v>
      </c>
      <c r="B254" s="20" t="s">
        <v>421</v>
      </c>
      <c r="C254" s="20" t="s">
        <v>783</v>
      </c>
      <c r="D254" s="50">
        <v>315.0</v>
      </c>
      <c r="E254" s="50">
        <v>279.0</v>
      </c>
      <c r="F254" s="50">
        <v>594.0</v>
      </c>
      <c r="G254" s="57">
        <v>0.5303030303</v>
      </c>
      <c r="H254" s="57">
        <v>0.4696969697</v>
      </c>
      <c r="I254" s="7"/>
      <c r="J254" s="20" t="s">
        <v>365</v>
      </c>
      <c r="K254" s="20" t="s">
        <v>448</v>
      </c>
      <c r="L254" s="20">
        <v>120.0</v>
      </c>
      <c r="M254" s="57">
        <v>0.5701118361</v>
      </c>
      <c r="N254" s="57">
        <v>0.6089918256</v>
      </c>
      <c r="O254" s="27">
        <v>-3.88799895</v>
      </c>
      <c r="P254" s="20">
        <v>1.0</v>
      </c>
      <c r="Q254" s="7"/>
      <c r="R254" s="7"/>
      <c r="S254" s="7"/>
      <c r="T254" s="7"/>
      <c r="U254" s="7"/>
      <c r="V254" s="7"/>
      <c r="W254" s="7"/>
      <c r="X254" s="7"/>
      <c r="Y254" s="7"/>
      <c r="Z254" s="7"/>
    </row>
    <row r="255" ht="15.0" customHeight="1">
      <c r="A255" s="20" t="s">
        <v>272</v>
      </c>
      <c r="B255" s="20" t="s">
        <v>421</v>
      </c>
      <c r="C255" s="20" t="s">
        <v>784</v>
      </c>
      <c r="D255" s="50">
        <v>315.0</v>
      </c>
      <c r="E255" s="50">
        <v>279.0</v>
      </c>
      <c r="F255" s="50">
        <v>594.0</v>
      </c>
      <c r="G255" s="57">
        <v>0.5303030303</v>
      </c>
      <c r="H255" s="57">
        <v>0.4696969697</v>
      </c>
      <c r="I255" s="7"/>
      <c r="J255" s="20" t="s">
        <v>365</v>
      </c>
      <c r="K255" s="20" t="s">
        <v>449</v>
      </c>
      <c r="L255" s="20">
        <v>130.0</v>
      </c>
      <c r="M255" s="57">
        <v>0.2912570976</v>
      </c>
      <c r="N255" s="57">
        <v>0.2952978056</v>
      </c>
      <c r="O255" s="27">
        <v>-0.4040708005</v>
      </c>
      <c r="P255" s="20">
        <v>1.0</v>
      </c>
      <c r="Q255" s="7"/>
      <c r="R255" s="7"/>
      <c r="S255" s="7"/>
      <c r="T255" s="7"/>
      <c r="U255" s="7"/>
      <c r="V255" s="7"/>
      <c r="W255" s="7"/>
      <c r="X255" s="7"/>
      <c r="Y255" s="7"/>
      <c r="Z255" s="7"/>
    </row>
    <row r="256" ht="15.0" customHeight="1">
      <c r="A256" s="20" t="s">
        <v>272</v>
      </c>
      <c r="B256" s="20" t="s">
        <v>421</v>
      </c>
      <c r="C256" s="20" t="s">
        <v>785</v>
      </c>
      <c r="D256" s="50">
        <v>315.0</v>
      </c>
      <c r="E256" s="50">
        <v>279.0</v>
      </c>
      <c r="F256" s="50">
        <v>594.0</v>
      </c>
      <c r="G256" s="57">
        <v>0.5303030303</v>
      </c>
      <c r="H256" s="57">
        <v>0.4696969697</v>
      </c>
      <c r="I256" s="7"/>
      <c r="J256" s="20" t="s">
        <v>365</v>
      </c>
      <c r="K256" s="20" t="s">
        <v>450</v>
      </c>
      <c r="L256" s="20">
        <v>140.0</v>
      </c>
      <c r="M256" s="57">
        <v>0.4898709056</v>
      </c>
      <c r="N256" s="57">
        <v>0.4717236708</v>
      </c>
      <c r="O256" s="27">
        <v>1.814723478</v>
      </c>
      <c r="P256" s="20">
        <v>1.0</v>
      </c>
      <c r="Q256" s="7"/>
      <c r="R256" s="7"/>
      <c r="S256" s="7"/>
      <c r="T256" s="7"/>
      <c r="U256" s="7"/>
      <c r="V256" s="7"/>
      <c r="W256" s="7"/>
      <c r="X256" s="7"/>
      <c r="Y256" s="7"/>
      <c r="Z256" s="7"/>
    </row>
    <row r="257" ht="15.0" customHeight="1">
      <c r="A257" s="20" t="s">
        <v>272</v>
      </c>
      <c r="B257" s="20" t="s">
        <v>421</v>
      </c>
      <c r="C257" s="20" t="s">
        <v>786</v>
      </c>
      <c r="D257" s="50">
        <v>315.0</v>
      </c>
      <c r="E257" s="50">
        <v>279.0</v>
      </c>
      <c r="F257" s="50">
        <v>594.0</v>
      </c>
      <c r="G257" s="57">
        <v>0.5303030303</v>
      </c>
      <c r="H257" s="57">
        <v>0.4696969697</v>
      </c>
      <c r="I257" s="7"/>
      <c r="J257" s="20" t="s">
        <v>365</v>
      </c>
      <c r="K257" s="20" t="s">
        <v>450</v>
      </c>
      <c r="L257" s="20">
        <v>150.0</v>
      </c>
      <c r="M257" s="57">
        <v>0.4268360647</v>
      </c>
      <c r="N257" s="57">
        <v>0.4398554466</v>
      </c>
      <c r="O257" s="27">
        <v>-1.301938188</v>
      </c>
      <c r="P257" s="20">
        <v>1.0</v>
      </c>
      <c r="Q257" s="7"/>
      <c r="R257" s="7"/>
      <c r="S257" s="7"/>
      <c r="T257" s="7"/>
      <c r="U257" s="7"/>
      <c r="V257" s="7"/>
      <c r="W257" s="7"/>
      <c r="X257" s="7"/>
      <c r="Y257" s="7"/>
      <c r="Z257" s="7"/>
    </row>
    <row r="258" ht="15.0" customHeight="1">
      <c r="A258" s="20" t="s">
        <v>272</v>
      </c>
      <c r="B258" s="20" t="s">
        <v>421</v>
      </c>
      <c r="C258" s="20" t="s">
        <v>787</v>
      </c>
      <c r="D258" s="50">
        <v>315.0</v>
      </c>
      <c r="E258" s="50">
        <v>279.0</v>
      </c>
      <c r="F258" s="50">
        <v>594.0</v>
      </c>
      <c r="G258" s="57">
        <v>0.5303030303</v>
      </c>
      <c r="H258" s="57">
        <v>0.4696969697</v>
      </c>
      <c r="I258" s="7"/>
      <c r="J258" s="20" t="s">
        <v>365</v>
      </c>
      <c r="K258" s="20" t="s">
        <v>451</v>
      </c>
      <c r="L258" s="20">
        <v>160.0</v>
      </c>
      <c r="M258" s="57">
        <v>0.4713671911</v>
      </c>
      <c r="N258" s="57">
        <v>0.4784090909</v>
      </c>
      <c r="O258" s="27">
        <v>-0.7041899776</v>
      </c>
      <c r="P258" s="20">
        <v>1.0</v>
      </c>
      <c r="Q258" s="7"/>
      <c r="R258" s="7"/>
      <c r="S258" s="7"/>
      <c r="T258" s="7"/>
      <c r="U258" s="7"/>
      <c r="V258" s="7"/>
      <c r="W258" s="7"/>
      <c r="X258" s="7"/>
      <c r="Y258" s="7"/>
      <c r="Z258" s="7"/>
    </row>
    <row r="259" ht="15.0" customHeight="1">
      <c r="A259" s="20" t="s">
        <v>272</v>
      </c>
      <c r="B259" s="20" t="s">
        <v>421</v>
      </c>
      <c r="C259" s="20" t="s">
        <v>788</v>
      </c>
      <c r="D259" s="50">
        <v>315.0</v>
      </c>
      <c r="E259" s="50">
        <v>279.0</v>
      </c>
      <c r="F259" s="50">
        <v>594.0</v>
      </c>
      <c r="G259" s="57">
        <v>0.5303030303</v>
      </c>
      <c r="H259" s="57">
        <v>0.4696969697</v>
      </c>
      <c r="I259" s="7"/>
      <c r="J259" s="20" t="s">
        <v>365</v>
      </c>
      <c r="K259" s="20" t="s">
        <v>452</v>
      </c>
      <c r="L259" s="20">
        <v>173.0</v>
      </c>
      <c r="M259" s="57">
        <v>0.6140898412</v>
      </c>
      <c r="N259" s="57">
        <v>0.5702623907</v>
      </c>
      <c r="O259" s="27">
        <v>4.382745051</v>
      </c>
      <c r="P259" s="20">
        <v>1.0</v>
      </c>
      <c r="Q259" s="7"/>
      <c r="R259" s="7"/>
      <c r="S259" s="7"/>
      <c r="T259" s="7"/>
      <c r="U259" s="7"/>
      <c r="V259" s="7"/>
      <c r="W259" s="7"/>
      <c r="X259" s="7"/>
      <c r="Y259" s="7"/>
      <c r="Z259" s="7"/>
    </row>
    <row r="260" ht="15.0" customHeight="1">
      <c r="A260" s="20" t="s">
        <v>272</v>
      </c>
      <c r="B260" s="20" t="s">
        <v>421</v>
      </c>
      <c r="C260" s="20" t="s">
        <v>789</v>
      </c>
      <c r="D260" s="50">
        <v>315.0</v>
      </c>
      <c r="E260" s="50">
        <v>279.0</v>
      </c>
      <c r="F260" s="50">
        <v>594.0</v>
      </c>
      <c r="G260" s="57">
        <v>0.5303030303</v>
      </c>
      <c r="H260" s="57">
        <v>0.4696969697</v>
      </c>
      <c r="I260" s="7"/>
      <c r="J260" s="20" t="s">
        <v>365</v>
      </c>
      <c r="K260" s="20" t="s">
        <v>453</v>
      </c>
      <c r="L260" s="20">
        <v>180.0</v>
      </c>
      <c r="M260" s="57">
        <v>0.6406703354</v>
      </c>
      <c r="N260" s="57">
        <v>0.5936777178</v>
      </c>
      <c r="O260" s="27">
        <v>4.69926176</v>
      </c>
      <c r="P260" s="20">
        <v>1.0</v>
      </c>
      <c r="Q260" s="7"/>
      <c r="R260" s="7"/>
      <c r="S260" s="7"/>
      <c r="T260" s="7"/>
      <c r="U260" s="7"/>
      <c r="V260" s="7"/>
      <c r="W260" s="7"/>
      <c r="X260" s="7"/>
      <c r="Y260" s="7"/>
      <c r="Z260" s="7"/>
    </row>
    <row r="261" ht="15.0" customHeight="1">
      <c r="A261" s="20" t="s">
        <v>272</v>
      </c>
      <c r="B261" s="20" t="s">
        <v>421</v>
      </c>
      <c r="C261" s="20" t="s">
        <v>790</v>
      </c>
      <c r="D261" s="50">
        <v>315.0</v>
      </c>
      <c r="E261" s="50">
        <v>279.0</v>
      </c>
      <c r="F261" s="50">
        <v>594.0</v>
      </c>
      <c r="G261" s="57">
        <v>0.5303030303</v>
      </c>
      <c r="H261" s="57">
        <v>0.4696969697</v>
      </c>
      <c r="I261" s="7"/>
      <c r="J261" s="20" t="s">
        <v>365</v>
      </c>
      <c r="K261" s="20" t="s">
        <v>454</v>
      </c>
      <c r="L261" s="20">
        <v>190.0</v>
      </c>
      <c r="M261" s="57">
        <v>0.458412132</v>
      </c>
      <c r="N261" s="57">
        <v>0.4600116754</v>
      </c>
      <c r="O261" s="27">
        <v>-0.1599543404</v>
      </c>
      <c r="P261" s="20">
        <v>1.0</v>
      </c>
      <c r="Q261" s="7"/>
      <c r="R261" s="7"/>
      <c r="S261" s="7"/>
      <c r="T261" s="7"/>
      <c r="U261" s="7"/>
      <c r="V261" s="7"/>
      <c r="W261" s="7"/>
      <c r="X261" s="7"/>
      <c r="Y261" s="7"/>
      <c r="Z261" s="7"/>
    </row>
    <row r="262" ht="15.0" customHeight="1">
      <c r="A262" s="20" t="s">
        <v>272</v>
      </c>
      <c r="B262" s="20" t="s">
        <v>421</v>
      </c>
      <c r="C262" s="20" t="s">
        <v>791</v>
      </c>
      <c r="D262" s="50">
        <v>315.0</v>
      </c>
      <c r="E262" s="50">
        <v>279.0</v>
      </c>
      <c r="F262" s="50">
        <v>594.0</v>
      </c>
      <c r="G262" s="57">
        <v>0.5303030303</v>
      </c>
      <c r="H262" s="57">
        <v>0.4696969697</v>
      </c>
      <c r="I262" s="7"/>
      <c r="J262" s="20" t="s">
        <v>365</v>
      </c>
      <c r="K262" s="20" t="s">
        <v>455</v>
      </c>
      <c r="L262" s="20">
        <v>197.0</v>
      </c>
      <c r="M262" s="57">
        <v>0.5048072932</v>
      </c>
      <c r="N262" s="57">
        <v>0.5130353818</v>
      </c>
      <c r="O262" s="27">
        <v>-0.8228088556</v>
      </c>
      <c r="P262" s="20">
        <v>1.0</v>
      </c>
      <c r="Q262" s="7"/>
      <c r="R262" s="7"/>
      <c r="S262" s="7"/>
      <c r="T262" s="7"/>
      <c r="U262" s="7"/>
      <c r="V262" s="7"/>
      <c r="W262" s="7"/>
      <c r="X262" s="7"/>
      <c r="Y262" s="7"/>
      <c r="Z262" s="7"/>
    </row>
    <row r="263" ht="15.0" customHeight="1">
      <c r="A263" s="20" t="s">
        <v>272</v>
      </c>
      <c r="B263" s="20" t="s">
        <v>421</v>
      </c>
      <c r="C263" s="20" t="s">
        <v>792</v>
      </c>
      <c r="D263" s="50">
        <v>315.0</v>
      </c>
      <c r="E263" s="50">
        <v>279.0</v>
      </c>
      <c r="F263" s="50">
        <v>594.0</v>
      </c>
      <c r="G263" s="57">
        <v>0.5303030303</v>
      </c>
      <c r="H263" s="57">
        <v>0.4696969697</v>
      </c>
      <c r="I263" s="7"/>
      <c r="J263" s="20" t="s">
        <v>365</v>
      </c>
      <c r="K263" s="20" t="s">
        <v>455</v>
      </c>
      <c r="L263" s="20">
        <v>204.0</v>
      </c>
      <c r="M263" s="57">
        <v>0.5237926994</v>
      </c>
      <c r="N263" s="57">
        <v>0.5361189802</v>
      </c>
      <c r="O263" s="27">
        <v>-1.232628074</v>
      </c>
      <c r="P263" s="20">
        <v>1.0</v>
      </c>
      <c r="Q263" s="7"/>
      <c r="R263" s="7"/>
      <c r="S263" s="7"/>
      <c r="T263" s="7"/>
      <c r="U263" s="7"/>
      <c r="V263" s="7"/>
      <c r="W263" s="7"/>
      <c r="X263" s="7"/>
      <c r="Y263" s="7"/>
      <c r="Z263" s="7"/>
    </row>
    <row r="264" ht="15.0" customHeight="1">
      <c r="A264" s="20" t="s">
        <v>272</v>
      </c>
      <c r="B264" s="20" t="s">
        <v>421</v>
      </c>
      <c r="C264" s="20" t="s">
        <v>793</v>
      </c>
      <c r="D264" s="50">
        <v>315.0</v>
      </c>
      <c r="E264" s="50">
        <v>279.0</v>
      </c>
      <c r="F264" s="50">
        <v>594.0</v>
      </c>
      <c r="G264" s="57">
        <v>0.5303030303</v>
      </c>
      <c r="H264" s="57">
        <v>0.4696969697</v>
      </c>
      <c r="I264" s="7"/>
      <c r="J264" s="20" t="s">
        <v>365</v>
      </c>
      <c r="K264" s="20" t="s">
        <v>455</v>
      </c>
      <c r="L264" s="20">
        <v>211.0</v>
      </c>
      <c r="M264" s="57">
        <v>0.5269819442</v>
      </c>
      <c r="N264" s="57">
        <v>0.51062417</v>
      </c>
      <c r="O264" s="27">
        <v>1.635777417</v>
      </c>
      <c r="P264" s="20">
        <v>1.0</v>
      </c>
      <c r="Q264" s="7"/>
      <c r="R264" s="7"/>
      <c r="S264" s="7"/>
      <c r="T264" s="7"/>
      <c r="U264" s="7"/>
      <c r="V264" s="7"/>
      <c r="W264" s="7"/>
      <c r="X264" s="7"/>
      <c r="Y264" s="7"/>
      <c r="Z264" s="7"/>
    </row>
    <row r="265" ht="15.0" customHeight="1">
      <c r="A265" s="20" t="s">
        <v>272</v>
      </c>
      <c r="B265" s="20" t="s">
        <v>421</v>
      </c>
      <c r="C265" s="20" t="s">
        <v>794</v>
      </c>
      <c r="D265" s="50">
        <v>315.0</v>
      </c>
      <c r="E265" s="50">
        <v>279.0</v>
      </c>
      <c r="F265" s="50">
        <v>594.0</v>
      </c>
      <c r="G265" s="57">
        <v>0.5303030303</v>
      </c>
      <c r="H265" s="57">
        <v>0.4696969697</v>
      </c>
      <c r="I265" s="7"/>
      <c r="J265" s="20" t="s">
        <v>365</v>
      </c>
      <c r="K265" s="20" t="s">
        <v>455</v>
      </c>
      <c r="L265" s="20">
        <v>218.0</v>
      </c>
      <c r="M265" s="57">
        <v>0.5590799861</v>
      </c>
      <c r="N265" s="57">
        <v>0.5321667524</v>
      </c>
      <c r="O265" s="27">
        <v>2.691323362</v>
      </c>
      <c r="P265" s="20">
        <v>1.0</v>
      </c>
      <c r="Q265" s="7"/>
      <c r="R265" s="7"/>
      <c r="S265" s="7"/>
      <c r="T265" s="7"/>
      <c r="U265" s="7"/>
      <c r="V265" s="7"/>
      <c r="W265" s="7"/>
      <c r="X265" s="7"/>
      <c r="Y265" s="7"/>
      <c r="Z265" s="7"/>
    </row>
    <row r="266" ht="15.0" customHeight="1">
      <c r="A266" s="20" t="s">
        <v>272</v>
      </c>
      <c r="B266" s="20" t="s">
        <v>421</v>
      </c>
      <c r="C266" s="20" t="s">
        <v>795</v>
      </c>
      <c r="D266" s="50">
        <v>315.0</v>
      </c>
      <c r="E266" s="50">
        <v>279.0</v>
      </c>
      <c r="F266" s="50">
        <v>594.0</v>
      </c>
      <c r="G266" s="57">
        <v>0.5303030303</v>
      </c>
      <c r="H266" s="57">
        <v>0.4696969697</v>
      </c>
      <c r="I266" s="7"/>
      <c r="J266" s="20" t="s">
        <v>365</v>
      </c>
      <c r="K266" s="20" t="s">
        <v>456</v>
      </c>
      <c r="L266" s="20">
        <v>220.0</v>
      </c>
      <c r="M266" s="57">
        <v>0.3087421477</v>
      </c>
      <c r="N266" s="57">
        <v>0.3282265552</v>
      </c>
      <c r="O266" s="27">
        <v>-1.948440756</v>
      </c>
      <c r="P266" s="20">
        <v>1.0</v>
      </c>
      <c r="Q266" s="7"/>
      <c r="R266" s="7"/>
      <c r="S266" s="7"/>
      <c r="T266" s="7"/>
      <c r="U266" s="7"/>
      <c r="V266" s="7"/>
      <c r="W266" s="7"/>
      <c r="X266" s="7"/>
      <c r="Y266" s="7"/>
      <c r="Z266" s="7"/>
    </row>
    <row r="267" ht="15.0" customHeight="1">
      <c r="A267" s="20" t="s">
        <v>272</v>
      </c>
      <c r="B267" s="20" t="s">
        <v>421</v>
      </c>
      <c r="C267" s="20" t="s">
        <v>796</v>
      </c>
      <c r="D267" s="50">
        <v>315.0</v>
      </c>
      <c r="E267" s="50">
        <v>279.0</v>
      </c>
      <c r="F267" s="50">
        <v>594.0</v>
      </c>
      <c r="G267" s="57">
        <v>0.5303030303</v>
      </c>
      <c r="H267" s="57">
        <v>0.4696969697</v>
      </c>
      <c r="I267" s="7"/>
      <c r="J267" s="20" t="s">
        <v>365</v>
      </c>
      <c r="K267" s="20" t="s">
        <v>457</v>
      </c>
      <c r="L267" s="20">
        <v>230.0</v>
      </c>
      <c r="M267" s="57">
        <v>0.5025367468</v>
      </c>
      <c r="N267" s="57">
        <v>0.5281795511</v>
      </c>
      <c r="O267" s="27">
        <v>-2.564280428</v>
      </c>
      <c r="P267" s="20">
        <v>1.0</v>
      </c>
      <c r="Q267" s="7"/>
      <c r="R267" s="7"/>
      <c r="S267" s="7"/>
      <c r="T267" s="7"/>
      <c r="U267" s="7"/>
      <c r="V267" s="7"/>
      <c r="W267" s="7"/>
      <c r="X267" s="7"/>
      <c r="Y267" s="7"/>
      <c r="Z267" s="7"/>
    </row>
    <row r="268" ht="15.0" customHeight="1">
      <c r="A268" s="20" t="s">
        <v>272</v>
      </c>
      <c r="B268" s="20" t="s">
        <v>421</v>
      </c>
      <c r="C268" s="20" t="s">
        <v>797</v>
      </c>
      <c r="D268" s="50">
        <v>315.0</v>
      </c>
      <c r="E268" s="50">
        <v>279.0</v>
      </c>
      <c r="F268" s="50">
        <v>594.0</v>
      </c>
      <c r="G268" s="57">
        <v>0.5303030303</v>
      </c>
      <c r="H268" s="57">
        <v>0.4696969697</v>
      </c>
      <c r="I268" s="7"/>
      <c r="J268" s="20" t="s">
        <v>365</v>
      </c>
      <c r="K268" s="20" t="s">
        <v>458</v>
      </c>
      <c r="L268" s="20">
        <v>253.0</v>
      </c>
      <c r="M268" s="57">
        <v>0.5756117962</v>
      </c>
      <c r="N268" s="57">
        <v>0.6003717472</v>
      </c>
      <c r="O268" s="27">
        <v>-2.4759951</v>
      </c>
      <c r="P268" s="20">
        <v>1.0</v>
      </c>
      <c r="Q268" s="7"/>
      <c r="R268" s="7"/>
      <c r="S268" s="7"/>
      <c r="T268" s="7"/>
      <c r="U268" s="7"/>
      <c r="V268" s="7"/>
      <c r="W268" s="7"/>
      <c r="X268" s="7"/>
      <c r="Y268" s="7"/>
      <c r="Z268" s="7"/>
    </row>
    <row r="269" ht="15.0" customHeight="1">
      <c r="A269" s="20" t="s">
        <v>272</v>
      </c>
      <c r="B269" s="20" t="s">
        <v>421</v>
      </c>
      <c r="C269" s="20" t="s">
        <v>798</v>
      </c>
      <c r="D269" s="50">
        <v>315.0</v>
      </c>
      <c r="E269" s="50">
        <v>279.0</v>
      </c>
      <c r="F269" s="50">
        <v>594.0</v>
      </c>
      <c r="G269" s="57">
        <v>0.5303030303</v>
      </c>
      <c r="H269" s="57">
        <v>0.4696969697</v>
      </c>
      <c r="I269" s="7"/>
      <c r="J269" s="20" t="s">
        <v>365</v>
      </c>
      <c r="K269" s="20" t="s">
        <v>458</v>
      </c>
      <c r="L269" s="20">
        <v>254.0</v>
      </c>
      <c r="M269" s="57">
        <v>0.5321534021</v>
      </c>
      <c r="N269" s="57">
        <v>0.5358146067</v>
      </c>
      <c r="O269" s="27">
        <v>-0.3661204622</v>
      </c>
      <c r="P269" s="20">
        <v>1.0</v>
      </c>
      <c r="Q269" s="7"/>
      <c r="R269" s="7"/>
      <c r="S269" s="7"/>
      <c r="T269" s="7"/>
      <c r="U269" s="7"/>
      <c r="V269" s="7"/>
      <c r="W269" s="7"/>
      <c r="X269" s="7"/>
      <c r="Y269" s="7"/>
      <c r="Z269" s="7"/>
    </row>
    <row r="270" ht="15.0" customHeight="1">
      <c r="A270" s="20" t="s">
        <v>272</v>
      </c>
      <c r="B270" s="20" t="s">
        <v>421</v>
      </c>
      <c r="C270" s="20" t="s">
        <v>799</v>
      </c>
      <c r="D270" s="50">
        <v>315.0</v>
      </c>
      <c r="E270" s="50">
        <v>279.0</v>
      </c>
      <c r="F270" s="50">
        <v>594.0</v>
      </c>
      <c r="G270" s="57">
        <v>0.5303030303</v>
      </c>
      <c r="H270" s="57">
        <v>0.4696969697</v>
      </c>
      <c r="I270" s="7"/>
      <c r="J270" s="20" t="s">
        <v>365</v>
      </c>
      <c r="K270" s="20" t="s">
        <v>458</v>
      </c>
      <c r="L270" s="20">
        <v>256.0</v>
      </c>
      <c r="M270" s="57">
        <v>0.5766714797</v>
      </c>
      <c r="N270" s="57">
        <v>0.6053215078</v>
      </c>
      <c r="O270" s="27">
        <v>-2.865002809</v>
      </c>
      <c r="P270" s="20">
        <v>1.0</v>
      </c>
      <c r="Q270" s="7"/>
      <c r="R270" s="7"/>
      <c r="S270" s="7"/>
      <c r="T270" s="7"/>
      <c r="U270" s="7"/>
      <c r="V270" s="7"/>
      <c r="W270" s="7"/>
      <c r="X270" s="7"/>
      <c r="Y270" s="7"/>
      <c r="Z270" s="7"/>
    </row>
    <row r="271" ht="15.0" customHeight="1">
      <c r="A271" s="20" t="s">
        <v>272</v>
      </c>
      <c r="B271" s="20" t="s">
        <v>421</v>
      </c>
      <c r="C271" s="20" t="s">
        <v>800</v>
      </c>
      <c r="D271" s="50">
        <v>315.0</v>
      </c>
      <c r="E271" s="50">
        <v>279.0</v>
      </c>
      <c r="F271" s="50">
        <v>594.0</v>
      </c>
      <c r="G271" s="57">
        <v>0.5303030303</v>
      </c>
      <c r="H271" s="57">
        <v>0.4696969697</v>
      </c>
      <c r="I271" s="7"/>
      <c r="J271" s="20" t="s">
        <v>365</v>
      </c>
      <c r="K271" s="20" t="s">
        <v>459</v>
      </c>
      <c r="L271" s="20">
        <v>261.0</v>
      </c>
      <c r="M271" s="57">
        <v>0.648022414</v>
      </c>
      <c r="N271" s="57">
        <v>0.6470860315</v>
      </c>
      <c r="O271" s="27">
        <v>0.09363825519</v>
      </c>
      <c r="P271" s="20">
        <v>1.0</v>
      </c>
      <c r="Q271" s="7"/>
      <c r="R271" s="7"/>
      <c r="S271" s="7"/>
      <c r="T271" s="7"/>
      <c r="U271" s="7"/>
      <c r="V271" s="7"/>
      <c r="W271" s="7"/>
      <c r="X271" s="7"/>
      <c r="Y271" s="7"/>
      <c r="Z271" s="7"/>
    </row>
    <row r="272" ht="15.0" customHeight="1">
      <c r="A272" s="20" t="s">
        <v>272</v>
      </c>
      <c r="B272" s="20" t="s">
        <v>421</v>
      </c>
      <c r="C272" s="20" t="s">
        <v>801</v>
      </c>
      <c r="D272" s="50">
        <v>315.0</v>
      </c>
      <c r="E272" s="50">
        <v>279.0</v>
      </c>
      <c r="F272" s="50">
        <v>594.0</v>
      </c>
      <c r="G272" s="57">
        <v>0.5303030303</v>
      </c>
      <c r="H272" s="57">
        <v>0.4696969697</v>
      </c>
      <c r="I272" s="7"/>
      <c r="J272" s="20" t="s">
        <v>365</v>
      </c>
      <c r="K272" s="20" t="s">
        <v>459</v>
      </c>
      <c r="L272" s="20">
        <v>267.0</v>
      </c>
      <c r="M272" s="57">
        <v>0.66126318</v>
      </c>
      <c r="N272" s="57">
        <v>0.6721311475</v>
      </c>
      <c r="O272" s="27">
        <v>-1.086796754</v>
      </c>
      <c r="P272" s="20">
        <v>1.0</v>
      </c>
      <c r="Q272" s="7"/>
      <c r="R272" s="7"/>
      <c r="S272" s="7"/>
      <c r="T272" s="7"/>
      <c r="U272" s="7"/>
      <c r="V272" s="7"/>
      <c r="W272" s="7"/>
      <c r="X272" s="7"/>
      <c r="Y272" s="7"/>
      <c r="Z272" s="7"/>
    </row>
    <row r="273" ht="15.0" customHeight="1">
      <c r="A273" s="20" t="s">
        <v>272</v>
      </c>
      <c r="B273" s="20" t="s">
        <v>421</v>
      </c>
      <c r="C273" s="20" t="s">
        <v>802</v>
      </c>
      <c r="D273" s="50">
        <v>315.0</v>
      </c>
      <c r="E273" s="50">
        <v>279.0</v>
      </c>
      <c r="F273" s="50">
        <v>594.0</v>
      </c>
      <c r="G273" s="57">
        <v>0.5303030303</v>
      </c>
      <c r="H273" s="57">
        <v>0.4696969697</v>
      </c>
      <c r="I273" s="7"/>
      <c r="J273" s="20" t="s">
        <v>365</v>
      </c>
      <c r="K273" s="20" t="s">
        <v>459</v>
      </c>
      <c r="L273" s="20">
        <v>273.0</v>
      </c>
      <c r="M273" s="57">
        <v>0.5965365896</v>
      </c>
      <c r="N273" s="57">
        <v>0.5982085733</v>
      </c>
      <c r="O273" s="27">
        <v>-0.1671983665</v>
      </c>
      <c r="P273" s="20">
        <v>1.0</v>
      </c>
      <c r="Q273" s="7"/>
      <c r="R273" s="7"/>
      <c r="S273" s="7"/>
      <c r="T273" s="7"/>
      <c r="U273" s="7"/>
      <c r="V273" s="7"/>
      <c r="W273" s="7"/>
      <c r="X273" s="7"/>
      <c r="Y273" s="7"/>
      <c r="Z273" s="7"/>
    </row>
    <row r="274" ht="15.0" customHeight="1">
      <c r="A274" s="20" t="s">
        <v>272</v>
      </c>
      <c r="B274" s="20" t="s">
        <v>421</v>
      </c>
      <c r="C274" s="20" t="s">
        <v>803</v>
      </c>
      <c r="D274" s="50">
        <v>315.0</v>
      </c>
      <c r="E274" s="50">
        <v>279.0</v>
      </c>
      <c r="F274" s="50">
        <v>594.0</v>
      </c>
      <c r="G274" s="57">
        <v>0.5303030303</v>
      </c>
      <c r="H274" s="57">
        <v>0.4696969697</v>
      </c>
      <c r="I274" s="7"/>
      <c r="J274" s="20" t="s">
        <v>365</v>
      </c>
      <c r="K274" s="20" t="s">
        <v>459</v>
      </c>
      <c r="L274" s="20">
        <v>279.0</v>
      </c>
      <c r="M274" s="57">
        <v>0.5268091063</v>
      </c>
      <c r="N274" s="57">
        <v>0.5375838926</v>
      </c>
      <c r="O274" s="27">
        <v>-1.077478634</v>
      </c>
      <c r="P274" s="20">
        <v>1.0</v>
      </c>
      <c r="Q274" s="7"/>
      <c r="R274" s="7"/>
      <c r="S274" s="7"/>
      <c r="T274" s="7"/>
      <c r="U274" s="7"/>
      <c r="V274" s="7"/>
      <c r="W274" s="7"/>
      <c r="X274" s="7"/>
      <c r="Y274" s="7"/>
      <c r="Z274" s="7"/>
    </row>
    <row r="275" ht="15.0" customHeight="1">
      <c r="A275" s="20" t="s">
        <v>272</v>
      </c>
      <c r="B275" s="20" t="s">
        <v>549</v>
      </c>
      <c r="C275" s="20" t="s">
        <v>804</v>
      </c>
      <c r="D275" s="50">
        <v>444.0</v>
      </c>
      <c r="E275" s="50">
        <v>393.0</v>
      </c>
      <c r="F275" s="50">
        <v>837.0</v>
      </c>
      <c r="G275" s="57">
        <v>0.5304659498</v>
      </c>
      <c r="H275" s="57">
        <v>0.4695340502</v>
      </c>
      <c r="I275" s="7"/>
      <c r="J275" s="20" t="s">
        <v>365</v>
      </c>
      <c r="K275" s="20" t="s">
        <v>459</v>
      </c>
      <c r="L275" s="20">
        <v>285.0</v>
      </c>
      <c r="M275" s="57">
        <v>0.5482201202</v>
      </c>
      <c r="N275" s="57">
        <v>0.5718782791</v>
      </c>
      <c r="O275" s="27">
        <v>-2.365815891</v>
      </c>
      <c r="P275" s="20">
        <v>1.0</v>
      </c>
      <c r="Q275" s="7"/>
      <c r="R275" s="7"/>
      <c r="S275" s="7"/>
      <c r="T275" s="7"/>
      <c r="U275" s="7"/>
      <c r="V275" s="7"/>
      <c r="W275" s="7"/>
      <c r="X275" s="7"/>
      <c r="Y275" s="7"/>
      <c r="Z275" s="7"/>
    </row>
    <row r="276" ht="15.0" customHeight="1">
      <c r="A276" s="20" t="s">
        <v>272</v>
      </c>
      <c r="B276" s="20" t="s">
        <v>549</v>
      </c>
      <c r="C276" s="20" t="s">
        <v>805</v>
      </c>
      <c r="D276" s="50">
        <v>444.0</v>
      </c>
      <c r="E276" s="50">
        <v>393.0</v>
      </c>
      <c r="F276" s="50">
        <v>837.0</v>
      </c>
      <c r="G276" s="57">
        <v>0.5304659498</v>
      </c>
      <c r="H276" s="57">
        <v>0.4695340502</v>
      </c>
      <c r="I276" s="7"/>
      <c r="J276" s="20" t="s">
        <v>365</v>
      </c>
      <c r="K276" s="20" t="s">
        <v>459</v>
      </c>
      <c r="L276" s="20">
        <v>291.0</v>
      </c>
      <c r="M276" s="57">
        <v>0.5308323274</v>
      </c>
      <c r="N276" s="57">
        <v>0.556097561</v>
      </c>
      <c r="O276" s="27">
        <v>-2.526523354</v>
      </c>
      <c r="P276" s="20">
        <v>1.0</v>
      </c>
      <c r="Q276" s="7"/>
      <c r="R276" s="7"/>
      <c r="S276" s="7"/>
      <c r="T276" s="7"/>
      <c r="U276" s="7"/>
      <c r="V276" s="7"/>
      <c r="W276" s="7"/>
      <c r="X276" s="7"/>
      <c r="Y276" s="7"/>
      <c r="Z276" s="7"/>
    </row>
    <row r="277" ht="15.0" customHeight="1">
      <c r="A277" s="20" t="s">
        <v>272</v>
      </c>
      <c r="B277" s="20" t="s">
        <v>549</v>
      </c>
      <c r="C277" s="20" t="s">
        <v>806</v>
      </c>
      <c r="D277" s="50">
        <v>444.0</v>
      </c>
      <c r="E277" s="50">
        <v>393.0</v>
      </c>
      <c r="F277" s="50">
        <v>837.0</v>
      </c>
      <c r="G277" s="57">
        <v>0.5304659498</v>
      </c>
      <c r="H277" s="57">
        <v>0.4695340502</v>
      </c>
      <c r="I277" s="7"/>
      <c r="J277" s="20" t="s">
        <v>365</v>
      </c>
      <c r="K277" s="20" t="s">
        <v>459</v>
      </c>
      <c r="L277" s="20">
        <v>297.0</v>
      </c>
      <c r="M277" s="57">
        <v>0.5008723756</v>
      </c>
      <c r="N277" s="57">
        <v>0.4871794872</v>
      </c>
      <c r="O277" s="27">
        <v>1.369288843</v>
      </c>
      <c r="P277" s="20">
        <v>0.0</v>
      </c>
      <c r="Q277" s="7"/>
      <c r="R277" s="7"/>
      <c r="S277" s="7"/>
      <c r="T277" s="7"/>
      <c r="U277" s="7"/>
      <c r="V277" s="7"/>
      <c r="W277" s="7"/>
      <c r="X277" s="7"/>
      <c r="Y277" s="7"/>
      <c r="Z277" s="7"/>
    </row>
    <row r="278" ht="15.0" customHeight="1">
      <c r="A278" s="20" t="s">
        <v>272</v>
      </c>
      <c r="B278" s="20" t="s">
        <v>549</v>
      </c>
      <c r="C278" s="20" t="s">
        <v>807</v>
      </c>
      <c r="D278" s="50">
        <v>444.0</v>
      </c>
      <c r="E278" s="50">
        <v>393.0</v>
      </c>
      <c r="F278" s="50">
        <v>837.0</v>
      </c>
      <c r="G278" s="57">
        <v>0.5304659498</v>
      </c>
      <c r="H278" s="57">
        <v>0.4695340502</v>
      </c>
      <c r="I278" s="7"/>
      <c r="J278" s="20" t="s">
        <v>365</v>
      </c>
      <c r="K278" s="20" t="s">
        <v>460</v>
      </c>
      <c r="L278" s="20">
        <v>300.0</v>
      </c>
      <c r="M278" s="57">
        <v>0.8235389527</v>
      </c>
      <c r="N278" s="57">
        <v>0.7381974249</v>
      </c>
      <c r="O278" s="27">
        <v>8.534152781</v>
      </c>
      <c r="P278" s="20">
        <v>1.0</v>
      </c>
      <c r="Q278" s="7"/>
      <c r="R278" s="7"/>
      <c r="S278" s="7"/>
      <c r="T278" s="7"/>
      <c r="U278" s="7"/>
      <c r="V278" s="7"/>
      <c r="W278" s="7"/>
      <c r="X278" s="7"/>
      <c r="Y278" s="7"/>
      <c r="Z278" s="7"/>
    </row>
    <row r="279" ht="15.0" customHeight="1">
      <c r="A279" s="20" t="s">
        <v>272</v>
      </c>
      <c r="B279" s="20" t="s">
        <v>549</v>
      </c>
      <c r="C279" s="20" t="s">
        <v>808</v>
      </c>
      <c r="D279" s="50">
        <v>444.0</v>
      </c>
      <c r="E279" s="50">
        <v>393.0</v>
      </c>
      <c r="F279" s="50">
        <v>837.0</v>
      </c>
      <c r="G279" s="57">
        <v>0.5304659498</v>
      </c>
      <c r="H279" s="57">
        <v>0.4695340502</v>
      </c>
      <c r="I279" s="7"/>
      <c r="J279" s="20" t="s">
        <v>365</v>
      </c>
      <c r="K279" s="20" t="s">
        <v>460</v>
      </c>
      <c r="L279" s="20">
        <v>310.0</v>
      </c>
      <c r="M279" s="57">
        <v>0.7135934758</v>
      </c>
      <c r="N279" s="57">
        <v>0.6997885835</v>
      </c>
      <c r="O279" s="27">
        <v>1.380489228</v>
      </c>
      <c r="P279" s="20">
        <v>1.0</v>
      </c>
      <c r="Q279" s="7"/>
      <c r="R279" s="7"/>
      <c r="S279" s="7"/>
      <c r="T279" s="7"/>
      <c r="U279" s="7"/>
      <c r="V279" s="7"/>
      <c r="W279" s="7"/>
      <c r="X279" s="7"/>
      <c r="Y279" s="7"/>
      <c r="Z279" s="7"/>
    </row>
    <row r="280" ht="15.0" customHeight="1">
      <c r="A280" s="20" t="s">
        <v>272</v>
      </c>
      <c r="B280" s="20" t="s">
        <v>549</v>
      </c>
      <c r="C280" s="20" t="s">
        <v>809</v>
      </c>
      <c r="D280" s="50">
        <v>444.0</v>
      </c>
      <c r="E280" s="50">
        <v>393.0</v>
      </c>
      <c r="F280" s="50">
        <v>837.0</v>
      </c>
      <c r="G280" s="57">
        <v>0.5304659498</v>
      </c>
      <c r="H280" s="57">
        <v>0.4695340502</v>
      </c>
      <c r="I280" s="7"/>
      <c r="J280" s="20" t="s">
        <v>365</v>
      </c>
      <c r="K280" s="20" t="s">
        <v>460</v>
      </c>
      <c r="L280" s="20">
        <v>320.0</v>
      </c>
      <c r="M280" s="57">
        <v>0.6195799937</v>
      </c>
      <c r="N280" s="57">
        <v>0.6324582339</v>
      </c>
      <c r="O280" s="27">
        <v>-1.287824018</v>
      </c>
      <c r="P280" s="20">
        <v>1.0</v>
      </c>
      <c r="Q280" s="7"/>
      <c r="R280" s="7"/>
      <c r="S280" s="7"/>
      <c r="T280" s="7"/>
      <c r="U280" s="7"/>
      <c r="V280" s="7"/>
      <c r="W280" s="7"/>
      <c r="X280" s="7"/>
      <c r="Y280" s="7"/>
      <c r="Z280" s="7"/>
    </row>
    <row r="281" ht="15.0" customHeight="1">
      <c r="A281" s="20" t="s">
        <v>272</v>
      </c>
      <c r="B281" s="20" t="s">
        <v>549</v>
      </c>
      <c r="C281" s="20" t="s">
        <v>810</v>
      </c>
      <c r="D281" s="50">
        <v>444.0</v>
      </c>
      <c r="E281" s="50">
        <v>393.0</v>
      </c>
      <c r="F281" s="50">
        <v>837.0</v>
      </c>
      <c r="G281" s="57">
        <v>0.5304659498</v>
      </c>
      <c r="H281" s="57">
        <v>0.4695340502</v>
      </c>
      <c r="I281" s="7"/>
      <c r="J281" s="20" t="s">
        <v>365</v>
      </c>
      <c r="K281" s="20" t="s">
        <v>460</v>
      </c>
      <c r="L281" s="20">
        <v>330.0</v>
      </c>
      <c r="M281" s="57">
        <v>0.7108978119</v>
      </c>
      <c r="N281" s="57">
        <v>0.6869158879</v>
      </c>
      <c r="O281" s="27">
        <v>2.398192407</v>
      </c>
      <c r="P281" s="20">
        <v>1.0</v>
      </c>
      <c r="Q281" s="7"/>
      <c r="R281" s="7"/>
      <c r="S281" s="7"/>
      <c r="T281" s="7"/>
      <c r="U281" s="7"/>
      <c r="V281" s="7"/>
      <c r="W281" s="7"/>
      <c r="X281" s="7"/>
      <c r="Y281" s="7"/>
      <c r="Z281" s="7"/>
    </row>
    <row r="282" ht="15.0" customHeight="1">
      <c r="A282" s="20" t="s">
        <v>272</v>
      </c>
      <c r="B282" s="20" t="s">
        <v>549</v>
      </c>
      <c r="C282" s="20" t="s">
        <v>811</v>
      </c>
      <c r="D282" s="50">
        <v>444.0</v>
      </c>
      <c r="E282" s="50">
        <v>393.0</v>
      </c>
      <c r="F282" s="50">
        <v>837.0</v>
      </c>
      <c r="G282" s="57">
        <v>0.5304659498</v>
      </c>
      <c r="H282" s="57">
        <v>0.4695340502</v>
      </c>
      <c r="I282" s="7"/>
      <c r="J282" s="20" t="s">
        <v>365</v>
      </c>
      <c r="K282" s="20" t="s">
        <v>460</v>
      </c>
      <c r="L282" s="20">
        <v>340.0</v>
      </c>
      <c r="M282" s="57">
        <v>0.6289422854</v>
      </c>
      <c r="N282" s="57">
        <v>0.6550836551</v>
      </c>
      <c r="O282" s="27">
        <v>-2.614136971</v>
      </c>
      <c r="P282" s="20">
        <v>1.0</v>
      </c>
      <c r="Q282" s="7"/>
      <c r="R282" s="7"/>
      <c r="S282" s="7"/>
      <c r="T282" s="7"/>
      <c r="U282" s="7"/>
      <c r="V282" s="7"/>
      <c r="W282" s="7"/>
      <c r="X282" s="7"/>
      <c r="Y282" s="7"/>
      <c r="Z282" s="7"/>
    </row>
    <row r="283" ht="15.0" customHeight="1">
      <c r="A283" s="20" t="s">
        <v>272</v>
      </c>
      <c r="B283" s="20" t="s">
        <v>549</v>
      </c>
      <c r="C283" s="20" t="s">
        <v>812</v>
      </c>
      <c r="D283" s="50">
        <v>444.0</v>
      </c>
      <c r="E283" s="50">
        <v>393.0</v>
      </c>
      <c r="F283" s="50">
        <v>837.0</v>
      </c>
      <c r="G283" s="57">
        <v>0.5304659498</v>
      </c>
      <c r="H283" s="57">
        <v>0.4695340502</v>
      </c>
      <c r="I283" s="7"/>
      <c r="J283" s="20" t="s">
        <v>365</v>
      </c>
      <c r="K283" s="20" t="s">
        <v>461</v>
      </c>
      <c r="L283" s="20">
        <v>350.0</v>
      </c>
      <c r="M283" s="57">
        <v>0.5876439894</v>
      </c>
      <c r="N283" s="57">
        <v>0.5785636165</v>
      </c>
      <c r="O283" s="27">
        <v>0.9080372939</v>
      </c>
      <c r="P283" s="20">
        <v>1.0</v>
      </c>
      <c r="Q283" s="7"/>
      <c r="R283" s="7"/>
      <c r="S283" s="7"/>
      <c r="T283" s="7"/>
      <c r="U283" s="7"/>
      <c r="V283" s="7"/>
      <c r="W283" s="7"/>
      <c r="X283" s="7"/>
      <c r="Y283" s="7"/>
      <c r="Z283" s="7"/>
    </row>
    <row r="284" ht="15.0" customHeight="1">
      <c r="A284" s="20" t="s">
        <v>272</v>
      </c>
      <c r="B284" s="20" t="s">
        <v>549</v>
      </c>
      <c r="C284" s="20" t="s">
        <v>813</v>
      </c>
      <c r="D284" s="50">
        <v>444.0</v>
      </c>
      <c r="E284" s="50">
        <v>393.0</v>
      </c>
      <c r="F284" s="50">
        <v>837.0</v>
      </c>
      <c r="G284" s="57">
        <v>0.5304659498</v>
      </c>
      <c r="H284" s="57">
        <v>0.4695340502</v>
      </c>
      <c r="I284" s="7"/>
      <c r="J284" s="20" t="s">
        <v>365</v>
      </c>
      <c r="K284" s="20" t="s">
        <v>461</v>
      </c>
      <c r="L284" s="20">
        <v>360.0</v>
      </c>
      <c r="M284" s="57">
        <v>0.4065500191</v>
      </c>
      <c r="N284" s="57">
        <v>0.4345939244</v>
      </c>
      <c r="O284" s="27">
        <v>-2.804390522</v>
      </c>
      <c r="P284" s="20">
        <v>1.0</v>
      </c>
      <c r="Q284" s="7"/>
      <c r="R284" s="7"/>
      <c r="S284" s="7"/>
      <c r="T284" s="7"/>
      <c r="U284" s="7"/>
      <c r="V284" s="7"/>
      <c r="W284" s="7"/>
      <c r="X284" s="7"/>
      <c r="Y284" s="7"/>
      <c r="Z284" s="7"/>
    </row>
    <row r="285" ht="15.0" customHeight="1">
      <c r="A285" s="20" t="s">
        <v>272</v>
      </c>
      <c r="B285" s="20" t="s">
        <v>549</v>
      </c>
      <c r="C285" s="20" t="s">
        <v>814</v>
      </c>
      <c r="D285" s="50">
        <v>444.0</v>
      </c>
      <c r="E285" s="50">
        <v>393.0</v>
      </c>
      <c r="F285" s="50">
        <v>837.0</v>
      </c>
      <c r="G285" s="57">
        <v>0.5304659498</v>
      </c>
      <c r="H285" s="57">
        <v>0.4695340502</v>
      </c>
      <c r="I285" s="7"/>
      <c r="J285" s="20" t="s">
        <v>365</v>
      </c>
      <c r="K285" s="20" t="s">
        <v>462</v>
      </c>
      <c r="L285" s="20">
        <v>370.0</v>
      </c>
      <c r="M285" s="57">
        <v>0.4921814173</v>
      </c>
      <c r="N285" s="57">
        <v>0.515942029</v>
      </c>
      <c r="O285" s="27">
        <v>-2.376061165</v>
      </c>
      <c r="P285" s="20">
        <v>0.0</v>
      </c>
      <c r="Q285" s="7"/>
      <c r="R285" s="7"/>
      <c r="S285" s="7"/>
      <c r="T285" s="7"/>
      <c r="U285" s="7"/>
      <c r="V285" s="7"/>
      <c r="W285" s="7"/>
      <c r="X285" s="7"/>
      <c r="Y285" s="7"/>
      <c r="Z285" s="7"/>
    </row>
    <row r="286" ht="15.0" customHeight="1">
      <c r="A286" s="20" t="s">
        <v>272</v>
      </c>
      <c r="B286" s="20" t="s">
        <v>549</v>
      </c>
      <c r="C286" s="20" t="s">
        <v>815</v>
      </c>
      <c r="D286" s="50">
        <v>444.0</v>
      </c>
      <c r="E286" s="50">
        <v>393.0</v>
      </c>
      <c r="F286" s="50">
        <v>837.0</v>
      </c>
      <c r="G286" s="57">
        <v>0.5304659498</v>
      </c>
      <c r="H286" s="57">
        <v>0.4695340502</v>
      </c>
      <c r="I286" s="7"/>
      <c r="J286" s="20" t="s">
        <v>272</v>
      </c>
      <c r="K286" s="20" t="s">
        <v>463</v>
      </c>
      <c r="L286" s="20">
        <v>10.0</v>
      </c>
      <c r="M286" s="57">
        <v>0.3892412315</v>
      </c>
      <c r="N286" s="57">
        <v>0.4050707547</v>
      </c>
      <c r="O286" s="27">
        <v>-1.582952319</v>
      </c>
      <c r="P286" s="20">
        <v>1.0</v>
      </c>
      <c r="Q286" s="7"/>
      <c r="R286" s="7"/>
      <c r="S286" s="7"/>
      <c r="T286" s="7"/>
      <c r="U286" s="7"/>
      <c r="V286" s="7"/>
      <c r="W286" s="7"/>
      <c r="X286" s="7"/>
      <c r="Y286" s="7"/>
      <c r="Z286" s="7"/>
    </row>
    <row r="287" ht="15.0" customHeight="1">
      <c r="A287" s="20" t="s">
        <v>272</v>
      </c>
      <c r="B287" s="20" t="s">
        <v>549</v>
      </c>
      <c r="C287" s="20" t="s">
        <v>816</v>
      </c>
      <c r="D287" s="50">
        <v>444.0</v>
      </c>
      <c r="E287" s="50">
        <v>393.0</v>
      </c>
      <c r="F287" s="50">
        <v>837.0</v>
      </c>
      <c r="G287" s="57">
        <v>0.5304659498</v>
      </c>
      <c r="H287" s="57">
        <v>0.4695340502</v>
      </c>
      <c r="I287" s="7"/>
      <c r="J287" s="20" t="s">
        <v>272</v>
      </c>
      <c r="K287" s="20" t="s">
        <v>464</v>
      </c>
      <c r="L287" s="20">
        <v>20.0</v>
      </c>
      <c r="M287" s="57">
        <v>0.4268779377</v>
      </c>
      <c r="N287" s="57">
        <v>0.4093264249</v>
      </c>
      <c r="O287" s="27">
        <v>1.755151281</v>
      </c>
      <c r="P287" s="20">
        <v>1.0</v>
      </c>
      <c r="Q287" s="7"/>
      <c r="R287" s="7"/>
      <c r="S287" s="7"/>
      <c r="T287" s="7"/>
      <c r="U287" s="7"/>
      <c r="V287" s="7"/>
      <c r="W287" s="7"/>
      <c r="X287" s="7"/>
      <c r="Y287" s="7"/>
      <c r="Z287" s="7"/>
    </row>
    <row r="288" ht="15.0" customHeight="1">
      <c r="A288" s="20" t="s">
        <v>272</v>
      </c>
      <c r="B288" s="20" t="s">
        <v>549</v>
      </c>
      <c r="C288" s="20" t="s">
        <v>817</v>
      </c>
      <c r="D288" s="50">
        <v>444.0</v>
      </c>
      <c r="E288" s="50">
        <v>393.0</v>
      </c>
      <c r="F288" s="50">
        <v>837.0</v>
      </c>
      <c r="G288" s="57">
        <v>0.5304659498</v>
      </c>
      <c r="H288" s="57">
        <v>0.4695340502</v>
      </c>
      <c r="I288" s="7"/>
      <c r="J288" s="20" t="s">
        <v>272</v>
      </c>
      <c r="K288" s="20" t="s">
        <v>464</v>
      </c>
      <c r="L288" s="20">
        <v>30.0</v>
      </c>
      <c r="M288" s="57">
        <v>0.4009738374</v>
      </c>
      <c r="N288" s="57">
        <v>0.4327272727</v>
      </c>
      <c r="O288" s="27">
        <v>-3.175343533</v>
      </c>
      <c r="P288" s="20">
        <v>1.0</v>
      </c>
      <c r="Q288" s="7"/>
      <c r="R288" s="7"/>
      <c r="S288" s="7"/>
      <c r="T288" s="7"/>
      <c r="U288" s="7"/>
      <c r="V288" s="7"/>
      <c r="W288" s="7"/>
      <c r="X288" s="7"/>
      <c r="Y288" s="7"/>
      <c r="Z288" s="7"/>
    </row>
    <row r="289" ht="15.0" customHeight="1">
      <c r="A289" s="20" t="s">
        <v>272</v>
      </c>
      <c r="B289" s="20" t="s">
        <v>549</v>
      </c>
      <c r="C289" s="20" t="s">
        <v>818</v>
      </c>
      <c r="D289" s="50">
        <v>444.0</v>
      </c>
      <c r="E289" s="50">
        <v>393.0</v>
      </c>
      <c r="F289" s="50">
        <v>837.0</v>
      </c>
      <c r="G289" s="57">
        <v>0.5304659498</v>
      </c>
      <c r="H289" s="57">
        <v>0.4695340502</v>
      </c>
      <c r="I289" s="7"/>
      <c r="J289" s="20" t="s">
        <v>272</v>
      </c>
      <c r="K289" s="20" t="s">
        <v>464</v>
      </c>
      <c r="L289" s="20">
        <v>40.0</v>
      </c>
      <c r="M289" s="57">
        <v>0.4334103013</v>
      </c>
      <c r="N289" s="57">
        <v>0.4158576052</v>
      </c>
      <c r="O289" s="27">
        <v>1.755269612</v>
      </c>
      <c r="P289" s="20">
        <v>1.0</v>
      </c>
      <c r="Q289" s="7"/>
      <c r="R289" s="7"/>
      <c r="S289" s="7"/>
      <c r="T289" s="7"/>
      <c r="U289" s="7"/>
      <c r="V289" s="7"/>
      <c r="W289" s="7"/>
      <c r="X289" s="7"/>
      <c r="Y289" s="7"/>
      <c r="Z289" s="7"/>
    </row>
    <row r="290" ht="15.0" customHeight="1">
      <c r="A290" s="20" t="s">
        <v>272</v>
      </c>
      <c r="B290" s="20" t="s">
        <v>549</v>
      </c>
      <c r="C290" s="20" t="s">
        <v>819</v>
      </c>
      <c r="D290" s="50">
        <v>444.0</v>
      </c>
      <c r="E290" s="50">
        <v>393.0</v>
      </c>
      <c r="F290" s="50">
        <v>837.0</v>
      </c>
      <c r="G290" s="57">
        <v>0.5304659498</v>
      </c>
      <c r="H290" s="57">
        <v>0.4695340502</v>
      </c>
      <c r="I290" s="7"/>
      <c r="J290" s="20" t="s">
        <v>272</v>
      </c>
      <c r="K290" s="20" t="s">
        <v>464</v>
      </c>
      <c r="L290" s="20">
        <v>50.0</v>
      </c>
      <c r="M290" s="57">
        <v>0.3693854258</v>
      </c>
      <c r="N290" s="57">
        <v>0.3940972222</v>
      </c>
      <c r="O290" s="27">
        <v>-2.471179642</v>
      </c>
      <c r="P290" s="20">
        <v>1.0</v>
      </c>
      <c r="Q290" s="7"/>
      <c r="R290" s="7"/>
      <c r="S290" s="7"/>
      <c r="T290" s="7"/>
      <c r="U290" s="7"/>
      <c r="V290" s="7"/>
      <c r="W290" s="7"/>
      <c r="X290" s="7"/>
      <c r="Y290" s="7"/>
      <c r="Z290" s="7"/>
    </row>
    <row r="291" ht="15.0" customHeight="1">
      <c r="A291" s="20" t="s">
        <v>272</v>
      </c>
      <c r="B291" s="20" t="s">
        <v>549</v>
      </c>
      <c r="C291" s="20" t="s">
        <v>820</v>
      </c>
      <c r="D291" s="50">
        <v>444.0</v>
      </c>
      <c r="E291" s="50">
        <v>393.0</v>
      </c>
      <c r="F291" s="50">
        <v>837.0</v>
      </c>
      <c r="G291" s="57">
        <v>0.5304659498</v>
      </c>
      <c r="H291" s="57">
        <v>0.4695340502</v>
      </c>
      <c r="I291" s="7"/>
      <c r="J291" s="20" t="s">
        <v>272</v>
      </c>
      <c r="K291" s="20" t="s">
        <v>465</v>
      </c>
      <c r="L291" s="20">
        <v>60.0</v>
      </c>
      <c r="M291" s="57">
        <v>0.4512641899</v>
      </c>
      <c r="N291" s="57">
        <v>0.461823573</v>
      </c>
      <c r="O291" s="27">
        <v>-1.055938309</v>
      </c>
      <c r="P291" s="20">
        <v>1.0</v>
      </c>
      <c r="Q291" s="7"/>
      <c r="R291" s="7"/>
      <c r="S291" s="7"/>
      <c r="T291" s="7"/>
      <c r="U291" s="7"/>
      <c r="V291" s="7"/>
      <c r="W291" s="7"/>
      <c r="X291" s="7"/>
      <c r="Y291" s="7"/>
      <c r="Z291" s="7"/>
    </row>
    <row r="292" ht="15.0" customHeight="1">
      <c r="A292" s="20" t="s">
        <v>272</v>
      </c>
      <c r="B292" s="20" t="s">
        <v>550</v>
      </c>
      <c r="C292" s="20" t="s">
        <v>821</v>
      </c>
      <c r="D292" s="50">
        <v>669.0</v>
      </c>
      <c r="E292" s="50">
        <v>1093.0</v>
      </c>
      <c r="F292" s="50">
        <v>1762.0</v>
      </c>
      <c r="G292" s="57">
        <v>0.3796821793</v>
      </c>
      <c r="H292" s="57">
        <v>0.6203178207</v>
      </c>
      <c r="I292" s="7"/>
      <c r="J292" s="20" t="s">
        <v>272</v>
      </c>
      <c r="K292" s="20" t="s">
        <v>421</v>
      </c>
      <c r="L292" s="20">
        <v>65.0</v>
      </c>
      <c r="M292" s="57">
        <v>0.7615496082</v>
      </c>
      <c r="N292" s="57">
        <v>0.7154213037</v>
      </c>
      <c r="O292" s="27">
        <v>4.612830459</v>
      </c>
      <c r="P292" s="20">
        <v>1.0</v>
      </c>
      <c r="Q292" s="7"/>
      <c r="R292" s="7"/>
      <c r="S292" s="7"/>
      <c r="T292" s="7"/>
      <c r="U292" s="7"/>
      <c r="V292" s="7"/>
      <c r="W292" s="7"/>
      <c r="X292" s="7"/>
      <c r="Y292" s="7"/>
      <c r="Z292" s="7"/>
    </row>
    <row r="293" ht="15.0" customHeight="1">
      <c r="A293" s="20" t="s">
        <v>272</v>
      </c>
      <c r="B293" s="20" t="s">
        <v>550</v>
      </c>
      <c r="C293" s="20" t="s">
        <v>822</v>
      </c>
      <c r="D293" s="50">
        <v>669.0</v>
      </c>
      <c r="E293" s="50">
        <v>1093.0</v>
      </c>
      <c r="F293" s="50">
        <v>1762.0</v>
      </c>
      <c r="G293" s="57">
        <v>0.3796821793</v>
      </c>
      <c r="H293" s="57">
        <v>0.6203178207</v>
      </c>
      <c r="I293" s="7"/>
      <c r="J293" s="20" t="s">
        <v>272</v>
      </c>
      <c r="K293" s="20" t="s">
        <v>421</v>
      </c>
      <c r="L293" s="20">
        <v>70.0</v>
      </c>
      <c r="M293" s="57">
        <v>0.7197096454</v>
      </c>
      <c r="N293" s="57">
        <v>0.7330016584</v>
      </c>
      <c r="O293" s="27">
        <v>-1.329201297</v>
      </c>
      <c r="P293" s="20">
        <v>1.0</v>
      </c>
      <c r="Q293" s="7"/>
      <c r="R293" s="7"/>
      <c r="S293" s="7"/>
      <c r="T293" s="7"/>
      <c r="U293" s="7"/>
      <c r="V293" s="7"/>
      <c r="W293" s="7"/>
      <c r="X293" s="7"/>
      <c r="Y293" s="7"/>
      <c r="Z293" s="7"/>
    </row>
    <row r="294" ht="15.0" customHeight="1">
      <c r="A294" s="20" t="s">
        <v>272</v>
      </c>
      <c r="B294" s="20" t="s">
        <v>550</v>
      </c>
      <c r="C294" s="20" t="s">
        <v>823</v>
      </c>
      <c r="D294" s="50">
        <v>669.0</v>
      </c>
      <c r="E294" s="50">
        <v>1093.0</v>
      </c>
      <c r="F294" s="50">
        <v>1762.0</v>
      </c>
      <c r="G294" s="57">
        <v>0.3796821793</v>
      </c>
      <c r="H294" s="57">
        <v>0.6203178207</v>
      </c>
      <c r="I294" s="7"/>
      <c r="J294" s="20" t="s">
        <v>272</v>
      </c>
      <c r="K294" s="20" t="s">
        <v>421</v>
      </c>
      <c r="L294" s="20">
        <v>83.0</v>
      </c>
      <c r="M294" s="57">
        <v>0.7713351321</v>
      </c>
      <c r="N294" s="57">
        <v>0.746882793</v>
      </c>
      <c r="O294" s="27">
        <v>2.44523391</v>
      </c>
      <c r="P294" s="20">
        <v>1.0</v>
      </c>
      <c r="Q294" s="7"/>
      <c r="R294" s="7"/>
      <c r="S294" s="7"/>
      <c r="T294" s="7"/>
      <c r="U294" s="7"/>
      <c r="V294" s="7"/>
      <c r="W294" s="7"/>
      <c r="X294" s="7"/>
      <c r="Y294" s="7"/>
      <c r="Z294" s="7"/>
    </row>
    <row r="295" ht="15.0" customHeight="1">
      <c r="A295" s="20" t="s">
        <v>272</v>
      </c>
      <c r="B295" s="20" t="s">
        <v>467</v>
      </c>
      <c r="C295" s="20" t="s">
        <v>467</v>
      </c>
      <c r="D295" s="50">
        <v>28.0</v>
      </c>
      <c r="E295" s="50">
        <v>78.0</v>
      </c>
      <c r="F295" s="50">
        <v>106.0</v>
      </c>
      <c r="G295" s="57">
        <v>0.2641509434</v>
      </c>
      <c r="H295" s="57">
        <v>0.7358490566</v>
      </c>
      <c r="I295" s="7"/>
      <c r="J295" s="20" t="s">
        <v>272</v>
      </c>
      <c r="K295" s="20" t="s">
        <v>421</v>
      </c>
      <c r="L295" s="20">
        <v>90.0</v>
      </c>
      <c r="M295" s="57">
        <v>0.8620831918</v>
      </c>
      <c r="N295" s="57">
        <v>0.81670282</v>
      </c>
      <c r="O295" s="27">
        <v>4.538037189</v>
      </c>
      <c r="P295" s="20">
        <v>1.0</v>
      </c>
      <c r="Q295" s="7"/>
      <c r="R295" s="7"/>
      <c r="S295" s="7"/>
      <c r="T295" s="7"/>
      <c r="U295" s="7"/>
      <c r="V295" s="7"/>
      <c r="W295" s="7"/>
      <c r="X295" s="7"/>
      <c r="Y295" s="7"/>
      <c r="Z295" s="7"/>
    </row>
    <row r="296" ht="15.0" customHeight="1">
      <c r="A296" s="20" t="s">
        <v>272</v>
      </c>
      <c r="B296" s="20" t="s">
        <v>551</v>
      </c>
      <c r="C296" s="20" t="s">
        <v>824</v>
      </c>
      <c r="D296" s="50">
        <v>653.0</v>
      </c>
      <c r="E296" s="50">
        <v>868.0</v>
      </c>
      <c r="F296" s="50">
        <v>1521.0</v>
      </c>
      <c r="G296" s="57">
        <v>0.4293228139</v>
      </c>
      <c r="H296" s="57">
        <v>0.5706771861</v>
      </c>
      <c r="I296" s="7"/>
      <c r="J296" s="20" t="s">
        <v>272</v>
      </c>
      <c r="K296" s="20" t="s">
        <v>421</v>
      </c>
      <c r="L296" s="20">
        <v>115.0</v>
      </c>
      <c r="M296" s="57">
        <v>0.7580934727</v>
      </c>
      <c r="N296" s="57">
        <v>0.7263513514</v>
      </c>
      <c r="O296" s="27">
        <v>3.174212139</v>
      </c>
      <c r="P296" s="20">
        <v>1.0</v>
      </c>
      <c r="Q296" s="7"/>
      <c r="R296" s="7"/>
      <c r="S296" s="7"/>
      <c r="T296" s="7"/>
      <c r="U296" s="7"/>
      <c r="V296" s="7"/>
      <c r="W296" s="7"/>
      <c r="X296" s="7"/>
      <c r="Y296" s="7"/>
      <c r="Z296" s="7"/>
    </row>
    <row r="297" ht="15.0" customHeight="1">
      <c r="A297" s="20" t="s">
        <v>272</v>
      </c>
      <c r="B297" s="20" t="s">
        <v>551</v>
      </c>
      <c r="C297" s="20" t="s">
        <v>825</v>
      </c>
      <c r="D297" s="50">
        <v>653.0</v>
      </c>
      <c r="E297" s="50">
        <v>868.0</v>
      </c>
      <c r="F297" s="50">
        <v>1521.0</v>
      </c>
      <c r="G297" s="57">
        <v>0.4293228139</v>
      </c>
      <c r="H297" s="57">
        <v>0.5706771861</v>
      </c>
      <c r="I297" s="7"/>
      <c r="J297" s="20" t="s">
        <v>272</v>
      </c>
      <c r="K297" s="20" t="s">
        <v>421</v>
      </c>
      <c r="L297" s="20">
        <v>130.0</v>
      </c>
      <c r="M297" s="57">
        <v>0.690354953</v>
      </c>
      <c r="N297" s="57">
        <v>0.7016759777</v>
      </c>
      <c r="O297" s="27">
        <v>-1.132102464</v>
      </c>
      <c r="P297" s="20">
        <v>1.0</v>
      </c>
      <c r="Q297" s="7"/>
      <c r="R297" s="7"/>
      <c r="S297" s="7"/>
      <c r="T297" s="7"/>
      <c r="U297" s="7"/>
      <c r="V297" s="7"/>
      <c r="W297" s="7"/>
      <c r="X297" s="7"/>
      <c r="Y297" s="7"/>
      <c r="Z297" s="7"/>
    </row>
    <row r="298" ht="15.0" customHeight="1">
      <c r="A298" s="20" t="s">
        <v>272</v>
      </c>
      <c r="B298" s="20" t="s">
        <v>469</v>
      </c>
      <c r="C298" s="20" t="s">
        <v>469</v>
      </c>
      <c r="D298" s="50">
        <v>150.0</v>
      </c>
      <c r="E298" s="50">
        <v>219.0</v>
      </c>
      <c r="F298" s="50">
        <v>369.0</v>
      </c>
      <c r="G298" s="57">
        <v>0.406504065</v>
      </c>
      <c r="H298" s="57">
        <v>0.593495935</v>
      </c>
      <c r="I298" s="7"/>
      <c r="J298" s="20" t="s">
        <v>272</v>
      </c>
      <c r="K298" s="20" t="s">
        <v>421</v>
      </c>
      <c r="L298" s="20">
        <v>140.0</v>
      </c>
      <c r="M298" s="57">
        <v>0.7190028681</v>
      </c>
      <c r="N298" s="57">
        <v>0.7555910543</v>
      </c>
      <c r="O298" s="27">
        <v>-3.658818619</v>
      </c>
      <c r="P298" s="20">
        <v>1.0</v>
      </c>
      <c r="Q298" s="7"/>
      <c r="R298" s="7"/>
      <c r="S298" s="7"/>
      <c r="T298" s="7"/>
      <c r="U298" s="7"/>
      <c r="V298" s="7"/>
      <c r="W298" s="7"/>
      <c r="X298" s="7"/>
      <c r="Y298" s="7"/>
      <c r="Z298" s="7"/>
    </row>
    <row r="299" ht="15.0" customHeight="1">
      <c r="A299" s="20" t="s">
        <v>272</v>
      </c>
      <c r="B299" s="20" t="s">
        <v>470</v>
      </c>
      <c r="C299" s="20" t="s">
        <v>826</v>
      </c>
      <c r="D299" s="50">
        <v>420.0</v>
      </c>
      <c r="E299" s="50">
        <v>208.0</v>
      </c>
      <c r="F299" s="50">
        <v>628.0</v>
      </c>
      <c r="G299" s="57">
        <v>0.6687898089</v>
      </c>
      <c r="H299" s="57">
        <v>0.3312101911</v>
      </c>
      <c r="I299" s="7"/>
      <c r="J299" s="20" t="s">
        <v>272</v>
      </c>
      <c r="K299" s="20" t="s">
        <v>421</v>
      </c>
      <c r="L299" s="20">
        <v>150.0</v>
      </c>
      <c r="M299" s="57">
        <v>0.7156911894</v>
      </c>
      <c r="N299" s="57">
        <v>0.7122370937</v>
      </c>
      <c r="O299" s="27">
        <v>0.3454095736</v>
      </c>
      <c r="P299" s="20">
        <v>1.0</v>
      </c>
      <c r="Q299" s="7"/>
      <c r="R299" s="7"/>
      <c r="S299" s="7"/>
      <c r="T299" s="7"/>
      <c r="U299" s="7"/>
      <c r="V299" s="7"/>
      <c r="W299" s="7"/>
      <c r="X299" s="7"/>
      <c r="Y299" s="7"/>
      <c r="Z299" s="7"/>
    </row>
    <row r="300" ht="15.0" customHeight="1">
      <c r="A300" s="20" t="s">
        <v>272</v>
      </c>
      <c r="B300" s="20" t="s">
        <v>470</v>
      </c>
      <c r="C300" s="20" t="s">
        <v>827</v>
      </c>
      <c r="D300" s="50">
        <v>420.0</v>
      </c>
      <c r="E300" s="50">
        <v>208.0</v>
      </c>
      <c r="F300" s="50">
        <v>628.0</v>
      </c>
      <c r="G300" s="57">
        <v>0.6687898089</v>
      </c>
      <c r="H300" s="57">
        <v>0.3312101911</v>
      </c>
      <c r="I300" s="7"/>
      <c r="J300" s="20" t="s">
        <v>272</v>
      </c>
      <c r="K300" s="20" t="s">
        <v>421</v>
      </c>
      <c r="L300" s="20">
        <v>160.0</v>
      </c>
      <c r="M300" s="57">
        <v>0.6868817805</v>
      </c>
      <c r="N300" s="57">
        <v>0.6854271357</v>
      </c>
      <c r="O300" s="27">
        <v>0.1454644863</v>
      </c>
      <c r="P300" s="20">
        <v>1.0</v>
      </c>
      <c r="Q300" s="7"/>
      <c r="R300" s="7"/>
      <c r="S300" s="7"/>
      <c r="T300" s="7"/>
      <c r="U300" s="7"/>
      <c r="V300" s="7"/>
      <c r="W300" s="7"/>
      <c r="X300" s="7"/>
      <c r="Y300" s="7"/>
      <c r="Z300" s="7"/>
    </row>
    <row r="301" ht="15.0" customHeight="1">
      <c r="A301" s="20" t="s">
        <v>272</v>
      </c>
      <c r="B301" s="20" t="s">
        <v>470</v>
      </c>
      <c r="C301" s="20" t="s">
        <v>828</v>
      </c>
      <c r="D301" s="50">
        <v>420.0</v>
      </c>
      <c r="E301" s="50">
        <v>208.0</v>
      </c>
      <c r="F301" s="50">
        <v>628.0</v>
      </c>
      <c r="G301" s="57">
        <v>0.6687898089</v>
      </c>
      <c r="H301" s="57">
        <v>0.3312101911</v>
      </c>
      <c r="I301" s="7"/>
      <c r="J301" s="20" t="s">
        <v>272</v>
      </c>
      <c r="K301" s="20" t="s">
        <v>421</v>
      </c>
      <c r="L301" s="20">
        <v>170.0</v>
      </c>
      <c r="M301" s="57">
        <v>0.6619502711</v>
      </c>
      <c r="N301" s="57">
        <v>0.6487025948</v>
      </c>
      <c r="O301" s="27">
        <v>1.324767631</v>
      </c>
      <c r="P301" s="20">
        <v>1.0</v>
      </c>
      <c r="Q301" s="7"/>
      <c r="R301" s="7"/>
      <c r="S301" s="7"/>
      <c r="T301" s="7"/>
      <c r="U301" s="7"/>
      <c r="V301" s="7"/>
      <c r="W301" s="7"/>
      <c r="X301" s="7"/>
      <c r="Y301" s="7"/>
      <c r="Z301" s="7"/>
    </row>
    <row r="302" ht="15.0" customHeight="1">
      <c r="A302" s="20" t="s">
        <v>272</v>
      </c>
      <c r="B302" s="20" t="s">
        <v>470</v>
      </c>
      <c r="C302" s="20" t="s">
        <v>829</v>
      </c>
      <c r="D302" s="50">
        <v>420.0</v>
      </c>
      <c r="E302" s="50">
        <v>208.0</v>
      </c>
      <c r="F302" s="50">
        <v>628.0</v>
      </c>
      <c r="G302" s="57">
        <v>0.6687898089</v>
      </c>
      <c r="H302" s="57">
        <v>0.3312101911</v>
      </c>
      <c r="I302" s="7"/>
      <c r="J302" s="20" t="s">
        <v>272</v>
      </c>
      <c r="K302" s="20" t="s">
        <v>421</v>
      </c>
      <c r="L302" s="20">
        <v>180.0</v>
      </c>
      <c r="M302" s="57">
        <v>0.7033330715</v>
      </c>
      <c r="N302" s="57">
        <v>0.6968085106</v>
      </c>
      <c r="O302" s="27">
        <v>0.6524560857</v>
      </c>
      <c r="P302" s="20">
        <v>1.0</v>
      </c>
      <c r="Q302" s="7"/>
      <c r="R302" s="7"/>
      <c r="S302" s="7"/>
      <c r="T302" s="7"/>
      <c r="U302" s="7"/>
      <c r="V302" s="7"/>
      <c r="W302" s="7"/>
      <c r="X302" s="7"/>
      <c r="Y302" s="7"/>
      <c r="Z302" s="7"/>
    </row>
    <row r="303" ht="15.0" customHeight="1">
      <c r="A303" s="20" t="s">
        <v>272</v>
      </c>
      <c r="B303" s="20" t="s">
        <v>470</v>
      </c>
      <c r="C303" s="20" t="s">
        <v>830</v>
      </c>
      <c r="D303" s="50">
        <v>420.0</v>
      </c>
      <c r="E303" s="50">
        <v>208.0</v>
      </c>
      <c r="F303" s="50">
        <v>628.0</v>
      </c>
      <c r="G303" s="57">
        <v>0.6687898089</v>
      </c>
      <c r="H303" s="57">
        <v>0.3312101911</v>
      </c>
      <c r="I303" s="7"/>
      <c r="J303" s="20" t="s">
        <v>272</v>
      </c>
      <c r="K303" s="20" t="s">
        <v>421</v>
      </c>
      <c r="L303" s="20">
        <v>190.0</v>
      </c>
      <c r="M303" s="57">
        <v>0.6955557963</v>
      </c>
      <c r="N303" s="57">
        <v>0.6758555133</v>
      </c>
      <c r="O303" s="27">
        <v>1.970028297</v>
      </c>
      <c r="P303" s="20">
        <v>1.0</v>
      </c>
      <c r="Q303" s="7"/>
      <c r="R303" s="7"/>
      <c r="S303" s="7"/>
      <c r="T303" s="7"/>
      <c r="U303" s="7"/>
      <c r="V303" s="7"/>
      <c r="W303" s="7"/>
      <c r="X303" s="7"/>
      <c r="Y303" s="7"/>
      <c r="Z303" s="7"/>
    </row>
    <row r="304" ht="15.0" customHeight="1">
      <c r="A304" s="20" t="s">
        <v>272</v>
      </c>
      <c r="B304" s="20" t="s">
        <v>470</v>
      </c>
      <c r="C304" s="20" t="s">
        <v>831</v>
      </c>
      <c r="D304" s="50">
        <v>420.0</v>
      </c>
      <c r="E304" s="50">
        <v>208.0</v>
      </c>
      <c r="F304" s="50">
        <v>628.0</v>
      </c>
      <c r="G304" s="57">
        <v>0.6687898089</v>
      </c>
      <c r="H304" s="57">
        <v>0.3312101911</v>
      </c>
      <c r="I304" s="7"/>
      <c r="J304" s="20" t="s">
        <v>272</v>
      </c>
      <c r="K304" s="20" t="s">
        <v>421</v>
      </c>
      <c r="L304" s="20">
        <v>200.0</v>
      </c>
      <c r="M304" s="57">
        <v>0.6252045792</v>
      </c>
      <c r="N304" s="57">
        <v>0.6342062193</v>
      </c>
      <c r="O304" s="27">
        <v>-0.9001640155</v>
      </c>
      <c r="P304" s="20">
        <v>1.0</v>
      </c>
      <c r="Q304" s="7"/>
      <c r="R304" s="7"/>
      <c r="S304" s="7"/>
      <c r="T304" s="7"/>
      <c r="U304" s="7"/>
      <c r="V304" s="7"/>
      <c r="W304" s="7"/>
      <c r="X304" s="7"/>
      <c r="Y304" s="7"/>
      <c r="Z304" s="7"/>
    </row>
    <row r="305" ht="15.0" customHeight="1">
      <c r="A305" s="20" t="s">
        <v>272</v>
      </c>
      <c r="B305" s="20" t="s">
        <v>470</v>
      </c>
      <c r="C305" s="20" t="s">
        <v>832</v>
      </c>
      <c r="D305" s="50">
        <v>420.0</v>
      </c>
      <c r="E305" s="50">
        <v>208.0</v>
      </c>
      <c r="F305" s="50">
        <v>628.0</v>
      </c>
      <c r="G305" s="57">
        <v>0.6687898089</v>
      </c>
      <c r="H305" s="57">
        <v>0.3312101911</v>
      </c>
      <c r="I305" s="7"/>
      <c r="J305" s="20" t="s">
        <v>272</v>
      </c>
      <c r="K305" s="20" t="s">
        <v>421</v>
      </c>
      <c r="L305" s="20">
        <v>210.0</v>
      </c>
      <c r="M305" s="57">
        <v>0.6161982988</v>
      </c>
      <c r="N305" s="57">
        <v>0.5894357743</v>
      </c>
      <c r="O305" s="27">
        <v>2.676252452</v>
      </c>
      <c r="P305" s="20">
        <v>1.0</v>
      </c>
      <c r="Q305" s="7"/>
      <c r="R305" s="7"/>
      <c r="S305" s="7"/>
      <c r="T305" s="7"/>
      <c r="U305" s="7"/>
      <c r="V305" s="7"/>
      <c r="W305" s="7"/>
      <c r="X305" s="7"/>
      <c r="Y305" s="7"/>
      <c r="Z305" s="7"/>
    </row>
    <row r="306" ht="15.0" customHeight="1">
      <c r="A306" s="20" t="s">
        <v>272</v>
      </c>
      <c r="B306" s="20" t="s">
        <v>470</v>
      </c>
      <c r="C306" s="20" t="s">
        <v>833</v>
      </c>
      <c r="D306" s="50">
        <v>420.0</v>
      </c>
      <c r="E306" s="50">
        <v>208.0</v>
      </c>
      <c r="F306" s="50">
        <v>628.0</v>
      </c>
      <c r="G306" s="57">
        <v>0.6687898089</v>
      </c>
      <c r="H306" s="57">
        <v>0.3312101911</v>
      </c>
      <c r="I306" s="7"/>
      <c r="J306" s="20" t="s">
        <v>272</v>
      </c>
      <c r="K306" s="20" t="s">
        <v>421</v>
      </c>
      <c r="L306" s="20">
        <v>220.0</v>
      </c>
      <c r="M306" s="57">
        <v>0.6667337391</v>
      </c>
      <c r="N306" s="57">
        <v>0.6404782237</v>
      </c>
      <c r="O306" s="27">
        <v>2.625551533</v>
      </c>
      <c r="P306" s="20">
        <v>1.0</v>
      </c>
      <c r="Q306" s="7"/>
      <c r="R306" s="7"/>
      <c r="S306" s="7"/>
      <c r="T306" s="7"/>
      <c r="U306" s="7"/>
      <c r="V306" s="7"/>
      <c r="W306" s="7"/>
      <c r="X306" s="7"/>
      <c r="Y306" s="7"/>
      <c r="Z306" s="7"/>
    </row>
    <row r="307" ht="15.0" customHeight="1">
      <c r="A307" s="20" t="s">
        <v>272</v>
      </c>
      <c r="B307" s="20" t="s">
        <v>470</v>
      </c>
      <c r="C307" s="20" t="s">
        <v>834</v>
      </c>
      <c r="D307" s="50">
        <v>420.0</v>
      </c>
      <c r="E307" s="50">
        <v>208.0</v>
      </c>
      <c r="F307" s="50">
        <v>628.0</v>
      </c>
      <c r="G307" s="57">
        <v>0.6687898089</v>
      </c>
      <c r="H307" s="57">
        <v>0.3312101911</v>
      </c>
      <c r="I307" s="7"/>
      <c r="J307" s="20" t="s">
        <v>272</v>
      </c>
      <c r="K307" s="20" t="s">
        <v>421</v>
      </c>
      <c r="L307" s="20">
        <v>230.0</v>
      </c>
      <c r="M307" s="57">
        <v>0.6391698411</v>
      </c>
      <c r="N307" s="57">
        <v>0.6372443488</v>
      </c>
      <c r="O307" s="27">
        <v>0.192549235</v>
      </c>
      <c r="P307" s="20">
        <v>1.0</v>
      </c>
      <c r="Q307" s="7"/>
      <c r="R307" s="7"/>
      <c r="S307" s="7"/>
      <c r="T307" s="7"/>
      <c r="U307" s="7"/>
      <c r="V307" s="7"/>
      <c r="W307" s="7"/>
      <c r="X307" s="7"/>
      <c r="Y307" s="7"/>
      <c r="Z307" s="7"/>
    </row>
    <row r="308" ht="15.0" customHeight="1">
      <c r="A308" s="20" t="s">
        <v>272</v>
      </c>
      <c r="B308" s="20" t="s">
        <v>470</v>
      </c>
      <c r="C308" s="20" t="s">
        <v>835</v>
      </c>
      <c r="D308" s="50">
        <v>420.0</v>
      </c>
      <c r="E308" s="50">
        <v>208.0</v>
      </c>
      <c r="F308" s="50">
        <v>628.0</v>
      </c>
      <c r="G308" s="57">
        <v>0.6687898089</v>
      </c>
      <c r="H308" s="57">
        <v>0.3312101911</v>
      </c>
      <c r="I308" s="7"/>
      <c r="J308" s="20" t="s">
        <v>272</v>
      </c>
      <c r="K308" s="20" t="s">
        <v>421</v>
      </c>
      <c r="L308" s="20">
        <v>240.0</v>
      </c>
      <c r="M308" s="57">
        <v>0.5804952479</v>
      </c>
      <c r="N308" s="57">
        <v>0.5939004815</v>
      </c>
      <c r="O308" s="27">
        <v>-1.340523365</v>
      </c>
      <c r="P308" s="20">
        <v>1.0</v>
      </c>
      <c r="Q308" s="7"/>
      <c r="R308" s="7"/>
      <c r="S308" s="7"/>
      <c r="T308" s="7"/>
      <c r="U308" s="7"/>
      <c r="V308" s="7"/>
      <c r="W308" s="7"/>
      <c r="X308" s="7"/>
      <c r="Y308" s="7"/>
      <c r="Z308" s="7"/>
    </row>
    <row r="309" ht="15.0" customHeight="1">
      <c r="A309" s="20" t="s">
        <v>272</v>
      </c>
      <c r="B309" s="20" t="s">
        <v>470</v>
      </c>
      <c r="C309" s="20" t="s">
        <v>836</v>
      </c>
      <c r="D309" s="50">
        <v>420.0</v>
      </c>
      <c r="E309" s="50">
        <v>208.0</v>
      </c>
      <c r="F309" s="50">
        <v>628.0</v>
      </c>
      <c r="G309" s="57">
        <v>0.6687898089</v>
      </c>
      <c r="H309" s="57">
        <v>0.3312101911</v>
      </c>
      <c r="I309" s="7"/>
      <c r="J309" s="20" t="s">
        <v>272</v>
      </c>
      <c r="K309" s="20" t="s">
        <v>421</v>
      </c>
      <c r="L309" s="20">
        <v>250.0</v>
      </c>
      <c r="M309" s="57">
        <v>0.6564192045</v>
      </c>
      <c r="N309" s="57">
        <v>0.6246987952</v>
      </c>
      <c r="O309" s="27">
        <v>3.172040936</v>
      </c>
      <c r="P309" s="20">
        <v>1.0</v>
      </c>
      <c r="Q309" s="7"/>
      <c r="R309" s="7"/>
      <c r="S309" s="7"/>
      <c r="T309" s="7"/>
      <c r="U309" s="7"/>
      <c r="V309" s="7"/>
      <c r="W309" s="7"/>
      <c r="X309" s="7"/>
      <c r="Y309" s="7"/>
      <c r="Z309" s="7"/>
    </row>
    <row r="310" ht="15.0" customHeight="1">
      <c r="A310" s="20" t="s">
        <v>272</v>
      </c>
      <c r="B310" s="20" t="s">
        <v>470</v>
      </c>
      <c r="C310" s="20" t="s">
        <v>837</v>
      </c>
      <c r="D310" s="50">
        <v>420.0</v>
      </c>
      <c r="E310" s="50">
        <v>208.0</v>
      </c>
      <c r="F310" s="50">
        <v>628.0</v>
      </c>
      <c r="G310" s="57">
        <v>0.6687898089</v>
      </c>
      <c r="H310" s="57">
        <v>0.3312101911</v>
      </c>
      <c r="I310" s="7"/>
      <c r="J310" s="20" t="s">
        <v>272</v>
      </c>
      <c r="K310" s="20" t="s">
        <v>421</v>
      </c>
      <c r="L310" s="20">
        <v>255.0</v>
      </c>
      <c r="M310" s="57">
        <v>0.593364291</v>
      </c>
      <c r="N310" s="57">
        <v>0.5703517588</v>
      </c>
      <c r="O310" s="27">
        <v>2.30125322</v>
      </c>
      <c r="P310" s="20">
        <v>1.0</v>
      </c>
      <c r="Q310" s="7"/>
      <c r="R310" s="7"/>
      <c r="S310" s="7"/>
      <c r="T310" s="7"/>
      <c r="U310" s="7"/>
      <c r="V310" s="7"/>
      <c r="W310" s="7"/>
      <c r="X310" s="7"/>
      <c r="Y310" s="7"/>
      <c r="Z310" s="7"/>
    </row>
    <row r="311" ht="15.0" customHeight="1">
      <c r="A311" s="20" t="s">
        <v>272</v>
      </c>
      <c r="B311" s="20" t="s">
        <v>471</v>
      </c>
      <c r="C311" s="20" t="s">
        <v>838</v>
      </c>
      <c r="D311" s="50">
        <v>668.0</v>
      </c>
      <c r="E311" s="50">
        <v>660.0</v>
      </c>
      <c r="F311" s="50">
        <v>1328.0</v>
      </c>
      <c r="G311" s="57">
        <v>0.5030120482</v>
      </c>
      <c r="H311" s="57">
        <v>0.4969879518</v>
      </c>
      <c r="I311" s="7"/>
      <c r="J311" s="20" t="s">
        <v>272</v>
      </c>
      <c r="K311" s="20" t="s">
        <v>421</v>
      </c>
      <c r="L311" s="20">
        <v>260.0</v>
      </c>
      <c r="M311" s="57">
        <v>0.6414473611</v>
      </c>
      <c r="N311" s="57">
        <v>0.6435523114</v>
      </c>
      <c r="O311" s="27">
        <v>-0.2104950312</v>
      </c>
      <c r="P311" s="20">
        <v>1.0</v>
      </c>
      <c r="Q311" s="7"/>
      <c r="R311" s="7"/>
      <c r="S311" s="7"/>
      <c r="T311" s="7"/>
      <c r="U311" s="7"/>
      <c r="V311" s="7"/>
      <c r="W311" s="7"/>
      <c r="X311" s="7"/>
      <c r="Y311" s="7"/>
      <c r="Z311" s="7"/>
    </row>
    <row r="312" ht="15.0" customHeight="1">
      <c r="A312" s="20" t="s">
        <v>272</v>
      </c>
      <c r="B312" s="20" t="s">
        <v>471</v>
      </c>
      <c r="C312" s="20" t="s">
        <v>839</v>
      </c>
      <c r="D312" s="50">
        <v>668.0</v>
      </c>
      <c r="E312" s="50">
        <v>660.0</v>
      </c>
      <c r="F312" s="50">
        <v>1328.0</v>
      </c>
      <c r="G312" s="57">
        <v>0.5030120482</v>
      </c>
      <c r="H312" s="57">
        <v>0.4969879518</v>
      </c>
      <c r="I312" s="7"/>
      <c r="J312" s="20" t="s">
        <v>272</v>
      </c>
      <c r="K312" s="20" t="s">
        <v>421</v>
      </c>
      <c r="L312" s="20">
        <v>270.0</v>
      </c>
      <c r="M312" s="57">
        <v>0.6625689831</v>
      </c>
      <c r="N312" s="57">
        <v>0.6663770634</v>
      </c>
      <c r="O312" s="27">
        <v>-0.3808080324</v>
      </c>
      <c r="P312" s="20">
        <v>1.0</v>
      </c>
      <c r="Q312" s="7"/>
      <c r="R312" s="7"/>
      <c r="S312" s="7"/>
      <c r="T312" s="7"/>
      <c r="U312" s="7"/>
      <c r="V312" s="7"/>
      <c r="W312" s="7"/>
      <c r="X312" s="7"/>
      <c r="Y312" s="7"/>
      <c r="Z312" s="7"/>
    </row>
    <row r="313" ht="15.0" customHeight="1">
      <c r="A313" s="20" t="s">
        <v>272</v>
      </c>
      <c r="B313" s="20" t="s">
        <v>471</v>
      </c>
      <c r="C313" s="20" t="s">
        <v>840</v>
      </c>
      <c r="D313" s="50">
        <v>668.0</v>
      </c>
      <c r="E313" s="50">
        <v>660.0</v>
      </c>
      <c r="F313" s="50">
        <v>1328.0</v>
      </c>
      <c r="G313" s="57">
        <v>0.5030120482</v>
      </c>
      <c r="H313" s="57">
        <v>0.4969879518</v>
      </c>
      <c r="I313" s="7"/>
      <c r="J313" s="20" t="s">
        <v>272</v>
      </c>
      <c r="K313" s="20" t="s">
        <v>421</v>
      </c>
      <c r="L313" s="20">
        <v>280.0</v>
      </c>
      <c r="M313" s="57">
        <v>0.6092959239</v>
      </c>
      <c r="N313" s="57">
        <v>0.6072386059</v>
      </c>
      <c r="O313" s="27">
        <v>0.205731805</v>
      </c>
      <c r="P313" s="20">
        <v>1.0</v>
      </c>
      <c r="Q313" s="7"/>
      <c r="R313" s="7"/>
      <c r="S313" s="7"/>
      <c r="T313" s="7"/>
      <c r="U313" s="7"/>
      <c r="V313" s="7"/>
      <c r="W313" s="7"/>
      <c r="X313" s="7"/>
      <c r="Y313" s="7"/>
      <c r="Z313" s="7"/>
    </row>
    <row r="314" ht="15.0" customHeight="1">
      <c r="A314" s="20" t="s">
        <v>272</v>
      </c>
      <c r="B314" s="20" t="s">
        <v>471</v>
      </c>
      <c r="C314" s="20" t="s">
        <v>841</v>
      </c>
      <c r="D314" s="50">
        <v>668.0</v>
      </c>
      <c r="E314" s="50">
        <v>660.0</v>
      </c>
      <c r="F314" s="50">
        <v>1328.0</v>
      </c>
      <c r="G314" s="57">
        <v>0.5030120482</v>
      </c>
      <c r="H314" s="57">
        <v>0.4969879518</v>
      </c>
      <c r="I314" s="7"/>
      <c r="J314" s="20" t="s">
        <v>272</v>
      </c>
      <c r="K314" s="20" t="s">
        <v>421</v>
      </c>
      <c r="L314" s="20">
        <v>290.0</v>
      </c>
      <c r="M314" s="57">
        <v>0.6242863713</v>
      </c>
      <c r="N314" s="57">
        <v>0.696350365</v>
      </c>
      <c r="O314" s="27">
        <v>-7.206399368</v>
      </c>
      <c r="P314" s="20">
        <v>1.0</v>
      </c>
      <c r="Q314" s="7"/>
      <c r="R314" s="7"/>
      <c r="S314" s="7"/>
      <c r="T314" s="7"/>
      <c r="U314" s="7"/>
      <c r="V314" s="7"/>
      <c r="W314" s="7"/>
      <c r="X314" s="7"/>
      <c r="Y314" s="7"/>
      <c r="Z314" s="7"/>
    </row>
    <row r="315" ht="15.0" customHeight="1">
      <c r="A315" s="20" t="s">
        <v>272</v>
      </c>
      <c r="B315" s="20" t="s">
        <v>471</v>
      </c>
      <c r="C315" s="20" t="s">
        <v>842</v>
      </c>
      <c r="D315" s="50">
        <v>668.0</v>
      </c>
      <c r="E315" s="50">
        <v>660.0</v>
      </c>
      <c r="F315" s="50">
        <v>1328.0</v>
      </c>
      <c r="G315" s="57">
        <v>0.5030120482</v>
      </c>
      <c r="H315" s="57">
        <v>0.4969879518</v>
      </c>
      <c r="I315" s="7"/>
      <c r="J315" s="20" t="s">
        <v>272</v>
      </c>
      <c r="K315" s="20" t="s">
        <v>421</v>
      </c>
      <c r="L315" s="20">
        <v>300.0</v>
      </c>
      <c r="M315" s="57">
        <v>0.5949282576</v>
      </c>
      <c r="N315" s="57">
        <v>0.633976834</v>
      </c>
      <c r="O315" s="27">
        <v>-3.904857637</v>
      </c>
      <c r="P315" s="20">
        <v>1.0</v>
      </c>
      <c r="Q315" s="7"/>
      <c r="R315" s="7"/>
      <c r="S315" s="7"/>
      <c r="T315" s="7"/>
      <c r="U315" s="7"/>
      <c r="V315" s="7"/>
      <c r="W315" s="7"/>
      <c r="X315" s="7"/>
      <c r="Y315" s="7"/>
      <c r="Z315" s="7"/>
    </row>
    <row r="316" ht="15.0" customHeight="1">
      <c r="A316" s="20" t="s">
        <v>272</v>
      </c>
      <c r="B316" s="20" t="s">
        <v>471</v>
      </c>
      <c r="C316" s="20" t="s">
        <v>843</v>
      </c>
      <c r="D316" s="50">
        <v>668.0</v>
      </c>
      <c r="E316" s="50">
        <v>660.0</v>
      </c>
      <c r="F316" s="50">
        <v>1328.0</v>
      </c>
      <c r="G316" s="57">
        <v>0.5030120482</v>
      </c>
      <c r="H316" s="57">
        <v>0.4969879518</v>
      </c>
      <c r="I316" s="7"/>
      <c r="J316" s="20" t="s">
        <v>272</v>
      </c>
      <c r="K316" s="20" t="s">
        <v>421</v>
      </c>
      <c r="L316" s="20">
        <v>310.0</v>
      </c>
      <c r="M316" s="57">
        <v>0.6757238024</v>
      </c>
      <c r="N316" s="57">
        <v>0.7201017812</v>
      </c>
      <c r="O316" s="27">
        <v>-4.43779788</v>
      </c>
      <c r="P316" s="20">
        <v>1.0</v>
      </c>
      <c r="Q316" s="7"/>
      <c r="R316" s="7"/>
      <c r="S316" s="7"/>
      <c r="T316" s="7"/>
      <c r="U316" s="7"/>
      <c r="V316" s="7"/>
      <c r="W316" s="7"/>
      <c r="X316" s="7"/>
      <c r="Y316" s="7"/>
      <c r="Z316" s="7"/>
    </row>
    <row r="317" ht="15.0" customHeight="1">
      <c r="A317" s="20" t="s">
        <v>272</v>
      </c>
      <c r="B317" s="20" t="s">
        <v>471</v>
      </c>
      <c r="C317" s="20" t="s">
        <v>844</v>
      </c>
      <c r="D317" s="50">
        <v>668.0</v>
      </c>
      <c r="E317" s="50">
        <v>660.0</v>
      </c>
      <c r="F317" s="50">
        <v>1328.0</v>
      </c>
      <c r="G317" s="57">
        <v>0.5030120482</v>
      </c>
      <c r="H317" s="57">
        <v>0.4969879518</v>
      </c>
      <c r="I317" s="7"/>
      <c r="J317" s="20" t="s">
        <v>272</v>
      </c>
      <c r="K317" s="20" t="s">
        <v>421</v>
      </c>
      <c r="L317" s="20">
        <v>320.0</v>
      </c>
      <c r="M317" s="57">
        <v>0.5282873593</v>
      </c>
      <c r="N317" s="57">
        <v>0.5350172216</v>
      </c>
      <c r="O317" s="27">
        <v>-0.6729862248</v>
      </c>
      <c r="P317" s="20">
        <v>1.0</v>
      </c>
      <c r="Q317" s="7"/>
      <c r="R317" s="7"/>
      <c r="S317" s="7"/>
      <c r="T317" s="7"/>
      <c r="U317" s="7"/>
      <c r="V317" s="7"/>
      <c r="W317" s="7"/>
      <c r="X317" s="7"/>
      <c r="Y317" s="7"/>
      <c r="Z317" s="7"/>
    </row>
    <row r="318" ht="15.0" customHeight="1">
      <c r="A318" s="20" t="s">
        <v>272</v>
      </c>
      <c r="B318" s="20" t="s">
        <v>472</v>
      </c>
      <c r="C318" s="20" t="s">
        <v>472</v>
      </c>
      <c r="D318" s="50">
        <v>497.0</v>
      </c>
      <c r="E318" s="50">
        <v>373.0</v>
      </c>
      <c r="F318" s="50">
        <v>870.0</v>
      </c>
      <c r="G318" s="57">
        <v>0.5712643678</v>
      </c>
      <c r="H318" s="57">
        <v>0.4287356322</v>
      </c>
      <c r="I318" s="7"/>
      <c r="J318" s="20" t="s">
        <v>272</v>
      </c>
      <c r="K318" s="20" t="s">
        <v>421</v>
      </c>
      <c r="L318" s="20">
        <v>330.0</v>
      </c>
      <c r="M318" s="57">
        <v>0.5351730697</v>
      </c>
      <c r="N318" s="57">
        <v>0.5217391304</v>
      </c>
      <c r="O318" s="27">
        <v>1.34339393</v>
      </c>
      <c r="P318" s="20">
        <v>1.0</v>
      </c>
      <c r="Q318" s="7"/>
      <c r="R318" s="7"/>
      <c r="S318" s="7"/>
      <c r="T318" s="7"/>
      <c r="U318" s="7"/>
      <c r="V318" s="7"/>
      <c r="W318" s="7"/>
      <c r="X318" s="7"/>
      <c r="Y318" s="7"/>
      <c r="Z318" s="7"/>
    </row>
    <row r="319" ht="15.0" customHeight="1">
      <c r="A319" s="20" t="s">
        <v>272</v>
      </c>
      <c r="B319" s="20" t="s">
        <v>473</v>
      </c>
      <c r="C319" s="20" t="s">
        <v>473</v>
      </c>
      <c r="D319" s="50">
        <v>80.0</v>
      </c>
      <c r="E319" s="50">
        <v>91.0</v>
      </c>
      <c r="F319" s="50">
        <v>171.0</v>
      </c>
      <c r="G319" s="57">
        <v>0.4678362573</v>
      </c>
      <c r="H319" s="57">
        <v>0.5321637427</v>
      </c>
      <c r="I319" s="7"/>
      <c r="J319" s="20" t="s">
        <v>272</v>
      </c>
      <c r="K319" s="20" t="s">
        <v>421</v>
      </c>
      <c r="L319" s="20">
        <v>336.0</v>
      </c>
      <c r="M319" s="57">
        <v>0.5658181514</v>
      </c>
      <c r="N319" s="57">
        <v>0.5477996965</v>
      </c>
      <c r="O319" s="27">
        <v>1.801845485</v>
      </c>
      <c r="P319" s="20">
        <v>1.0</v>
      </c>
      <c r="Q319" s="7"/>
      <c r="R319" s="7"/>
      <c r="S319" s="7"/>
      <c r="T319" s="7"/>
      <c r="U319" s="7"/>
      <c r="V319" s="7"/>
      <c r="W319" s="7"/>
      <c r="X319" s="7"/>
      <c r="Y319" s="7"/>
      <c r="Z319" s="7"/>
    </row>
    <row r="320" ht="15.0" customHeight="1">
      <c r="A320" s="20" t="s">
        <v>272</v>
      </c>
      <c r="B320" s="20" t="s">
        <v>427</v>
      </c>
      <c r="C320" s="20" t="s">
        <v>845</v>
      </c>
      <c r="D320" s="50">
        <v>630.0</v>
      </c>
      <c r="E320" s="50">
        <v>573.0</v>
      </c>
      <c r="F320" s="50">
        <v>1203.0</v>
      </c>
      <c r="G320" s="57">
        <v>0.5236907731</v>
      </c>
      <c r="H320" s="57">
        <v>0.4763092269</v>
      </c>
      <c r="I320" s="7"/>
      <c r="J320" s="20" t="s">
        <v>272</v>
      </c>
      <c r="K320" s="20" t="s">
        <v>421</v>
      </c>
      <c r="L320" s="20">
        <v>338.0</v>
      </c>
      <c r="M320" s="57">
        <v>0.465375056</v>
      </c>
      <c r="N320" s="57">
        <v>0.5007385524</v>
      </c>
      <c r="O320" s="27">
        <v>-3.536349648</v>
      </c>
      <c r="P320" s="20">
        <v>0.0</v>
      </c>
      <c r="Q320" s="7"/>
      <c r="R320" s="7"/>
      <c r="S320" s="7"/>
      <c r="T320" s="7"/>
      <c r="U320" s="7"/>
      <c r="V320" s="7"/>
      <c r="W320" s="7"/>
      <c r="X320" s="7"/>
      <c r="Y320" s="7"/>
      <c r="Z320" s="7"/>
    </row>
    <row r="321" ht="15.0" customHeight="1">
      <c r="A321" s="20" t="s">
        <v>272</v>
      </c>
      <c r="B321" s="20" t="s">
        <v>427</v>
      </c>
      <c r="C321" s="20" t="s">
        <v>846</v>
      </c>
      <c r="D321" s="50">
        <v>630.0</v>
      </c>
      <c r="E321" s="50">
        <v>573.0</v>
      </c>
      <c r="F321" s="50">
        <v>1203.0</v>
      </c>
      <c r="G321" s="57">
        <v>0.5236907731</v>
      </c>
      <c r="H321" s="57">
        <v>0.4763092269</v>
      </c>
      <c r="I321" s="7"/>
      <c r="J321" s="20" t="s">
        <v>272</v>
      </c>
      <c r="K321" s="20" t="s">
        <v>421</v>
      </c>
      <c r="L321" s="20">
        <v>340.0</v>
      </c>
      <c r="M321" s="57">
        <v>0.5637149357</v>
      </c>
      <c r="N321" s="57">
        <v>0.5457115928</v>
      </c>
      <c r="O321" s="27">
        <v>1.800334289</v>
      </c>
      <c r="P321" s="20">
        <v>1.0</v>
      </c>
      <c r="Q321" s="7"/>
      <c r="R321" s="7"/>
      <c r="S321" s="7"/>
      <c r="T321" s="7"/>
      <c r="U321" s="7"/>
      <c r="V321" s="7"/>
      <c r="W321" s="7"/>
      <c r="X321" s="7"/>
      <c r="Y321" s="7"/>
      <c r="Z321" s="7"/>
    </row>
    <row r="322" ht="15.0" customHeight="1">
      <c r="A322" s="20" t="s">
        <v>272</v>
      </c>
      <c r="B322" s="20" t="s">
        <v>427</v>
      </c>
      <c r="C322" s="20" t="s">
        <v>847</v>
      </c>
      <c r="D322" s="50">
        <v>630.0</v>
      </c>
      <c r="E322" s="50">
        <v>573.0</v>
      </c>
      <c r="F322" s="50">
        <v>1203.0</v>
      </c>
      <c r="G322" s="57">
        <v>0.5236907731</v>
      </c>
      <c r="H322" s="57">
        <v>0.4763092269</v>
      </c>
      <c r="I322" s="7"/>
      <c r="J322" s="20" t="s">
        <v>272</v>
      </c>
      <c r="K322" s="20" t="s">
        <v>421</v>
      </c>
      <c r="L322" s="20">
        <v>346.0</v>
      </c>
      <c r="M322" s="57">
        <v>0.5092284395</v>
      </c>
      <c r="N322" s="57">
        <v>0.5170193192</v>
      </c>
      <c r="O322" s="27">
        <v>-0.7790879767</v>
      </c>
      <c r="P322" s="20">
        <v>1.0</v>
      </c>
      <c r="Q322" s="7"/>
      <c r="R322" s="7"/>
      <c r="S322" s="7"/>
      <c r="T322" s="7"/>
      <c r="U322" s="7"/>
      <c r="V322" s="7"/>
      <c r="W322" s="7"/>
      <c r="X322" s="7"/>
      <c r="Y322" s="7"/>
      <c r="Z322" s="7"/>
    </row>
    <row r="323" ht="15.0" customHeight="1">
      <c r="A323" s="20" t="s">
        <v>272</v>
      </c>
      <c r="B323" s="20" t="s">
        <v>427</v>
      </c>
      <c r="C323" s="20" t="s">
        <v>848</v>
      </c>
      <c r="D323" s="50">
        <v>630.0</v>
      </c>
      <c r="E323" s="50">
        <v>573.0</v>
      </c>
      <c r="F323" s="50">
        <v>1203.0</v>
      </c>
      <c r="G323" s="57">
        <v>0.5236907731</v>
      </c>
      <c r="H323" s="57">
        <v>0.4763092269</v>
      </c>
      <c r="I323" s="7"/>
      <c r="J323" s="20" t="s">
        <v>272</v>
      </c>
      <c r="K323" s="20" t="s">
        <v>421</v>
      </c>
      <c r="L323" s="20">
        <v>348.0</v>
      </c>
      <c r="M323" s="57">
        <v>0.5526796515</v>
      </c>
      <c r="N323" s="57">
        <v>0.532385466</v>
      </c>
      <c r="O323" s="27">
        <v>2.029418546</v>
      </c>
      <c r="P323" s="20">
        <v>1.0</v>
      </c>
      <c r="Q323" s="7"/>
      <c r="R323" s="7"/>
      <c r="S323" s="7"/>
      <c r="T323" s="7"/>
      <c r="U323" s="7"/>
      <c r="V323" s="7"/>
      <c r="W323" s="7"/>
      <c r="X323" s="7"/>
      <c r="Y323" s="7"/>
      <c r="Z323" s="7"/>
    </row>
    <row r="324" ht="15.0" customHeight="1">
      <c r="A324" s="20" t="s">
        <v>272</v>
      </c>
      <c r="B324" s="20" t="s">
        <v>427</v>
      </c>
      <c r="C324" s="20" t="s">
        <v>849</v>
      </c>
      <c r="D324" s="50">
        <v>630.0</v>
      </c>
      <c r="E324" s="50">
        <v>573.0</v>
      </c>
      <c r="F324" s="50">
        <v>1203.0</v>
      </c>
      <c r="G324" s="57">
        <v>0.5236907731</v>
      </c>
      <c r="H324" s="57">
        <v>0.4763092269</v>
      </c>
      <c r="I324" s="7"/>
      <c r="J324" s="20" t="s">
        <v>272</v>
      </c>
      <c r="K324" s="20" t="s">
        <v>421</v>
      </c>
      <c r="L324" s="20">
        <v>349.0</v>
      </c>
      <c r="M324" s="57">
        <v>0.5940575046</v>
      </c>
      <c r="N324" s="57">
        <v>0.5712707182</v>
      </c>
      <c r="O324" s="27">
        <v>2.278678635</v>
      </c>
      <c r="P324" s="20">
        <v>1.0</v>
      </c>
      <c r="Q324" s="7"/>
      <c r="R324" s="7"/>
      <c r="S324" s="7"/>
      <c r="T324" s="7"/>
      <c r="U324" s="7"/>
      <c r="V324" s="7"/>
      <c r="W324" s="7"/>
      <c r="X324" s="7"/>
      <c r="Y324" s="7"/>
      <c r="Z324" s="7"/>
    </row>
    <row r="325" ht="15.0" customHeight="1">
      <c r="A325" s="20" t="s">
        <v>272</v>
      </c>
      <c r="B325" s="20" t="s">
        <v>427</v>
      </c>
      <c r="C325" s="20" t="s">
        <v>850</v>
      </c>
      <c r="D325" s="50">
        <v>630.0</v>
      </c>
      <c r="E325" s="50">
        <v>573.0</v>
      </c>
      <c r="F325" s="50">
        <v>1203.0</v>
      </c>
      <c r="G325" s="57">
        <v>0.5236907731</v>
      </c>
      <c r="H325" s="57">
        <v>0.4763092269</v>
      </c>
      <c r="I325" s="7"/>
      <c r="J325" s="20" t="s">
        <v>272</v>
      </c>
      <c r="K325" s="20" t="s">
        <v>421</v>
      </c>
      <c r="L325" s="20">
        <v>350.0</v>
      </c>
      <c r="M325" s="57">
        <v>0.5969667688</v>
      </c>
      <c r="N325" s="57">
        <v>0.6025641026</v>
      </c>
      <c r="O325" s="27">
        <v>-0.5597333783</v>
      </c>
      <c r="P325" s="20">
        <v>1.0</v>
      </c>
      <c r="Q325" s="7"/>
      <c r="R325" s="7"/>
      <c r="S325" s="7"/>
      <c r="T325" s="7"/>
      <c r="U325" s="7"/>
      <c r="V325" s="7"/>
      <c r="W325" s="7"/>
      <c r="X325" s="7"/>
      <c r="Y325" s="7"/>
      <c r="Z325" s="7"/>
    </row>
    <row r="326" ht="15.0" customHeight="1">
      <c r="A326" s="20" t="s">
        <v>272</v>
      </c>
      <c r="B326" s="20" t="s">
        <v>552</v>
      </c>
      <c r="C326" s="20" t="s">
        <v>851</v>
      </c>
      <c r="D326" s="50">
        <v>468.0</v>
      </c>
      <c r="E326" s="50">
        <v>510.0</v>
      </c>
      <c r="F326" s="50">
        <v>978.0</v>
      </c>
      <c r="G326" s="57">
        <v>0.4785276074</v>
      </c>
      <c r="H326" s="57">
        <v>0.5214723926</v>
      </c>
      <c r="I326" s="7"/>
      <c r="J326" s="20" t="s">
        <v>272</v>
      </c>
      <c r="K326" s="20" t="s">
        <v>421</v>
      </c>
      <c r="L326" s="20">
        <v>360.0</v>
      </c>
      <c r="M326" s="57">
        <v>0.4872173441</v>
      </c>
      <c r="N326" s="57">
        <v>0.5191740413</v>
      </c>
      <c r="O326" s="27">
        <v>-3.19566972</v>
      </c>
      <c r="P326" s="20">
        <v>0.0</v>
      </c>
      <c r="Q326" s="7"/>
      <c r="R326" s="7"/>
      <c r="S326" s="7"/>
      <c r="T326" s="7"/>
      <c r="U326" s="7"/>
      <c r="V326" s="7"/>
      <c r="W326" s="7"/>
      <c r="X326" s="7"/>
      <c r="Y326" s="7"/>
      <c r="Z326" s="7"/>
    </row>
    <row r="327" ht="15.0" customHeight="1">
      <c r="A327" s="20" t="s">
        <v>272</v>
      </c>
      <c r="B327" s="20" t="s">
        <v>552</v>
      </c>
      <c r="C327" s="20" t="s">
        <v>852</v>
      </c>
      <c r="D327" s="50">
        <v>468.0</v>
      </c>
      <c r="E327" s="50">
        <v>510.0</v>
      </c>
      <c r="F327" s="50">
        <v>978.0</v>
      </c>
      <c r="G327" s="57">
        <v>0.4785276074</v>
      </c>
      <c r="H327" s="57">
        <v>0.5214723926</v>
      </c>
      <c r="I327" s="7"/>
      <c r="J327" s="20" t="s">
        <v>272</v>
      </c>
      <c r="K327" s="20" t="s">
        <v>421</v>
      </c>
      <c r="L327" s="20">
        <v>363.0</v>
      </c>
      <c r="M327" s="57">
        <v>0.535678172</v>
      </c>
      <c r="N327" s="57">
        <v>0.5263157895</v>
      </c>
      <c r="O327" s="27">
        <v>0.9362382547</v>
      </c>
      <c r="P327" s="20">
        <v>1.0</v>
      </c>
      <c r="Q327" s="7"/>
      <c r="R327" s="7"/>
      <c r="S327" s="7"/>
      <c r="T327" s="7"/>
      <c r="U327" s="7"/>
      <c r="V327" s="7"/>
      <c r="W327" s="7"/>
      <c r="X327" s="7"/>
      <c r="Y327" s="7"/>
      <c r="Z327" s="7"/>
    </row>
    <row r="328" ht="15.0" customHeight="1">
      <c r="A328" s="20" t="s">
        <v>272</v>
      </c>
      <c r="B328" s="20" t="s">
        <v>552</v>
      </c>
      <c r="C328" s="20" t="s">
        <v>853</v>
      </c>
      <c r="D328" s="50">
        <v>468.0</v>
      </c>
      <c r="E328" s="50">
        <v>510.0</v>
      </c>
      <c r="F328" s="50">
        <v>978.0</v>
      </c>
      <c r="G328" s="57">
        <v>0.4785276074</v>
      </c>
      <c r="H328" s="57">
        <v>0.5214723926</v>
      </c>
      <c r="I328" s="7"/>
      <c r="J328" s="20" t="s">
        <v>272</v>
      </c>
      <c r="K328" s="20" t="s">
        <v>421</v>
      </c>
      <c r="L328" s="20">
        <v>366.0</v>
      </c>
      <c r="M328" s="57">
        <v>0.5458969789</v>
      </c>
      <c r="N328" s="57">
        <v>0.5661605206</v>
      </c>
      <c r="O328" s="27">
        <v>-2.026354169</v>
      </c>
      <c r="P328" s="20">
        <v>1.0</v>
      </c>
      <c r="Q328" s="7"/>
      <c r="R328" s="7"/>
      <c r="S328" s="7"/>
      <c r="T328" s="7"/>
      <c r="U328" s="7"/>
      <c r="V328" s="7"/>
      <c r="W328" s="7"/>
      <c r="X328" s="7"/>
      <c r="Y328" s="7"/>
      <c r="Z328" s="7"/>
    </row>
    <row r="329" ht="15.0" customHeight="1">
      <c r="A329" s="20" t="s">
        <v>272</v>
      </c>
      <c r="B329" s="20" t="s">
        <v>553</v>
      </c>
      <c r="C329" s="20" t="s">
        <v>854</v>
      </c>
      <c r="D329" s="50">
        <v>384.0</v>
      </c>
      <c r="E329" s="50">
        <v>808.0</v>
      </c>
      <c r="F329" s="50">
        <v>1192.0</v>
      </c>
      <c r="G329" s="57">
        <v>0.322147651</v>
      </c>
      <c r="H329" s="57">
        <v>0.677852349</v>
      </c>
      <c r="I329" s="7"/>
      <c r="J329" s="20" t="s">
        <v>272</v>
      </c>
      <c r="K329" s="20" t="s">
        <v>421</v>
      </c>
      <c r="L329" s="20">
        <v>368.0</v>
      </c>
      <c r="M329" s="57">
        <v>0.5175227899</v>
      </c>
      <c r="N329" s="57">
        <v>0.5075669383</v>
      </c>
      <c r="O329" s="27">
        <v>0.9955851583</v>
      </c>
      <c r="P329" s="20">
        <v>1.0</v>
      </c>
      <c r="Q329" s="7"/>
      <c r="R329" s="7"/>
      <c r="S329" s="7"/>
      <c r="T329" s="7"/>
      <c r="U329" s="7"/>
      <c r="V329" s="7"/>
      <c r="W329" s="7"/>
      <c r="X329" s="7"/>
      <c r="Y329" s="7"/>
      <c r="Z329" s="7"/>
    </row>
    <row r="330" ht="15.0" customHeight="1">
      <c r="A330" s="20" t="s">
        <v>272</v>
      </c>
      <c r="B330" s="20" t="s">
        <v>553</v>
      </c>
      <c r="C330" s="20" t="s">
        <v>855</v>
      </c>
      <c r="D330" s="50">
        <v>384.0</v>
      </c>
      <c r="E330" s="50">
        <v>808.0</v>
      </c>
      <c r="F330" s="50">
        <v>1192.0</v>
      </c>
      <c r="G330" s="57">
        <v>0.322147651</v>
      </c>
      <c r="H330" s="57">
        <v>0.677852349</v>
      </c>
      <c r="I330" s="7"/>
      <c r="J330" s="20" t="s">
        <v>272</v>
      </c>
      <c r="K330" s="20" t="s">
        <v>421</v>
      </c>
      <c r="L330" s="20">
        <v>370.0</v>
      </c>
      <c r="M330" s="57">
        <v>0.5817872595</v>
      </c>
      <c r="N330" s="57">
        <v>0.5657492355</v>
      </c>
      <c r="O330" s="27">
        <v>1.603802408</v>
      </c>
      <c r="P330" s="20">
        <v>1.0</v>
      </c>
      <c r="Q330" s="7"/>
      <c r="R330" s="7"/>
      <c r="S330" s="7"/>
      <c r="T330" s="7"/>
      <c r="U330" s="7"/>
      <c r="V330" s="7"/>
      <c r="W330" s="7"/>
      <c r="X330" s="7"/>
      <c r="Y330" s="7"/>
      <c r="Z330" s="7"/>
    </row>
    <row r="331" ht="15.0" customHeight="1">
      <c r="A331" s="20" t="s">
        <v>272</v>
      </c>
      <c r="B331" s="20" t="s">
        <v>553</v>
      </c>
      <c r="C331" s="20" t="s">
        <v>856</v>
      </c>
      <c r="D331" s="50">
        <v>384.0</v>
      </c>
      <c r="E331" s="50">
        <v>808.0</v>
      </c>
      <c r="F331" s="50">
        <v>1192.0</v>
      </c>
      <c r="G331" s="57">
        <v>0.322147651</v>
      </c>
      <c r="H331" s="57">
        <v>0.677852349</v>
      </c>
      <c r="I331" s="7"/>
      <c r="J331" s="20" t="s">
        <v>272</v>
      </c>
      <c r="K331" s="20" t="s">
        <v>421</v>
      </c>
      <c r="L331" s="20">
        <v>375.0</v>
      </c>
      <c r="M331" s="57">
        <v>0.5158514894</v>
      </c>
      <c r="N331" s="57">
        <v>0.5100095329</v>
      </c>
      <c r="O331" s="27">
        <v>0.5841956544</v>
      </c>
      <c r="P331" s="20">
        <v>1.0</v>
      </c>
      <c r="Q331" s="7"/>
      <c r="R331" s="7"/>
      <c r="S331" s="7"/>
      <c r="T331" s="7"/>
      <c r="U331" s="7"/>
      <c r="V331" s="7"/>
      <c r="W331" s="7"/>
      <c r="X331" s="7"/>
      <c r="Y331" s="7"/>
      <c r="Z331" s="7"/>
    </row>
    <row r="332" ht="15.0" customHeight="1">
      <c r="A332" s="20" t="s">
        <v>272</v>
      </c>
      <c r="B332" s="20" t="s">
        <v>553</v>
      </c>
      <c r="C332" s="20" t="s">
        <v>857</v>
      </c>
      <c r="D332" s="50">
        <v>384.0</v>
      </c>
      <c r="E332" s="50">
        <v>808.0</v>
      </c>
      <c r="F332" s="50">
        <v>1192.0</v>
      </c>
      <c r="G332" s="57">
        <v>0.322147651</v>
      </c>
      <c r="H332" s="57">
        <v>0.677852349</v>
      </c>
      <c r="I332" s="7"/>
      <c r="J332" s="20" t="s">
        <v>272</v>
      </c>
      <c r="K332" s="20" t="s">
        <v>421</v>
      </c>
      <c r="L332" s="20">
        <v>377.0</v>
      </c>
      <c r="M332" s="57">
        <v>0.5144745815</v>
      </c>
      <c r="N332" s="57">
        <v>0.5160289555</v>
      </c>
      <c r="O332" s="27">
        <v>-0.1554374077</v>
      </c>
      <c r="P332" s="20">
        <v>1.0</v>
      </c>
      <c r="Q332" s="7"/>
      <c r="R332" s="7"/>
      <c r="S332" s="7"/>
      <c r="T332" s="7"/>
      <c r="U332" s="7"/>
      <c r="V332" s="7"/>
      <c r="W332" s="7"/>
      <c r="X332" s="7"/>
      <c r="Y332" s="7"/>
      <c r="Z332" s="7"/>
    </row>
    <row r="333" ht="15.0" customHeight="1">
      <c r="A333" s="20" t="s">
        <v>272</v>
      </c>
      <c r="B333" s="20" t="s">
        <v>553</v>
      </c>
      <c r="C333" s="20" t="s">
        <v>858</v>
      </c>
      <c r="D333" s="50">
        <v>384.0</v>
      </c>
      <c r="E333" s="50">
        <v>808.0</v>
      </c>
      <c r="F333" s="50">
        <v>1192.0</v>
      </c>
      <c r="G333" s="57">
        <v>0.322147651</v>
      </c>
      <c r="H333" s="57">
        <v>0.677852349</v>
      </c>
      <c r="I333" s="7"/>
      <c r="J333" s="20" t="s">
        <v>272</v>
      </c>
      <c r="K333" s="20" t="s">
        <v>421</v>
      </c>
      <c r="L333" s="20">
        <v>378.0</v>
      </c>
      <c r="M333" s="57">
        <v>0.5355109293</v>
      </c>
      <c r="N333" s="57">
        <v>0.5180226571</v>
      </c>
      <c r="O333" s="27">
        <v>1.748827224</v>
      </c>
      <c r="P333" s="20">
        <v>1.0</v>
      </c>
      <c r="Q333" s="7"/>
      <c r="R333" s="7"/>
      <c r="S333" s="7"/>
      <c r="T333" s="7"/>
      <c r="U333" s="7"/>
      <c r="V333" s="7"/>
      <c r="W333" s="7"/>
      <c r="X333" s="7"/>
      <c r="Y333" s="7"/>
      <c r="Z333" s="7"/>
    </row>
    <row r="334" ht="15.0" customHeight="1">
      <c r="A334" s="20" t="s">
        <v>272</v>
      </c>
      <c r="B334" s="20" t="s">
        <v>475</v>
      </c>
      <c r="C334" s="20" t="s">
        <v>859</v>
      </c>
      <c r="D334" s="50">
        <v>251.0</v>
      </c>
      <c r="E334" s="50">
        <v>573.0</v>
      </c>
      <c r="F334" s="50">
        <v>824.0</v>
      </c>
      <c r="G334" s="57">
        <v>0.3046116505</v>
      </c>
      <c r="H334" s="57">
        <v>0.6953883495</v>
      </c>
      <c r="I334" s="7"/>
      <c r="J334" s="20" t="s">
        <v>272</v>
      </c>
      <c r="K334" s="20" t="s">
        <v>466</v>
      </c>
      <c r="L334" s="20">
        <v>380.0</v>
      </c>
      <c r="M334" s="57">
        <v>0.3880060382</v>
      </c>
      <c r="N334" s="57">
        <v>0.3927227102</v>
      </c>
      <c r="O334" s="27">
        <v>-0.4716671984</v>
      </c>
      <c r="P334" s="20">
        <v>1.0</v>
      </c>
      <c r="Q334" s="7"/>
      <c r="R334" s="7"/>
      <c r="S334" s="7"/>
      <c r="T334" s="7"/>
      <c r="U334" s="7"/>
      <c r="V334" s="7"/>
      <c r="W334" s="7"/>
      <c r="X334" s="7"/>
      <c r="Y334" s="7"/>
      <c r="Z334" s="7"/>
    </row>
    <row r="335" ht="15.0" customHeight="1">
      <c r="A335" s="20" t="s">
        <v>272</v>
      </c>
      <c r="B335" s="20" t="s">
        <v>475</v>
      </c>
      <c r="C335" s="20" t="s">
        <v>860</v>
      </c>
      <c r="D335" s="50">
        <v>251.0</v>
      </c>
      <c r="E335" s="50">
        <v>573.0</v>
      </c>
      <c r="F335" s="50">
        <v>824.0</v>
      </c>
      <c r="G335" s="57">
        <v>0.3046116505</v>
      </c>
      <c r="H335" s="57">
        <v>0.6953883495</v>
      </c>
      <c r="I335" s="7"/>
      <c r="J335" s="20" t="s">
        <v>272</v>
      </c>
      <c r="K335" s="20" t="s">
        <v>466</v>
      </c>
      <c r="L335" s="20">
        <v>390.0</v>
      </c>
      <c r="M335" s="57">
        <v>0.4101897346</v>
      </c>
      <c r="N335" s="57">
        <v>0.4089775561</v>
      </c>
      <c r="O335" s="27">
        <v>0.1212178464</v>
      </c>
      <c r="P335" s="20">
        <v>1.0</v>
      </c>
      <c r="Q335" s="7"/>
      <c r="R335" s="7"/>
      <c r="S335" s="7"/>
      <c r="T335" s="7"/>
      <c r="U335" s="7"/>
      <c r="V335" s="7"/>
      <c r="W335" s="7"/>
      <c r="X335" s="7"/>
      <c r="Y335" s="7"/>
      <c r="Z335" s="7"/>
    </row>
    <row r="336" ht="15.0" customHeight="1">
      <c r="A336" s="20" t="s">
        <v>272</v>
      </c>
      <c r="B336" s="20" t="s">
        <v>476</v>
      </c>
      <c r="C336" s="20" t="s">
        <v>861</v>
      </c>
      <c r="D336" s="50">
        <v>495.0</v>
      </c>
      <c r="E336" s="50">
        <v>612.0</v>
      </c>
      <c r="F336" s="50">
        <v>1107.0</v>
      </c>
      <c r="G336" s="57">
        <v>0.4471544715</v>
      </c>
      <c r="H336" s="57">
        <v>0.5528455285</v>
      </c>
      <c r="I336" s="7"/>
      <c r="J336" s="20" t="s">
        <v>272</v>
      </c>
      <c r="K336" s="20" t="s">
        <v>466</v>
      </c>
      <c r="L336" s="20">
        <v>400.0</v>
      </c>
      <c r="M336" s="57">
        <v>0.3378587398</v>
      </c>
      <c r="N336" s="57">
        <v>0.3327922078</v>
      </c>
      <c r="O336" s="27">
        <v>0.5066531999</v>
      </c>
      <c r="P336" s="20">
        <v>1.0</v>
      </c>
      <c r="Q336" s="7"/>
      <c r="R336" s="7"/>
      <c r="S336" s="7"/>
      <c r="T336" s="7"/>
      <c r="U336" s="7"/>
      <c r="V336" s="7"/>
      <c r="W336" s="7"/>
      <c r="X336" s="7"/>
      <c r="Y336" s="7"/>
      <c r="Z336" s="7"/>
    </row>
    <row r="337" ht="15.0" customHeight="1">
      <c r="A337" s="20" t="s">
        <v>272</v>
      </c>
      <c r="B337" s="20" t="s">
        <v>476</v>
      </c>
      <c r="C337" s="20" t="s">
        <v>862</v>
      </c>
      <c r="D337" s="50">
        <v>495.0</v>
      </c>
      <c r="E337" s="50">
        <v>612.0</v>
      </c>
      <c r="F337" s="50">
        <v>1107.0</v>
      </c>
      <c r="G337" s="57">
        <v>0.4471544715</v>
      </c>
      <c r="H337" s="57">
        <v>0.5528455285</v>
      </c>
      <c r="I337" s="7"/>
      <c r="J337" s="20" t="s">
        <v>272</v>
      </c>
      <c r="K337" s="20" t="s">
        <v>467</v>
      </c>
      <c r="L337" s="20">
        <v>410.0</v>
      </c>
      <c r="M337" s="57">
        <v>0.2881131847</v>
      </c>
      <c r="N337" s="57">
        <v>0.325203252</v>
      </c>
      <c r="O337" s="27">
        <v>-3.70900673</v>
      </c>
      <c r="P337" s="20">
        <v>1.0</v>
      </c>
      <c r="Q337" s="7"/>
      <c r="R337" s="7"/>
      <c r="S337" s="7"/>
      <c r="T337" s="7"/>
      <c r="U337" s="7"/>
      <c r="V337" s="7"/>
      <c r="W337" s="7"/>
      <c r="X337" s="7"/>
      <c r="Y337" s="7"/>
      <c r="Z337" s="7"/>
    </row>
    <row r="338" ht="15.0" customHeight="1">
      <c r="A338" s="20" t="s">
        <v>272</v>
      </c>
      <c r="B338" s="20" t="s">
        <v>476</v>
      </c>
      <c r="C338" s="20" t="s">
        <v>863</v>
      </c>
      <c r="D338" s="50">
        <v>495.0</v>
      </c>
      <c r="E338" s="50">
        <v>612.0</v>
      </c>
      <c r="F338" s="50">
        <v>1107.0</v>
      </c>
      <c r="G338" s="57">
        <v>0.4471544715</v>
      </c>
      <c r="H338" s="57">
        <v>0.5528455285</v>
      </c>
      <c r="I338" s="7"/>
      <c r="J338" s="20" t="s">
        <v>272</v>
      </c>
      <c r="K338" s="20" t="s">
        <v>468</v>
      </c>
      <c r="L338" s="20">
        <v>420.0</v>
      </c>
      <c r="M338" s="57">
        <v>0.415918426</v>
      </c>
      <c r="N338" s="57">
        <v>0.4285714286</v>
      </c>
      <c r="O338" s="27">
        <v>-1.265300254</v>
      </c>
      <c r="P338" s="20">
        <v>1.0</v>
      </c>
      <c r="Q338" s="7"/>
      <c r="R338" s="7"/>
      <c r="S338" s="7"/>
      <c r="T338" s="7"/>
      <c r="U338" s="7"/>
      <c r="V338" s="7"/>
      <c r="W338" s="7"/>
      <c r="X338" s="7"/>
      <c r="Y338" s="7"/>
      <c r="Z338" s="7"/>
    </row>
    <row r="339" ht="15.0" customHeight="1">
      <c r="A339" s="20" t="s">
        <v>272</v>
      </c>
      <c r="B339" s="20" t="s">
        <v>476</v>
      </c>
      <c r="C339" s="20" t="s">
        <v>864</v>
      </c>
      <c r="D339" s="50">
        <v>495.0</v>
      </c>
      <c r="E339" s="50">
        <v>612.0</v>
      </c>
      <c r="F339" s="50">
        <v>1107.0</v>
      </c>
      <c r="G339" s="57">
        <v>0.4471544715</v>
      </c>
      <c r="H339" s="57">
        <v>0.5528455285</v>
      </c>
      <c r="I339" s="7"/>
      <c r="J339" s="20" t="s">
        <v>272</v>
      </c>
      <c r="K339" s="20" t="s">
        <v>468</v>
      </c>
      <c r="L339" s="20">
        <v>430.0</v>
      </c>
      <c r="M339" s="57">
        <v>0.4570278793</v>
      </c>
      <c r="N339" s="57">
        <v>0.4337202199</v>
      </c>
      <c r="O339" s="27">
        <v>2.330765939</v>
      </c>
      <c r="P339" s="20">
        <v>1.0</v>
      </c>
      <c r="Q339" s="7"/>
      <c r="R339" s="7"/>
      <c r="S339" s="7"/>
      <c r="T339" s="7"/>
      <c r="U339" s="7"/>
      <c r="V339" s="7"/>
      <c r="W339" s="7"/>
      <c r="X339" s="7"/>
      <c r="Y339" s="7"/>
      <c r="Z339" s="7"/>
    </row>
    <row r="340" ht="15.0" customHeight="1">
      <c r="A340" s="20" t="s">
        <v>272</v>
      </c>
      <c r="B340" s="20" t="s">
        <v>554</v>
      </c>
      <c r="C340" s="20" t="s">
        <v>865</v>
      </c>
      <c r="D340" s="50">
        <v>520.0</v>
      </c>
      <c r="E340" s="50">
        <v>595.0</v>
      </c>
      <c r="F340" s="50">
        <v>1115.0</v>
      </c>
      <c r="G340" s="57">
        <v>0.466367713</v>
      </c>
      <c r="H340" s="57">
        <v>0.533632287</v>
      </c>
      <c r="I340" s="7"/>
      <c r="J340" s="20" t="s">
        <v>272</v>
      </c>
      <c r="K340" s="20" t="s">
        <v>469</v>
      </c>
      <c r="L340" s="20">
        <v>440.0</v>
      </c>
      <c r="M340" s="57">
        <v>0.3644994054</v>
      </c>
      <c r="N340" s="57">
        <v>0.4125475285</v>
      </c>
      <c r="O340" s="27">
        <v>-4.804812314</v>
      </c>
      <c r="P340" s="20">
        <v>1.0</v>
      </c>
      <c r="Q340" s="7"/>
      <c r="R340" s="7"/>
      <c r="S340" s="7"/>
      <c r="T340" s="7"/>
      <c r="U340" s="7"/>
      <c r="V340" s="7"/>
      <c r="W340" s="7"/>
      <c r="X340" s="7"/>
      <c r="Y340" s="7"/>
      <c r="Z340" s="7"/>
    </row>
    <row r="341" ht="15.0" customHeight="1">
      <c r="A341" s="20" t="s">
        <v>272</v>
      </c>
      <c r="B341" s="20" t="s">
        <v>554</v>
      </c>
      <c r="C341" s="20" t="s">
        <v>866</v>
      </c>
      <c r="D341" s="50">
        <v>520.0</v>
      </c>
      <c r="E341" s="50">
        <v>595.0</v>
      </c>
      <c r="F341" s="50">
        <v>1115.0</v>
      </c>
      <c r="G341" s="57">
        <v>0.466367713</v>
      </c>
      <c r="H341" s="57">
        <v>0.533632287</v>
      </c>
      <c r="I341" s="7"/>
      <c r="J341" s="20" t="s">
        <v>272</v>
      </c>
      <c r="K341" s="20" t="s">
        <v>470</v>
      </c>
      <c r="L341" s="20">
        <v>450.0</v>
      </c>
      <c r="M341" s="57">
        <v>0.7365057834</v>
      </c>
      <c r="N341" s="57">
        <v>0.7140783745</v>
      </c>
      <c r="O341" s="27">
        <v>2.242740893</v>
      </c>
      <c r="P341" s="20">
        <v>1.0</v>
      </c>
      <c r="Q341" s="7"/>
      <c r="R341" s="7"/>
      <c r="S341" s="7"/>
      <c r="T341" s="7"/>
      <c r="U341" s="7"/>
      <c r="V341" s="7"/>
      <c r="W341" s="7"/>
      <c r="X341" s="7"/>
      <c r="Y341" s="7"/>
      <c r="Z341" s="7"/>
    </row>
    <row r="342" ht="15.0" customHeight="1">
      <c r="A342" s="20" t="s">
        <v>272</v>
      </c>
      <c r="B342" s="20" t="s">
        <v>554</v>
      </c>
      <c r="C342" s="20" t="s">
        <v>867</v>
      </c>
      <c r="D342" s="50">
        <v>520.0</v>
      </c>
      <c r="E342" s="50">
        <v>595.0</v>
      </c>
      <c r="F342" s="50">
        <v>1115.0</v>
      </c>
      <c r="G342" s="57">
        <v>0.466367713</v>
      </c>
      <c r="H342" s="57">
        <v>0.533632287</v>
      </c>
      <c r="I342" s="7"/>
      <c r="J342" s="20" t="s">
        <v>272</v>
      </c>
      <c r="K342" s="20" t="s">
        <v>470</v>
      </c>
      <c r="L342" s="20">
        <v>460.0</v>
      </c>
      <c r="M342" s="57">
        <v>0.7548291947</v>
      </c>
      <c r="N342" s="57">
        <v>0.7371031746</v>
      </c>
      <c r="O342" s="27">
        <v>1.772602009</v>
      </c>
      <c r="P342" s="20">
        <v>1.0</v>
      </c>
      <c r="Q342" s="7"/>
      <c r="R342" s="7"/>
      <c r="S342" s="7"/>
      <c r="T342" s="7"/>
      <c r="U342" s="7"/>
      <c r="V342" s="7"/>
      <c r="W342" s="7"/>
      <c r="X342" s="7"/>
      <c r="Y342" s="7"/>
      <c r="Z342" s="7"/>
    </row>
    <row r="343" ht="15.0" customHeight="1">
      <c r="A343" s="20" t="s">
        <v>272</v>
      </c>
      <c r="B343" s="20" t="s">
        <v>554</v>
      </c>
      <c r="C343" s="20" t="s">
        <v>868</v>
      </c>
      <c r="D343" s="50">
        <v>520.0</v>
      </c>
      <c r="E343" s="50">
        <v>595.0</v>
      </c>
      <c r="F343" s="50">
        <v>1115.0</v>
      </c>
      <c r="G343" s="57">
        <v>0.466367713</v>
      </c>
      <c r="H343" s="57">
        <v>0.533632287</v>
      </c>
      <c r="I343" s="7"/>
      <c r="J343" s="20" t="s">
        <v>272</v>
      </c>
      <c r="K343" s="20" t="s">
        <v>470</v>
      </c>
      <c r="L343" s="20">
        <v>470.0</v>
      </c>
      <c r="M343" s="57">
        <v>0.8097538393</v>
      </c>
      <c r="N343" s="57">
        <v>0.7927090779</v>
      </c>
      <c r="O343" s="27">
        <v>1.704476142</v>
      </c>
      <c r="P343" s="20">
        <v>1.0</v>
      </c>
      <c r="Q343" s="7"/>
      <c r="R343" s="7"/>
      <c r="S343" s="7"/>
      <c r="T343" s="7"/>
      <c r="U343" s="7"/>
      <c r="V343" s="7"/>
      <c r="W343" s="7"/>
      <c r="X343" s="7"/>
      <c r="Y343" s="7"/>
      <c r="Z343" s="7"/>
    </row>
    <row r="344" ht="15.0" customHeight="1">
      <c r="A344" s="20" t="s">
        <v>272</v>
      </c>
      <c r="B344" s="20" t="s">
        <v>554</v>
      </c>
      <c r="C344" s="20" t="s">
        <v>869</v>
      </c>
      <c r="D344" s="50">
        <v>520.0</v>
      </c>
      <c r="E344" s="50">
        <v>595.0</v>
      </c>
      <c r="F344" s="50">
        <v>1115.0</v>
      </c>
      <c r="G344" s="57">
        <v>0.466367713</v>
      </c>
      <c r="H344" s="57">
        <v>0.533632287</v>
      </c>
      <c r="I344" s="7"/>
      <c r="J344" s="20" t="s">
        <v>272</v>
      </c>
      <c r="K344" s="20" t="s">
        <v>470</v>
      </c>
      <c r="L344" s="20">
        <v>480.0</v>
      </c>
      <c r="M344" s="57">
        <v>0.7130749629</v>
      </c>
      <c r="N344" s="57">
        <v>0.687727825</v>
      </c>
      <c r="O344" s="27">
        <v>2.534713792</v>
      </c>
      <c r="P344" s="20">
        <v>1.0</v>
      </c>
      <c r="Q344" s="7"/>
      <c r="R344" s="7"/>
      <c r="S344" s="7"/>
      <c r="T344" s="7"/>
      <c r="U344" s="7"/>
      <c r="V344" s="7"/>
      <c r="W344" s="7"/>
      <c r="X344" s="7"/>
      <c r="Y344" s="7"/>
      <c r="Z344" s="7"/>
    </row>
    <row r="345" ht="15.0" customHeight="1">
      <c r="A345" s="20" t="s">
        <v>272</v>
      </c>
      <c r="B345" s="20" t="s">
        <v>554</v>
      </c>
      <c r="C345" s="20" t="s">
        <v>870</v>
      </c>
      <c r="D345" s="50">
        <v>520.0</v>
      </c>
      <c r="E345" s="50">
        <v>595.0</v>
      </c>
      <c r="F345" s="50">
        <v>1115.0</v>
      </c>
      <c r="G345" s="57">
        <v>0.466367713</v>
      </c>
      <c r="H345" s="57">
        <v>0.533632287</v>
      </c>
      <c r="I345" s="7"/>
      <c r="J345" s="20" t="s">
        <v>272</v>
      </c>
      <c r="K345" s="20" t="s">
        <v>470</v>
      </c>
      <c r="L345" s="20">
        <v>490.0</v>
      </c>
      <c r="M345" s="57">
        <v>0.6792477219</v>
      </c>
      <c r="N345" s="57">
        <v>0.6611253197</v>
      </c>
      <c r="O345" s="27">
        <v>1.812240216</v>
      </c>
      <c r="P345" s="20">
        <v>1.0</v>
      </c>
      <c r="Q345" s="7"/>
      <c r="R345" s="7"/>
      <c r="S345" s="7"/>
      <c r="T345" s="7"/>
      <c r="U345" s="7"/>
      <c r="V345" s="7"/>
      <c r="W345" s="7"/>
      <c r="X345" s="7"/>
      <c r="Y345" s="7"/>
      <c r="Z345" s="7"/>
    </row>
    <row r="346" ht="15.0" customHeight="1">
      <c r="A346" s="20" t="s">
        <v>272</v>
      </c>
      <c r="B346" s="20" t="s">
        <v>555</v>
      </c>
      <c r="C346" s="20" t="s">
        <v>871</v>
      </c>
      <c r="D346" s="50">
        <v>444.0</v>
      </c>
      <c r="E346" s="50">
        <v>953.0</v>
      </c>
      <c r="F346" s="50">
        <v>1397.0</v>
      </c>
      <c r="G346" s="57">
        <v>0.3178239084</v>
      </c>
      <c r="H346" s="57">
        <v>0.6821760916</v>
      </c>
      <c r="I346" s="7"/>
      <c r="J346" s="20" t="s">
        <v>272</v>
      </c>
      <c r="K346" s="20" t="s">
        <v>470</v>
      </c>
      <c r="L346" s="20">
        <v>500.0</v>
      </c>
      <c r="M346" s="57">
        <v>0.6797203026</v>
      </c>
      <c r="N346" s="57">
        <v>0.7350157729</v>
      </c>
      <c r="O346" s="27">
        <v>-5.529547024</v>
      </c>
      <c r="P346" s="20">
        <v>1.0</v>
      </c>
      <c r="Q346" s="7"/>
      <c r="R346" s="7"/>
      <c r="S346" s="7"/>
      <c r="T346" s="7"/>
      <c r="U346" s="7"/>
      <c r="V346" s="7"/>
      <c r="W346" s="7"/>
      <c r="X346" s="7"/>
      <c r="Y346" s="7"/>
      <c r="Z346" s="7"/>
    </row>
    <row r="347" ht="15.0" customHeight="1">
      <c r="A347" s="20" t="s">
        <v>272</v>
      </c>
      <c r="B347" s="20" t="s">
        <v>555</v>
      </c>
      <c r="C347" s="20" t="s">
        <v>872</v>
      </c>
      <c r="D347" s="50">
        <v>444.0</v>
      </c>
      <c r="E347" s="50">
        <v>953.0</v>
      </c>
      <c r="F347" s="50">
        <v>1397.0</v>
      </c>
      <c r="G347" s="57">
        <v>0.3178239084</v>
      </c>
      <c r="H347" s="57">
        <v>0.6821760916</v>
      </c>
      <c r="I347" s="7"/>
      <c r="J347" s="20" t="s">
        <v>272</v>
      </c>
      <c r="K347" s="20" t="s">
        <v>470</v>
      </c>
      <c r="L347" s="20">
        <v>510.0</v>
      </c>
      <c r="M347" s="57">
        <v>0.7062478261</v>
      </c>
      <c r="N347" s="57">
        <v>0.7562862669</v>
      </c>
      <c r="O347" s="27">
        <v>-5.003844083</v>
      </c>
      <c r="P347" s="20">
        <v>1.0</v>
      </c>
      <c r="Q347" s="7"/>
      <c r="R347" s="7"/>
      <c r="S347" s="7"/>
      <c r="T347" s="7"/>
      <c r="U347" s="7"/>
      <c r="V347" s="7"/>
      <c r="W347" s="7"/>
      <c r="X347" s="7"/>
      <c r="Y347" s="7"/>
      <c r="Z347" s="7"/>
    </row>
    <row r="348" ht="15.0" customHeight="1">
      <c r="A348" s="20" t="s">
        <v>272</v>
      </c>
      <c r="B348" s="20" t="s">
        <v>555</v>
      </c>
      <c r="C348" s="20" t="s">
        <v>873</v>
      </c>
      <c r="D348" s="50">
        <v>444.0</v>
      </c>
      <c r="E348" s="50">
        <v>953.0</v>
      </c>
      <c r="F348" s="50">
        <v>1397.0</v>
      </c>
      <c r="G348" s="57">
        <v>0.3178239084</v>
      </c>
      <c r="H348" s="57">
        <v>0.6821760916</v>
      </c>
      <c r="I348" s="7"/>
      <c r="J348" s="20" t="s">
        <v>272</v>
      </c>
      <c r="K348" s="20" t="s">
        <v>470</v>
      </c>
      <c r="L348" s="20">
        <v>520.0</v>
      </c>
      <c r="M348" s="57">
        <v>0.7081196867</v>
      </c>
      <c r="N348" s="57">
        <v>0.6743362832</v>
      </c>
      <c r="O348" s="27">
        <v>3.37834035</v>
      </c>
      <c r="P348" s="20">
        <v>1.0</v>
      </c>
      <c r="Q348" s="7"/>
      <c r="R348" s="7"/>
      <c r="S348" s="7"/>
      <c r="T348" s="7"/>
      <c r="U348" s="7"/>
      <c r="V348" s="7"/>
      <c r="W348" s="7"/>
      <c r="X348" s="7"/>
      <c r="Y348" s="7"/>
      <c r="Z348" s="7"/>
    </row>
    <row r="349" ht="15.0" customHeight="1">
      <c r="A349" s="20" t="s">
        <v>272</v>
      </c>
      <c r="B349" s="20" t="s">
        <v>555</v>
      </c>
      <c r="C349" s="20" t="s">
        <v>874</v>
      </c>
      <c r="D349" s="50">
        <v>444.0</v>
      </c>
      <c r="E349" s="50">
        <v>953.0</v>
      </c>
      <c r="F349" s="50">
        <v>1397.0</v>
      </c>
      <c r="G349" s="57">
        <v>0.3178239084</v>
      </c>
      <c r="H349" s="57">
        <v>0.6821760916</v>
      </c>
      <c r="I349" s="7"/>
      <c r="J349" s="20" t="s">
        <v>272</v>
      </c>
      <c r="K349" s="20" t="s">
        <v>470</v>
      </c>
      <c r="L349" s="20">
        <v>530.0</v>
      </c>
      <c r="M349" s="57">
        <v>0.6429207198</v>
      </c>
      <c r="N349" s="57">
        <v>0.6398467433</v>
      </c>
      <c r="O349" s="27">
        <v>0.3073976504</v>
      </c>
      <c r="P349" s="20">
        <v>1.0</v>
      </c>
      <c r="Q349" s="7"/>
      <c r="R349" s="7"/>
      <c r="S349" s="7"/>
      <c r="T349" s="7"/>
      <c r="U349" s="7"/>
      <c r="V349" s="7"/>
      <c r="W349" s="7"/>
      <c r="X349" s="7"/>
      <c r="Y349" s="7"/>
      <c r="Z349" s="7"/>
    </row>
    <row r="350" ht="15.0" customHeight="1">
      <c r="A350" s="20" t="s">
        <v>272</v>
      </c>
      <c r="B350" s="20" t="s">
        <v>556</v>
      </c>
      <c r="C350" s="20" t="s">
        <v>875</v>
      </c>
      <c r="D350" s="50">
        <v>435.0</v>
      </c>
      <c r="E350" s="50">
        <v>496.0</v>
      </c>
      <c r="F350" s="50">
        <v>931.0</v>
      </c>
      <c r="G350" s="57">
        <v>0.4672395274</v>
      </c>
      <c r="H350" s="57">
        <v>0.5327604726</v>
      </c>
      <c r="I350" s="7"/>
      <c r="J350" s="20" t="s">
        <v>272</v>
      </c>
      <c r="K350" s="20" t="s">
        <v>470</v>
      </c>
      <c r="L350" s="20">
        <v>540.0</v>
      </c>
      <c r="M350" s="57">
        <v>0.6708278098</v>
      </c>
      <c r="N350" s="57">
        <v>0.6104815864</v>
      </c>
      <c r="O350" s="27">
        <v>6.034622342</v>
      </c>
      <c r="P350" s="20">
        <v>1.0</v>
      </c>
      <c r="Q350" s="7"/>
      <c r="R350" s="7"/>
      <c r="S350" s="7"/>
      <c r="T350" s="7"/>
      <c r="U350" s="7"/>
      <c r="V350" s="7"/>
      <c r="W350" s="7"/>
      <c r="X350" s="7"/>
      <c r="Y350" s="7"/>
      <c r="Z350" s="7"/>
    </row>
    <row r="351" ht="15.0" customHeight="1">
      <c r="A351" s="20" t="s">
        <v>272</v>
      </c>
      <c r="B351" s="20" t="s">
        <v>556</v>
      </c>
      <c r="C351" s="20" t="s">
        <v>876</v>
      </c>
      <c r="D351" s="50">
        <v>435.0</v>
      </c>
      <c r="E351" s="50">
        <v>496.0</v>
      </c>
      <c r="F351" s="50">
        <v>931.0</v>
      </c>
      <c r="G351" s="57">
        <v>0.4672395274</v>
      </c>
      <c r="H351" s="57">
        <v>0.5327604726</v>
      </c>
      <c r="I351" s="7"/>
      <c r="J351" s="20" t="s">
        <v>272</v>
      </c>
      <c r="K351" s="20" t="s">
        <v>470</v>
      </c>
      <c r="L351" s="20">
        <v>550.0</v>
      </c>
      <c r="M351" s="57">
        <v>0.6780662445</v>
      </c>
      <c r="N351" s="57">
        <v>0.6720707443</v>
      </c>
      <c r="O351" s="27">
        <v>0.5995500258</v>
      </c>
      <c r="P351" s="20">
        <v>1.0</v>
      </c>
      <c r="Q351" s="7"/>
      <c r="R351" s="7"/>
      <c r="S351" s="7"/>
      <c r="T351" s="7"/>
      <c r="U351" s="7"/>
      <c r="V351" s="7"/>
      <c r="W351" s="7"/>
      <c r="X351" s="7"/>
      <c r="Y351" s="7"/>
      <c r="Z351" s="7"/>
    </row>
    <row r="352" ht="15.0" customHeight="1">
      <c r="A352" s="20" t="s">
        <v>272</v>
      </c>
      <c r="B352" s="20" t="s">
        <v>556</v>
      </c>
      <c r="C352" s="20" t="s">
        <v>877</v>
      </c>
      <c r="D352" s="50">
        <v>435.0</v>
      </c>
      <c r="E352" s="50">
        <v>496.0</v>
      </c>
      <c r="F352" s="50">
        <v>931.0</v>
      </c>
      <c r="G352" s="57">
        <v>0.4672395274</v>
      </c>
      <c r="H352" s="57">
        <v>0.5327604726</v>
      </c>
      <c r="I352" s="7"/>
      <c r="J352" s="20" t="s">
        <v>272</v>
      </c>
      <c r="K352" s="20" t="s">
        <v>470</v>
      </c>
      <c r="L352" s="20">
        <v>560.0</v>
      </c>
      <c r="M352" s="57">
        <v>0.6615225268</v>
      </c>
      <c r="N352" s="57">
        <v>0.6691729323</v>
      </c>
      <c r="O352" s="27">
        <v>-0.7650405499</v>
      </c>
      <c r="P352" s="20">
        <v>1.0</v>
      </c>
      <c r="Q352" s="7"/>
      <c r="R352" s="7"/>
      <c r="S352" s="7"/>
      <c r="T352" s="7"/>
      <c r="U352" s="7"/>
      <c r="V352" s="7"/>
      <c r="W352" s="7"/>
      <c r="X352" s="7"/>
      <c r="Y352" s="7"/>
      <c r="Z352" s="7"/>
    </row>
    <row r="353" ht="15.0" customHeight="1">
      <c r="A353" s="20" t="s">
        <v>272</v>
      </c>
      <c r="B353" s="20" t="s">
        <v>480</v>
      </c>
      <c r="C353" s="20" t="s">
        <v>878</v>
      </c>
      <c r="D353" s="50">
        <v>355.0</v>
      </c>
      <c r="E353" s="50">
        <v>394.0</v>
      </c>
      <c r="F353" s="50">
        <v>749.0</v>
      </c>
      <c r="G353" s="57">
        <v>0.473965287</v>
      </c>
      <c r="H353" s="57">
        <v>0.526034713</v>
      </c>
      <c r="I353" s="7"/>
      <c r="J353" s="20" t="s">
        <v>272</v>
      </c>
      <c r="K353" s="20" t="s">
        <v>470</v>
      </c>
      <c r="L353" s="20">
        <v>570.0</v>
      </c>
      <c r="M353" s="57">
        <v>0.6729269074</v>
      </c>
      <c r="N353" s="57">
        <v>0.6514522822</v>
      </c>
      <c r="O353" s="27">
        <v>2.147462523</v>
      </c>
      <c r="P353" s="20">
        <v>1.0</v>
      </c>
      <c r="Q353" s="7"/>
      <c r="R353" s="7"/>
      <c r="S353" s="7"/>
      <c r="T353" s="7"/>
      <c r="U353" s="7"/>
      <c r="V353" s="7"/>
      <c r="W353" s="7"/>
      <c r="X353" s="7"/>
      <c r="Y353" s="7"/>
      <c r="Z353" s="7"/>
    </row>
    <row r="354" ht="15.0" customHeight="1">
      <c r="A354" s="20" t="s">
        <v>272</v>
      </c>
      <c r="B354" s="20" t="s">
        <v>480</v>
      </c>
      <c r="C354" s="20" t="s">
        <v>879</v>
      </c>
      <c r="D354" s="50">
        <v>355.0</v>
      </c>
      <c r="E354" s="50">
        <v>394.0</v>
      </c>
      <c r="F354" s="50">
        <v>749.0</v>
      </c>
      <c r="G354" s="57">
        <v>0.473965287</v>
      </c>
      <c r="H354" s="57">
        <v>0.526034713</v>
      </c>
      <c r="I354" s="7"/>
      <c r="J354" s="20" t="s">
        <v>272</v>
      </c>
      <c r="K354" s="20" t="s">
        <v>470</v>
      </c>
      <c r="L354" s="20">
        <v>580.0</v>
      </c>
      <c r="M354" s="57">
        <v>0.6863025425</v>
      </c>
      <c r="N354" s="57">
        <v>0.6831091181</v>
      </c>
      <c r="O354" s="27">
        <v>0.3193424374</v>
      </c>
      <c r="P354" s="20">
        <v>1.0</v>
      </c>
      <c r="Q354" s="7"/>
      <c r="R354" s="7"/>
      <c r="S354" s="7"/>
      <c r="T354" s="7"/>
      <c r="U354" s="7"/>
      <c r="V354" s="7"/>
      <c r="W354" s="7"/>
      <c r="X354" s="7"/>
      <c r="Y354" s="7"/>
      <c r="Z354" s="7"/>
    </row>
    <row r="355" ht="15.0" customHeight="1">
      <c r="A355" s="20" t="s">
        <v>272</v>
      </c>
      <c r="B355" s="20" t="s">
        <v>557</v>
      </c>
      <c r="C355" s="20" t="s">
        <v>880</v>
      </c>
      <c r="D355" s="50">
        <v>498.0</v>
      </c>
      <c r="E355" s="50">
        <v>644.0</v>
      </c>
      <c r="F355" s="50">
        <v>1142.0</v>
      </c>
      <c r="G355" s="57">
        <v>0.4360770578</v>
      </c>
      <c r="H355" s="57">
        <v>0.5639229422</v>
      </c>
      <c r="I355" s="7"/>
      <c r="J355" s="20" t="s">
        <v>272</v>
      </c>
      <c r="K355" s="20" t="s">
        <v>470</v>
      </c>
      <c r="L355" s="20">
        <v>590.0</v>
      </c>
      <c r="M355" s="57">
        <v>0.690895575</v>
      </c>
      <c r="N355" s="57">
        <v>0.6960556845</v>
      </c>
      <c r="O355" s="27">
        <v>-0.5160109443</v>
      </c>
      <c r="P355" s="20">
        <v>1.0</v>
      </c>
      <c r="Q355" s="7"/>
      <c r="R355" s="7"/>
      <c r="S355" s="7"/>
      <c r="T355" s="7"/>
      <c r="U355" s="7"/>
      <c r="V355" s="7"/>
      <c r="W355" s="7"/>
      <c r="X355" s="7"/>
      <c r="Y355" s="7"/>
      <c r="Z355" s="7"/>
    </row>
    <row r="356" ht="15.0" customHeight="1">
      <c r="A356" s="20" t="s">
        <v>272</v>
      </c>
      <c r="B356" s="20" t="s">
        <v>557</v>
      </c>
      <c r="C356" s="20" t="s">
        <v>881</v>
      </c>
      <c r="D356" s="50">
        <v>498.0</v>
      </c>
      <c r="E356" s="50">
        <v>644.0</v>
      </c>
      <c r="F356" s="50">
        <v>1142.0</v>
      </c>
      <c r="G356" s="57">
        <v>0.4360770578</v>
      </c>
      <c r="H356" s="57">
        <v>0.5639229422</v>
      </c>
      <c r="I356" s="7"/>
      <c r="J356" s="20" t="s">
        <v>272</v>
      </c>
      <c r="K356" s="20" t="s">
        <v>471</v>
      </c>
      <c r="L356" s="20">
        <v>594.0</v>
      </c>
      <c r="M356" s="57">
        <v>0.4914904312</v>
      </c>
      <c r="N356" s="57">
        <v>0.4845140619</v>
      </c>
      <c r="O356" s="27">
        <v>0.6976369278</v>
      </c>
      <c r="P356" s="20">
        <v>1.0</v>
      </c>
      <c r="Q356" s="7"/>
      <c r="R356" s="7"/>
      <c r="S356" s="7"/>
      <c r="T356" s="7"/>
      <c r="U356" s="7"/>
      <c r="V356" s="7"/>
      <c r="W356" s="7"/>
      <c r="X356" s="7"/>
      <c r="Y356" s="7"/>
      <c r="Z356" s="7"/>
    </row>
    <row r="357" ht="15.0" customHeight="1">
      <c r="A357" s="20" t="s">
        <v>272</v>
      </c>
      <c r="B357" s="20" t="s">
        <v>557</v>
      </c>
      <c r="C357" s="20" t="s">
        <v>882</v>
      </c>
      <c r="D357" s="50">
        <v>498.0</v>
      </c>
      <c r="E357" s="50">
        <v>644.0</v>
      </c>
      <c r="F357" s="50">
        <v>1142.0</v>
      </c>
      <c r="G357" s="57">
        <v>0.4360770578</v>
      </c>
      <c r="H357" s="57">
        <v>0.5639229422</v>
      </c>
      <c r="I357" s="7"/>
      <c r="J357" s="20" t="s">
        <v>272</v>
      </c>
      <c r="K357" s="20" t="s">
        <v>471</v>
      </c>
      <c r="L357" s="20">
        <v>601.0</v>
      </c>
      <c r="M357" s="57">
        <v>0.516726522</v>
      </c>
      <c r="N357" s="57">
        <v>0.5360461391</v>
      </c>
      <c r="O357" s="27">
        <v>-1.931961703</v>
      </c>
      <c r="P357" s="20">
        <v>1.0</v>
      </c>
      <c r="Q357" s="7"/>
      <c r="R357" s="7"/>
      <c r="S357" s="7"/>
      <c r="T357" s="7"/>
      <c r="U357" s="7"/>
      <c r="V357" s="7"/>
      <c r="W357" s="7"/>
      <c r="X357" s="7"/>
      <c r="Y357" s="7"/>
      <c r="Z357" s="7"/>
    </row>
    <row r="358" ht="15.0" customHeight="1">
      <c r="A358" s="20" t="s">
        <v>272</v>
      </c>
      <c r="B358" s="20" t="s">
        <v>557</v>
      </c>
      <c r="C358" s="20" t="s">
        <v>883</v>
      </c>
      <c r="D358" s="50">
        <v>498.0</v>
      </c>
      <c r="E358" s="50">
        <v>644.0</v>
      </c>
      <c r="F358" s="50">
        <v>1142.0</v>
      </c>
      <c r="G358" s="57">
        <v>0.4360770578</v>
      </c>
      <c r="H358" s="57">
        <v>0.5639229422</v>
      </c>
      <c r="I358" s="7"/>
      <c r="J358" s="20" t="s">
        <v>272</v>
      </c>
      <c r="K358" s="20" t="s">
        <v>471</v>
      </c>
      <c r="L358" s="20">
        <v>608.0</v>
      </c>
      <c r="M358" s="57">
        <v>0.508228264</v>
      </c>
      <c r="N358" s="57">
        <v>0.5104712042</v>
      </c>
      <c r="O358" s="27">
        <v>-0.2242940237</v>
      </c>
      <c r="P358" s="20">
        <v>1.0</v>
      </c>
      <c r="Q358" s="7"/>
      <c r="R358" s="7"/>
      <c r="S358" s="7"/>
      <c r="T358" s="7"/>
      <c r="U358" s="7"/>
      <c r="V358" s="7"/>
      <c r="W358" s="7"/>
      <c r="X358" s="7"/>
      <c r="Y358" s="7"/>
      <c r="Z358" s="7"/>
    </row>
    <row r="359" ht="15.0" customHeight="1">
      <c r="A359" s="20" t="s">
        <v>272</v>
      </c>
      <c r="B359" s="20" t="s">
        <v>482</v>
      </c>
      <c r="C359" s="20" t="s">
        <v>884</v>
      </c>
      <c r="D359" s="50">
        <v>642.0</v>
      </c>
      <c r="E359" s="50">
        <v>661.0</v>
      </c>
      <c r="F359" s="50">
        <v>1303.0</v>
      </c>
      <c r="G359" s="57">
        <v>0.4927091328</v>
      </c>
      <c r="H359" s="57">
        <v>0.5072908672</v>
      </c>
      <c r="I359" s="7"/>
      <c r="J359" s="20" t="s">
        <v>272</v>
      </c>
      <c r="K359" s="20" t="s">
        <v>471</v>
      </c>
      <c r="L359" s="20">
        <v>615.0</v>
      </c>
      <c r="M359" s="57">
        <v>0.5114234906</v>
      </c>
      <c r="N359" s="57">
        <v>0.5300589391</v>
      </c>
      <c r="O359" s="27">
        <v>-1.863544851</v>
      </c>
      <c r="P359" s="20">
        <v>1.0</v>
      </c>
      <c r="Q359" s="7"/>
      <c r="R359" s="7"/>
      <c r="S359" s="7"/>
      <c r="T359" s="7"/>
      <c r="U359" s="7"/>
      <c r="V359" s="7"/>
      <c r="W359" s="7"/>
      <c r="X359" s="7"/>
      <c r="Y359" s="7"/>
      <c r="Z359" s="7"/>
    </row>
    <row r="360" ht="15.0" customHeight="1">
      <c r="A360" s="20" t="s">
        <v>272</v>
      </c>
      <c r="B360" s="20" t="s">
        <v>482</v>
      </c>
      <c r="C360" s="20" t="s">
        <v>885</v>
      </c>
      <c r="D360" s="50">
        <v>642.0</v>
      </c>
      <c r="E360" s="50">
        <v>661.0</v>
      </c>
      <c r="F360" s="50">
        <v>1303.0</v>
      </c>
      <c r="G360" s="57">
        <v>0.4927091328</v>
      </c>
      <c r="H360" s="57">
        <v>0.5072908672</v>
      </c>
      <c r="I360" s="7"/>
      <c r="J360" s="20" t="s">
        <v>272</v>
      </c>
      <c r="K360" s="20" t="s">
        <v>472</v>
      </c>
      <c r="L360" s="20">
        <v>620.0</v>
      </c>
      <c r="M360" s="57">
        <v>0.5636305696</v>
      </c>
      <c r="N360" s="57">
        <v>0.5959933222</v>
      </c>
      <c r="O360" s="27">
        <v>-3.236275265</v>
      </c>
      <c r="P360" s="20">
        <v>1.0</v>
      </c>
      <c r="Q360" s="7"/>
      <c r="R360" s="7"/>
      <c r="S360" s="7"/>
      <c r="T360" s="7"/>
      <c r="U360" s="7"/>
      <c r="V360" s="7"/>
      <c r="W360" s="7"/>
      <c r="X360" s="7"/>
      <c r="Y360" s="7"/>
      <c r="Z360" s="7"/>
    </row>
    <row r="361" ht="15.0" customHeight="1">
      <c r="A361" s="20" t="s">
        <v>272</v>
      </c>
      <c r="B361" s="20" t="s">
        <v>482</v>
      </c>
      <c r="C361" s="20" t="s">
        <v>886</v>
      </c>
      <c r="D361" s="50">
        <v>642.0</v>
      </c>
      <c r="E361" s="50">
        <v>661.0</v>
      </c>
      <c r="F361" s="50">
        <v>1303.0</v>
      </c>
      <c r="G361" s="57">
        <v>0.4927091328</v>
      </c>
      <c r="H361" s="57">
        <v>0.5072908672</v>
      </c>
      <c r="I361" s="7"/>
      <c r="J361" s="20" t="s">
        <v>272</v>
      </c>
      <c r="K361" s="20" t="s">
        <v>473</v>
      </c>
      <c r="L361" s="20">
        <v>630.0</v>
      </c>
      <c r="M361" s="57">
        <v>0.4206879212</v>
      </c>
      <c r="N361" s="57">
        <v>0.5291262136</v>
      </c>
      <c r="O361" s="27">
        <v>-10.84382924</v>
      </c>
      <c r="P361" s="20">
        <v>0.0</v>
      </c>
      <c r="Q361" s="7"/>
      <c r="R361" s="7"/>
      <c r="S361" s="7"/>
      <c r="T361" s="7"/>
      <c r="U361" s="7"/>
      <c r="V361" s="7"/>
      <c r="W361" s="7"/>
      <c r="X361" s="7"/>
      <c r="Y361" s="7"/>
      <c r="Z361" s="7"/>
    </row>
    <row r="362" ht="15.0" customHeight="1">
      <c r="A362" s="20" t="s">
        <v>272</v>
      </c>
      <c r="B362" s="20" t="s">
        <v>482</v>
      </c>
      <c r="C362" s="20" t="s">
        <v>887</v>
      </c>
      <c r="D362" s="50">
        <v>642.0</v>
      </c>
      <c r="E362" s="50">
        <v>661.0</v>
      </c>
      <c r="F362" s="50">
        <v>1303.0</v>
      </c>
      <c r="G362" s="57">
        <v>0.4927091328</v>
      </c>
      <c r="H362" s="57">
        <v>0.5072908672</v>
      </c>
      <c r="I362" s="7"/>
      <c r="J362" s="20" t="s">
        <v>272</v>
      </c>
      <c r="K362" s="20" t="s">
        <v>427</v>
      </c>
      <c r="L362" s="20">
        <v>640.0</v>
      </c>
      <c r="M362" s="57">
        <v>0.58934461</v>
      </c>
      <c r="N362" s="57">
        <v>0.5798421372</v>
      </c>
      <c r="O362" s="27">
        <v>0.9502472746</v>
      </c>
      <c r="P362" s="20">
        <v>1.0</v>
      </c>
      <c r="Q362" s="7"/>
      <c r="R362" s="7"/>
      <c r="S362" s="7"/>
      <c r="T362" s="7"/>
      <c r="U362" s="7"/>
      <c r="V362" s="7"/>
      <c r="W362" s="7"/>
      <c r="X362" s="7"/>
      <c r="Y362" s="7"/>
      <c r="Z362" s="7"/>
    </row>
    <row r="363" ht="15.0" customHeight="1">
      <c r="A363" s="20" t="s">
        <v>272</v>
      </c>
      <c r="B363" s="20" t="s">
        <v>482</v>
      </c>
      <c r="C363" s="20" t="s">
        <v>888</v>
      </c>
      <c r="D363" s="50">
        <v>642.0</v>
      </c>
      <c r="E363" s="50">
        <v>661.0</v>
      </c>
      <c r="F363" s="50">
        <v>1303.0</v>
      </c>
      <c r="G363" s="57">
        <v>0.4927091328</v>
      </c>
      <c r="H363" s="57">
        <v>0.5072908672</v>
      </c>
      <c r="I363" s="7"/>
      <c r="J363" s="20" t="s">
        <v>272</v>
      </c>
      <c r="K363" s="20" t="s">
        <v>427</v>
      </c>
      <c r="L363" s="20">
        <v>650.0</v>
      </c>
      <c r="M363" s="57">
        <v>0.5278628885</v>
      </c>
      <c r="N363" s="57">
        <v>0.5508474576</v>
      </c>
      <c r="O363" s="27">
        <v>-2.298456912</v>
      </c>
      <c r="P363" s="20">
        <v>1.0</v>
      </c>
      <c r="Q363" s="7"/>
      <c r="R363" s="7"/>
      <c r="S363" s="7"/>
      <c r="T363" s="7"/>
      <c r="U363" s="7"/>
      <c r="V363" s="7"/>
      <c r="W363" s="7"/>
      <c r="X363" s="7"/>
      <c r="Y363" s="7"/>
      <c r="Z363" s="7"/>
    </row>
    <row r="364" ht="15.0" customHeight="1">
      <c r="A364" s="20" t="s">
        <v>272</v>
      </c>
      <c r="B364" s="20" t="s">
        <v>482</v>
      </c>
      <c r="C364" s="20" t="s">
        <v>889</v>
      </c>
      <c r="D364" s="50">
        <v>642.0</v>
      </c>
      <c r="E364" s="50">
        <v>661.0</v>
      </c>
      <c r="F364" s="50">
        <v>1303.0</v>
      </c>
      <c r="G364" s="57">
        <v>0.4927091328</v>
      </c>
      <c r="H364" s="57">
        <v>0.5072908672</v>
      </c>
      <c r="I364" s="7"/>
      <c r="J364" s="20" t="s">
        <v>272</v>
      </c>
      <c r="K364" s="20" t="s">
        <v>427</v>
      </c>
      <c r="L364" s="20">
        <v>660.0</v>
      </c>
      <c r="M364" s="57">
        <v>0.5414912092</v>
      </c>
      <c r="N364" s="57">
        <v>0.5210280374</v>
      </c>
      <c r="O364" s="27">
        <v>2.046317178</v>
      </c>
      <c r="P364" s="20">
        <v>1.0</v>
      </c>
      <c r="Q364" s="7"/>
      <c r="R364" s="7"/>
      <c r="S364" s="7"/>
      <c r="T364" s="7"/>
      <c r="U364" s="7"/>
      <c r="V364" s="7"/>
      <c r="W364" s="7"/>
      <c r="X364" s="7"/>
      <c r="Y364" s="7"/>
      <c r="Z364" s="7"/>
    </row>
    <row r="365" ht="15.0" customHeight="1">
      <c r="A365" s="20" t="s">
        <v>272</v>
      </c>
      <c r="B365" s="20" t="s">
        <v>482</v>
      </c>
      <c r="C365" s="20" t="s">
        <v>890</v>
      </c>
      <c r="D365" s="50">
        <v>642.0</v>
      </c>
      <c r="E365" s="50">
        <v>661.0</v>
      </c>
      <c r="F365" s="50">
        <v>1303.0</v>
      </c>
      <c r="G365" s="57">
        <v>0.4927091328</v>
      </c>
      <c r="H365" s="57">
        <v>0.5072908672</v>
      </c>
      <c r="I365" s="7"/>
      <c r="J365" s="20" t="s">
        <v>272</v>
      </c>
      <c r="K365" s="20" t="s">
        <v>427</v>
      </c>
      <c r="L365" s="20">
        <v>670.0</v>
      </c>
      <c r="M365" s="57">
        <v>0.5242406718</v>
      </c>
      <c r="N365" s="57">
        <v>0.5232067511</v>
      </c>
      <c r="O365" s="27">
        <v>0.1033920792</v>
      </c>
      <c r="P365" s="20">
        <v>1.0</v>
      </c>
      <c r="Q365" s="7"/>
      <c r="R365" s="7"/>
      <c r="S365" s="7"/>
      <c r="T365" s="7"/>
      <c r="U365" s="7"/>
      <c r="V365" s="7"/>
      <c r="W365" s="7"/>
      <c r="X365" s="7"/>
      <c r="Y365" s="7"/>
      <c r="Z365" s="7"/>
    </row>
    <row r="366" ht="15.0" customHeight="1">
      <c r="A366" s="20" t="s">
        <v>272</v>
      </c>
      <c r="B366" s="20" t="s">
        <v>482</v>
      </c>
      <c r="C366" s="20" t="s">
        <v>891</v>
      </c>
      <c r="D366" s="50">
        <v>642.0</v>
      </c>
      <c r="E366" s="50">
        <v>661.0</v>
      </c>
      <c r="F366" s="50">
        <v>1303.0</v>
      </c>
      <c r="G366" s="57">
        <v>0.4927091328</v>
      </c>
      <c r="H366" s="57">
        <v>0.5072908672</v>
      </c>
      <c r="I366" s="7"/>
      <c r="J366" s="20" t="s">
        <v>272</v>
      </c>
      <c r="K366" s="20" t="s">
        <v>427</v>
      </c>
      <c r="L366" s="20">
        <v>673.0</v>
      </c>
      <c r="M366" s="57">
        <v>0.5662607354</v>
      </c>
      <c r="N366" s="57">
        <v>0.5457746479</v>
      </c>
      <c r="O366" s="27">
        <v>2.048608755</v>
      </c>
      <c r="P366" s="20">
        <v>1.0</v>
      </c>
      <c r="Q366" s="7"/>
      <c r="R366" s="7"/>
      <c r="S366" s="7"/>
      <c r="T366" s="7"/>
      <c r="U366" s="7"/>
      <c r="V366" s="7"/>
      <c r="W366" s="7"/>
      <c r="X366" s="7"/>
      <c r="Y366" s="7"/>
      <c r="Z366" s="7"/>
    </row>
    <row r="367" ht="15.0" customHeight="1">
      <c r="A367" s="20" t="s">
        <v>272</v>
      </c>
      <c r="B367" s="20" t="s">
        <v>482</v>
      </c>
      <c r="C367" s="20" t="s">
        <v>892</v>
      </c>
      <c r="D367" s="50">
        <v>642.0</v>
      </c>
      <c r="E367" s="50">
        <v>661.0</v>
      </c>
      <c r="F367" s="50">
        <v>1303.0</v>
      </c>
      <c r="G367" s="57">
        <v>0.4927091328</v>
      </c>
      <c r="H367" s="57">
        <v>0.5072908672</v>
      </c>
      <c r="I367" s="7"/>
      <c r="J367" s="20" t="s">
        <v>272</v>
      </c>
      <c r="K367" s="20" t="s">
        <v>427</v>
      </c>
      <c r="L367" s="20">
        <v>677.0</v>
      </c>
      <c r="M367" s="57">
        <v>0.560577232</v>
      </c>
      <c r="N367" s="57">
        <v>0.5300829876</v>
      </c>
      <c r="O367" s="27">
        <v>3.049424449</v>
      </c>
      <c r="P367" s="20">
        <v>1.0</v>
      </c>
      <c r="Q367" s="7"/>
      <c r="R367" s="7"/>
      <c r="S367" s="7"/>
      <c r="T367" s="7"/>
      <c r="U367" s="7"/>
      <c r="V367" s="7"/>
      <c r="W367" s="7"/>
      <c r="X367" s="7"/>
      <c r="Y367" s="7"/>
      <c r="Z367" s="7"/>
    </row>
    <row r="368" ht="15.0" customHeight="1">
      <c r="A368" s="20" t="s">
        <v>272</v>
      </c>
      <c r="B368" s="20" t="s">
        <v>558</v>
      </c>
      <c r="C368" s="20" t="s">
        <v>893</v>
      </c>
      <c r="D368" s="50">
        <v>126.0</v>
      </c>
      <c r="E368" s="50">
        <v>227.0</v>
      </c>
      <c r="F368" s="50">
        <v>353.0</v>
      </c>
      <c r="G368" s="57">
        <v>0.3569405099</v>
      </c>
      <c r="H368" s="57">
        <v>0.6430594901</v>
      </c>
      <c r="I368" s="7"/>
      <c r="J368" s="20" t="s">
        <v>272</v>
      </c>
      <c r="K368" s="20" t="s">
        <v>474</v>
      </c>
      <c r="L368" s="20">
        <v>680.0</v>
      </c>
      <c r="M368" s="57">
        <v>0.4497494013</v>
      </c>
      <c r="N368" s="57">
        <v>0.487654321</v>
      </c>
      <c r="O368" s="27">
        <v>-3.790491972</v>
      </c>
      <c r="P368" s="20">
        <v>1.0</v>
      </c>
      <c r="Q368" s="7"/>
      <c r="R368" s="7"/>
      <c r="S368" s="7"/>
      <c r="T368" s="7"/>
      <c r="U368" s="7"/>
      <c r="V368" s="7"/>
      <c r="W368" s="7"/>
      <c r="X368" s="7"/>
      <c r="Y368" s="7"/>
      <c r="Z368" s="7"/>
    </row>
    <row r="369" ht="15.0" customHeight="1">
      <c r="A369" s="20" t="s">
        <v>272</v>
      </c>
      <c r="B369" s="20" t="s">
        <v>558</v>
      </c>
      <c r="C369" s="20" t="s">
        <v>894</v>
      </c>
      <c r="D369" s="50">
        <v>126.0</v>
      </c>
      <c r="E369" s="50">
        <v>227.0</v>
      </c>
      <c r="F369" s="50">
        <v>353.0</v>
      </c>
      <c r="G369" s="57">
        <v>0.3569405099</v>
      </c>
      <c r="H369" s="57">
        <v>0.6430594901</v>
      </c>
      <c r="I369" s="7"/>
      <c r="J369" s="20" t="s">
        <v>272</v>
      </c>
      <c r="K369" s="20" t="s">
        <v>474</v>
      </c>
      <c r="L369" s="20">
        <v>690.0</v>
      </c>
      <c r="M369" s="57">
        <v>0.4979695346</v>
      </c>
      <c r="N369" s="57">
        <v>0.5042643923</v>
      </c>
      <c r="O369" s="27">
        <v>-0.6294857737</v>
      </c>
      <c r="P369" s="20">
        <v>0.0</v>
      </c>
      <c r="Q369" s="7"/>
      <c r="R369" s="7"/>
      <c r="S369" s="7"/>
      <c r="T369" s="7"/>
      <c r="U369" s="7"/>
      <c r="V369" s="7"/>
      <c r="W369" s="7"/>
      <c r="X369" s="7"/>
      <c r="Y369" s="7"/>
      <c r="Z369" s="7"/>
    </row>
    <row r="370" ht="15.0" customHeight="1">
      <c r="A370" s="20" t="s">
        <v>272</v>
      </c>
      <c r="B370" s="20" t="s">
        <v>558</v>
      </c>
      <c r="C370" s="20" t="s">
        <v>895</v>
      </c>
      <c r="D370" s="50">
        <v>126.0</v>
      </c>
      <c r="E370" s="50">
        <v>227.0</v>
      </c>
      <c r="F370" s="50">
        <v>353.0</v>
      </c>
      <c r="G370" s="57">
        <v>0.3569405099</v>
      </c>
      <c r="H370" s="57">
        <v>0.6430594901</v>
      </c>
      <c r="I370" s="7"/>
      <c r="J370" s="20" t="s">
        <v>272</v>
      </c>
      <c r="K370" s="20" t="s">
        <v>474</v>
      </c>
      <c r="L370" s="20">
        <v>700.0</v>
      </c>
      <c r="M370" s="57">
        <v>0.5500067822</v>
      </c>
      <c r="N370" s="57">
        <v>0.5227781927</v>
      </c>
      <c r="O370" s="27">
        <v>2.722858956</v>
      </c>
      <c r="P370" s="20">
        <v>1.0</v>
      </c>
      <c r="Q370" s="7"/>
      <c r="R370" s="7"/>
      <c r="S370" s="7"/>
      <c r="T370" s="7"/>
      <c r="U370" s="7"/>
      <c r="V370" s="7"/>
      <c r="W370" s="7"/>
      <c r="X370" s="7"/>
      <c r="Y370" s="7"/>
      <c r="Z370" s="7"/>
    </row>
    <row r="371" ht="15.0" customHeight="1">
      <c r="A371" s="20" t="s">
        <v>272</v>
      </c>
      <c r="B371" s="20" t="s">
        <v>558</v>
      </c>
      <c r="C371" s="20" t="s">
        <v>896</v>
      </c>
      <c r="D371" s="50">
        <v>126.0</v>
      </c>
      <c r="E371" s="50">
        <v>227.0</v>
      </c>
      <c r="F371" s="50">
        <v>353.0</v>
      </c>
      <c r="G371" s="57">
        <v>0.3569405099</v>
      </c>
      <c r="H371" s="57">
        <v>0.6430594901</v>
      </c>
      <c r="I371" s="7"/>
      <c r="J371" s="20" t="s">
        <v>272</v>
      </c>
      <c r="K371" s="20" t="s">
        <v>406</v>
      </c>
      <c r="L371" s="20">
        <v>710.0</v>
      </c>
      <c r="M371" s="57">
        <v>0.3423228641</v>
      </c>
      <c r="N371" s="57">
        <v>0.3339449541</v>
      </c>
      <c r="O371" s="27">
        <v>0.8377909927</v>
      </c>
      <c r="P371" s="20">
        <v>1.0</v>
      </c>
      <c r="Q371" s="7"/>
      <c r="R371" s="7"/>
      <c r="S371" s="7"/>
      <c r="T371" s="7"/>
      <c r="U371" s="7"/>
      <c r="V371" s="7"/>
      <c r="W371" s="7"/>
      <c r="X371" s="7"/>
      <c r="Y371" s="7"/>
      <c r="Z371" s="7"/>
    </row>
    <row r="372" ht="15.0" customHeight="1">
      <c r="A372" s="20" t="s">
        <v>272</v>
      </c>
      <c r="B372" s="20" t="s">
        <v>559</v>
      </c>
      <c r="C372" s="20" t="s">
        <v>897</v>
      </c>
      <c r="D372" s="50">
        <v>292.0</v>
      </c>
      <c r="E372" s="50">
        <v>608.0</v>
      </c>
      <c r="F372" s="50">
        <v>900.0</v>
      </c>
      <c r="G372" s="57">
        <v>0.3244444444</v>
      </c>
      <c r="H372" s="57">
        <v>0.6755555556</v>
      </c>
      <c r="I372" s="7"/>
      <c r="J372" s="20" t="s">
        <v>272</v>
      </c>
      <c r="K372" s="20" t="s">
        <v>406</v>
      </c>
      <c r="L372" s="20">
        <v>720.0</v>
      </c>
      <c r="M372" s="57">
        <v>0.3485147257</v>
      </c>
      <c r="N372" s="57">
        <v>0.335089568</v>
      </c>
      <c r="O372" s="27">
        <v>1.342515777</v>
      </c>
      <c r="P372" s="20">
        <v>1.0</v>
      </c>
      <c r="Q372" s="7"/>
      <c r="R372" s="7"/>
      <c r="S372" s="7"/>
      <c r="T372" s="7"/>
      <c r="U372" s="7"/>
      <c r="V372" s="7"/>
      <c r="W372" s="7"/>
      <c r="X372" s="7"/>
      <c r="Y372" s="7"/>
      <c r="Z372" s="7"/>
    </row>
    <row r="373" ht="15.0" customHeight="1">
      <c r="A373" s="20" t="s">
        <v>272</v>
      </c>
      <c r="B373" s="20" t="s">
        <v>559</v>
      </c>
      <c r="C373" s="20" t="s">
        <v>898</v>
      </c>
      <c r="D373" s="50">
        <v>292.0</v>
      </c>
      <c r="E373" s="50">
        <v>608.0</v>
      </c>
      <c r="F373" s="50">
        <v>900.0</v>
      </c>
      <c r="G373" s="57">
        <v>0.3244444444</v>
      </c>
      <c r="H373" s="57">
        <v>0.6755555556</v>
      </c>
      <c r="I373" s="7"/>
      <c r="J373" s="20" t="s">
        <v>272</v>
      </c>
      <c r="K373" s="20" t="s">
        <v>406</v>
      </c>
      <c r="L373" s="20">
        <v>730.0</v>
      </c>
      <c r="M373" s="57">
        <v>0.2794271154</v>
      </c>
      <c r="N373" s="57">
        <v>0.3115438108</v>
      </c>
      <c r="O373" s="27">
        <v>-3.211669548</v>
      </c>
      <c r="P373" s="20">
        <v>1.0</v>
      </c>
      <c r="Q373" s="7"/>
      <c r="R373" s="7"/>
      <c r="S373" s="7"/>
      <c r="T373" s="7"/>
      <c r="U373" s="7"/>
      <c r="V373" s="7"/>
      <c r="W373" s="7"/>
      <c r="X373" s="7"/>
      <c r="Y373" s="7"/>
      <c r="Z373" s="7"/>
    </row>
    <row r="374" ht="15.0" customHeight="1">
      <c r="A374" s="20" t="s">
        <v>272</v>
      </c>
      <c r="B374" s="20" t="s">
        <v>559</v>
      </c>
      <c r="C374" s="20" t="s">
        <v>899</v>
      </c>
      <c r="D374" s="50">
        <v>292.0</v>
      </c>
      <c r="E374" s="50">
        <v>608.0</v>
      </c>
      <c r="F374" s="50">
        <v>900.0</v>
      </c>
      <c r="G374" s="57">
        <v>0.3244444444</v>
      </c>
      <c r="H374" s="57">
        <v>0.6755555556</v>
      </c>
      <c r="I374" s="7"/>
      <c r="J374" s="20" t="s">
        <v>272</v>
      </c>
      <c r="K374" s="20" t="s">
        <v>406</v>
      </c>
      <c r="L374" s="20">
        <v>740.0</v>
      </c>
      <c r="M374" s="57">
        <v>0.3312924482</v>
      </c>
      <c r="N374" s="57">
        <v>0.3352033661</v>
      </c>
      <c r="O374" s="27">
        <v>-0.3910917816</v>
      </c>
      <c r="P374" s="20">
        <v>1.0</v>
      </c>
      <c r="Q374" s="7"/>
      <c r="R374" s="7"/>
      <c r="S374" s="7"/>
      <c r="T374" s="7"/>
      <c r="U374" s="7"/>
      <c r="V374" s="7"/>
      <c r="W374" s="7"/>
      <c r="X374" s="7"/>
      <c r="Y374" s="7"/>
      <c r="Z374" s="7"/>
    </row>
    <row r="375" ht="15.0" customHeight="1">
      <c r="A375" s="20" t="s">
        <v>272</v>
      </c>
      <c r="B375" s="20" t="s">
        <v>559</v>
      </c>
      <c r="C375" s="20" t="s">
        <v>900</v>
      </c>
      <c r="D375" s="50">
        <v>292.0</v>
      </c>
      <c r="E375" s="50">
        <v>608.0</v>
      </c>
      <c r="F375" s="50">
        <v>900.0</v>
      </c>
      <c r="G375" s="57">
        <v>0.3244444444</v>
      </c>
      <c r="H375" s="57">
        <v>0.6755555556</v>
      </c>
      <c r="I375" s="7"/>
      <c r="J375" s="20" t="s">
        <v>272</v>
      </c>
      <c r="K375" s="20" t="s">
        <v>406</v>
      </c>
      <c r="L375" s="20">
        <v>750.0</v>
      </c>
      <c r="M375" s="57">
        <v>0.3561886411</v>
      </c>
      <c r="N375" s="57">
        <v>0.3582089552</v>
      </c>
      <c r="O375" s="27">
        <v>-0.2020314103</v>
      </c>
      <c r="P375" s="20">
        <v>1.0</v>
      </c>
      <c r="Q375" s="7"/>
      <c r="R375" s="7"/>
      <c r="S375" s="7"/>
      <c r="T375" s="7"/>
      <c r="U375" s="7"/>
      <c r="V375" s="7"/>
      <c r="W375" s="7"/>
      <c r="X375" s="7"/>
      <c r="Y375" s="7"/>
      <c r="Z375" s="7"/>
    </row>
    <row r="376" ht="15.0" customHeight="1">
      <c r="A376" s="20" t="s">
        <v>272</v>
      </c>
      <c r="B376" s="20" t="s">
        <v>560</v>
      </c>
      <c r="C376" s="20" t="s">
        <v>560</v>
      </c>
      <c r="D376" s="50">
        <v>76.0</v>
      </c>
      <c r="E376" s="50">
        <v>146.0</v>
      </c>
      <c r="F376" s="50">
        <v>222.0</v>
      </c>
      <c r="G376" s="57">
        <v>0.3423423423</v>
      </c>
      <c r="H376" s="57">
        <v>0.6576576577</v>
      </c>
      <c r="I376" s="7"/>
      <c r="J376" s="20" t="s">
        <v>272</v>
      </c>
      <c r="K376" s="20" t="s">
        <v>475</v>
      </c>
      <c r="L376" s="20">
        <v>760.0</v>
      </c>
      <c r="M376" s="57">
        <v>0.3476970314</v>
      </c>
      <c r="N376" s="57">
        <v>0.3755334282</v>
      </c>
      <c r="O376" s="27">
        <v>-2.783639675</v>
      </c>
      <c r="P376" s="20">
        <v>1.0</v>
      </c>
      <c r="Q376" s="7"/>
      <c r="R376" s="7"/>
      <c r="S376" s="7"/>
      <c r="T376" s="7"/>
      <c r="U376" s="7"/>
      <c r="V376" s="7"/>
      <c r="W376" s="7"/>
      <c r="X376" s="7"/>
      <c r="Y376" s="7"/>
      <c r="Z376" s="7"/>
    </row>
    <row r="377" ht="15.0" customHeight="1">
      <c r="A377" s="20" t="s">
        <v>272</v>
      </c>
      <c r="B377" s="20" t="s">
        <v>561</v>
      </c>
      <c r="C377" s="20" t="s">
        <v>561</v>
      </c>
      <c r="D377" s="50">
        <v>263.0</v>
      </c>
      <c r="E377" s="50">
        <v>511.0</v>
      </c>
      <c r="F377" s="50">
        <v>774.0</v>
      </c>
      <c r="G377" s="57">
        <v>0.3397932817</v>
      </c>
      <c r="H377" s="57">
        <v>0.6602067183</v>
      </c>
      <c r="I377" s="7"/>
      <c r="J377" s="20" t="s">
        <v>272</v>
      </c>
      <c r="K377" s="20" t="s">
        <v>475</v>
      </c>
      <c r="L377" s="20">
        <v>770.0</v>
      </c>
      <c r="M377" s="57">
        <v>0.3104359115</v>
      </c>
      <c r="N377" s="57">
        <v>0.3177816901</v>
      </c>
      <c r="O377" s="27">
        <v>-0.7345778597</v>
      </c>
      <c r="P377" s="20">
        <v>1.0</v>
      </c>
      <c r="Q377" s="7"/>
      <c r="R377" s="7"/>
      <c r="S377" s="7"/>
      <c r="T377" s="7"/>
      <c r="U377" s="7"/>
      <c r="V377" s="7"/>
      <c r="W377" s="7"/>
      <c r="X377" s="7"/>
      <c r="Y377" s="7"/>
      <c r="Z377" s="7"/>
    </row>
    <row r="378" ht="15.0" customHeight="1">
      <c r="A378" s="20" t="s">
        <v>272</v>
      </c>
      <c r="B378" s="20" t="s">
        <v>562</v>
      </c>
      <c r="C378" s="20" t="s">
        <v>562</v>
      </c>
      <c r="D378" s="50">
        <v>176.0</v>
      </c>
      <c r="E378" s="50">
        <v>284.0</v>
      </c>
      <c r="F378" s="50">
        <v>460.0</v>
      </c>
      <c r="G378" s="57">
        <v>0.3826086957</v>
      </c>
      <c r="H378" s="57">
        <v>0.6173913043</v>
      </c>
      <c r="I378" s="7"/>
      <c r="J378" s="20" t="s">
        <v>272</v>
      </c>
      <c r="K378" s="20" t="s">
        <v>476</v>
      </c>
      <c r="L378" s="20">
        <v>780.0</v>
      </c>
      <c r="M378" s="57">
        <v>0.4387197273</v>
      </c>
      <c r="N378" s="57">
        <v>0.462600321</v>
      </c>
      <c r="O378" s="27">
        <v>-2.388059377</v>
      </c>
      <c r="P378" s="20">
        <v>1.0</v>
      </c>
      <c r="Q378" s="7"/>
      <c r="R378" s="7"/>
      <c r="S378" s="7"/>
      <c r="T378" s="7"/>
      <c r="U378" s="7"/>
      <c r="V378" s="7"/>
      <c r="W378" s="7"/>
      <c r="X378" s="7"/>
      <c r="Y378" s="7"/>
      <c r="Z378" s="7"/>
    </row>
    <row r="379" ht="15.0" customHeight="1">
      <c r="A379" s="20" t="s">
        <v>272</v>
      </c>
      <c r="B379" s="20" t="s">
        <v>563</v>
      </c>
      <c r="C379" s="20" t="s">
        <v>563</v>
      </c>
      <c r="D379" s="50">
        <v>278.0</v>
      </c>
      <c r="E379" s="50">
        <v>399.0</v>
      </c>
      <c r="F379" s="50">
        <v>677.0</v>
      </c>
      <c r="G379" s="57">
        <v>0.4106351551</v>
      </c>
      <c r="H379" s="57">
        <v>0.5893648449</v>
      </c>
      <c r="I379" s="7"/>
      <c r="J379" s="20" t="s">
        <v>272</v>
      </c>
      <c r="K379" s="20" t="s">
        <v>476</v>
      </c>
      <c r="L379" s="20">
        <v>790.0</v>
      </c>
      <c r="M379" s="57">
        <v>0.4135248492</v>
      </c>
      <c r="N379" s="57">
        <v>0.4234800839</v>
      </c>
      <c r="O379" s="27">
        <v>-0.9955234666</v>
      </c>
      <c r="P379" s="20">
        <v>1.0</v>
      </c>
      <c r="Q379" s="7"/>
      <c r="R379" s="7"/>
      <c r="S379" s="7"/>
      <c r="T379" s="7"/>
      <c r="U379" s="7"/>
      <c r="V379" s="7"/>
      <c r="W379" s="7"/>
      <c r="X379" s="7"/>
      <c r="Y379" s="7"/>
      <c r="Z379" s="7"/>
    </row>
    <row r="380" ht="15.0" customHeight="1">
      <c r="A380" s="20" t="s">
        <v>272</v>
      </c>
      <c r="B380" s="20" t="s">
        <v>564</v>
      </c>
      <c r="C380" s="20" t="s">
        <v>901</v>
      </c>
      <c r="D380" s="50">
        <v>209.0</v>
      </c>
      <c r="E380" s="50">
        <v>506.0</v>
      </c>
      <c r="F380" s="50">
        <v>715.0</v>
      </c>
      <c r="G380" s="57">
        <v>0.2923076923</v>
      </c>
      <c r="H380" s="57">
        <v>0.7076923077</v>
      </c>
      <c r="I380" s="7"/>
      <c r="J380" s="20" t="s">
        <v>272</v>
      </c>
      <c r="K380" s="20" t="s">
        <v>477</v>
      </c>
      <c r="L380" s="20">
        <v>800.0</v>
      </c>
      <c r="M380" s="57">
        <v>0.5399045411</v>
      </c>
      <c r="N380" s="57">
        <v>0.5260791367</v>
      </c>
      <c r="O380" s="27">
        <v>1.382540444</v>
      </c>
      <c r="P380" s="20">
        <v>1.0</v>
      </c>
      <c r="Q380" s="7"/>
      <c r="R380" s="7"/>
      <c r="S380" s="7"/>
      <c r="T380" s="7"/>
      <c r="U380" s="7"/>
      <c r="V380" s="7"/>
      <c r="W380" s="7"/>
      <c r="X380" s="7"/>
      <c r="Y380" s="7"/>
      <c r="Z380" s="7"/>
    </row>
    <row r="381" ht="15.0" customHeight="1">
      <c r="A381" s="20" t="s">
        <v>272</v>
      </c>
      <c r="B381" s="20" t="s">
        <v>564</v>
      </c>
      <c r="C381" s="20" t="s">
        <v>902</v>
      </c>
      <c r="D381" s="50">
        <v>209.0</v>
      </c>
      <c r="E381" s="50">
        <v>506.0</v>
      </c>
      <c r="F381" s="50">
        <v>715.0</v>
      </c>
      <c r="G381" s="57">
        <v>0.2923076923</v>
      </c>
      <c r="H381" s="57">
        <v>0.7076923077</v>
      </c>
      <c r="I381" s="7"/>
      <c r="J381" s="20" t="s">
        <v>272</v>
      </c>
      <c r="K381" s="20" t="s">
        <v>477</v>
      </c>
      <c r="L381" s="20">
        <v>810.0</v>
      </c>
      <c r="M381" s="57">
        <v>0.434587913</v>
      </c>
      <c r="N381" s="57">
        <v>0.4190163934</v>
      </c>
      <c r="O381" s="27">
        <v>1.557151957</v>
      </c>
      <c r="P381" s="20">
        <v>1.0</v>
      </c>
      <c r="Q381" s="7"/>
      <c r="R381" s="7"/>
      <c r="S381" s="7"/>
      <c r="T381" s="7"/>
      <c r="U381" s="7"/>
      <c r="V381" s="7"/>
      <c r="W381" s="7"/>
      <c r="X381" s="7"/>
      <c r="Y381" s="7"/>
      <c r="Z381" s="7"/>
    </row>
    <row r="382" ht="15.0" customHeight="1">
      <c r="A382" s="20" t="s">
        <v>272</v>
      </c>
      <c r="B382" s="20" t="s">
        <v>564</v>
      </c>
      <c r="C382" s="20" t="s">
        <v>903</v>
      </c>
      <c r="D382" s="50">
        <v>209.0</v>
      </c>
      <c r="E382" s="50">
        <v>506.0</v>
      </c>
      <c r="F382" s="50">
        <v>715.0</v>
      </c>
      <c r="G382" s="57">
        <v>0.2923076923</v>
      </c>
      <c r="H382" s="57">
        <v>0.7076923077</v>
      </c>
      <c r="I382" s="7"/>
      <c r="J382" s="20" t="s">
        <v>272</v>
      </c>
      <c r="K382" s="20" t="s">
        <v>477</v>
      </c>
      <c r="L382" s="20">
        <v>820.0</v>
      </c>
      <c r="M382" s="57">
        <v>0.445286886</v>
      </c>
      <c r="N382" s="57">
        <v>0.4269662921</v>
      </c>
      <c r="O382" s="27">
        <v>1.832059388</v>
      </c>
      <c r="P382" s="20">
        <v>1.0</v>
      </c>
      <c r="Q382" s="7"/>
      <c r="R382" s="7"/>
      <c r="S382" s="7"/>
      <c r="T382" s="7"/>
      <c r="U382" s="7"/>
      <c r="V382" s="7"/>
      <c r="W382" s="7"/>
      <c r="X382" s="7"/>
      <c r="Y382" s="7"/>
      <c r="Z382" s="7"/>
    </row>
    <row r="383" ht="15.0" customHeight="1">
      <c r="A383" s="20" t="s">
        <v>272</v>
      </c>
      <c r="B383" s="20" t="s">
        <v>564</v>
      </c>
      <c r="C383" s="20" t="s">
        <v>904</v>
      </c>
      <c r="D383" s="50">
        <v>209.0</v>
      </c>
      <c r="E383" s="50">
        <v>506.0</v>
      </c>
      <c r="F383" s="50">
        <v>715.0</v>
      </c>
      <c r="G383" s="57">
        <v>0.2923076923</v>
      </c>
      <c r="H383" s="57">
        <v>0.7076923077</v>
      </c>
      <c r="I383" s="7"/>
      <c r="J383" s="20" t="s">
        <v>272</v>
      </c>
      <c r="K383" s="20" t="s">
        <v>477</v>
      </c>
      <c r="L383" s="20">
        <v>830.0</v>
      </c>
      <c r="M383" s="57">
        <v>0.5101644788</v>
      </c>
      <c r="N383" s="57">
        <v>0.5199161426</v>
      </c>
      <c r="O383" s="27">
        <v>-0.9751663785</v>
      </c>
      <c r="P383" s="20">
        <v>1.0</v>
      </c>
      <c r="Q383" s="7"/>
      <c r="R383" s="7"/>
      <c r="S383" s="7"/>
      <c r="T383" s="7"/>
      <c r="U383" s="7"/>
      <c r="V383" s="7"/>
      <c r="W383" s="7"/>
      <c r="X383" s="7"/>
      <c r="Y383" s="7"/>
      <c r="Z383" s="7"/>
    </row>
    <row r="384" ht="15.0" customHeight="1">
      <c r="A384" s="20" t="s">
        <v>272</v>
      </c>
      <c r="B384" s="20" t="s">
        <v>564</v>
      </c>
      <c r="C384" s="20" t="s">
        <v>905</v>
      </c>
      <c r="D384" s="50">
        <v>209.0</v>
      </c>
      <c r="E384" s="50">
        <v>506.0</v>
      </c>
      <c r="F384" s="50">
        <v>715.0</v>
      </c>
      <c r="G384" s="57">
        <v>0.2923076923</v>
      </c>
      <c r="H384" s="57">
        <v>0.7076923077</v>
      </c>
      <c r="I384" s="7"/>
      <c r="J384" s="20" t="s">
        <v>272</v>
      </c>
      <c r="K384" s="20" t="s">
        <v>477</v>
      </c>
      <c r="L384" s="20">
        <v>833.0</v>
      </c>
      <c r="M384" s="57">
        <v>0.5303237329</v>
      </c>
      <c r="N384" s="57">
        <v>0.515195369</v>
      </c>
      <c r="O384" s="27">
        <v>1.512836389</v>
      </c>
      <c r="P384" s="20">
        <v>1.0</v>
      </c>
      <c r="Q384" s="7"/>
      <c r="R384" s="7"/>
      <c r="S384" s="7"/>
      <c r="T384" s="7"/>
      <c r="U384" s="7"/>
      <c r="V384" s="7"/>
      <c r="W384" s="7"/>
      <c r="X384" s="7"/>
      <c r="Y384" s="7"/>
      <c r="Z384" s="7"/>
    </row>
    <row r="385" ht="15.0" customHeight="1">
      <c r="A385" s="20" t="s">
        <v>272</v>
      </c>
      <c r="B385" s="20" t="s">
        <v>490</v>
      </c>
      <c r="C385" s="20" t="s">
        <v>906</v>
      </c>
      <c r="D385" s="50">
        <v>442.0</v>
      </c>
      <c r="E385" s="50">
        <v>509.0</v>
      </c>
      <c r="F385" s="50">
        <v>951.0</v>
      </c>
      <c r="G385" s="57">
        <v>0.4647739222</v>
      </c>
      <c r="H385" s="57">
        <v>0.5352260778</v>
      </c>
      <c r="I385" s="7"/>
      <c r="J385" s="20" t="s">
        <v>272</v>
      </c>
      <c r="K385" s="20" t="s">
        <v>477</v>
      </c>
      <c r="L385" s="20">
        <v>837.0</v>
      </c>
      <c r="M385" s="57">
        <v>0.5432540222</v>
      </c>
      <c r="N385" s="57">
        <v>0.5541082164</v>
      </c>
      <c r="O385" s="27">
        <v>-1.085419424</v>
      </c>
      <c r="P385" s="20">
        <v>1.0</v>
      </c>
      <c r="Q385" s="7"/>
      <c r="R385" s="7"/>
      <c r="S385" s="7"/>
      <c r="T385" s="7"/>
      <c r="U385" s="7"/>
      <c r="V385" s="7"/>
      <c r="W385" s="7"/>
      <c r="X385" s="7"/>
      <c r="Y385" s="7"/>
      <c r="Z385" s="7"/>
    </row>
    <row r="386" ht="15.0" customHeight="1">
      <c r="A386" s="20" t="s">
        <v>272</v>
      </c>
      <c r="B386" s="20" t="s">
        <v>490</v>
      </c>
      <c r="C386" s="20" t="s">
        <v>907</v>
      </c>
      <c r="D386" s="50">
        <v>442.0</v>
      </c>
      <c r="E386" s="50">
        <v>509.0</v>
      </c>
      <c r="F386" s="50">
        <v>951.0</v>
      </c>
      <c r="G386" s="57">
        <v>0.4647739222</v>
      </c>
      <c r="H386" s="57">
        <v>0.5352260778</v>
      </c>
      <c r="I386" s="7"/>
      <c r="J386" s="20" t="s">
        <v>272</v>
      </c>
      <c r="K386" s="20" t="s">
        <v>477</v>
      </c>
      <c r="L386" s="20">
        <v>840.0</v>
      </c>
      <c r="M386" s="57">
        <v>0.4043510008</v>
      </c>
      <c r="N386" s="57">
        <v>0.4087759815</v>
      </c>
      <c r="O386" s="27">
        <v>-0.4424980686</v>
      </c>
      <c r="P386" s="20">
        <v>1.0</v>
      </c>
      <c r="Q386" s="7"/>
      <c r="R386" s="7"/>
      <c r="S386" s="7"/>
      <c r="T386" s="7"/>
      <c r="U386" s="7"/>
      <c r="V386" s="7"/>
      <c r="W386" s="7"/>
      <c r="X386" s="7"/>
      <c r="Y386" s="7"/>
      <c r="Z386" s="7"/>
    </row>
    <row r="387" ht="15.0" customHeight="1">
      <c r="A387" s="20" t="s">
        <v>272</v>
      </c>
      <c r="B387" s="20" t="s">
        <v>490</v>
      </c>
      <c r="C387" s="20" t="s">
        <v>908</v>
      </c>
      <c r="D387" s="50">
        <v>442.0</v>
      </c>
      <c r="E387" s="50">
        <v>509.0</v>
      </c>
      <c r="F387" s="50">
        <v>951.0</v>
      </c>
      <c r="G387" s="57">
        <v>0.4647739222</v>
      </c>
      <c r="H387" s="57">
        <v>0.5352260778</v>
      </c>
      <c r="I387" s="7"/>
      <c r="J387" s="20" t="s">
        <v>272</v>
      </c>
      <c r="K387" s="20" t="s">
        <v>477</v>
      </c>
      <c r="L387" s="20">
        <v>850.0</v>
      </c>
      <c r="M387" s="57">
        <v>0.4126120274</v>
      </c>
      <c r="N387" s="57">
        <v>0.4167487685</v>
      </c>
      <c r="O387" s="27">
        <v>-0.4136741073</v>
      </c>
      <c r="P387" s="20">
        <v>1.0</v>
      </c>
      <c r="Q387" s="7"/>
      <c r="R387" s="7"/>
      <c r="S387" s="7"/>
      <c r="T387" s="7"/>
      <c r="U387" s="7"/>
      <c r="V387" s="7"/>
      <c r="W387" s="7"/>
      <c r="X387" s="7"/>
      <c r="Y387" s="7"/>
      <c r="Z387" s="7"/>
    </row>
    <row r="388" ht="15.0" customHeight="1">
      <c r="A388" s="20" t="s">
        <v>272</v>
      </c>
      <c r="B388" s="20" t="s">
        <v>490</v>
      </c>
      <c r="C388" s="20" t="s">
        <v>909</v>
      </c>
      <c r="D388" s="50">
        <v>442.0</v>
      </c>
      <c r="E388" s="50">
        <v>509.0</v>
      </c>
      <c r="F388" s="50">
        <v>951.0</v>
      </c>
      <c r="G388" s="57">
        <v>0.4647739222</v>
      </c>
      <c r="H388" s="57">
        <v>0.5352260778</v>
      </c>
      <c r="I388" s="7"/>
      <c r="J388" s="20" t="s">
        <v>272</v>
      </c>
      <c r="K388" s="20" t="s">
        <v>478</v>
      </c>
      <c r="L388" s="20">
        <v>860.0</v>
      </c>
      <c r="M388" s="57">
        <v>0.3316292163</v>
      </c>
      <c r="N388" s="57">
        <v>0.3486786019</v>
      </c>
      <c r="O388" s="27">
        <v>-1.704938558</v>
      </c>
      <c r="P388" s="20">
        <v>1.0</v>
      </c>
      <c r="Q388" s="7"/>
      <c r="R388" s="7"/>
      <c r="S388" s="7"/>
      <c r="T388" s="7"/>
      <c r="U388" s="7"/>
      <c r="V388" s="7"/>
      <c r="W388" s="7"/>
      <c r="X388" s="7"/>
      <c r="Y388" s="7"/>
      <c r="Z388" s="7"/>
    </row>
    <row r="389" ht="15.0" customHeight="1">
      <c r="A389" s="20" t="s">
        <v>272</v>
      </c>
      <c r="B389" s="20" t="s">
        <v>565</v>
      </c>
      <c r="C389" s="20" t="s">
        <v>565</v>
      </c>
      <c r="D389" s="50">
        <v>316.0</v>
      </c>
      <c r="E389" s="50">
        <v>538.0</v>
      </c>
      <c r="F389" s="50">
        <v>854.0</v>
      </c>
      <c r="G389" s="57">
        <v>0.3700234192</v>
      </c>
      <c r="H389" s="57">
        <v>0.6299765808</v>
      </c>
      <c r="I389" s="7"/>
      <c r="J389" s="20" t="s">
        <v>272</v>
      </c>
      <c r="K389" s="20" t="s">
        <v>478</v>
      </c>
      <c r="L389" s="20">
        <v>870.0</v>
      </c>
      <c r="M389" s="57">
        <v>0.3344323165</v>
      </c>
      <c r="N389" s="57">
        <v>0.3379513014</v>
      </c>
      <c r="O389" s="27">
        <v>-0.3518984915</v>
      </c>
      <c r="P389" s="20">
        <v>1.0</v>
      </c>
      <c r="Q389" s="7"/>
      <c r="R389" s="7"/>
      <c r="S389" s="7"/>
      <c r="T389" s="7"/>
      <c r="U389" s="7"/>
      <c r="V389" s="7"/>
      <c r="W389" s="7"/>
      <c r="X389" s="7"/>
      <c r="Y389" s="7"/>
      <c r="Z389" s="7"/>
    </row>
    <row r="390" ht="15.0" customHeight="1">
      <c r="A390" s="20" t="s">
        <v>272</v>
      </c>
      <c r="B390" s="20" t="s">
        <v>566</v>
      </c>
      <c r="C390" s="20" t="s">
        <v>910</v>
      </c>
      <c r="D390" s="50">
        <v>458.0</v>
      </c>
      <c r="E390" s="50">
        <v>984.0</v>
      </c>
      <c r="F390" s="50">
        <v>1442.0</v>
      </c>
      <c r="G390" s="57">
        <v>0.3176144244</v>
      </c>
      <c r="H390" s="57">
        <v>0.6823855756</v>
      </c>
      <c r="I390" s="7"/>
      <c r="J390" s="20" t="s">
        <v>272</v>
      </c>
      <c r="K390" s="20" t="s">
        <v>478</v>
      </c>
      <c r="L390" s="20">
        <v>880.0</v>
      </c>
      <c r="M390" s="57">
        <v>0.3248938326</v>
      </c>
      <c r="N390" s="57">
        <v>0.3169177289</v>
      </c>
      <c r="O390" s="27">
        <v>0.7976103751</v>
      </c>
      <c r="P390" s="20">
        <v>1.0</v>
      </c>
      <c r="Q390" s="7"/>
      <c r="R390" s="7"/>
      <c r="S390" s="7"/>
      <c r="T390" s="7"/>
      <c r="U390" s="7"/>
      <c r="V390" s="7"/>
      <c r="W390" s="7"/>
      <c r="X390" s="7"/>
      <c r="Y390" s="7"/>
      <c r="Z390" s="7"/>
    </row>
    <row r="391" ht="15.0" customHeight="1">
      <c r="A391" s="20" t="s">
        <v>272</v>
      </c>
      <c r="B391" s="20" t="s">
        <v>566</v>
      </c>
      <c r="C391" s="20" t="s">
        <v>911</v>
      </c>
      <c r="D391" s="50">
        <v>458.0</v>
      </c>
      <c r="E391" s="50">
        <v>984.0</v>
      </c>
      <c r="F391" s="50">
        <v>1442.0</v>
      </c>
      <c r="G391" s="57">
        <v>0.3176144244</v>
      </c>
      <c r="H391" s="57">
        <v>0.6823855756</v>
      </c>
      <c r="I391" s="7"/>
      <c r="J391" s="20" t="s">
        <v>272</v>
      </c>
      <c r="K391" s="20" t="s">
        <v>478</v>
      </c>
      <c r="L391" s="20">
        <v>890.0</v>
      </c>
      <c r="M391" s="57">
        <v>0.3693823983</v>
      </c>
      <c r="N391" s="57">
        <v>0.3132992327</v>
      </c>
      <c r="O391" s="27">
        <v>5.608316559</v>
      </c>
      <c r="P391" s="20">
        <v>1.0</v>
      </c>
      <c r="Q391" s="7"/>
      <c r="R391" s="7"/>
      <c r="S391" s="7"/>
      <c r="T391" s="7"/>
      <c r="U391" s="7"/>
      <c r="V391" s="7"/>
      <c r="W391" s="7"/>
      <c r="X391" s="7"/>
      <c r="Y391" s="7"/>
      <c r="Z391" s="7"/>
    </row>
    <row r="392" ht="15.0" customHeight="1">
      <c r="A392" s="20" t="s">
        <v>272</v>
      </c>
      <c r="B392" s="20" t="s">
        <v>492</v>
      </c>
      <c r="C392" s="20" t="s">
        <v>492</v>
      </c>
      <c r="D392" s="50">
        <v>207.0</v>
      </c>
      <c r="E392" s="50">
        <v>266.0</v>
      </c>
      <c r="F392" s="50">
        <v>473.0</v>
      </c>
      <c r="G392" s="57">
        <v>0.4376321353</v>
      </c>
      <c r="H392" s="57">
        <v>0.5623678647</v>
      </c>
      <c r="I392" s="7"/>
      <c r="J392" s="20" t="s">
        <v>272</v>
      </c>
      <c r="K392" s="20" t="s">
        <v>479</v>
      </c>
      <c r="L392" s="20">
        <v>900.0</v>
      </c>
      <c r="M392" s="57">
        <v>0.4942869867</v>
      </c>
      <c r="N392" s="57">
        <v>0.4983416252</v>
      </c>
      <c r="O392" s="27">
        <v>-0.405463849</v>
      </c>
      <c r="P392" s="20">
        <v>1.0</v>
      </c>
      <c r="Q392" s="7"/>
      <c r="R392" s="7"/>
      <c r="S392" s="7"/>
      <c r="T392" s="7"/>
      <c r="U392" s="7"/>
      <c r="V392" s="7"/>
      <c r="W392" s="7"/>
      <c r="X392" s="7"/>
      <c r="Y392" s="7"/>
      <c r="Z392" s="7"/>
    </row>
    <row r="393" ht="15.0" customHeight="1">
      <c r="A393" s="20" t="s">
        <v>272</v>
      </c>
      <c r="B393" s="20" t="s">
        <v>567</v>
      </c>
      <c r="C393" s="20" t="s">
        <v>912</v>
      </c>
      <c r="D393" s="50">
        <v>401.0</v>
      </c>
      <c r="E393" s="50">
        <v>549.0</v>
      </c>
      <c r="F393" s="50">
        <v>950.0</v>
      </c>
      <c r="G393" s="57">
        <v>0.4221052632</v>
      </c>
      <c r="H393" s="57">
        <v>0.5778947368</v>
      </c>
      <c r="I393" s="7"/>
      <c r="J393" s="20" t="s">
        <v>272</v>
      </c>
      <c r="K393" s="20" t="s">
        <v>479</v>
      </c>
      <c r="L393" s="20">
        <v>910.0</v>
      </c>
      <c r="M393" s="57">
        <v>0.5177350823</v>
      </c>
      <c r="N393" s="57">
        <v>0.4910798122</v>
      </c>
      <c r="O393" s="27">
        <v>2.665527014</v>
      </c>
      <c r="P393" s="20">
        <v>0.0</v>
      </c>
      <c r="Q393" s="7"/>
      <c r="R393" s="7"/>
      <c r="S393" s="7"/>
      <c r="T393" s="7"/>
      <c r="U393" s="7"/>
      <c r="V393" s="7"/>
      <c r="W393" s="7"/>
      <c r="X393" s="7"/>
      <c r="Y393" s="7"/>
      <c r="Z393" s="7"/>
    </row>
    <row r="394" ht="15.0" customHeight="1">
      <c r="A394" s="20" t="s">
        <v>272</v>
      </c>
      <c r="B394" s="20" t="s">
        <v>567</v>
      </c>
      <c r="C394" s="20" t="s">
        <v>913</v>
      </c>
      <c r="D394" s="50">
        <v>401.0</v>
      </c>
      <c r="E394" s="50">
        <v>549.0</v>
      </c>
      <c r="F394" s="50">
        <v>950.0</v>
      </c>
      <c r="G394" s="57">
        <v>0.4221052632</v>
      </c>
      <c r="H394" s="57">
        <v>0.5778947368</v>
      </c>
      <c r="I394" s="7"/>
      <c r="J394" s="20" t="s">
        <v>272</v>
      </c>
      <c r="K394" s="20" t="s">
        <v>479</v>
      </c>
      <c r="L394" s="20">
        <v>920.0</v>
      </c>
      <c r="M394" s="57">
        <v>0.4572335021</v>
      </c>
      <c r="N394" s="57">
        <v>0.4772497472</v>
      </c>
      <c r="O394" s="27">
        <v>-2.001624517</v>
      </c>
      <c r="P394" s="20">
        <v>1.0</v>
      </c>
      <c r="Q394" s="7"/>
      <c r="R394" s="7"/>
      <c r="S394" s="7"/>
      <c r="T394" s="7"/>
      <c r="U394" s="7"/>
      <c r="V394" s="7"/>
      <c r="W394" s="7"/>
      <c r="X394" s="7"/>
      <c r="Y394" s="7"/>
      <c r="Z394" s="7"/>
    </row>
    <row r="395" ht="15.0" customHeight="1">
      <c r="A395" s="20" t="s">
        <v>272</v>
      </c>
      <c r="B395" s="20" t="s">
        <v>567</v>
      </c>
      <c r="C395" s="20" t="s">
        <v>914</v>
      </c>
      <c r="D395" s="50">
        <v>401.0</v>
      </c>
      <c r="E395" s="50">
        <v>549.0</v>
      </c>
      <c r="F395" s="50">
        <v>950.0</v>
      </c>
      <c r="G395" s="57">
        <v>0.4221052632</v>
      </c>
      <c r="H395" s="57">
        <v>0.5778947368</v>
      </c>
      <c r="I395" s="7"/>
      <c r="J395" s="20" t="s">
        <v>272</v>
      </c>
      <c r="K395" s="20" t="s">
        <v>480</v>
      </c>
      <c r="L395" s="20">
        <v>930.0</v>
      </c>
      <c r="M395" s="57">
        <v>0.4205017304</v>
      </c>
      <c r="N395" s="57">
        <v>0.4457831325</v>
      </c>
      <c r="O395" s="27">
        <v>-2.528140208</v>
      </c>
      <c r="P395" s="20">
        <v>1.0</v>
      </c>
      <c r="Q395" s="7"/>
      <c r="R395" s="7"/>
      <c r="S395" s="7"/>
      <c r="T395" s="7"/>
      <c r="U395" s="7"/>
      <c r="V395" s="7"/>
      <c r="W395" s="7"/>
      <c r="X395" s="7"/>
      <c r="Y395" s="7"/>
      <c r="Z395" s="7"/>
    </row>
    <row r="396" ht="15.0" customHeight="1">
      <c r="A396" s="20" t="s">
        <v>272</v>
      </c>
      <c r="B396" s="20" t="s">
        <v>567</v>
      </c>
      <c r="C396" s="20" t="s">
        <v>915</v>
      </c>
      <c r="D396" s="50">
        <v>401.0</v>
      </c>
      <c r="E396" s="50">
        <v>549.0</v>
      </c>
      <c r="F396" s="50">
        <v>950.0</v>
      </c>
      <c r="G396" s="57">
        <v>0.4221052632</v>
      </c>
      <c r="H396" s="57">
        <v>0.5778947368</v>
      </c>
      <c r="I396" s="7"/>
      <c r="J396" s="20" t="s">
        <v>272</v>
      </c>
      <c r="K396" s="20" t="s">
        <v>480</v>
      </c>
      <c r="L396" s="20">
        <v>940.0</v>
      </c>
      <c r="M396" s="57">
        <v>0.510627526</v>
      </c>
      <c r="N396" s="57">
        <v>0.5048465267</v>
      </c>
      <c r="O396" s="27">
        <v>0.5780999392</v>
      </c>
      <c r="P396" s="20">
        <v>1.0</v>
      </c>
      <c r="Q396" s="7"/>
      <c r="R396" s="7"/>
      <c r="S396" s="7"/>
      <c r="T396" s="7"/>
      <c r="U396" s="7"/>
      <c r="V396" s="7"/>
      <c r="W396" s="7"/>
      <c r="X396" s="7"/>
      <c r="Y396" s="7"/>
      <c r="Z396" s="7"/>
    </row>
    <row r="397" ht="15.0" customHeight="1">
      <c r="A397" s="20" t="s">
        <v>272</v>
      </c>
      <c r="B397" s="20" t="s">
        <v>568</v>
      </c>
      <c r="C397" s="20" t="s">
        <v>916</v>
      </c>
      <c r="D397" s="50">
        <v>445.0</v>
      </c>
      <c r="E397" s="50">
        <v>398.0</v>
      </c>
      <c r="F397" s="50">
        <v>843.0</v>
      </c>
      <c r="G397" s="57">
        <v>0.5278766311</v>
      </c>
      <c r="H397" s="57">
        <v>0.4721233689</v>
      </c>
      <c r="I397" s="7"/>
      <c r="J397" s="20" t="s">
        <v>272</v>
      </c>
      <c r="K397" s="20" t="s">
        <v>481</v>
      </c>
      <c r="L397" s="20">
        <v>950.0</v>
      </c>
      <c r="M397" s="57">
        <v>0.4769552534</v>
      </c>
      <c r="N397" s="57">
        <v>0.4662212324</v>
      </c>
      <c r="O397" s="27">
        <v>1.073402104</v>
      </c>
      <c r="P397" s="20">
        <v>1.0</v>
      </c>
      <c r="Q397" s="7"/>
      <c r="R397" s="7"/>
      <c r="S397" s="7"/>
      <c r="T397" s="7"/>
      <c r="U397" s="7"/>
      <c r="V397" s="7"/>
      <c r="W397" s="7"/>
      <c r="X397" s="7"/>
      <c r="Y397" s="7"/>
      <c r="Z397" s="7"/>
    </row>
    <row r="398" ht="15.0" customHeight="1">
      <c r="A398" s="20" t="s">
        <v>272</v>
      </c>
      <c r="B398" s="20" t="s">
        <v>568</v>
      </c>
      <c r="C398" s="20" t="s">
        <v>917</v>
      </c>
      <c r="D398" s="50">
        <v>445.0</v>
      </c>
      <c r="E398" s="50">
        <v>398.0</v>
      </c>
      <c r="F398" s="50">
        <v>843.0</v>
      </c>
      <c r="G398" s="57">
        <v>0.5278766311</v>
      </c>
      <c r="H398" s="57">
        <v>0.4721233689</v>
      </c>
      <c r="I398" s="7"/>
      <c r="J398" s="20" t="s">
        <v>272</v>
      </c>
      <c r="K398" s="20" t="s">
        <v>481</v>
      </c>
      <c r="L398" s="20">
        <v>960.0</v>
      </c>
      <c r="M398" s="57">
        <v>0.4733175251</v>
      </c>
      <c r="N398" s="57">
        <v>0.4835526316</v>
      </c>
      <c r="O398" s="27">
        <v>-1.023510651</v>
      </c>
      <c r="P398" s="20">
        <v>1.0</v>
      </c>
      <c r="Q398" s="7"/>
      <c r="R398" s="7"/>
      <c r="S398" s="7"/>
      <c r="T398" s="7"/>
      <c r="U398" s="7"/>
      <c r="V398" s="7"/>
      <c r="W398" s="7"/>
      <c r="X398" s="7"/>
      <c r="Y398" s="7"/>
      <c r="Z398" s="7"/>
    </row>
    <row r="399" ht="15.0" customHeight="1">
      <c r="A399" s="20" t="s">
        <v>272</v>
      </c>
      <c r="B399" s="20" t="s">
        <v>568</v>
      </c>
      <c r="C399" s="20" t="s">
        <v>918</v>
      </c>
      <c r="D399" s="50">
        <v>445.0</v>
      </c>
      <c r="E399" s="50">
        <v>398.0</v>
      </c>
      <c r="F399" s="50">
        <v>843.0</v>
      </c>
      <c r="G399" s="57">
        <v>0.5278766311</v>
      </c>
      <c r="H399" s="57">
        <v>0.4721233689</v>
      </c>
      <c r="I399" s="7"/>
      <c r="J399" s="20" t="s">
        <v>272</v>
      </c>
      <c r="K399" s="20" t="s">
        <v>481</v>
      </c>
      <c r="L399" s="20">
        <v>970.0</v>
      </c>
      <c r="M399" s="57">
        <v>0.4663320729</v>
      </c>
      <c r="N399" s="57">
        <v>0.4530744337</v>
      </c>
      <c r="O399" s="27">
        <v>1.325763927</v>
      </c>
      <c r="P399" s="20">
        <v>1.0</v>
      </c>
      <c r="Q399" s="7"/>
      <c r="R399" s="7"/>
      <c r="S399" s="7"/>
      <c r="T399" s="7"/>
      <c r="U399" s="7"/>
      <c r="V399" s="7"/>
      <c r="W399" s="7"/>
      <c r="X399" s="7"/>
      <c r="Y399" s="7"/>
      <c r="Z399" s="7"/>
    </row>
    <row r="400" ht="15.0" customHeight="1">
      <c r="A400" s="20" t="s">
        <v>272</v>
      </c>
      <c r="B400" s="20" t="s">
        <v>569</v>
      </c>
      <c r="C400" s="20" t="s">
        <v>495</v>
      </c>
      <c r="D400" s="50">
        <v>562.0</v>
      </c>
      <c r="E400" s="50">
        <v>829.0</v>
      </c>
      <c r="F400" s="50">
        <v>1391.0</v>
      </c>
      <c r="G400" s="57">
        <v>0.4040258807</v>
      </c>
      <c r="H400" s="57">
        <v>0.5959741193</v>
      </c>
      <c r="I400" s="7"/>
      <c r="J400" s="20" t="s">
        <v>272</v>
      </c>
      <c r="K400" s="20" t="s">
        <v>481</v>
      </c>
      <c r="L400" s="20">
        <v>980.0</v>
      </c>
      <c r="M400" s="57">
        <v>0.4788543889</v>
      </c>
      <c r="N400" s="57">
        <v>0.422459893</v>
      </c>
      <c r="O400" s="27">
        <v>5.639449585</v>
      </c>
      <c r="P400" s="20">
        <v>1.0</v>
      </c>
      <c r="Q400" s="7"/>
      <c r="R400" s="7"/>
      <c r="S400" s="7"/>
      <c r="T400" s="7"/>
      <c r="U400" s="7"/>
      <c r="V400" s="7"/>
      <c r="W400" s="7"/>
      <c r="X400" s="7"/>
      <c r="Y400" s="7"/>
      <c r="Z400" s="7"/>
    </row>
    <row r="401" ht="15.0" customHeight="1">
      <c r="A401" s="7"/>
      <c r="B401" s="7"/>
      <c r="C401" s="7"/>
      <c r="D401" s="7"/>
      <c r="E401" s="7"/>
      <c r="F401" s="7"/>
      <c r="G401" s="7"/>
      <c r="H401" s="7"/>
      <c r="I401" s="7"/>
      <c r="J401" s="20" t="s">
        <v>272</v>
      </c>
      <c r="K401" s="20" t="s">
        <v>482</v>
      </c>
      <c r="L401" s="20">
        <v>990.0</v>
      </c>
      <c r="M401" s="57">
        <v>0.5554652096</v>
      </c>
      <c r="N401" s="57">
        <v>0.546093427</v>
      </c>
      <c r="O401" s="27">
        <v>0.9371782543</v>
      </c>
      <c r="P401" s="20">
        <v>1.0</v>
      </c>
      <c r="Q401" s="7"/>
      <c r="R401" s="7"/>
      <c r="S401" s="7"/>
      <c r="T401" s="7"/>
      <c r="U401" s="7"/>
      <c r="V401" s="7"/>
      <c r="W401" s="7"/>
      <c r="X401" s="7"/>
      <c r="Y401" s="7"/>
      <c r="Z401" s="7"/>
    </row>
    <row r="402" ht="15.0" customHeight="1">
      <c r="A402" s="7"/>
      <c r="B402" s="7"/>
      <c r="C402" s="7"/>
      <c r="D402" s="7"/>
      <c r="E402" s="7"/>
      <c r="F402" s="7"/>
      <c r="G402" s="7"/>
      <c r="H402" s="7"/>
      <c r="I402" s="7"/>
      <c r="J402" s="20" t="s">
        <v>272</v>
      </c>
      <c r="K402" s="20" t="s">
        <v>482</v>
      </c>
      <c r="L402" s="20">
        <v>1000.0</v>
      </c>
      <c r="M402" s="57">
        <v>0.4676844428</v>
      </c>
      <c r="N402" s="57">
        <v>0.4683840749</v>
      </c>
      <c r="O402" s="27">
        <v>-0.06996321809</v>
      </c>
      <c r="P402" s="20">
        <v>1.0</v>
      </c>
      <c r="Q402" s="7"/>
      <c r="R402" s="7"/>
      <c r="S402" s="7"/>
      <c r="T402" s="7"/>
      <c r="U402" s="7"/>
      <c r="V402" s="7"/>
      <c r="W402" s="7"/>
      <c r="X402" s="7"/>
      <c r="Y402" s="7"/>
      <c r="Z402" s="7"/>
    </row>
    <row r="403" ht="15.0" customHeight="1">
      <c r="A403" s="7"/>
      <c r="B403" s="7"/>
      <c r="C403" s="7"/>
      <c r="D403" s="7"/>
      <c r="E403" s="7"/>
      <c r="F403" s="7"/>
      <c r="G403" s="7"/>
      <c r="H403" s="7"/>
      <c r="I403" s="7"/>
      <c r="J403" s="20" t="s">
        <v>272</v>
      </c>
      <c r="K403" s="20" t="s">
        <v>482</v>
      </c>
      <c r="L403" s="20">
        <v>1010.0</v>
      </c>
      <c r="M403" s="57">
        <v>0.5266340444</v>
      </c>
      <c r="N403" s="57">
        <v>0.5089561458</v>
      </c>
      <c r="O403" s="27">
        <v>1.767789859</v>
      </c>
      <c r="P403" s="20">
        <v>1.0</v>
      </c>
      <c r="Q403" s="7"/>
      <c r="R403" s="7"/>
      <c r="S403" s="7"/>
      <c r="T403" s="7"/>
      <c r="U403" s="7"/>
      <c r="V403" s="7"/>
      <c r="W403" s="7"/>
      <c r="X403" s="7"/>
      <c r="Y403" s="7"/>
      <c r="Z403" s="7"/>
    </row>
    <row r="404" ht="15.0" customHeight="1">
      <c r="A404" s="7"/>
      <c r="B404" s="7"/>
      <c r="C404" s="7"/>
      <c r="D404" s="7"/>
      <c r="E404" s="7"/>
      <c r="F404" s="7"/>
      <c r="G404" s="7"/>
      <c r="H404" s="7"/>
      <c r="I404" s="7"/>
      <c r="J404" s="20" t="s">
        <v>272</v>
      </c>
      <c r="K404" s="20" t="s">
        <v>482</v>
      </c>
      <c r="L404" s="20">
        <v>1020.0</v>
      </c>
      <c r="M404" s="57">
        <v>0.4613037083</v>
      </c>
      <c r="N404" s="57">
        <v>0.4721013059</v>
      </c>
      <c r="O404" s="27">
        <v>-1.079759755</v>
      </c>
      <c r="P404" s="20">
        <v>1.0</v>
      </c>
      <c r="Q404" s="7"/>
      <c r="R404" s="7"/>
      <c r="S404" s="7"/>
      <c r="T404" s="7"/>
      <c r="U404" s="7"/>
      <c r="V404" s="7"/>
      <c r="W404" s="7"/>
      <c r="X404" s="7"/>
      <c r="Y404" s="7"/>
      <c r="Z404" s="7"/>
    </row>
    <row r="405" ht="15.0" customHeight="1">
      <c r="A405" s="7"/>
      <c r="B405" s="7"/>
      <c r="C405" s="7"/>
      <c r="D405" s="7"/>
      <c r="E405" s="7"/>
      <c r="F405" s="7"/>
      <c r="G405" s="7"/>
      <c r="H405" s="7"/>
      <c r="I405" s="7"/>
      <c r="J405" s="20" t="s">
        <v>272</v>
      </c>
      <c r="K405" s="20" t="s">
        <v>482</v>
      </c>
      <c r="L405" s="20">
        <v>1030.0</v>
      </c>
      <c r="M405" s="57">
        <v>0.5261137566</v>
      </c>
      <c r="N405" s="57">
        <v>0.5492716367</v>
      </c>
      <c r="O405" s="27">
        <v>-2.315788006</v>
      </c>
      <c r="P405" s="20">
        <v>1.0</v>
      </c>
      <c r="Q405" s="7"/>
      <c r="R405" s="7"/>
      <c r="S405" s="7"/>
      <c r="T405" s="7"/>
      <c r="U405" s="7"/>
      <c r="V405" s="7"/>
      <c r="W405" s="7"/>
      <c r="X405" s="7"/>
      <c r="Y405" s="7"/>
      <c r="Z405" s="7"/>
    </row>
    <row r="406" ht="15.0" customHeight="1">
      <c r="A406" s="7"/>
      <c r="B406" s="7"/>
      <c r="C406" s="7"/>
      <c r="D406" s="7"/>
      <c r="E406" s="7"/>
      <c r="F406" s="7"/>
      <c r="G406" s="7"/>
      <c r="H406" s="7"/>
      <c r="I406" s="7"/>
      <c r="J406" s="20" t="s">
        <v>272</v>
      </c>
      <c r="K406" s="20" t="s">
        <v>482</v>
      </c>
      <c r="L406" s="20">
        <v>1040.0</v>
      </c>
      <c r="M406" s="57">
        <v>0.4905489167</v>
      </c>
      <c r="N406" s="57">
        <v>0.4889896373</v>
      </c>
      <c r="O406" s="27">
        <v>0.1559279351</v>
      </c>
      <c r="P406" s="20">
        <v>1.0</v>
      </c>
      <c r="Q406" s="7"/>
      <c r="R406" s="7"/>
      <c r="S406" s="7"/>
      <c r="T406" s="7"/>
      <c r="U406" s="7"/>
      <c r="V406" s="7"/>
      <c r="W406" s="7"/>
      <c r="X406" s="7"/>
      <c r="Y406" s="7"/>
      <c r="Z406" s="7"/>
    </row>
    <row r="407" ht="15.0" customHeight="1">
      <c r="A407" s="7"/>
      <c r="B407" s="7"/>
      <c r="C407" s="7"/>
      <c r="D407" s="7"/>
      <c r="E407" s="7"/>
      <c r="F407" s="7"/>
      <c r="G407" s="7"/>
      <c r="H407" s="7"/>
      <c r="I407" s="7"/>
      <c r="J407" s="20" t="s">
        <v>272</v>
      </c>
      <c r="K407" s="20" t="s">
        <v>482</v>
      </c>
      <c r="L407" s="20">
        <v>1050.0</v>
      </c>
      <c r="M407" s="57">
        <v>0.4331139299</v>
      </c>
      <c r="N407" s="57">
        <v>0.4371184371</v>
      </c>
      <c r="O407" s="27">
        <v>-0.4004507229</v>
      </c>
      <c r="P407" s="20">
        <v>1.0</v>
      </c>
      <c r="Q407" s="7"/>
      <c r="R407" s="7"/>
      <c r="S407" s="7"/>
      <c r="T407" s="7"/>
      <c r="U407" s="7"/>
      <c r="V407" s="7"/>
      <c r="W407" s="7"/>
      <c r="X407" s="7"/>
      <c r="Y407" s="7"/>
      <c r="Z407" s="7"/>
    </row>
    <row r="408" ht="15.0" customHeight="1">
      <c r="A408" s="7"/>
      <c r="B408" s="7"/>
      <c r="C408" s="7"/>
      <c r="D408" s="7"/>
      <c r="E408" s="7"/>
      <c r="F408" s="7"/>
      <c r="G408" s="7"/>
      <c r="H408" s="7"/>
      <c r="I408" s="7"/>
      <c r="J408" s="20" t="s">
        <v>272</v>
      </c>
      <c r="K408" s="20" t="s">
        <v>483</v>
      </c>
      <c r="L408" s="20">
        <v>1060.0</v>
      </c>
      <c r="M408" s="57">
        <v>0.3556018022</v>
      </c>
      <c r="N408" s="57">
        <v>0.3601286174</v>
      </c>
      <c r="O408" s="27">
        <v>-0.4526815171</v>
      </c>
      <c r="P408" s="20">
        <v>1.0</v>
      </c>
      <c r="Q408" s="7"/>
      <c r="R408" s="7"/>
      <c r="S408" s="7"/>
      <c r="T408" s="7"/>
      <c r="U408" s="7"/>
      <c r="V408" s="7"/>
      <c r="W408" s="7"/>
      <c r="X408" s="7"/>
      <c r="Y408" s="7"/>
      <c r="Z408" s="7"/>
    </row>
    <row r="409" ht="15.0" customHeight="1">
      <c r="A409" s="7"/>
      <c r="B409" s="7"/>
      <c r="C409" s="7"/>
      <c r="D409" s="7"/>
      <c r="E409" s="7"/>
      <c r="F409" s="7"/>
      <c r="G409" s="7"/>
      <c r="H409" s="7"/>
      <c r="I409" s="7"/>
      <c r="J409" s="20" t="s">
        <v>272</v>
      </c>
      <c r="K409" s="20" t="s">
        <v>483</v>
      </c>
      <c r="L409" s="20">
        <v>1070.0</v>
      </c>
      <c r="M409" s="57">
        <v>0.3564337493</v>
      </c>
      <c r="N409" s="57">
        <v>0.350473613</v>
      </c>
      <c r="O409" s="27">
        <v>0.5960136342</v>
      </c>
      <c r="P409" s="20">
        <v>1.0</v>
      </c>
      <c r="Q409" s="7"/>
      <c r="R409" s="7"/>
      <c r="S409" s="7"/>
      <c r="T409" s="7"/>
      <c r="U409" s="7"/>
      <c r="V409" s="7"/>
      <c r="W409" s="7"/>
      <c r="X409" s="7"/>
      <c r="Y409" s="7"/>
      <c r="Z409" s="7"/>
    </row>
    <row r="410" ht="15.0" customHeight="1">
      <c r="A410" s="7"/>
      <c r="B410" s="7"/>
      <c r="C410" s="7"/>
      <c r="D410" s="7"/>
      <c r="E410" s="7"/>
      <c r="F410" s="7"/>
      <c r="G410" s="7"/>
      <c r="H410" s="7"/>
      <c r="I410" s="7"/>
      <c r="J410" s="20" t="s">
        <v>272</v>
      </c>
      <c r="K410" s="20" t="s">
        <v>483</v>
      </c>
      <c r="L410" s="20">
        <v>1080.0</v>
      </c>
      <c r="M410" s="57">
        <v>0.3987698188</v>
      </c>
      <c r="N410" s="57">
        <v>0.403960396</v>
      </c>
      <c r="O410" s="27">
        <v>-0.5190577191</v>
      </c>
      <c r="P410" s="20">
        <v>1.0</v>
      </c>
      <c r="Q410" s="7"/>
      <c r="R410" s="7"/>
      <c r="S410" s="7"/>
      <c r="T410" s="7"/>
      <c r="U410" s="7"/>
      <c r="V410" s="7"/>
      <c r="W410" s="7"/>
      <c r="X410" s="7"/>
      <c r="Y410" s="7"/>
      <c r="Z410" s="7"/>
    </row>
    <row r="411" ht="15.0" customHeight="1">
      <c r="A411" s="7"/>
      <c r="B411" s="7"/>
      <c r="C411" s="7"/>
      <c r="D411" s="7"/>
      <c r="E411" s="7"/>
      <c r="F411" s="7"/>
      <c r="G411" s="7"/>
      <c r="H411" s="7"/>
      <c r="I411" s="7"/>
      <c r="J411" s="20" t="s">
        <v>272</v>
      </c>
      <c r="K411" s="20" t="s">
        <v>483</v>
      </c>
      <c r="L411" s="20">
        <v>1090.0</v>
      </c>
      <c r="M411" s="57">
        <v>0.4321816229</v>
      </c>
      <c r="N411" s="57">
        <v>0.3902439024</v>
      </c>
      <c r="O411" s="27">
        <v>4.193772042</v>
      </c>
      <c r="P411" s="20">
        <v>1.0</v>
      </c>
      <c r="Q411" s="7"/>
      <c r="R411" s="7"/>
      <c r="S411" s="7"/>
      <c r="T411" s="7"/>
      <c r="U411" s="7"/>
      <c r="V411" s="7"/>
      <c r="W411" s="7"/>
      <c r="X411" s="7"/>
      <c r="Y411" s="7"/>
      <c r="Z411" s="7"/>
    </row>
    <row r="412" ht="15.0" customHeight="1">
      <c r="A412" s="7"/>
      <c r="B412" s="7"/>
      <c r="C412" s="7"/>
      <c r="D412" s="7"/>
      <c r="E412" s="7"/>
      <c r="F412" s="7"/>
      <c r="G412" s="7"/>
      <c r="H412" s="7"/>
      <c r="I412" s="7"/>
      <c r="J412" s="20" t="s">
        <v>272</v>
      </c>
      <c r="K412" s="20" t="s">
        <v>484</v>
      </c>
      <c r="L412" s="20">
        <v>1100.0</v>
      </c>
      <c r="M412" s="57">
        <v>0.3065333125</v>
      </c>
      <c r="N412" s="57">
        <v>0.3494486853</v>
      </c>
      <c r="O412" s="27">
        <v>-4.29153728</v>
      </c>
      <c r="P412" s="20">
        <v>1.0</v>
      </c>
      <c r="Q412" s="7"/>
      <c r="R412" s="7"/>
      <c r="S412" s="7"/>
      <c r="T412" s="7"/>
      <c r="U412" s="7"/>
      <c r="V412" s="7"/>
      <c r="W412" s="7"/>
      <c r="X412" s="7"/>
      <c r="Y412" s="7"/>
      <c r="Z412" s="7"/>
    </row>
    <row r="413" ht="15.0" customHeight="1">
      <c r="A413" s="7"/>
      <c r="B413" s="7"/>
      <c r="C413" s="7"/>
      <c r="D413" s="7"/>
      <c r="E413" s="7"/>
      <c r="F413" s="7"/>
      <c r="G413" s="7"/>
      <c r="H413" s="7"/>
      <c r="I413" s="7"/>
      <c r="J413" s="20" t="s">
        <v>272</v>
      </c>
      <c r="K413" s="20" t="s">
        <v>484</v>
      </c>
      <c r="L413" s="20">
        <v>1110.0</v>
      </c>
      <c r="M413" s="57">
        <v>0.3282858398</v>
      </c>
      <c r="N413" s="57">
        <v>0.3631790744</v>
      </c>
      <c r="O413" s="27">
        <v>-3.489323469</v>
      </c>
      <c r="P413" s="20">
        <v>1.0</v>
      </c>
      <c r="Q413" s="7"/>
      <c r="R413" s="7"/>
      <c r="S413" s="7"/>
      <c r="T413" s="7"/>
      <c r="U413" s="7"/>
      <c r="V413" s="7"/>
      <c r="W413" s="7"/>
      <c r="X413" s="7"/>
      <c r="Y413" s="7"/>
      <c r="Z413" s="7"/>
    </row>
    <row r="414" ht="15.0" customHeight="1">
      <c r="A414" s="7"/>
      <c r="B414" s="7"/>
      <c r="C414" s="7"/>
      <c r="D414" s="7"/>
      <c r="E414" s="7"/>
      <c r="F414" s="7"/>
      <c r="G414" s="7"/>
      <c r="H414" s="7"/>
      <c r="I414" s="7"/>
      <c r="J414" s="20" t="s">
        <v>272</v>
      </c>
      <c r="K414" s="20" t="s">
        <v>484</v>
      </c>
      <c r="L414" s="20">
        <v>1120.0</v>
      </c>
      <c r="M414" s="57">
        <v>0.3433829374</v>
      </c>
      <c r="N414" s="57">
        <v>0.3408820024</v>
      </c>
      <c r="O414" s="27">
        <v>0.2500934975</v>
      </c>
      <c r="P414" s="20">
        <v>1.0</v>
      </c>
      <c r="Q414" s="7"/>
      <c r="R414" s="7"/>
      <c r="S414" s="7"/>
      <c r="T414" s="7"/>
      <c r="U414" s="7"/>
      <c r="V414" s="7"/>
      <c r="W414" s="7"/>
      <c r="X414" s="7"/>
      <c r="Y414" s="7"/>
      <c r="Z414" s="7"/>
    </row>
    <row r="415" ht="15.0" customHeight="1">
      <c r="A415" s="7"/>
      <c r="B415" s="7"/>
      <c r="C415" s="7"/>
      <c r="D415" s="7"/>
      <c r="E415" s="7"/>
      <c r="F415" s="7"/>
      <c r="G415" s="7"/>
      <c r="H415" s="7"/>
      <c r="I415" s="7"/>
      <c r="J415" s="20" t="s">
        <v>272</v>
      </c>
      <c r="K415" s="20" t="s">
        <v>484</v>
      </c>
      <c r="L415" s="20">
        <v>1130.0</v>
      </c>
      <c r="M415" s="57">
        <v>0.3103779356</v>
      </c>
      <c r="N415" s="57">
        <v>0.3318681319</v>
      </c>
      <c r="O415" s="27">
        <v>-2.149019625</v>
      </c>
      <c r="P415" s="20">
        <v>1.0</v>
      </c>
      <c r="Q415" s="7"/>
      <c r="R415" s="7"/>
      <c r="S415" s="7"/>
      <c r="T415" s="7"/>
      <c r="U415" s="7"/>
      <c r="V415" s="7"/>
      <c r="W415" s="7"/>
      <c r="X415" s="7"/>
      <c r="Y415" s="7"/>
      <c r="Z415" s="7"/>
    </row>
    <row r="416" ht="15.0" customHeight="1">
      <c r="A416" s="7"/>
      <c r="B416" s="7"/>
      <c r="C416" s="7"/>
      <c r="D416" s="7"/>
      <c r="E416" s="7"/>
      <c r="F416" s="7"/>
      <c r="G416" s="7"/>
      <c r="H416" s="7"/>
      <c r="I416" s="7"/>
      <c r="J416" s="20" t="s">
        <v>272</v>
      </c>
      <c r="K416" s="20" t="s">
        <v>485</v>
      </c>
      <c r="L416" s="20">
        <v>1140.0</v>
      </c>
      <c r="M416" s="57">
        <v>0.3060753759</v>
      </c>
      <c r="N416" s="57">
        <v>0.3552123552</v>
      </c>
      <c r="O416" s="27">
        <v>-4.913697928</v>
      </c>
      <c r="P416" s="20">
        <v>1.0</v>
      </c>
      <c r="Q416" s="7"/>
      <c r="R416" s="7"/>
      <c r="S416" s="7"/>
      <c r="T416" s="7"/>
      <c r="U416" s="7"/>
      <c r="V416" s="7"/>
      <c r="W416" s="7"/>
      <c r="X416" s="7"/>
      <c r="Y416" s="7"/>
      <c r="Z416" s="7"/>
    </row>
    <row r="417" ht="15.0" customHeight="1">
      <c r="A417" s="7"/>
      <c r="B417" s="7"/>
      <c r="C417" s="7"/>
      <c r="D417" s="7"/>
      <c r="E417" s="7"/>
      <c r="F417" s="7"/>
      <c r="G417" s="7"/>
      <c r="H417" s="7"/>
      <c r="I417" s="7"/>
      <c r="J417" s="20" t="s">
        <v>272</v>
      </c>
      <c r="K417" s="20" t="s">
        <v>486</v>
      </c>
      <c r="L417" s="20">
        <v>1150.0</v>
      </c>
      <c r="M417" s="57">
        <v>0.3507857671</v>
      </c>
      <c r="N417" s="57">
        <v>0.365720524</v>
      </c>
      <c r="O417" s="27">
        <v>-1.493475696</v>
      </c>
      <c r="P417" s="20">
        <v>1.0</v>
      </c>
      <c r="Q417" s="7"/>
      <c r="R417" s="7"/>
      <c r="S417" s="7"/>
      <c r="T417" s="7"/>
      <c r="U417" s="7"/>
      <c r="V417" s="7"/>
      <c r="W417" s="7"/>
      <c r="X417" s="7"/>
      <c r="Y417" s="7"/>
      <c r="Z417" s="7"/>
    </row>
    <row r="418" ht="15.0" customHeight="1">
      <c r="A418" s="7"/>
      <c r="B418" s="7"/>
      <c r="C418" s="7"/>
      <c r="D418" s="7"/>
      <c r="E418" s="7"/>
      <c r="F418" s="7"/>
      <c r="G418" s="7"/>
      <c r="H418" s="7"/>
      <c r="I418" s="7"/>
      <c r="J418" s="20" t="s">
        <v>272</v>
      </c>
      <c r="K418" s="20" t="s">
        <v>487</v>
      </c>
      <c r="L418" s="20">
        <v>1160.0</v>
      </c>
      <c r="M418" s="57">
        <v>0.3865914449</v>
      </c>
      <c r="N418" s="57">
        <v>0.4046242775</v>
      </c>
      <c r="O418" s="27">
        <v>-1.803283251</v>
      </c>
      <c r="P418" s="20">
        <v>1.0</v>
      </c>
      <c r="Q418" s="7"/>
      <c r="R418" s="7"/>
      <c r="S418" s="7"/>
      <c r="T418" s="7"/>
      <c r="U418" s="7"/>
      <c r="V418" s="7"/>
      <c r="W418" s="7"/>
      <c r="X418" s="7"/>
      <c r="Y418" s="7"/>
      <c r="Z418" s="7"/>
    </row>
    <row r="419" ht="15.0" customHeight="1">
      <c r="A419" s="7"/>
      <c r="B419" s="7"/>
      <c r="C419" s="7"/>
      <c r="D419" s="7"/>
      <c r="E419" s="7"/>
      <c r="F419" s="7"/>
      <c r="G419" s="7"/>
      <c r="H419" s="7"/>
      <c r="I419" s="7"/>
      <c r="J419" s="20" t="s">
        <v>272</v>
      </c>
      <c r="K419" s="20" t="s">
        <v>488</v>
      </c>
      <c r="L419" s="20">
        <v>1170.0</v>
      </c>
      <c r="M419" s="57">
        <v>0.4213750533</v>
      </c>
      <c r="N419" s="57">
        <v>0.4195183777</v>
      </c>
      <c r="O419" s="27">
        <v>0.1856675626</v>
      </c>
      <c r="P419" s="20">
        <v>1.0</v>
      </c>
      <c r="Q419" s="7"/>
      <c r="R419" s="7"/>
      <c r="S419" s="7"/>
      <c r="T419" s="7"/>
      <c r="U419" s="7"/>
      <c r="V419" s="7"/>
      <c r="W419" s="7"/>
      <c r="X419" s="7"/>
      <c r="Y419" s="7"/>
      <c r="Z419" s="7"/>
    </row>
    <row r="420" ht="15.0" customHeight="1">
      <c r="A420" s="7"/>
      <c r="B420" s="7"/>
      <c r="C420" s="7"/>
      <c r="D420" s="7"/>
      <c r="E420" s="7"/>
      <c r="F420" s="7"/>
      <c r="G420" s="7"/>
      <c r="H420" s="7"/>
      <c r="I420" s="7"/>
      <c r="J420" s="20" t="s">
        <v>272</v>
      </c>
      <c r="K420" s="20" t="s">
        <v>489</v>
      </c>
      <c r="L420" s="20">
        <v>1180.0</v>
      </c>
      <c r="M420" s="57">
        <v>0.2644027116</v>
      </c>
      <c r="N420" s="57">
        <v>0.2915479582</v>
      </c>
      <c r="O420" s="27">
        <v>-2.714524659</v>
      </c>
      <c r="P420" s="20">
        <v>1.0</v>
      </c>
      <c r="Q420" s="7"/>
      <c r="R420" s="7"/>
      <c r="S420" s="7"/>
      <c r="T420" s="7"/>
      <c r="U420" s="7"/>
      <c r="V420" s="7"/>
      <c r="W420" s="7"/>
      <c r="X420" s="7"/>
      <c r="Y420" s="7"/>
      <c r="Z420" s="7"/>
    </row>
    <row r="421" ht="15.0" customHeight="1">
      <c r="A421" s="7"/>
      <c r="B421" s="7"/>
      <c r="C421" s="7"/>
      <c r="D421" s="7"/>
      <c r="E421" s="7"/>
      <c r="F421" s="7"/>
      <c r="G421" s="7"/>
      <c r="H421" s="7"/>
      <c r="I421" s="7"/>
      <c r="J421" s="20" t="s">
        <v>272</v>
      </c>
      <c r="K421" s="20" t="s">
        <v>489</v>
      </c>
      <c r="L421" s="20">
        <v>1190.0</v>
      </c>
      <c r="M421" s="57">
        <v>0.2970637733</v>
      </c>
      <c r="N421" s="57">
        <v>0.3226703755</v>
      </c>
      <c r="O421" s="27">
        <v>-2.560660219</v>
      </c>
      <c r="P421" s="20">
        <v>1.0</v>
      </c>
      <c r="Q421" s="7"/>
      <c r="R421" s="7"/>
      <c r="S421" s="7"/>
      <c r="T421" s="7"/>
      <c r="U421" s="7"/>
      <c r="V421" s="7"/>
      <c r="W421" s="7"/>
      <c r="X421" s="7"/>
      <c r="Y421" s="7"/>
      <c r="Z421" s="7"/>
    </row>
    <row r="422" ht="15.0" customHeight="1">
      <c r="A422" s="7"/>
      <c r="B422" s="7"/>
      <c r="C422" s="7"/>
      <c r="D422" s="7"/>
      <c r="E422" s="7"/>
      <c r="F422" s="7"/>
      <c r="G422" s="7"/>
      <c r="H422" s="7"/>
      <c r="I422" s="7"/>
      <c r="J422" s="20" t="s">
        <v>272</v>
      </c>
      <c r="K422" s="20" t="s">
        <v>489</v>
      </c>
      <c r="L422" s="20">
        <v>1200.0</v>
      </c>
      <c r="M422" s="57">
        <v>0.2630525491</v>
      </c>
      <c r="N422" s="57">
        <v>0.2705167173</v>
      </c>
      <c r="O422" s="27">
        <v>-0.7464168224</v>
      </c>
      <c r="P422" s="20">
        <v>1.0</v>
      </c>
      <c r="Q422" s="7"/>
      <c r="R422" s="7"/>
      <c r="S422" s="7"/>
      <c r="T422" s="7"/>
      <c r="U422" s="7"/>
      <c r="V422" s="7"/>
      <c r="W422" s="7"/>
      <c r="X422" s="7"/>
      <c r="Y422" s="7"/>
      <c r="Z422" s="7"/>
    </row>
    <row r="423" ht="15.0" customHeight="1">
      <c r="A423" s="7"/>
      <c r="B423" s="7"/>
      <c r="C423" s="7"/>
      <c r="D423" s="7"/>
      <c r="E423" s="7"/>
      <c r="F423" s="7"/>
      <c r="G423" s="7"/>
      <c r="H423" s="7"/>
      <c r="I423" s="7"/>
      <c r="J423" s="20" t="s">
        <v>272</v>
      </c>
      <c r="K423" s="20" t="s">
        <v>489</v>
      </c>
      <c r="L423" s="20">
        <v>1210.0</v>
      </c>
      <c r="M423" s="57">
        <v>0.3291154786</v>
      </c>
      <c r="N423" s="57">
        <v>0.2950819672</v>
      </c>
      <c r="O423" s="27">
        <v>3.403351136</v>
      </c>
      <c r="P423" s="20">
        <v>1.0</v>
      </c>
      <c r="Q423" s="7"/>
      <c r="R423" s="7"/>
      <c r="S423" s="7"/>
      <c r="T423" s="7"/>
      <c r="U423" s="7"/>
      <c r="V423" s="7"/>
      <c r="W423" s="7"/>
      <c r="X423" s="7"/>
      <c r="Y423" s="7"/>
      <c r="Z423" s="7"/>
    </row>
    <row r="424" ht="15.0" customHeight="1">
      <c r="A424" s="7"/>
      <c r="B424" s="7"/>
      <c r="C424" s="7"/>
      <c r="D424" s="7"/>
      <c r="E424" s="7"/>
      <c r="F424" s="7"/>
      <c r="G424" s="7"/>
      <c r="H424" s="7"/>
      <c r="I424" s="7"/>
      <c r="J424" s="20" t="s">
        <v>272</v>
      </c>
      <c r="K424" s="20" t="s">
        <v>489</v>
      </c>
      <c r="L424" s="20">
        <v>1220.0</v>
      </c>
      <c r="M424" s="57">
        <v>0.3675877644</v>
      </c>
      <c r="N424" s="57">
        <v>0.3758169935</v>
      </c>
      <c r="O424" s="27">
        <v>-0.8229229093</v>
      </c>
      <c r="P424" s="20">
        <v>1.0</v>
      </c>
      <c r="Q424" s="7"/>
      <c r="R424" s="7"/>
      <c r="S424" s="7"/>
      <c r="T424" s="7"/>
      <c r="U424" s="7"/>
      <c r="V424" s="7"/>
      <c r="W424" s="7"/>
      <c r="X424" s="7"/>
      <c r="Y424" s="7"/>
      <c r="Z424" s="7"/>
    </row>
    <row r="425" ht="15.0" customHeight="1">
      <c r="A425" s="7"/>
      <c r="B425" s="7"/>
      <c r="C425" s="7"/>
      <c r="D425" s="7"/>
      <c r="E425" s="7"/>
      <c r="F425" s="7"/>
      <c r="G425" s="7"/>
      <c r="H425" s="7"/>
      <c r="I425" s="7"/>
      <c r="J425" s="20" t="s">
        <v>272</v>
      </c>
      <c r="K425" s="20" t="s">
        <v>490</v>
      </c>
      <c r="L425" s="20">
        <v>1230.0</v>
      </c>
      <c r="M425" s="57">
        <v>0.4889041508</v>
      </c>
      <c r="N425" s="57">
        <v>0.4773227653</v>
      </c>
      <c r="O425" s="27">
        <v>1.158138552</v>
      </c>
      <c r="P425" s="20">
        <v>1.0</v>
      </c>
      <c r="Q425" s="7"/>
      <c r="R425" s="7"/>
      <c r="S425" s="7"/>
      <c r="T425" s="7"/>
      <c r="U425" s="7"/>
      <c r="V425" s="7"/>
      <c r="W425" s="7"/>
      <c r="X425" s="7"/>
      <c r="Y425" s="7"/>
      <c r="Z425" s="7"/>
    </row>
    <row r="426" ht="15.0" customHeight="1">
      <c r="A426" s="7"/>
      <c r="B426" s="7"/>
      <c r="C426" s="7"/>
      <c r="D426" s="7"/>
      <c r="E426" s="7"/>
      <c r="F426" s="7"/>
      <c r="G426" s="7"/>
      <c r="H426" s="7"/>
      <c r="I426" s="7"/>
      <c r="J426" s="20" t="s">
        <v>272</v>
      </c>
      <c r="K426" s="20" t="s">
        <v>490</v>
      </c>
      <c r="L426" s="20">
        <v>1240.0</v>
      </c>
      <c r="M426" s="57">
        <v>0.4721715725</v>
      </c>
      <c r="N426" s="57">
        <v>0.4782608696</v>
      </c>
      <c r="O426" s="27">
        <v>-0.6089297083</v>
      </c>
      <c r="P426" s="20">
        <v>1.0</v>
      </c>
      <c r="Q426" s="7"/>
      <c r="R426" s="7"/>
      <c r="S426" s="7"/>
      <c r="T426" s="7"/>
      <c r="U426" s="7"/>
      <c r="V426" s="7"/>
      <c r="W426" s="7"/>
      <c r="X426" s="7"/>
      <c r="Y426" s="7"/>
      <c r="Z426" s="7"/>
    </row>
    <row r="427" ht="15.0" customHeight="1">
      <c r="A427" s="7"/>
      <c r="B427" s="7"/>
      <c r="C427" s="7"/>
      <c r="D427" s="7"/>
      <c r="E427" s="7"/>
      <c r="F427" s="7"/>
      <c r="G427" s="7"/>
      <c r="H427" s="7"/>
      <c r="I427" s="7"/>
      <c r="J427" s="20" t="s">
        <v>272</v>
      </c>
      <c r="K427" s="20" t="s">
        <v>491</v>
      </c>
      <c r="L427" s="20">
        <v>1250.0</v>
      </c>
      <c r="M427" s="57">
        <v>0.4051900459</v>
      </c>
      <c r="N427" s="57">
        <v>0.3873370577</v>
      </c>
      <c r="O427" s="27">
        <v>1.785298819</v>
      </c>
      <c r="P427" s="20">
        <v>1.0</v>
      </c>
      <c r="Q427" s="7"/>
      <c r="R427" s="7"/>
      <c r="S427" s="7"/>
      <c r="T427" s="7"/>
      <c r="U427" s="7"/>
      <c r="V427" s="7"/>
      <c r="W427" s="7"/>
      <c r="X427" s="7"/>
      <c r="Y427" s="7"/>
      <c r="Z427" s="7"/>
    </row>
    <row r="428" ht="15.0" customHeight="1">
      <c r="A428" s="7"/>
      <c r="B428" s="7"/>
      <c r="C428" s="7"/>
      <c r="D428" s="7"/>
      <c r="E428" s="7"/>
      <c r="F428" s="7"/>
      <c r="G428" s="7"/>
      <c r="H428" s="7"/>
      <c r="I428" s="7"/>
      <c r="J428" s="20" t="s">
        <v>272</v>
      </c>
      <c r="K428" s="20" t="s">
        <v>441</v>
      </c>
      <c r="L428" s="20">
        <v>1260.0</v>
      </c>
      <c r="M428" s="57">
        <v>0.3220246181</v>
      </c>
      <c r="N428" s="57">
        <v>0.328476017</v>
      </c>
      <c r="O428" s="27">
        <v>-0.6451398879</v>
      </c>
      <c r="P428" s="20">
        <v>1.0</v>
      </c>
      <c r="Q428" s="7"/>
      <c r="R428" s="7"/>
      <c r="S428" s="7"/>
      <c r="T428" s="7"/>
      <c r="U428" s="7"/>
      <c r="V428" s="7"/>
      <c r="W428" s="7"/>
      <c r="X428" s="7"/>
      <c r="Y428" s="7"/>
      <c r="Z428" s="7"/>
    </row>
    <row r="429" ht="15.0" customHeight="1">
      <c r="A429" s="7"/>
      <c r="B429" s="7"/>
      <c r="C429" s="7"/>
      <c r="D429" s="7"/>
      <c r="E429" s="7"/>
      <c r="F429" s="7"/>
      <c r="G429" s="7"/>
      <c r="H429" s="7"/>
      <c r="I429" s="7"/>
      <c r="J429" s="20" t="s">
        <v>272</v>
      </c>
      <c r="K429" s="20" t="s">
        <v>441</v>
      </c>
      <c r="L429" s="20">
        <v>1270.0</v>
      </c>
      <c r="M429" s="57">
        <v>0.3449469082</v>
      </c>
      <c r="N429" s="57">
        <v>0.3373819163</v>
      </c>
      <c r="O429" s="27">
        <v>0.7564991914</v>
      </c>
      <c r="P429" s="20">
        <v>1.0</v>
      </c>
      <c r="Q429" s="7"/>
      <c r="R429" s="7"/>
      <c r="S429" s="7"/>
      <c r="T429" s="7"/>
      <c r="U429" s="7"/>
      <c r="V429" s="7"/>
      <c r="W429" s="7"/>
      <c r="X429" s="7"/>
      <c r="Y429" s="7"/>
      <c r="Z429" s="7"/>
    </row>
    <row r="430" ht="15.0" customHeight="1">
      <c r="A430" s="7"/>
      <c r="B430" s="7"/>
      <c r="C430" s="7"/>
      <c r="D430" s="7"/>
      <c r="E430" s="7"/>
      <c r="F430" s="7"/>
      <c r="G430" s="7"/>
      <c r="H430" s="7"/>
      <c r="I430" s="7"/>
      <c r="J430" s="20" t="s">
        <v>272</v>
      </c>
      <c r="K430" s="20" t="s">
        <v>492</v>
      </c>
      <c r="L430" s="20">
        <v>1280.0</v>
      </c>
      <c r="M430" s="57">
        <v>0.4250496086</v>
      </c>
      <c r="N430" s="57">
        <v>0.475465313</v>
      </c>
      <c r="O430" s="27">
        <v>-5.041570441</v>
      </c>
      <c r="P430" s="20">
        <v>1.0</v>
      </c>
      <c r="Q430" s="7"/>
      <c r="R430" s="7"/>
      <c r="S430" s="7"/>
      <c r="T430" s="7"/>
      <c r="U430" s="7"/>
      <c r="V430" s="7"/>
      <c r="W430" s="7"/>
      <c r="X430" s="7"/>
      <c r="Y430" s="7"/>
      <c r="Z430" s="7"/>
    </row>
    <row r="431" ht="15.0" customHeight="1">
      <c r="A431" s="7"/>
      <c r="B431" s="7"/>
      <c r="C431" s="7"/>
      <c r="D431" s="7"/>
      <c r="E431" s="7"/>
      <c r="F431" s="7"/>
      <c r="G431" s="7"/>
      <c r="H431" s="7"/>
      <c r="I431" s="7"/>
      <c r="J431" s="20" t="s">
        <v>272</v>
      </c>
      <c r="K431" s="20" t="s">
        <v>493</v>
      </c>
      <c r="L431" s="20">
        <v>1290.0</v>
      </c>
      <c r="M431" s="57">
        <v>0.4052982603</v>
      </c>
      <c r="N431" s="57">
        <v>0.4189079055</v>
      </c>
      <c r="O431" s="27">
        <v>-1.360964514</v>
      </c>
      <c r="P431" s="20">
        <v>1.0</v>
      </c>
      <c r="Q431" s="7"/>
      <c r="R431" s="7"/>
      <c r="S431" s="7"/>
      <c r="T431" s="7"/>
      <c r="U431" s="7"/>
      <c r="V431" s="7"/>
      <c r="W431" s="7"/>
      <c r="X431" s="7"/>
      <c r="Y431" s="7"/>
      <c r="Z431" s="7"/>
    </row>
    <row r="432" ht="15.0" customHeight="1">
      <c r="A432" s="7"/>
      <c r="B432" s="7"/>
      <c r="C432" s="7"/>
      <c r="D432" s="7"/>
      <c r="E432" s="7"/>
      <c r="F432" s="7"/>
      <c r="G432" s="7"/>
      <c r="H432" s="7"/>
      <c r="I432" s="7"/>
      <c r="J432" s="20" t="s">
        <v>272</v>
      </c>
      <c r="K432" s="20" t="s">
        <v>493</v>
      </c>
      <c r="L432" s="20">
        <v>1300.0</v>
      </c>
      <c r="M432" s="57">
        <v>0.3756451256</v>
      </c>
      <c r="N432" s="57">
        <v>0.3931544866</v>
      </c>
      <c r="O432" s="27">
        <v>-1.750936096</v>
      </c>
      <c r="P432" s="20">
        <v>1.0</v>
      </c>
      <c r="Q432" s="7"/>
      <c r="R432" s="7"/>
      <c r="S432" s="7"/>
      <c r="T432" s="7"/>
      <c r="U432" s="7"/>
      <c r="V432" s="7"/>
      <c r="W432" s="7"/>
      <c r="X432" s="7"/>
      <c r="Y432" s="7"/>
      <c r="Z432" s="7"/>
    </row>
    <row r="433" ht="15.0" customHeight="1">
      <c r="A433" s="7"/>
      <c r="B433" s="7"/>
      <c r="C433" s="7"/>
      <c r="D433" s="7"/>
      <c r="E433" s="7"/>
      <c r="F433" s="7"/>
      <c r="G433" s="7"/>
      <c r="H433" s="7"/>
      <c r="I433" s="7"/>
      <c r="J433" s="20" t="s">
        <v>272</v>
      </c>
      <c r="K433" s="20" t="s">
        <v>493</v>
      </c>
      <c r="L433" s="20">
        <v>1310.0</v>
      </c>
      <c r="M433" s="57">
        <v>0.4944049362</v>
      </c>
      <c r="N433" s="57">
        <v>0.5024154589</v>
      </c>
      <c r="O433" s="27">
        <v>-0.8010522689</v>
      </c>
      <c r="P433" s="20">
        <v>0.0</v>
      </c>
      <c r="Q433" s="7"/>
      <c r="R433" s="7"/>
      <c r="S433" s="7"/>
      <c r="T433" s="7"/>
      <c r="U433" s="7"/>
      <c r="V433" s="7"/>
      <c r="W433" s="7"/>
      <c r="X433" s="7"/>
      <c r="Y433" s="7"/>
      <c r="Z433" s="7"/>
    </row>
    <row r="434" ht="15.0" customHeight="1">
      <c r="A434" s="7"/>
      <c r="B434" s="7"/>
      <c r="C434" s="7"/>
      <c r="D434" s="7"/>
      <c r="E434" s="7"/>
      <c r="F434" s="7"/>
      <c r="G434" s="7"/>
      <c r="H434" s="7"/>
      <c r="I434" s="7"/>
      <c r="J434" s="20" t="s">
        <v>272</v>
      </c>
      <c r="K434" s="20" t="s">
        <v>493</v>
      </c>
      <c r="L434" s="20">
        <v>1320.0</v>
      </c>
      <c r="M434" s="57">
        <v>0.396629917</v>
      </c>
      <c r="N434" s="57">
        <v>0.4068767908</v>
      </c>
      <c r="O434" s="27">
        <v>-1.024687386</v>
      </c>
      <c r="P434" s="20">
        <v>1.0</v>
      </c>
      <c r="Q434" s="7"/>
      <c r="R434" s="7"/>
      <c r="S434" s="7"/>
      <c r="T434" s="7"/>
      <c r="U434" s="7"/>
      <c r="V434" s="7"/>
      <c r="W434" s="7"/>
      <c r="X434" s="7"/>
      <c r="Y434" s="7"/>
      <c r="Z434" s="7"/>
    </row>
    <row r="435" ht="15.0" customHeight="1">
      <c r="A435" s="7"/>
      <c r="B435" s="7"/>
      <c r="C435" s="7"/>
      <c r="D435" s="7"/>
      <c r="E435" s="7"/>
      <c r="F435" s="7"/>
      <c r="G435" s="7"/>
      <c r="H435" s="7"/>
      <c r="I435" s="7"/>
      <c r="J435" s="20" t="s">
        <v>272</v>
      </c>
      <c r="K435" s="20" t="s">
        <v>494</v>
      </c>
      <c r="L435" s="20">
        <v>1330.0</v>
      </c>
      <c r="M435" s="57">
        <v>0.5959413011</v>
      </c>
      <c r="N435" s="57">
        <v>0.5837837838</v>
      </c>
      <c r="O435" s="27">
        <v>1.215751733</v>
      </c>
      <c r="P435" s="20">
        <v>1.0</v>
      </c>
      <c r="Q435" s="7"/>
      <c r="R435" s="7"/>
      <c r="S435" s="7"/>
      <c r="T435" s="7"/>
      <c r="U435" s="7"/>
      <c r="V435" s="7"/>
      <c r="W435" s="7"/>
      <c r="X435" s="7"/>
      <c r="Y435" s="7"/>
      <c r="Z435" s="7"/>
    </row>
    <row r="436" ht="15.0" customHeight="1">
      <c r="A436" s="7"/>
      <c r="B436" s="7"/>
      <c r="C436" s="7"/>
      <c r="D436" s="7"/>
      <c r="E436" s="7"/>
      <c r="F436" s="7"/>
      <c r="G436" s="7"/>
      <c r="H436" s="7"/>
      <c r="I436" s="7"/>
      <c r="J436" s="20" t="s">
        <v>272</v>
      </c>
      <c r="K436" s="20" t="s">
        <v>494</v>
      </c>
      <c r="L436" s="20">
        <v>1340.0</v>
      </c>
      <c r="M436" s="57">
        <v>0.5431618754</v>
      </c>
      <c r="N436" s="57">
        <v>0.5498320269</v>
      </c>
      <c r="O436" s="27">
        <v>-0.6670151448</v>
      </c>
      <c r="P436" s="20">
        <v>1.0</v>
      </c>
      <c r="Q436" s="7"/>
      <c r="R436" s="7"/>
      <c r="S436" s="7"/>
      <c r="T436" s="7"/>
      <c r="U436" s="7"/>
      <c r="V436" s="7"/>
      <c r="W436" s="7"/>
      <c r="X436" s="7"/>
      <c r="Y436" s="7"/>
      <c r="Z436" s="7"/>
    </row>
    <row r="437" ht="15.0" customHeight="1">
      <c r="A437" s="7"/>
      <c r="B437" s="7"/>
      <c r="C437" s="7"/>
      <c r="D437" s="7"/>
      <c r="E437" s="7"/>
      <c r="F437" s="7"/>
      <c r="G437" s="7"/>
      <c r="H437" s="7"/>
      <c r="I437" s="7"/>
      <c r="J437" s="20" t="s">
        <v>272</v>
      </c>
      <c r="K437" s="20" t="s">
        <v>494</v>
      </c>
      <c r="L437" s="20">
        <v>1350.0</v>
      </c>
      <c r="M437" s="57">
        <v>0.5337571217</v>
      </c>
      <c r="N437" s="57">
        <v>0.5293296089</v>
      </c>
      <c r="O437" s="27">
        <v>0.4427512764</v>
      </c>
      <c r="P437" s="20">
        <v>1.0</v>
      </c>
      <c r="Q437" s="7"/>
      <c r="R437" s="7"/>
      <c r="S437" s="7"/>
      <c r="T437" s="7"/>
      <c r="U437" s="7"/>
      <c r="V437" s="7"/>
      <c r="W437" s="7"/>
      <c r="X437" s="7"/>
      <c r="Y437" s="7"/>
      <c r="Z437" s="7"/>
    </row>
    <row r="438" ht="15.0" customHeight="1">
      <c r="A438" s="7"/>
      <c r="B438" s="7"/>
      <c r="C438" s="7"/>
      <c r="D438" s="7"/>
      <c r="E438" s="7"/>
      <c r="F438" s="7"/>
      <c r="G438" s="7"/>
      <c r="H438" s="7"/>
      <c r="I438" s="7"/>
      <c r="J438" s="20" t="s">
        <v>272</v>
      </c>
      <c r="K438" s="20" t="s">
        <v>495</v>
      </c>
      <c r="L438" s="20">
        <v>1360.0</v>
      </c>
      <c r="M438" s="57">
        <v>0.4227746735</v>
      </c>
      <c r="N438" s="57">
        <v>0.4255033557</v>
      </c>
      <c r="O438" s="27">
        <v>-0.2728682235</v>
      </c>
      <c r="P438" s="20">
        <v>1.0</v>
      </c>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5">
    <mergeCell ref="A18:B18"/>
    <mergeCell ref="A19:B19"/>
    <mergeCell ref="A22:B22"/>
    <mergeCell ref="A23:B23"/>
    <mergeCell ref="A24:B24"/>
    <mergeCell ref="A25:B25"/>
    <mergeCell ref="A26:B26"/>
    <mergeCell ref="C26:H26"/>
    <mergeCell ref="A6:K6"/>
    <mergeCell ref="A7:K7"/>
    <mergeCell ref="A14:B14"/>
    <mergeCell ref="E14:K19"/>
    <mergeCell ref="A15:B15"/>
    <mergeCell ref="A16:B16"/>
    <mergeCell ref="A17:B17"/>
  </mergeCells>
  <hyperlinks>
    <hyperlink r:id="rId1" location="'Results'!A1" ref="A3"/>
    <hyperlink r:id="rId2" location="'How%20to%20Read'!A1" ref="F22"/>
  </hyperlinks>
  <printOptions/>
  <pageMargins bottom="1.0" footer="0.0" header="0.0" left="0.75" right="0.75" top="1.0"/>
  <pageSetup fitToHeight="0" paperSize="9" orientation="landscape"/>
  <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3" width="16.0"/>
    <col customWidth="1" min="4" max="16" width="13.0"/>
    <col customWidth="1" min="17" max="26" width="8.71"/>
  </cols>
  <sheetData>
    <row r="1" ht="17.25" customHeight="1">
      <c r="A1" s="1" t="s">
        <v>922</v>
      </c>
      <c r="B1" s="7"/>
      <c r="C1" s="7"/>
      <c r="D1" s="7"/>
      <c r="E1" s="7"/>
      <c r="F1" s="7"/>
      <c r="G1" s="7"/>
      <c r="H1" s="7"/>
      <c r="I1" s="7"/>
      <c r="J1" s="7"/>
      <c r="K1" s="7"/>
      <c r="L1" s="7"/>
      <c r="M1" s="7"/>
      <c r="N1" s="7"/>
      <c r="O1" s="7"/>
      <c r="P1" s="7"/>
      <c r="Q1" s="7"/>
      <c r="R1" s="7"/>
      <c r="S1" s="7"/>
      <c r="T1" s="7"/>
      <c r="U1" s="7"/>
      <c r="V1" s="7"/>
      <c r="W1" s="7"/>
      <c r="X1" s="7"/>
      <c r="Y1" s="7"/>
      <c r="Z1" s="7"/>
    </row>
    <row r="2" ht="15.0" customHeight="1">
      <c r="A2" s="2" t="s">
        <v>577</v>
      </c>
      <c r="B2" s="7"/>
      <c r="C2" s="7"/>
      <c r="D2" s="7"/>
      <c r="E2" s="7"/>
      <c r="F2" s="7"/>
      <c r="G2" s="7"/>
      <c r="H2" s="7"/>
      <c r="I2" s="7"/>
      <c r="J2" s="7"/>
      <c r="K2" s="7"/>
      <c r="L2" s="7"/>
      <c r="M2" s="7"/>
      <c r="N2" s="7"/>
      <c r="O2" s="7"/>
      <c r="P2" s="7"/>
      <c r="Q2" s="7"/>
      <c r="R2" s="7"/>
      <c r="S2" s="7"/>
      <c r="T2" s="7"/>
      <c r="U2" s="7"/>
      <c r="V2" s="7"/>
      <c r="W2" s="7"/>
      <c r="X2" s="7"/>
      <c r="Y2" s="7"/>
      <c r="Z2" s="7"/>
    </row>
    <row r="3" ht="15.0" customHeight="1">
      <c r="A3" s="25" t="s">
        <v>205</v>
      </c>
      <c r="B3" s="7"/>
      <c r="C3" s="7"/>
      <c r="D3" s="7"/>
      <c r="E3" s="7"/>
      <c r="F3" s="7"/>
      <c r="G3" s="7"/>
      <c r="H3" s="7"/>
      <c r="I3" s="7"/>
      <c r="J3" s="7"/>
      <c r="K3" s="7"/>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ht="15.0" customHeight="1">
      <c r="A5" s="8" t="s">
        <v>206</v>
      </c>
      <c r="B5" s="7"/>
      <c r="C5" s="7"/>
      <c r="D5" s="7"/>
      <c r="E5" s="7"/>
      <c r="F5" s="7"/>
      <c r="G5" s="7"/>
      <c r="H5" s="7"/>
      <c r="I5" s="7"/>
      <c r="J5" s="7"/>
      <c r="K5" s="7"/>
      <c r="L5" s="7"/>
      <c r="M5" s="7"/>
      <c r="N5" s="7"/>
      <c r="O5" s="7"/>
      <c r="P5" s="7"/>
      <c r="Q5" s="7"/>
      <c r="R5" s="7"/>
      <c r="S5" s="7"/>
      <c r="T5" s="7"/>
      <c r="U5" s="7"/>
      <c r="V5" s="7"/>
      <c r="W5" s="7"/>
      <c r="X5" s="7"/>
      <c r="Y5" s="7"/>
      <c r="Z5" s="7"/>
    </row>
    <row r="6" ht="30.0" customHeight="1">
      <c r="A6" s="3" t="s">
        <v>923</v>
      </c>
      <c r="L6" s="7"/>
      <c r="M6" s="7"/>
      <c r="N6" s="7"/>
      <c r="O6" s="7"/>
      <c r="P6" s="7"/>
      <c r="Q6" s="7"/>
      <c r="R6" s="7"/>
      <c r="S6" s="7"/>
      <c r="T6" s="7"/>
      <c r="U6" s="7"/>
      <c r="V6" s="7"/>
      <c r="W6" s="7"/>
      <c r="X6" s="7"/>
      <c r="Y6" s="7"/>
      <c r="Z6" s="7"/>
    </row>
    <row r="7" ht="18.0" customHeight="1">
      <c r="A7" s="3" t="s">
        <v>924</v>
      </c>
      <c r="L7" s="7"/>
      <c r="M7" s="7"/>
      <c r="N7" s="7"/>
      <c r="O7" s="7"/>
      <c r="P7" s="7"/>
      <c r="Q7" s="7"/>
      <c r="R7" s="7"/>
      <c r="S7" s="7"/>
      <c r="T7" s="7"/>
      <c r="U7" s="7"/>
      <c r="V7" s="7"/>
      <c r="W7" s="7"/>
      <c r="X7" s="7"/>
      <c r="Y7" s="7"/>
      <c r="Z7" s="7"/>
    </row>
    <row r="8">
      <c r="A8" s="7"/>
      <c r="B8" s="7"/>
      <c r="C8" s="7"/>
      <c r="D8" s="7"/>
      <c r="E8" s="7"/>
      <c r="F8" s="7"/>
      <c r="G8" s="7"/>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ht="15.0" customHeight="1">
      <c r="A13" s="8" t="s">
        <v>212</v>
      </c>
      <c r="B13" s="7"/>
      <c r="C13" s="7"/>
      <c r="D13" s="7"/>
      <c r="E13" s="8" t="s">
        <v>213</v>
      </c>
      <c r="F13" s="7"/>
      <c r="G13" s="7"/>
      <c r="H13" s="7"/>
      <c r="I13" s="7"/>
      <c r="J13" s="7"/>
      <c r="K13" s="7"/>
      <c r="L13" s="7"/>
      <c r="M13" s="7"/>
      <c r="N13" s="7"/>
      <c r="O13" s="7"/>
      <c r="P13" s="7"/>
      <c r="Q13" s="7"/>
      <c r="R13" s="7"/>
      <c r="S13" s="7"/>
      <c r="T13" s="7"/>
      <c r="U13" s="7"/>
      <c r="V13" s="7"/>
      <c r="W13" s="7"/>
      <c r="X13" s="7"/>
      <c r="Y13" s="7"/>
      <c r="Z13" s="7"/>
    </row>
    <row r="14" ht="15.0" customHeight="1">
      <c r="A14" s="3" t="s">
        <v>214</v>
      </c>
      <c r="C14" s="42">
        <v>0.50487</v>
      </c>
      <c r="D14" s="7"/>
      <c r="E14" s="43" t="s">
        <v>175</v>
      </c>
      <c r="F14" s="44"/>
      <c r="G14" s="44"/>
      <c r="H14" s="44"/>
      <c r="I14" s="44"/>
      <c r="J14" s="44"/>
      <c r="K14" s="45"/>
      <c r="L14" s="7"/>
      <c r="M14" s="7"/>
      <c r="N14" s="7"/>
      <c r="O14" s="7"/>
      <c r="P14" s="7"/>
      <c r="Q14" s="7"/>
      <c r="R14" s="7"/>
      <c r="S14" s="7"/>
      <c r="T14" s="7"/>
      <c r="U14" s="7"/>
      <c r="V14" s="7"/>
      <c r="W14" s="7"/>
      <c r="X14" s="7"/>
      <c r="Y14" s="7"/>
      <c r="Z14" s="7"/>
    </row>
    <row r="15" ht="15.0" customHeight="1">
      <c r="A15" s="3" t="s">
        <v>216</v>
      </c>
      <c r="C15" s="42">
        <f>1-C14</f>
        <v>0.49513</v>
      </c>
      <c r="D15" s="7"/>
      <c r="E15" s="46"/>
      <c r="K15" s="47"/>
      <c r="L15" s="7"/>
      <c r="M15" s="7"/>
      <c r="N15" s="7"/>
      <c r="O15" s="7"/>
      <c r="P15" s="7"/>
      <c r="Q15" s="7"/>
      <c r="R15" s="7"/>
      <c r="S15" s="7"/>
      <c r="T15" s="7"/>
      <c r="U15" s="7"/>
      <c r="V15" s="7"/>
      <c r="W15" s="7"/>
      <c r="X15" s="7"/>
      <c r="Y15" s="7"/>
      <c r="Z15" s="7"/>
    </row>
    <row r="16" ht="15.0" customHeight="1">
      <c r="A16" s="3" t="s">
        <v>217</v>
      </c>
      <c r="C16" s="48">
        <f>(C14-C15)*100</f>
        <v>0.974</v>
      </c>
      <c r="D16" s="7"/>
      <c r="E16" s="46"/>
      <c r="K16" s="47"/>
      <c r="L16" s="7"/>
      <c r="M16" s="7"/>
      <c r="N16" s="7"/>
      <c r="O16" s="7"/>
      <c r="P16" s="7"/>
      <c r="Q16" s="7"/>
      <c r="R16" s="7"/>
      <c r="S16" s="7"/>
      <c r="T16" s="7"/>
      <c r="U16" s="7"/>
      <c r="V16" s="7"/>
      <c r="W16" s="7"/>
      <c r="X16" s="7"/>
      <c r="Y16" s="7"/>
      <c r="Z16" s="7"/>
    </row>
    <row r="17" ht="15.0" customHeight="1">
      <c r="A17" s="3" t="s">
        <v>120</v>
      </c>
      <c r="C17" s="49" t="str">
        <f>IF(C14&gt;0.5,"Brooks","Mackenzie")</f>
        <v>Brooks</v>
      </c>
      <c r="D17" s="7"/>
      <c r="E17" s="46"/>
      <c r="K17" s="47"/>
      <c r="L17" s="7"/>
      <c r="M17" s="7"/>
      <c r="N17" s="7"/>
      <c r="O17" s="7"/>
      <c r="P17" s="7"/>
      <c r="Q17" s="7"/>
      <c r="R17" s="7"/>
      <c r="S17" s="7"/>
      <c r="T17" s="7"/>
      <c r="U17" s="7"/>
      <c r="V17" s="7"/>
      <c r="W17" s="7"/>
      <c r="X17" s="7"/>
      <c r="Y17" s="7"/>
      <c r="Z17" s="7"/>
    </row>
    <row r="18" ht="15.0" customHeight="1">
      <c r="A18" s="20" t="s">
        <v>218</v>
      </c>
      <c r="C18" s="50">
        <v>176075.0</v>
      </c>
      <c r="D18" s="7"/>
      <c r="E18" s="46"/>
      <c r="K18" s="47"/>
      <c r="L18" s="7"/>
      <c r="M18" s="7"/>
      <c r="N18" s="7"/>
      <c r="O18" s="7"/>
      <c r="P18" s="7"/>
      <c r="Q18" s="7"/>
      <c r="R18" s="7"/>
      <c r="S18" s="7"/>
      <c r="T18" s="7"/>
      <c r="U18" s="7"/>
      <c r="V18" s="7"/>
      <c r="W18" s="7"/>
      <c r="X18" s="7"/>
      <c r="Y18" s="7"/>
      <c r="Z18" s="7"/>
    </row>
    <row r="19" ht="15.0" customHeight="1">
      <c r="A19" s="20" t="s">
        <v>219</v>
      </c>
      <c r="C19" s="50">
        <v>172675.0</v>
      </c>
      <c r="D19" s="7"/>
      <c r="E19" s="51"/>
      <c r="F19" s="52"/>
      <c r="G19" s="52"/>
      <c r="H19" s="52"/>
      <c r="I19" s="52"/>
      <c r="J19" s="52"/>
      <c r="K19" s="53"/>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0" customHeight="1">
      <c r="A21" s="8" t="s">
        <v>220</v>
      </c>
      <c r="B21" s="7"/>
      <c r="C21" s="7"/>
      <c r="D21" s="7"/>
      <c r="E21" s="8" t="s">
        <v>80</v>
      </c>
      <c r="F21" s="7"/>
      <c r="G21" s="7"/>
      <c r="H21" s="7"/>
      <c r="I21" s="7"/>
      <c r="J21" s="7"/>
      <c r="K21" s="7"/>
      <c r="L21" s="7"/>
      <c r="M21" s="7"/>
      <c r="N21" s="7"/>
      <c r="O21" s="7"/>
      <c r="P21" s="7"/>
      <c r="Q21" s="7"/>
      <c r="R21" s="7"/>
      <c r="S21" s="7"/>
      <c r="T21" s="7"/>
      <c r="U21" s="7"/>
      <c r="V21" s="7"/>
      <c r="W21" s="7"/>
      <c r="X21" s="7"/>
      <c r="Y21" s="7"/>
      <c r="Z21" s="7"/>
    </row>
    <row r="22" ht="27.75" customHeight="1">
      <c r="A22" s="3" t="s">
        <v>221</v>
      </c>
      <c r="C22" s="54">
        <v>2.46</v>
      </c>
      <c r="D22" s="7"/>
      <c r="E22" s="38" t="s">
        <v>86</v>
      </c>
      <c r="F22" s="55" t="s">
        <v>222</v>
      </c>
      <c r="G22" s="7"/>
      <c r="H22" s="7"/>
      <c r="I22" s="7"/>
      <c r="J22" s="7"/>
      <c r="K22" s="7"/>
      <c r="L22" s="7"/>
      <c r="M22" s="7"/>
      <c r="N22" s="7"/>
      <c r="O22" s="7"/>
      <c r="P22" s="7"/>
      <c r="Q22" s="7"/>
      <c r="R22" s="7"/>
      <c r="S22" s="7"/>
      <c r="T22" s="7"/>
      <c r="U22" s="7"/>
      <c r="V22" s="7"/>
      <c r="W22" s="7"/>
      <c r="X22" s="7"/>
      <c r="Y22" s="7"/>
      <c r="Z22" s="7"/>
    </row>
    <row r="23" ht="27.75" customHeight="1">
      <c r="A23" s="3" t="s">
        <v>223</v>
      </c>
      <c r="C23" s="23" t="s">
        <v>509</v>
      </c>
      <c r="D23" s="7"/>
      <c r="E23" s="7"/>
      <c r="F23" s="7"/>
      <c r="G23" s="7"/>
      <c r="H23" s="7"/>
      <c r="I23" s="7"/>
      <c r="J23" s="7"/>
      <c r="K23" s="7"/>
      <c r="L23" s="7"/>
      <c r="M23" s="7"/>
      <c r="N23" s="7"/>
      <c r="O23" s="7"/>
      <c r="P23" s="7"/>
      <c r="Q23" s="7"/>
      <c r="R23" s="7"/>
      <c r="S23" s="7"/>
      <c r="T23" s="7"/>
      <c r="U23" s="7"/>
      <c r="V23" s="7"/>
      <c r="W23" s="7"/>
      <c r="X23" s="7"/>
      <c r="Y23" s="7"/>
      <c r="Z23" s="7"/>
    </row>
    <row r="24" ht="27.75" customHeight="1">
      <c r="A24" s="3" t="s">
        <v>225</v>
      </c>
      <c r="C24" s="56">
        <v>-1.82665666527009</v>
      </c>
      <c r="D24" s="7"/>
      <c r="E24" s="7"/>
      <c r="F24" s="7"/>
      <c r="G24" s="7"/>
      <c r="H24" s="7"/>
      <c r="I24" s="7"/>
      <c r="J24" s="7"/>
      <c r="K24" s="7"/>
      <c r="L24" s="7"/>
      <c r="M24" s="7"/>
      <c r="N24" s="7"/>
      <c r="O24" s="7"/>
      <c r="P24" s="7"/>
      <c r="Q24" s="7"/>
      <c r="R24" s="7"/>
      <c r="S24" s="7"/>
      <c r="T24" s="7"/>
      <c r="U24" s="7"/>
      <c r="V24" s="7"/>
      <c r="W24" s="7"/>
      <c r="X24" s="7"/>
      <c r="Y24" s="7"/>
      <c r="Z24" s="7"/>
    </row>
    <row r="25" ht="27.75" customHeight="1">
      <c r="A25" s="3" t="s">
        <v>226</v>
      </c>
      <c r="C25" s="20" t="s">
        <v>227</v>
      </c>
      <c r="D25" s="7"/>
      <c r="E25" s="7"/>
      <c r="F25" s="7"/>
      <c r="G25" s="7"/>
      <c r="H25" s="7"/>
      <c r="I25" s="7"/>
      <c r="J25" s="7"/>
      <c r="K25" s="7"/>
      <c r="L25" s="7"/>
      <c r="M25" s="7"/>
      <c r="N25" s="7"/>
      <c r="O25" s="7"/>
      <c r="P25" s="7"/>
      <c r="Q25" s="7"/>
      <c r="R25" s="7"/>
      <c r="S25" s="7"/>
      <c r="T25" s="7"/>
      <c r="U25" s="7"/>
      <c r="V25" s="7"/>
      <c r="W25" s="7"/>
      <c r="X25" s="7"/>
      <c r="Y25" s="7"/>
      <c r="Z25" s="7"/>
    </row>
    <row r="26" ht="27.75" customHeight="1">
      <c r="A26" s="3" t="s">
        <v>125</v>
      </c>
      <c r="C26" s="3" t="s">
        <v>174</v>
      </c>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0" customHeight="1">
      <c r="A29" s="8" t="s">
        <v>228</v>
      </c>
      <c r="B29" s="7"/>
      <c r="C29" s="7"/>
      <c r="D29" s="7"/>
      <c r="E29" s="7"/>
      <c r="F29" s="7"/>
      <c r="G29" s="7"/>
      <c r="H29" s="7"/>
      <c r="I29" s="7"/>
      <c r="J29" s="8" t="s">
        <v>229</v>
      </c>
      <c r="K29" s="7"/>
      <c r="L29" s="7"/>
      <c r="M29" s="7"/>
      <c r="N29" s="7"/>
      <c r="O29" s="7"/>
      <c r="P29" s="7"/>
      <c r="Q29" s="7"/>
      <c r="R29" s="7"/>
      <c r="S29" s="7"/>
      <c r="T29" s="7"/>
      <c r="U29" s="7"/>
      <c r="V29" s="7"/>
      <c r="W29" s="7"/>
      <c r="X29" s="7"/>
      <c r="Y29" s="7"/>
      <c r="Z29" s="7"/>
    </row>
    <row r="30" ht="39.75" customHeight="1">
      <c r="A30" s="24" t="s">
        <v>231</v>
      </c>
      <c r="B30" s="24" t="s">
        <v>230</v>
      </c>
      <c r="C30" s="24" t="s">
        <v>392</v>
      </c>
      <c r="D30" s="24" t="s">
        <v>218</v>
      </c>
      <c r="E30" s="24" t="s">
        <v>219</v>
      </c>
      <c r="F30" s="24" t="s">
        <v>517</v>
      </c>
      <c r="G30" s="24" t="s">
        <v>518</v>
      </c>
      <c r="H30" s="24" t="s">
        <v>519</v>
      </c>
      <c r="I30" s="7"/>
      <c r="J30" s="24" t="s">
        <v>231</v>
      </c>
      <c r="K30" s="24" t="s">
        <v>230</v>
      </c>
      <c r="L30" s="24" t="s">
        <v>392</v>
      </c>
      <c r="M30" s="24" t="s">
        <v>510</v>
      </c>
      <c r="N30" s="24" t="s">
        <v>239</v>
      </c>
      <c r="O30" s="24" t="s">
        <v>511</v>
      </c>
      <c r="P30" s="24" t="s">
        <v>512</v>
      </c>
      <c r="Q30" s="7"/>
      <c r="R30" s="7"/>
      <c r="S30" s="7"/>
      <c r="T30" s="7"/>
      <c r="U30" s="7"/>
      <c r="V30" s="7"/>
      <c r="W30" s="7"/>
      <c r="X30" s="7"/>
      <c r="Y30" s="7"/>
      <c r="Z30" s="7"/>
    </row>
    <row r="31" ht="15.0" customHeight="1">
      <c r="A31" s="20" t="s">
        <v>306</v>
      </c>
      <c r="B31" s="20" t="s">
        <v>520</v>
      </c>
      <c r="C31" s="20" t="s">
        <v>520</v>
      </c>
      <c r="D31" s="50">
        <v>162.0</v>
      </c>
      <c r="E31" s="50">
        <v>229.0</v>
      </c>
      <c r="F31" s="50">
        <v>391.0</v>
      </c>
      <c r="G31" s="57">
        <v>0.4143222506</v>
      </c>
      <c r="H31" s="57">
        <v>0.5856777494</v>
      </c>
      <c r="I31" s="7"/>
      <c r="J31" s="20" t="s">
        <v>306</v>
      </c>
      <c r="K31" s="20" t="s">
        <v>396</v>
      </c>
      <c r="L31" s="20">
        <v>10.0</v>
      </c>
      <c r="M31" s="57">
        <v>0.3268432955</v>
      </c>
      <c r="N31" s="57">
        <v>0.3884120172</v>
      </c>
      <c r="O31" s="27">
        <v>-6.156872167</v>
      </c>
      <c r="P31" s="20">
        <v>1.0</v>
      </c>
      <c r="Q31" s="7"/>
      <c r="R31" s="7"/>
      <c r="S31" s="7"/>
      <c r="T31" s="7"/>
      <c r="U31" s="7"/>
      <c r="V31" s="7"/>
      <c r="W31" s="7"/>
      <c r="X31" s="7"/>
      <c r="Y31" s="7"/>
      <c r="Z31" s="7"/>
    </row>
    <row r="32" ht="15.0" customHeight="1">
      <c r="A32" s="20" t="s">
        <v>306</v>
      </c>
      <c r="B32" s="20" t="s">
        <v>521</v>
      </c>
      <c r="C32" s="20" t="s">
        <v>521</v>
      </c>
      <c r="D32" s="50">
        <v>106.0</v>
      </c>
      <c r="E32" s="50">
        <v>235.0</v>
      </c>
      <c r="F32" s="50">
        <v>341.0</v>
      </c>
      <c r="G32" s="57">
        <v>0.3108504399</v>
      </c>
      <c r="H32" s="57">
        <v>0.6891495601</v>
      </c>
      <c r="I32" s="7"/>
      <c r="J32" s="20" t="s">
        <v>306</v>
      </c>
      <c r="K32" s="20" t="s">
        <v>397</v>
      </c>
      <c r="L32" s="20">
        <v>40.0</v>
      </c>
      <c r="M32" s="57">
        <v>0.2398313719</v>
      </c>
      <c r="N32" s="57">
        <v>0.2822966507</v>
      </c>
      <c r="O32" s="27">
        <v>-4.246527877</v>
      </c>
      <c r="P32" s="20">
        <v>1.0</v>
      </c>
      <c r="Q32" s="7"/>
      <c r="R32" s="7"/>
      <c r="S32" s="7"/>
      <c r="T32" s="7"/>
      <c r="U32" s="7"/>
      <c r="V32" s="7"/>
      <c r="W32" s="7"/>
      <c r="X32" s="7"/>
      <c r="Y32" s="7"/>
      <c r="Z32" s="7"/>
    </row>
    <row r="33" ht="15.0" customHeight="1">
      <c r="A33" s="20" t="s">
        <v>306</v>
      </c>
      <c r="B33" s="20" t="s">
        <v>522</v>
      </c>
      <c r="C33" s="20" t="s">
        <v>522</v>
      </c>
      <c r="D33" s="50">
        <v>141.0</v>
      </c>
      <c r="E33" s="50">
        <v>270.0</v>
      </c>
      <c r="F33" s="50">
        <v>411.0</v>
      </c>
      <c r="G33" s="57">
        <v>0.3430656934</v>
      </c>
      <c r="H33" s="57">
        <v>0.6569343066</v>
      </c>
      <c r="I33" s="7"/>
      <c r="J33" s="20" t="s">
        <v>306</v>
      </c>
      <c r="K33" s="20" t="s">
        <v>398</v>
      </c>
      <c r="L33" s="20">
        <v>50.0</v>
      </c>
      <c r="M33" s="57">
        <v>0.325438097</v>
      </c>
      <c r="N33" s="57">
        <v>0.3171806167</v>
      </c>
      <c r="O33" s="27">
        <v>0.825748031</v>
      </c>
      <c r="P33" s="20">
        <v>1.0</v>
      </c>
      <c r="Q33" s="7"/>
      <c r="R33" s="7"/>
      <c r="S33" s="7"/>
      <c r="T33" s="7"/>
      <c r="U33" s="7"/>
      <c r="V33" s="7"/>
      <c r="W33" s="7"/>
      <c r="X33" s="7"/>
      <c r="Y33" s="7"/>
      <c r="Z33" s="7"/>
    </row>
    <row r="34" ht="15.0" customHeight="1">
      <c r="A34" s="20" t="s">
        <v>306</v>
      </c>
      <c r="B34" s="20" t="s">
        <v>523</v>
      </c>
      <c r="C34" s="20" t="s">
        <v>580</v>
      </c>
      <c r="D34" s="50">
        <v>212.0</v>
      </c>
      <c r="E34" s="50">
        <v>574.0</v>
      </c>
      <c r="F34" s="50">
        <v>786.0</v>
      </c>
      <c r="G34" s="57">
        <v>0.2697201018</v>
      </c>
      <c r="H34" s="57">
        <v>0.7302798982</v>
      </c>
      <c r="I34" s="7"/>
      <c r="J34" s="20" t="s">
        <v>306</v>
      </c>
      <c r="K34" s="20" t="s">
        <v>399</v>
      </c>
      <c r="L34" s="20">
        <v>60.0</v>
      </c>
      <c r="M34" s="57">
        <v>0.248131451</v>
      </c>
      <c r="N34" s="57">
        <v>0.240850059</v>
      </c>
      <c r="O34" s="27">
        <v>0.7281391923</v>
      </c>
      <c r="P34" s="20">
        <v>1.0</v>
      </c>
      <c r="Q34" s="7"/>
      <c r="R34" s="7"/>
      <c r="S34" s="7"/>
      <c r="T34" s="7"/>
      <c r="U34" s="7"/>
      <c r="V34" s="7"/>
      <c r="W34" s="7"/>
      <c r="X34" s="7"/>
      <c r="Y34" s="7"/>
      <c r="Z34" s="7"/>
    </row>
    <row r="35" ht="15.0" customHeight="1">
      <c r="A35" s="20" t="s">
        <v>306</v>
      </c>
      <c r="B35" s="20" t="s">
        <v>523</v>
      </c>
      <c r="C35" s="20" t="s">
        <v>581</v>
      </c>
      <c r="D35" s="50">
        <v>212.0</v>
      </c>
      <c r="E35" s="50">
        <v>485.0</v>
      </c>
      <c r="F35" s="50">
        <v>697.0</v>
      </c>
      <c r="G35" s="57">
        <v>0.3041606887</v>
      </c>
      <c r="H35" s="57">
        <v>0.6958393113</v>
      </c>
      <c r="I35" s="7"/>
      <c r="J35" s="20" t="s">
        <v>306</v>
      </c>
      <c r="K35" s="20" t="s">
        <v>399</v>
      </c>
      <c r="L35" s="20">
        <v>65.0</v>
      </c>
      <c r="M35" s="57">
        <v>0.2637740061</v>
      </c>
      <c r="N35" s="57">
        <v>0.2772511848</v>
      </c>
      <c r="O35" s="27">
        <v>-1.347717874</v>
      </c>
      <c r="P35" s="20">
        <v>1.0</v>
      </c>
      <c r="Q35" s="7"/>
      <c r="R35" s="7"/>
      <c r="S35" s="7"/>
      <c r="T35" s="7"/>
      <c r="U35" s="7"/>
      <c r="V35" s="7"/>
      <c r="W35" s="7"/>
      <c r="X35" s="7"/>
      <c r="Y35" s="7"/>
      <c r="Z35" s="7"/>
    </row>
    <row r="36" ht="15.0" customHeight="1">
      <c r="A36" s="20" t="s">
        <v>306</v>
      </c>
      <c r="B36" s="20" t="s">
        <v>524</v>
      </c>
      <c r="C36" s="20" t="s">
        <v>524</v>
      </c>
      <c r="D36" s="50">
        <v>39.0</v>
      </c>
      <c r="E36" s="50">
        <v>72.0</v>
      </c>
      <c r="F36" s="50">
        <v>111.0</v>
      </c>
      <c r="G36" s="57">
        <v>0.3513513514</v>
      </c>
      <c r="H36" s="57">
        <v>0.6486486486</v>
      </c>
      <c r="I36" s="7"/>
      <c r="J36" s="20" t="s">
        <v>306</v>
      </c>
      <c r="K36" s="20" t="s">
        <v>400</v>
      </c>
      <c r="L36" s="20">
        <v>70.0</v>
      </c>
      <c r="M36" s="57">
        <v>0.3197380514</v>
      </c>
      <c r="N36" s="57">
        <v>0.3275862069</v>
      </c>
      <c r="O36" s="27">
        <v>-0.7848155533</v>
      </c>
      <c r="P36" s="20">
        <v>1.0</v>
      </c>
      <c r="Q36" s="7"/>
      <c r="R36" s="7"/>
      <c r="S36" s="7"/>
      <c r="T36" s="7"/>
      <c r="U36" s="7"/>
      <c r="V36" s="7"/>
      <c r="W36" s="7"/>
      <c r="X36" s="7"/>
      <c r="Y36" s="7"/>
      <c r="Z36" s="7"/>
    </row>
    <row r="37" ht="15.0" customHeight="1">
      <c r="A37" s="20" t="s">
        <v>306</v>
      </c>
      <c r="B37" s="20" t="s">
        <v>525</v>
      </c>
      <c r="C37" s="20" t="s">
        <v>582</v>
      </c>
      <c r="D37" s="50">
        <v>301.0</v>
      </c>
      <c r="E37" s="50">
        <v>659.0</v>
      </c>
      <c r="F37" s="50">
        <v>960.0</v>
      </c>
      <c r="G37" s="57">
        <v>0.3135416667</v>
      </c>
      <c r="H37" s="57">
        <v>0.6864583333</v>
      </c>
      <c r="I37" s="7"/>
      <c r="J37" s="20" t="s">
        <v>306</v>
      </c>
      <c r="K37" s="20" t="s">
        <v>401</v>
      </c>
      <c r="L37" s="20">
        <v>80.0</v>
      </c>
      <c r="M37" s="57">
        <v>0.2617118366</v>
      </c>
      <c r="N37" s="57">
        <v>0.2666666667</v>
      </c>
      <c r="O37" s="27">
        <v>-0.4954830108</v>
      </c>
      <c r="P37" s="20">
        <v>1.0</v>
      </c>
      <c r="Q37" s="7"/>
      <c r="R37" s="7"/>
      <c r="S37" s="7"/>
      <c r="T37" s="7"/>
      <c r="U37" s="7"/>
      <c r="V37" s="7"/>
      <c r="W37" s="7"/>
      <c r="X37" s="7"/>
      <c r="Y37" s="7"/>
      <c r="Z37" s="7"/>
    </row>
    <row r="38" ht="15.0" customHeight="1">
      <c r="A38" s="20" t="s">
        <v>306</v>
      </c>
      <c r="B38" s="20" t="s">
        <v>525</v>
      </c>
      <c r="C38" s="20" t="s">
        <v>583</v>
      </c>
      <c r="D38" s="50">
        <v>681.0</v>
      </c>
      <c r="E38" s="50">
        <v>1577.0</v>
      </c>
      <c r="F38" s="50">
        <v>2258.0</v>
      </c>
      <c r="G38" s="57">
        <v>0.3015943313</v>
      </c>
      <c r="H38" s="57">
        <v>0.6984056687</v>
      </c>
      <c r="I38" s="7"/>
      <c r="J38" s="20" t="s">
        <v>306</v>
      </c>
      <c r="K38" s="20" t="s">
        <v>401</v>
      </c>
      <c r="L38" s="20">
        <v>90.0</v>
      </c>
      <c r="M38" s="57">
        <v>0.2661016379</v>
      </c>
      <c r="N38" s="57">
        <v>0.2877094972</v>
      </c>
      <c r="O38" s="27">
        <v>-2.160785927</v>
      </c>
      <c r="P38" s="20">
        <v>1.0</v>
      </c>
      <c r="Q38" s="7"/>
      <c r="R38" s="7"/>
      <c r="S38" s="7"/>
      <c r="T38" s="7"/>
      <c r="U38" s="7"/>
      <c r="V38" s="7"/>
      <c r="W38" s="7"/>
      <c r="X38" s="7"/>
      <c r="Y38" s="7"/>
      <c r="Z38" s="7"/>
    </row>
    <row r="39" ht="15.0" customHeight="1">
      <c r="A39" s="20" t="s">
        <v>306</v>
      </c>
      <c r="B39" s="20" t="s">
        <v>525</v>
      </c>
      <c r="C39" s="20" t="s">
        <v>584</v>
      </c>
      <c r="D39" s="50">
        <v>232.0</v>
      </c>
      <c r="E39" s="50">
        <v>544.0</v>
      </c>
      <c r="F39" s="50">
        <v>776.0</v>
      </c>
      <c r="G39" s="57">
        <v>0.2989690722</v>
      </c>
      <c r="H39" s="57">
        <v>0.7010309278</v>
      </c>
      <c r="I39" s="7"/>
      <c r="J39" s="20" t="s">
        <v>306</v>
      </c>
      <c r="K39" s="20" t="s">
        <v>401</v>
      </c>
      <c r="L39" s="20">
        <v>100.0</v>
      </c>
      <c r="M39" s="57">
        <v>0.2361800326</v>
      </c>
      <c r="N39" s="57">
        <v>0.2716763006</v>
      </c>
      <c r="O39" s="27">
        <v>-3.5496268</v>
      </c>
      <c r="P39" s="20">
        <v>1.0</v>
      </c>
      <c r="Q39" s="7"/>
      <c r="R39" s="7"/>
      <c r="S39" s="7"/>
      <c r="T39" s="7"/>
      <c r="U39" s="7"/>
      <c r="V39" s="7"/>
      <c r="W39" s="7"/>
      <c r="X39" s="7"/>
      <c r="Y39" s="7"/>
      <c r="Z39" s="7"/>
    </row>
    <row r="40" ht="15.0" customHeight="1">
      <c r="A40" s="20" t="s">
        <v>306</v>
      </c>
      <c r="B40" s="20" t="s">
        <v>526</v>
      </c>
      <c r="C40" s="20" t="s">
        <v>585</v>
      </c>
      <c r="D40" s="50">
        <v>222.0</v>
      </c>
      <c r="E40" s="50">
        <v>258.0</v>
      </c>
      <c r="F40" s="50">
        <v>480.0</v>
      </c>
      <c r="G40" s="57">
        <v>0.4625</v>
      </c>
      <c r="H40" s="57">
        <v>0.5375</v>
      </c>
      <c r="I40" s="7"/>
      <c r="J40" s="20" t="s">
        <v>306</v>
      </c>
      <c r="K40" s="20" t="s">
        <v>402</v>
      </c>
      <c r="L40" s="20">
        <v>110.0</v>
      </c>
      <c r="M40" s="57">
        <v>0.4192251903</v>
      </c>
      <c r="N40" s="57">
        <v>0.4398496241</v>
      </c>
      <c r="O40" s="27">
        <v>-2.062443375</v>
      </c>
      <c r="P40" s="20">
        <v>1.0</v>
      </c>
      <c r="Q40" s="7"/>
      <c r="R40" s="7"/>
      <c r="S40" s="7"/>
      <c r="T40" s="7"/>
      <c r="U40" s="7"/>
      <c r="V40" s="7"/>
      <c r="W40" s="7"/>
      <c r="X40" s="7"/>
      <c r="Y40" s="7"/>
      <c r="Z40" s="7"/>
    </row>
    <row r="41" ht="15.0" customHeight="1">
      <c r="A41" s="20" t="s">
        <v>306</v>
      </c>
      <c r="B41" s="20" t="s">
        <v>526</v>
      </c>
      <c r="C41" s="20" t="s">
        <v>586</v>
      </c>
      <c r="D41" s="50">
        <v>150.0</v>
      </c>
      <c r="E41" s="50">
        <v>188.0</v>
      </c>
      <c r="F41" s="50">
        <v>338.0</v>
      </c>
      <c r="G41" s="57">
        <v>0.4437869822</v>
      </c>
      <c r="H41" s="57">
        <v>0.5562130178</v>
      </c>
      <c r="I41" s="7"/>
      <c r="J41" s="20" t="s">
        <v>306</v>
      </c>
      <c r="K41" s="20" t="s">
        <v>402</v>
      </c>
      <c r="L41" s="20">
        <v>120.0</v>
      </c>
      <c r="M41" s="57">
        <v>0.4215445505</v>
      </c>
      <c r="N41" s="57">
        <v>0.4194373402</v>
      </c>
      <c r="O41" s="27">
        <v>0.210721038</v>
      </c>
      <c r="P41" s="20">
        <v>1.0</v>
      </c>
      <c r="Q41" s="7"/>
      <c r="R41" s="7"/>
      <c r="S41" s="7"/>
      <c r="T41" s="7"/>
      <c r="U41" s="7"/>
      <c r="V41" s="7"/>
      <c r="W41" s="7"/>
      <c r="X41" s="7"/>
      <c r="Y41" s="7"/>
      <c r="Z41" s="7"/>
    </row>
    <row r="42" ht="15.0" customHeight="1">
      <c r="A42" s="20" t="s">
        <v>306</v>
      </c>
      <c r="B42" s="20" t="s">
        <v>526</v>
      </c>
      <c r="C42" s="20" t="s">
        <v>587</v>
      </c>
      <c r="D42" s="50">
        <v>280.0</v>
      </c>
      <c r="E42" s="50">
        <v>410.0</v>
      </c>
      <c r="F42" s="50">
        <v>690.0</v>
      </c>
      <c r="G42" s="57">
        <v>0.4057971014</v>
      </c>
      <c r="H42" s="57">
        <v>0.5942028986</v>
      </c>
      <c r="I42" s="7"/>
      <c r="J42" s="20" t="s">
        <v>306</v>
      </c>
      <c r="K42" s="20" t="s">
        <v>402</v>
      </c>
      <c r="L42" s="20">
        <v>130.0</v>
      </c>
      <c r="M42" s="57">
        <v>0.3559585466</v>
      </c>
      <c r="N42" s="57">
        <v>0.382781457</v>
      </c>
      <c r="O42" s="27">
        <v>-2.682291031</v>
      </c>
      <c r="P42" s="20">
        <v>1.0</v>
      </c>
      <c r="Q42" s="7"/>
      <c r="R42" s="7"/>
      <c r="S42" s="7"/>
      <c r="T42" s="7"/>
      <c r="U42" s="7"/>
      <c r="V42" s="7"/>
      <c r="W42" s="7"/>
      <c r="X42" s="7"/>
      <c r="Y42" s="7"/>
      <c r="Z42" s="7"/>
    </row>
    <row r="43" ht="15.0" customHeight="1">
      <c r="A43" s="20" t="s">
        <v>306</v>
      </c>
      <c r="B43" s="20" t="s">
        <v>526</v>
      </c>
      <c r="C43" s="20" t="s">
        <v>588</v>
      </c>
      <c r="D43" s="50">
        <v>143.0</v>
      </c>
      <c r="E43" s="50">
        <v>128.0</v>
      </c>
      <c r="F43" s="50">
        <v>271.0</v>
      </c>
      <c r="G43" s="57">
        <v>0.5276752768</v>
      </c>
      <c r="H43" s="57">
        <v>0.4723247232</v>
      </c>
      <c r="I43" s="7"/>
      <c r="J43" s="20" t="s">
        <v>306</v>
      </c>
      <c r="K43" s="20" t="s">
        <v>402</v>
      </c>
      <c r="L43" s="20">
        <v>140.0</v>
      </c>
      <c r="M43" s="57">
        <v>0.5235466171</v>
      </c>
      <c r="N43" s="57">
        <v>0.5072992701</v>
      </c>
      <c r="O43" s="27">
        <v>1.624734706</v>
      </c>
      <c r="P43" s="20">
        <v>1.0</v>
      </c>
      <c r="Q43" s="7"/>
      <c r="R43" s="7"/>
      <c r="S43" s="7"/>
      <c r="T43" s="7"/>
      <c r="U43" s="7"/>
      <c r="V43" s="7"/>
      <c r="W43" s="7"/>
      <c r="X43" s="7"/>
      <c r="Y43" s="7"/>
      <c r="Z43" s="7"/>
    </row>
    <row r="44" ht="15.0" customHeight="1">
      <c r="A44" s="20" t="s">
        <v>306</v>
      </c>
      <c r="B44" s="20" t="s">
        <v>526</v>
      </c>
      <c r="C44" s="20" t="s">
        <v>589</v>
      </c>
      <c r="D44" s="50">
        <v>291.0</v>
      </c>
      <c r="E44" s="50">
        <v>341.0</v>
      </c>
      <c r="F44" s="50">
        <v>632.0</v>
      </c>
      <c r="G44" s="57">
        <v>0.460443038</v>
      </c>
      <c r="H44" s="57">
        <v>0.539556962</v>
      </c>
      <c r="I44" s="7"/>
      <c r="J44" s="20" t="s">
        <v>306</v>
      </c>
      <c r="K44" s="20" t="s">
        <v>402</v>
      </c>
      <c r="L44" s="20">
        <v>150.0</v>
      </c>
      <c r="M44" s="57">
        <v>0.4512977311</v>
      </c>
      <c r="N44" s="57">
        <v>0.439178515</v>
      </c>
      <c r="O44" s="27">
        <v>1.211921607</v>
      </c>
      <c r="P44" s="20">
        <v>1.0</v>
      </c>
      <c r="Q44" s="7"/>
      <c r="R44" s="7"/>
      <c r="S44" s="7"/>
      <c r="T44" s="7"/>
      <c r="U44" s="7"/>
      <c r="V44" s="7"/>
      <c r="W44" s="7"/>
      <c r="X44" s="7"/>
      <c r="Y44" s="7"/>
      <c r="Z44" s="7"/>
    </row>
    <row r="45" ht="15.0" customHeight="1">
      <c r="A45" s="20" t="s">
        <v>306</v>
      </c>
      <c r="B45" s="20" t="s">
        <v>527</v>
      </c>
      <c r="C45" s="20" t="s">
        <v>590</v>
      </c>
      <c r="D45" s="50">
        <v>113.0</v>
      </c>
      <c r="E45" s="50">
        <v>174.0</v>
      </c>
      <c r="F45" s="50">
        <v>287.0</v>
      </c>
      <c r="G45" s="57">
        <v>0.393728223</v>
      </c>
      <c r="H45" s="57">
        <v>0.606271777</v>
      </c>
      <c r="I45" s="7"/>
      <c r="J45" s="20" t="s">
        <v>306</v>
      </c>
      <c r="K45" s="20" t="s">
        <v>403</v>
      </c>
      <c r="L45" s="20">
        <v>160.0</v>
      </c>
      <c r="M45" s="57">
        <v>0.3211253233</v>
      </c>
      <c r="N45" s="57">
        <v>0.3723076923</v>
      </c>
      <c r="O45" s="27">
        <v>-5.118236903</v>
      </c>
      <c r="P45" s="20">
        <v>1.0</v>
      </c>
      <c r="Q45" s="7"/>
      <c r="R45" s="7"/>
      <c r="S45" s="7"/>
      <c r="T45" s="7"/>
      <c r="U45" s="7"/>
      <c r="V45" s="7"/>
      <c r="W45" s="7"/>
      <c r="X45" s="7"/>
      <c r="Y45" s="7"/>
      <c r="Z45" s="7"/>
    </row>
    <row r="46" ht="15.0" customHeight="1">
      <c r="A46" s="20" t="s">
        <v>306</v>
      </c>
      <c r="B46" s="20" t="s">
        <v>527</v>
      </c>
      <c r="C46" s="20" t="s">
        <v>591</v>
      </c>
      <c r="D46" s="50">
        <v>215.0</v>
      </c>
      <c r="E46" s="50">
        <v>410.0</v>
      </c>
      <c r="F46" s="50">
        <v>625.0</v>
      </c>
      <c r="G46" s="57">
        <v>0.344</v>
      </c>
      <c r="H46" s="57">
        <v>0.656</v>
      </c>
      <c r="I46" s="7"/>
      <c r="J46" s="20" t="s">
        <v>306</v>
      </c>
      <c r="K46" s="20" t="s">
        <v>403</v>
      </c>
      <c r="L46" s="20">
        <v>170.0</v>
      </c>
      <c r="M46" s="57">
        <v>0.2880011792</v>
      </c>
      <c r="N46" s="57">
        <v>0.3181189488</v>
      </c>
      <c r="O46" s="27">
        <v>-3.011776963</v>
      </c>
      <c r="P46" s="20">
        <v>1.0</v>
      </c>
      <c r="Q46" s="7"/>
      <c r="R46" s="7"/>
      <c r="S46" s="7"/>
      <c r="T46" s="7"/>
      <c r="U46" s="7"/>
      <c r="V46" s="7"/>
      <c r="W46" s="7"/>
      <c r="X46" s="7"/>
      <c r="Y46" s="7"/>
      <c r="Z46" s="7"/>
    </row>
    <row r="47" ht="15.0" customHeight="1">
      <c r="A47" s="20" t="s">
        <v>306</v>
      </c>
      <c r="B47" s="20" t="s">
        <v>528</v>
      </c>
      <c r="C47" s="20" t="s">
        <v>592</v>
      </c>
      <c r="D47" s="50">
        <v>226.0</v>
      </c>
      <c r="E47" s="50">
        <v>320.0</v>
      </c>
      <c r="F47" s="50">
        <v>546.0</v>
      </c>
      <c r="G47" s="57">
        <v>0.4139194139</v>
      </c>
      <c r="H47" s="57">
        <v>0.5860805861</v>
      </c>
      <c r="I47" s="7"/>
      <c r="J47" s="20" t="s">
        <v>306</v>
      </c>
      <c r="K47" s="20" t="s">
        <v>404</v>
      </c>
      <c r="L47" s="20">
        <v>180.0</v>
      </c>
      <c r="M47" s="57">
        <v>0.3614194565</v>
      </c>
      <c r="N47" s="57">
        <v>0.3881987578</v>
      </c>
      <c r="O47" s="27">
        <v>-2.677930125</v>
      </c>
      <c r="P47" s="20">
        <v>1.0</v>
      </c>
      <c r="Q47" s="7"/>
      <c r="R47" s="7"/>
      <c r="S47" s="7"/>
      <c r="T47" s="7"/>
      <c r="U47" s="7"/>
      <c r="V47" s="7"/>
      <c r="W47" s="7"/>
      <c r="X47" s="7"/>
      <c r="Y47" s="7"/>
      <c r="Z47" s="7"/>
    </row>
    <row r="48" ht="15.0" customHeight="1">
      <c r="A48" s="20" t="s">
        <v>306</v>
      </c>
      <c r="B48" s="20" t="s">
        <v>528</v>
      </c>
      <c r="C48" s="20" t="s">
        <v>593</v>
      </c>
      <c r="D48" s="50">
        <v>123.0</v>
      </c>
      <c r="E48" s="50">
        <v>172.0</v>
      </c>
      <c r="F48" s="50">
        <v>295.0</v>
      </c>
      <c r="G48" s="57">
        <v>0.4169491525</v>
      </c>
      <c r="H48" s="57">
        <v>0.5830508475</v>
      </c>
      <c r="I48" s="7"/>
      <c r="J48" s="20" t="s">
        <v>306</v>
      </c>
      <c r="K48" s="20" t="s">
        <v>404</v>
      </c>
      <c r="L48" s="20">
        <v>190.0</v>
      </c>
      <c r="M48" s="57">
        <v>0.3895532908</v>
      </c>
      <c r="N48" s="57">
        <v>0.391198044</v>
      </c>
      <c r="O48" s="27">
        <v>-0.1644753215</v>
      </c>
      <c r="P48" s="20">
        <v>1.0</v>
      </c>
      <c r="Q48" s="7"/>
      <c r="R48" s="7"/>
      <c r="S48" s="7"/>
      <c r="T48" s="7"/>
      <c r="U48" s="7"/>
      <c r="V48" s="7"/>
      <c r="W48" s="7"/>
      <c r="X48" s="7"/>
      <c r="Y48" s="7"/>
      <c r="Z48" s="7"/>
    </row>
    <row r="49" ht="15.0" customHeight="1">
      <c r="A49" s="20" t="s">
        <v>306</v>
      </c>
      <c r="B49" s="20" t="s">
        <v>528</v>
      </c>
      <c r="C49" s="20" t="s">
        <v>594</v>
      </c>
      <c r="D49" s="50">
        <v>103.0</v>
      </c>
      <c r="E49" s="50">
        <v>134.0</v>
      </c>
      <c r="F49" s="50">
        <v>237.0</v>
      </c>
      <c r="G49" s="57">
        <v>0.4345991561</v>
      </c>
      <c r="H49" s="57">
        <v>0.5654008439</v>
      </c>
      <c r="I49" s="7"/>
      <c r="J49" s="20" t="s">
        <v>306</v>
      </c>
      <c r="K49" s="20" t="s">
        <v>404</v>
      </c>
      <c r="L49" s="20">
        <v>200.0</v>
      </c>
      <c r="M49" s="57">
        <v>0.4317812973</v>
      </c>
      <c r="N49" s="57">
        <v>0.4104477612</v>
      </c>
      <c r="O49" s="27">
        <v>2.13335361</v>
      </c>
      <c r="P49" s="20">
        <v>1.0</v>
      </c>
      <c r="Q49" s="7"/>
      <c r="R49" s="7"/>
      <c r="S49" s="7"/>
      <c r="T49" s="7"/>
      <c r="U49" s="7"/>
      <c r="V49" s="7"/>
      <c r="W49" s="7"/>
      <c r="X49" s="7"/>
      <c r="Y49" s="7"/>
      <c r="Z49" s="7"/>
    </row>
    <row r="50" ht="15.0" customHeight="1">
      <c r="A50" s="20" t="s">
        <v>306</v>
      </c>
      <c r="B50" s="20" t="s">
        <v>529</v>
      </c>
      <c r="C50" s="20" t="s">
        <v>529</v>
      </c>
      <c r="D50" s="50">
        <v>41.0</v>
      </c>
      <c r="E50" s="50">
        <v>101.0</v>
      </c>
      <c r="F50" s="50">
        <v>142.0</v>
      </c>
      <c r="G50" s="57">
        <v>0.2887323944</v>
      </c>
      <c r="H50" s="57">
        <v>0.7112676056</v>
      </c>
      <c r="I50" s="7"/>
      <c r="J50" s="20" t="s">
        <v>306</v>
      </c>
      <c r="K50" s="20" t="s">
        <v>405</v>
      </c>
      <c r="L50" s="20">
        <v>210.0</v>
      </c>
      <c r="M50" s="57">
        <v>0.2800904946</v>
      </c>
      <c r="N50" s="57">
        <v>0.2620689655</v>
      </c>
      <c r="O50" s="27">
        <v>1.802152912</v>
      </c>
      <c r="P50" s="20">
        <v>1.0</v>
      </c>
      <c r="Q50" s="7"/>
      <c r="R50" s="7"/>
      <c r="S50" s="7"/>
      <c r="T50" s="7"/>
      <c r="U50" s="7"/>
      <c r="V50" s="7"/>
      <c r="W50" s="7"/>
      <c r="X50" s="7"/>
      <c r="Y50" s="7"/>
      <c r="Z50" s="7"/>
    </row>
    <row r="51" ht="15.0" customHeight="1">
      <c r="A51" s="20" t="s">
        <v>306</v>
      </c>
      <c r="B51" s="20" t="s">
        <v>530</v>
      </c>
      <c r="C51" s="20" t="s">
        <v>530</v>
      </c>
      <c r="D51" s="50">
        <v>66.0</v>
      </c>
      <c r="E51" s="50">
        <v>212.0</v>
      </c>
      <c r="F51" s="50">
        <v>278.0</v>
      </c>
      <c r="G51" s="57">
        <v>0.2374100719</v>
      </c>
      <c r="H51" s="57">
        <v>0.7625899281</v>
      </c>
      <c r="I51" s="7"/>
      <c r="J51" s="20" t="s">
        <v>306</v>
      </c>
      <c r="K51" s="20" t="s">
        <v>406</v>
      </c>
      <c r="L51" s="20">
        <v>220.0</v>
      </c>
      <c r="M51" s="57">
        <v>0.1848916812</v>
      </c>
      <c r="N51" s="57">
        <v>0.2116788321</v>
      </c>
      <c r="O51" s="27">
        <v>-2.678715095</v>
      </c>
      <c r="P51" s="20">
        <v>1.0</v>
      </c>
      <c r="Q51" s="7"/>
      <c r="R51" s="7"/>
      <c r="S51" s="7"/>
      <c r="T51" s="7"/>
      <c r="U51" s="7"/>
      <c r="V51" s="7"/>
      <c r="W51" s="7"/>
      <c r="X51" s="7"/>
      <c r="Y51" s="7"/>
      <c r="Z51" s="7"/>
    </row>
    <row r="52" ht="15.0" customHeight="1">
      <c r="A52" s="20" t="s">
        <v>306</v>
      </c>
      <c r="B52" s="20" t="s">
        <v>531</v>
      </c>
      <c r="C52" s="20" t="s">
        <v>595</v>
      </c>
      <c r="D52" s="50">
        <v>265.0</v>
      </c>
      <c r="E52" s="50">
        <v>369.0</v>
      </c>
      <c r="F52" s="50">
        <v>634.0</v>
      </c>
      <c r="G52" s="57">
        <v>0.4179810726</v>
      </c>
      <c r="H52" s="57">
        <v>0.5820189274</v>
      </c>
      <c r="I52" s="7"/>
      <c r="J52" s="20" t="s">
        <v>306</v>
      </c>
      <c r="K52" s="20" t="s">
        <v>407</v>
      </c>
      <c r="L52" s="20">
        <v>230.0</v>
      </c>
      <c r="M52" s="57">
        <v>0.3758153632</v>
      </c>
      <c r="N52" s="57">
        <v>0.3956574186</v>
      </c>
      <c r="O52" s="27">
        <v>-1.984205542</v>
      </c>
      <c r="P52" s="20">
        <v>1.0</v>
      </c>
      <c r="Q52" s="7"/>
      <c r="R52" s="7"/>
      <c r="S52" s="7"/>
      <c r="T52" s="7"/>
      <c r="U52" s="7"/>
      <c r="V52" s="7"/>
      <c r="W52" s="7"/>
      <c r="X52" s="7"/>
      <c r="Y52" s="7"/>
      <c r="Z52" s="7"/>
    </row>
    <row r="53" ht="15.0" customHeight="1">
      <c r="A53" s="20" t="s">
        <v>306</v>
      </c>
      <c r="B53" s="20" t="s">
        <v>531</v>
      </c>
      <c r="C53" s="20" t="s">
        <v>596</v>
      </c>
      <c r="D53" s="50">
        <v>248.0</v>
      </c>
      <c r="E53" s="50">
        <v>349.0</v>
      </c>
      <c r="F53" s="50">
        <v>597.0</v>
      </c>
      <c r="G53" s="57">
        <v>0.4154103853</v>
      </c>
      <c r="H53" s="57">
        <v>0.5845896147</v>
      </c>
      <c r="I53" s="7"/>
      <c r="J53" s="20" t="s">
        <v>306</v>
      </c>
      <c r="K53" s="20" t="s">
        <v>407</v>
      </c>
      <c r="L53" s="20">
        <v>240.0</v>
      </c>
      <c r="M53" s="57">
        <v>0.4197063484</v>
      </c>
      <c r="N53" s="57">
        <v>0.3932885906</v>
      </c>
      <c r="O53" s="27">
        <v>2.641775776</v>
      </c>
      <c r="P53" s="20">
        <v>1.0</v>
      </c>
      <c r="Q53" s="7"/>
      <c r="R53" s="7"/>
      <c r="S53" s="7"/>
      <c r="T53" s="7"/>
      <c r="U53" s="7"/>
      <c r="V53" s="7"/>
      <c r="W53" s="7"/>
      <c r="X53" s="7"/>
      <c r="Y53" s="7"/>
      <c r="Z53" s="7"/>
    </row>
    <row r="54" ht="15.0" customHeight="1">
      <c r="A54" s="20" t="s">
        <v>306</v>
      </c>
      <c r="B54" s="20" t="s">
        <v>531</v>
      </c>
      <c r="C54" s="20" t="s">
        <v>597</v>
      </c>
      <c r="D54" s="50">
        <v>268.0</v>
      </c>
      <c r="E54" s="50">
        <v>401.0</v>
      </c>
      <c r="F54" s="50">
        <v>669.0</v>
      </c>
      <c r="G54" s="57">
        <v>0.4005979073</v>
      </c>
      <c r="H54" s="57">
        <v>0.5994020927</v>
      </c>
      <c r="I54" s="7"/>
      <c r="J54" s="20" t="s">
        <v>306</v>
      </c>
      <c r="K54" s="20" t="s">
        <v>407</v>
      </c>
      <c r="L54" s="20">
        <v>250.0</v>
      </c>
      <c r="M54" s="57">
        <v>0.3880359959</v>
      </c>
      <c r="N54" s="57">
        <v>0.3773364486</v>
      </c>
      <c r="O54" s="27">
        <v>1.069954734</v>
      </c>
      <c r="P54" s="20">
        <v>1.0</v>
      </c>
      <c r="Q54" s="7"/>
      <c r="R54" s="7"/>
      <c r="S54" s="7"/>
      <c r="T54" s="7"/>
      <c r="U54" s="7"/>
      <c r="V54" s="7"/>
      <c r="W54" s="7"/>
      <c r="X54" s="7"/>
      <c r="Y54" s="7"/>
      <c r="Z54" s="7"/>
    </row>
    <row r="55" ht="15.0" customHeight="1">
      <c r="A55" s="20" t="s">
        <v>306</v>
      </c>
      <c r="B55" s="20" t="s">
        <v>532</v>
      </c>
      <c r="C55" s="20" t="s">
        <v>598</v>
      </c>
      <c r="D55" s="50">
        <v>287.0</v>
      </c>
      <c r="E55" s="50">
        <v>670.0</v>
      </c>
      <c r="F55" s="50">
        <v>957.0</v>
      </c>
      <c r="G55" s="57">
        <v>0.2998955068</v>
      </c>
      <c r="H55" s="57">
        <v>0.7001044932</v>
      </c>
      <c r="I55" s="7"/>
      <c r="J55" s="20" t="s">
        <v>306</v>
      </c>
      <c r="K55" s="20" t="s">
        <v>408</v>
      </c>
      <c r="L55" s="20">
        <v>260.0</v>
      </c>
      <c r="M55" s="57">
        <v>0.2759308996</v>
      </c>
      <c r="N55" s="57">
        <v>0.2721217888</v>
      </c>
      <c r="O55" s="27">
        <v>0.3809110788</v>
      </c>
      <c r="P55" s="20">
        <v>1.0</v>
      </c>
      <c r="Q55" s="7"/>
      <c r="R55" s="7"/>
      <c r="S55" s="7"/>
      <c r="T55" s="7"/>
      <c r="U55" s="7"/>
      <c r="V55" s="7"/>
      <c r="W55" s="7"/>
      <c r="X55" s="7"/>
      <c r="Y55" s="7"/>
      <c r="Z55" s="7"/>
    </row>
    <row r="56" ht="15.0" customHeight="1">
      <c r="A56" s="20" t="s">
        <v>306</v>
      </c>
      <c r="B56" s="20" t="s">
        <v>532</v>
      </c>
      <c r="C56" s="20" t="s">
        <v>599</v>
      </c>
      <c r="D56" s="50">
        <v>212.0</v>
      </c>
      <c r="E56" s="50">
        <v>435.0</v>
      </c>
      <c r="F56" s="50">
        <v>647.0</v>
      </c>
      <c r="G56" s="57">
        <v>0.3276661515</v>
      </c>
      <c r="H56" s="57">
        <v>0.6723338485</v>
      </c>
      <c r="I56" s="7"/>
      <c r="J56" s="20" t="s">
        <v>306</v>
      </c>
      <c r="K56" s="20" t="s">
        <v>408</v>
      </c>
      <c r="L56" s="20">
        <v>265.0</v>
      </c>
      <c r="M56" s="57">
        <v>0.3018443645</v>
      </c>
      <c r="N56" s="57">
        <v>0.3025099075</v>
      </c>
      <c r="O56" s="27">
        <v>-0.06655430476</v>
      </c>
      <c r="P56" s="20">
        <v>1.0</v>
      </c>
      <c r="Q56" s="7"/>
      <c r="R56" s="7"/>
      <c r="S56" s="7"/>
      <c r="T56" s="7"/>
      <c r="U56" s="7"/>
      <c r="V56" s="7"/>
      <c r="W56" s="7"/>
      <c r="X56" s="7"/>
      <c r="Y56" s="7"/>
      <c r="Z56" s="7"/>
    </row>
    <row r="57" ht="15.0" customHeight="1">
      <c r="A57" s="20" t="s">
        <v>306</v>
      </c>
      <c r="B57" s="20" t="s">
        <v>533</v>
      </c>
      <c r="C57" s="20" t="s">
        <v>600</v>
      </c>
      <c r="D57" s="50">
        <v>130.0</v>
      </c>
      <c r="E57" s="50">
        <v>328.0</v>
      </c>
      <c r="F57" s="50">
        <v>458.0</v>
      </c>
      <c r="G57" s="57">
        <v>0.2838427948</v>
      </c>
      <c r="H57" s="57">
        <v>0.7161572052</v>
      </c>
      <c r="I57" s="7"/>
      <c r="J57" s="20" t="s">
        <v>306</v>
      </c>
      <c r="K57" s="20" t="s">
        <v>409</v>
      </c>
      <c r="L57" s="20">
        <v>270.0</v>
      </c>
      <c r="M57" s="57">
        <v>0.2910781086</v>
      </c>
      <c r="N57" s="57">
        <v>0.3021784961</v>
      </c>
      <c r="O57" s="27">
        <v>-1.11003875</v>
      </c>
      <c r="P57" s="20">
        <v>1.0</v>
      </c>
      <c r="Q57" s="7"/>
      <c r="R57" s="7"/>
      <c r="S57" s="7"/>
      <c r="T57" s="7"/>
      <c r="U57" s="7"/>
      <c r="V57" s="7"/>
      <c r="W57" s="7"/>
      <c r="X57" s="7"/>
      <c r="Y57" s="7"/>
      <c r="Z57" s="7"/>
    </row>
    <row r="58" ht="15.0" customHeight="1">
      <c r="A58" s="20" t="s">
        <v>306</v>
      </c>
      <c r="B58" s="20" t="s">
        <v>533</v>
      </c>
      <c r="C58" s="20" t="s">
        <v>601</v>
      </c>
      <c r="D58" s="50">
        <v>120.0</v>
      </c>
      <c r="E58" s="50">
        <v>256.0</v>
      </c>
      <c r="F58" s="50">
        <v>376.0</v>
      </c>
      <c r="G58" s="57">
        <v>0.3191489362</v>
      </c>
      <c r="H58" s="57">
        <v>0.6808510638</v>
      </c>
      <c r="I58" s="7"/>
      <c r="J58" s="20" t="s">
        <v>306</v>
      </c>
      <c r="K58" s="20" t="s">
        <v>409</v>
      </c>
      <c r="L58" s="20">
        <v>280.0</v>
      </c>
      <c r="M58" s="57">
        <v>0.2291243544</v>
      </c>
      <c r="N58" s="57">
        <v>0.2578849722</v>
      </c>
      <c r="O58" s="27">
        <v>-2.876061777</v>
      </c>
      <c r="P58" s="20">
        <v>1.0</v>
      </c>
      <c r="Q58" s="7"/>
      <c r="R58" s="7"/>
      <c r="S58" s="7"/>
      <c r="T58" s="7"/>
      <c r="U58" s="7"/>
      <c r="V58" s="7"/>
      <c r="W58" s="7"/>
      <c r="X58" s="7"/>
      <c r="Y58" s="7"/>
      <c r="Z58" s="7"/>
    </row>
    <row r="59" ht="15.0" customHeight="1">
      <c r="A59" s="20" t="s">
        <v>306</v>
      </c>
      <c r="B59" s="20" t="s">
        <v>533</v>
      </c>
      <c r="C59" s="20" t="s">
        <v>602</v>
      </c>
      <c r="D59" s="50">
        <v>407.0</v>
      </c>
      <c r="E59" s="50">
        <v>835.0</v>
      </c>
      <c r="F59" s="50">
        <v>1242.0</v>
      </c>
      <c r="G59" s="57">
        <v>0.3276972625</v>
      </c>
      <c r="H59" s="57">
        <v>0.6723027375</v>
      </c>
      <c r="I59" s="7"/>
      <c r="J59" s="20" t="s">
        <v>306</v>
      </c>
      <c r="K59" s="20" t="s">
        <v>409</v>
      </c>
      <c r="L59" s="20">
        <v>290.0</v>
      </c>
      <c r="M59" s="57">
        <v>0.2781343142</v>
      </c>
      <c r="N59" s="57">
        <v>0.2927400468</v>
      </c>
      <c r="O59" s="27">
        <v>-1.460573264</v>
      </c>
      <c r="P59" s="20">
        <v>1.0</v>
      </c>
      <c r="Q59" s="7"/>
      <c r="R59" s="7"/>
      <c r="S59" s="7"/>
      <c r="T59" s="7"/>
      <c r="U59" s="7"/>
      <c r="V59" s="7"/>
      <c r="W59" s="7"/>
      <c r="X59" s="7"/>
      <c r="Y59" s="7"/>
      <c r="Z59" s="7"/>
    </row>
    <row r="60" ht="15.0" customHeight="1">
      <c r="A60" s="20" t="s">
        <v>306</v>
      </c>
      <c r="B60" s="20" t="s">
        <v>534</v>
      </c>
      <c r="C60" s="20" t="s">
        <v>603</v>
      </c>
      <c r="D60" s="50">
        <v>256.0</v>
      </c>
      <c r="E60" s="50">
        <v>369.0</v>
      </c>
      <c r="F60" s="50">
        <v>625.0</v>
      </c>
      <c r="G60" s="57">
        <v>0.4096</v>
      </c>
      <c r="H60" s="57">
        <v>0.5904</v>
      </c>
      <c r="I60" s="7"/>
      <c r="J60" s="20" t="s">
        <v>306</v>
      </c>
      <c r="K60" s="20" t="s">
        <v>410</v>
      </c>
      <c r="L60" s="20">
        <v>300.0</v>
      </c>
      <c r="M60" s="57">
        <v>0.399887057</v>
      </c>
      <c r="N60" s="57">
        <v>0.3854595336</v>
      </c>
      <c r="O60" s="27">
        <v>1.442752335</v>
      </c>
      <c r="P60" s="20">
        <v>1.0</v>
      </c>
      <c r="Q60" s="7"/>
      <c r="R60" s="7"/>
      <c r="S60" s="7"/>
      <c r="T60" s="7"/>
      <c r="U60" s="7"/>
      <c r="V60" s="7"/>
      <c r="W60" s="7"/>
      <c r="X60" s="7"/>
      <c r="Y60" s="7"/>
      <c r="Z60" s="7"/>
    </row>
    <row r="61" ht="15.0" customHeight="1">
      <c r="A61" s="20" t="s">
        <v>306</v>
      </c>
      <c r="B61" s="20" t="s">
        <v>534</v>
      </c>
      <c r="C61" s="20" t="s">
        <v>604</v>
      </c>
      <c r="D61" s="50">
        <v>295.0</v>
      </c>
      <c r="E61" s="50">
        <v>422.0</v>
      </c>
      <c r="F61" s="50">
        <v>717.0</v>
      </c>
      <c r="G61" s="57">
        <v>0.4114365411</v>
      </c>
      <c r="H61" s="57">
        <v>0.5885634589</v>
      </c>
      <c r="I61" s="7"/>
      <c r="J61" s="20" t="s">
        <v>306</v>
      </c>
      <c r="K61" s="20" t="s">
        <v>410</v>
      </c>
      <c r="L61" s="20">
        <v>310.0</v>
      </c>
      <c r="M61" s="57">
        <v>0.351529982</v>
      </c>
      <c r="N61" s="57">
        <v>0.3869407497</v>
      </c>
      <c r="O61" s="27">
        <v>-3.54107677</v>
      </c>
      <c r="P61" s="20">
        <v>1.0</v>
      </c>
      <c r="Q61" s="7"/>
      <c r="R61" s="7"/>
      <c r="S61" s="7"/>
      <c r="T61" s="7"/>
      <c r="U61" s="7"/>
      <c r="V61" s="7"/>
      <c r="W61" s="7"/>
      <c r="X61" s="7"/>
      <c r="Y61" s="7"/>
      <c r="Z61" s="7"/>
    </row>
    <row r="62" ht="15.0" customHeight="1">
      <c r="A62" s="20" t="s">
        <v>306</v>
      </c>
      <c r="B62" s="20" t="s">
        <v>535</v>
      </c>
      <c r="C62" s="20" t="s">
        <v>535</v>
      </c>
      <c r="D62" s="50">
        <v>141.0</v>
      </c>
      <c r="E62" s="50">
        <v>456.0</v>
      </c>
      <c r="F62" s="50">
        <v>597.0</v>
      </c>
      <c r="G62" s="57">
        <v>0.2361809045</v>
      </c>
      <c r="H62" s="57">
        <v>0.7638190955</v>
      </c>
      <c r="I62" s="7"/>
      <c r="J62" s="20" t="s">
        <v>306</v>
      </c>
      <c r="K62" s="20" t="s">
        <v>411</v>
      </c>
      <c r="L62" s="20">
        <v>320.0</v>
      </c>
      <c r="M62" s="57">
        <v>0.1500585195</v>
      </c>
      <c r="N62" s="57">
        <v>0.2097026604</v>
      </c>
      <c r="O62" s="27">
        <v>-5.96441409</v>
      </c>
      <c r="P62" s="20">
        <v>1.0</v>
      </c>
      <c r="Q62" s="7"/>
      <c r="R62" s="7"/>
      <c r="S62" s="7"/>
      <c r="T62" s="7"/>
      <c r="U62" s="7"/>
      <c r="V62" s="7"/>
      <c r="W62" s="7"/>
      <c r="X62" s="7"/>
      <c r="Y62" s="7"/>
      <c r="Z62" s="7"/>
    </row>
    <row r="63" ht="15.0" customHeight="1">
      <c r="A63" s="20" t="s">
        <v>306</v>
      </c>
      <c r="B63" s="20" t="s">
        <v>536</v>
      </c>
      <c r="C63" s="20" t="s">
        <v>605</v>
      </c>
      <c r="D63" s="50">
        <v>270.0</v>
      </c>
      <c r="E63" s="50">
        <v>488.0</v>
      </c>
      <c r="F63" s="50">
        <v>758.0</v>
      </c>
      <c r="G63" s="57">
        <v>0.3562005277</v>
      </c>
      <c r="H63" s="57">
        <v>0.6437994723</v>
      </c>
      <c r="I63" s="7"/>
      <c r="J63" s="20" t="s">
        <v>306</v>
      </c>
      <c r="K63" s="20" t="s">
        <v>412</v>
      </c>
      <c r="L63" s="20">
        <v>330.0</v>
      </c>
      <c r="M63" s="57">
        <v>0.3212110045</v>
      </c>
      <c r="N63" s="57">
        <v>0.3311827957</v>
      </c>
      <c r="O63" s="27">
        <v>-0.9971791186</v>
      </c>
      <c r="P63" s="20">
        <v>1.0</v>
      </c>
      <c r="Q63" s="7"/>
      <c r="R63" s="7"/>
      <c r="S63" s="7"/>
      <c r="T63" s="7"/>
      <c r="U63" s="7"/>
      <c r="V63" s="7"/>
      <c r="W63" s="7"/>
      <c r="X63" s="7"/>
      <c r="Y63" s="7"/>
      <c r="Z63" s="7"/>
    </row>
    <row r="64" ht="15.0" customHeight="1">
      <c r="A64" s="20" t="s">
        <v>306</v>
      </c>
      <c r="B64" s="20" t="s">
        <v>536</v>
      </c>
      <c r="C64" s="20" t="s">
        <v>606</v>
      </c>
      <c r="D64" s="50">
        <v>426.0</v>
      </c>
      <c r="E64" s="50">
        <v>666.0</v>
      </c>
      <c r="F64" s="50">
        <v>1092.0</v>
      </c>
      <c r="G64" s="57">
        <v>0.3901098901</v>
      </c>
      <c r="H64" s="57">
        <v>0.6098901099</v>
      </c>
      <c r="I64" s="7"/>
      <c r="J64" s="20" t="s">
        <v>306</v>
      </c>
      <c r="K64" s="20" t="s">
        <v>412</v>
      </c>
      <c r="L64" s="20">
        <v>340.0</v>
      </c>
      <c r="M64" s="57">
        <v>0.3826371884</v>
      </c>
      <c r="N64" s="57">
        <v>0.3870728083</v>
      </c>
      <c r="O64" s="27">
        <v>-0.4435619925</v>
      </c>
      <c r="P64" s="20">
        <v>1.0</v>
      </c>
      <c r="Q64" s="7"/>
      <c r="R64" s="7"/>
      <c r="S64" s="7"/>
      <c r="T64" s="7"/>
      <c r="U64" s="7"/>
      <c r="V64" s="7"/>
      <c r="W64" s="7"/>
      <c r="X64" s="7"/>
      <c r="Y64" s="7"/>
      <c r="Z64" s="7"/>
    </row>
    <row r="65" ht="15.0" customHeight="1">
      <c r="A65" s="20" t="s">
        <v>306</v>
      </c>
      <c r="B65" s="20" t="s">
        <v>536</v>
      </c>
      <c r="C65" s="20" t="s">
        <v>607</v>
      </c>
      <c r="D65" s="50">
        <v>126.0</v>
      </c>
      <c r="E65" s="50">
        <v>216.0</v>
      </c>
      <c r="F65" s="50">
        <v>342.0</v>
      </c>
      <c r="G65" s="57">
        <v>0.3684210526</v>
      </c>
      <c r="H65" s="57">
        <v>0.6315789474</v>
      </c>
      <c r="I65" s="7"/>
      <c r="J65" s="20" t="s">
        <v>306</v>
      </c>
      <c r="K65" s="20" t="s">
        <v>412</v>
      </c>
      <c r="L65" s="20">
        <v>350.0</v>
      </c>
      <c r="M65" s="57">
        <v>0.3224482041</v>
      </c>
      <c r="N65" s="57">
        <v>0.3415730337</v>
      </c>
      <c r="O65" s="27">
        <v>-1.912482961</v>
      </c>
      <c r="P65" s="20">
        <v>1.0</v>
      </c>
      <c r="Q65" s="7"/>
      <c r="R65" s="7"/>
      <c r="S65" s="7"/>
      <c r="T65" s="7"/>
      <c r="U65" s="7"/>
      <c r="V65" s="7"/>
      <c r="W65" s="7"/>
      <c r="X65" s="7"/>
      <c r="Y65" s="7"/>
      <c r="Z65" s="7"/>
    </row>
    <row r="66" ht="15.0" customHeight="1">
      <c r="A66" s="20" t="s">
        <v>306</v>
      </c>
      <c r="B66" s="20" t="s">
        <v>537</v>
      </c>
      <c r="C66" s="20" t="s">
        <v>537</v>
      </c>
      <c r="D66" s="50">
        <v>71.0</v>
      </c>
      <c r="E66" s="50">
        <v>138.0</v>
      </c>
      <c r="F66" s="50">
        <v>209.0</v>
      </c>
      <c r="G66" s="57">
        <v>0.3397129187</v>
      </c>
      <c r="H66" s="57">
        <v>0.6602870813</v>
      </c>
      <c r="I66" s="7"/>
      <c r="J66" s="20" t="s">
        <v>306</v>
      </c>
      <c r="K66" s="20" t="s">
        <v>413</v>
      </c>
      <c r="L66" s="20">
        <v>360.0</v>
      </c>
      <c r="M66" s="57">
        <v>0.2440968235</v>
      </c>
      <c r="N66" s="57">
        <v>0.313559322</v>
      </c>
      <c r="O66" s="27">
        <v>-6.946249853</v>
      </c>
      <c r="P66" s="20">
        <v>1.0</v>
      </c>
      <c r="Q66" s="7"/>
      <c r="R66" s="7"/>
      <c r="S66" s="7"/>
      <c r="T66" s="7"/>
      <c r="U66" s="7"/>
      <c r="V66" s="7"/>
      <c r="W66" s="7"/>
      <c r="X66" s="7"/>
      <c r="Y66" s="7"/>
      <c r="Z66" s="7"/>
    </row>
    <row r="67" ht="15.0" customHeight="1">
      <c r="A67" s="20" t="s">
        <v>306</v>
      </c>
      <c r="B67" s="20" t="s">
        <v>538</v>
      </c>
      <c r="C67" s="20" t="s">
        <v>608</v>
      </c>
      <c r="D67" s="50">
        <v>395.0</v>
      </c>
      <c r="E67" s="50">
        <v>582.0</v>
      </c>
      <c r="F67" s="50">
        <v>977.0</v>
      </c>
      <c r="G67" s="57">
        <v>0.4042988741</v>
      </c>
      <c r="H67" s="57">
        <v>0.5957011259</v>
      </c>
      <c r="I67" s="7"/>
      <c r="J67" s="20" t="s">
        <v>306</v>
      </c>
      <c r="K67" s="20" t="s">
        <v>414</v>
      </c>
      <c r="L67" s="20">
        <v>370.0</v>
      </c>
      <c r="M67" s="57">
        <v>0.3194981794</v>
      </c>
      <c r="N67" s="57">
        <v>0.363800905</v>
      </c>
      <c r="O67" s="27">
        <v>-4.430272557</v>
      </c>
      <c r="P67" s="20">
        <v>1.0</v>
      </c>
      <c r="Q67" s="7"/>
      <c r="R67" s="7"/>
      <c r="S67" s="7"/>
      <c r="T67" s="7"/>
      <c r="U67" s="7"/>
      <c r="V67" s="7"/>
      <c r="W67" s="7"/>
      <c r="X67" s="7"/>
      <c r="Y67" s="7"/>
      <c r="Z67" s="7"/>
    </row>
    <row r="68" ht="15.0" customHeight="1">
      <c r="A68" s="20" t="s">
        <v>306</v>
      </c>
      <c r="B68" s="20" t="s">
        <v>538</v>
      </c>
      <c r="C68" s="20" t="s">
        <v>609</v>
      </c>
      <c r="D68" s="50">
        <v>280.0</v>
      </c>
      <c r="E68" s="50">
        <v>449.0</v>
      </c>
      <c r="F68" s="50">
        <v>729.0</v>
      </c>
      <c r="G68" s="57">
        <v>0.3840877915</v>
      </c>
      <c r="H68" s="57">
        <v>0.6159122085</v>
      </c>
      <c r="I68" s="7"/>
      <c r="J68" s="20" t="s">
        <v>306</v>
      </c>
      <c r="K68" s="20" t="s">
        <v>414</v>
      </c>
      <c r="L68" s="20">
        <v>373.0</v>
      </c>
      <c r="M68" s="57">
        <v>0.2801905774</v>
      </c>
      <c r="N68" s="57">
        <v>0.3166051661</v>
      </c>
      <c r="O68" s="27">
        <v>-3.64145887</v>
      </c>
      <c r="P68" s="20">
        <v>1.0</v>
      </c>
      <c r="Q68" s="7"/>
      <c r="R68" s="7"/>
      <c r="S68" s="7"/>
      <c r="T68" s="7"/>
      <c r="U68" s="7"/>
      <c r="V68" s="7"/>
      <c r="W68" s="7"/>
      <c r="X68" s="7"/>
      <c r="Y68" s="7"/>
      <c r="Z68" s="7"/>
    </row>
    <row r="69" ht="15.0" customHeight="1">
      <c r="A69" s="20" t="s">
        <v>306</v>
      </c>
      <c r="B69" s="20" t="s">
        <v>538</v>
      </c>
      <c r="C69" s="20" t="s">
        <v>610</v>
      </c>
      <c r="D69" s="50">
        <v>645.0</v>
      </c>
      <c r="E69" s="50">
        <v>1060.0</v>
      </c>
      <c r="F69" s="50">
        <v>1705.0</v>
      </c>
      <c r="G69" s="57">
        <v>0.3782991202</v>
      </c>
      <c r="H69" s="57">
        <v>0.6217008798</v>
      </c>
      <c r="I69" s="7"/>
      <c r="J69" s="20" t="s">
        <v>306</v>
      </c>
      <c r="K69" s="20" t="s">
        <v>414</v>
      </c>
      <c r="L69" s="20">
        <v>375.0</v>
      </c>
      <c r="M69" s="57">
        <v>0.3545573358</v>
      </c>
      <c r="N69" s="57">
        <v>0.3802575107</v>
      </c>
      <c r="O69" s="27">
        <v>-2.570017494</v>
      </c>
      <c r="P69" s="20">
        <v>1.0</v>
      </c>
      <c r="Q69" s="7"/>
      <c r="R69" s="7"/>
      <c r="S69" s="7"/>
      <c r="T69" s="7"/>
      <c r="U69" s="7"/>
      <c r="V69" s="7"/>
      <c r="W69" s="7"/>
      <c r="X69" s="7"/>
      <c r="Y69" s="7"/>
      <c r="Z69" s="7"/>
    </row>
    <row r="70" ht="15.0" customHeight="1">
      <c r="A70" s="20" t="s">
        <v>306</v>
      </c>
      <c r="B70" s="20" t="s">
        <v>538</v>
      </c>
      <c r="C70" s="20" t="s">
        <v>611</v>
      </c>
      <c r="D70" s="50">
        <v>645.0</v>
      </c>
      <c r="E70" s="50">
        <v>1060.0</v>
      </c>
      <c r="F70" s="50">
        <v>1705.0</v>
      </c>
      <c r="G70" s="57">
        <v>0.3782991202</v>
      </c>
      <c r="H70" s="57">
        <v>0.6217008798</v>
      </c>
      <c r="I70" s="7"/>
      <c r="J70" s="20" t="s">
        <v>306</v>
      </c>
      <c r="K70" s="20" t="s">
        <v>414</v>
      </c>
      <c r="L70" s="20">
        <v>377.0</v>
      </c>
      <c r="M70" s="57">
        <v>0.3485510251</v>
      </c>
      <c r="N70" s="57">
        <v>0.3597633136</v>
      </c>
      <c r="O70" s="27">
        <v>-1.121228847</v>
      </c>
      <c r="P70" s="20">
        <v>1.0</v>
      </c>
      <c r="Q70" s="7"/>
      <c r="R70" s="7"/>
      <c r="S70" s="7"/>
      <c r="T70" s="7"/>
      <c r="U70" s="7"/>
      <c r="V70" s="7"/>
      <c r="W70" s="7"/>
      <c r="X70" s="7"/>
      <c r="Y70" s="7"/>
      <c r="Z70" s="7"/>
    </row>
    <row r="71" ht="15.0" customHeight="1">
      <c r="A71" s="20" t="s">
        <v>306</v>
      </c>
      <c r="B71" s="20" t="s">
        <v>538</v>
      </c>
      <c r="C71" s="20" t="s">
        <v>612</v>
      </c>
      <c r="D71" s="50">
        <v>645.0</v>
      </c>
      <c r="E71" s="50">
        <v>1060.0</v>
      </c>
      <c r="F71" s="50">
        <v>1705.0</v>
      </c>
      <c r="G71" s="57">
        <v>0.3782991202</v>
      </c>
      <c r="H71" s="57">
        <v>0.6217008798</v>
      </c>
      <c r="I71" s="7"/>
      <c r="J71" s="20" t="s">
        <v>306</v>
      </c>
      <c r="K71" s="20" t="s">
        <v>414</v>
      </c>
      <c r="L71" s="20">
        <v>379.0</v>
      </c>
      <c r="M71" s="57">
        <v>0.3613843467</v>
      </c>
      <c r="N71" s="57">
        <v>0.3666927287</v>
      </c>
      <c r="O71" s="27">
        <v>-0.5308382025</v>
      </c>
      <c r="P71" s="20">
        <v>1.0</v>
      </c>
      <c r="Q71" s="7"/>
      <c r="R71" s="7"/>
      <c r="S71" s="7"/>
      <c r="T71" s="7"/>
      <c r="U71" s="7"/>
      <c r="V71" s="7"/>
      <c r="W71" s="7"/>
      <c r="X71" s="7"/>
      <c r="Y71" s="7"/>
      <c r="Z71" s="7"/>
    </row>
    <row r="72" ht="15.0" customHeight="1">
      <c r="A72" s="20" t="s">
        <v>306</v>
      </c>
      <c r="B72" s="20" t="s">
        <v>539</v>
      </c>
      <c r="C72" s="20" t="s">
        <v>613</v>
      </c>
      <c r="D72" s="50">
        <v>140.0</v>
      </c>
      <c r="E72" s="50">
        <v>155.0</v>
      </c>
      <c r="F72" s="50">
        <v>295.0</v>
      </c>
      <c r="G72" s="57">
        <v>0.4745762712</v>
      </c>
      <c r="H72" s="57">
        <v>0.5254237288</v>
      </c>
      <c r="I72" s="7"/>
      <c r="J72" s="20" t="s">
        <v>306</v>
      </c>
      <c r="K72" s="20" t="s">
        <v>415</v>
      </c>
      <c r="L72" s="20">
        <v>380.0</v>
      </c>
      <c r="M72" s="57">
        <v>0.4429526681</v>
      </c>
      <c r="N72" s="57">
        <v>0.4521963824</v>
      </c>
      <c r="O72" s="27">
        <v>-0.9243714341</v>
      </c>
      <c r="P72" s="20">
        <v>1.0</v>
      </c>
      <c r="Q72" s="7"/>
      <c r="R72" s="7"/>
      <c r="S72" s="7"/>
      <c r="T72" s="7"/>
      <c r="U72" s="7"/>
      <c r="V72" s="7"/>
      <c r="W72" s="7"/>
      <c r="X72" s="7"/>
      <c r="Y72" s="7"/>
      <c r="Z72" s="7"/>
    </row>
    <row r="73" ht="15.0" customHeight="1">
      <c r="A73" s="20" t="s">
        <v>306</v>
      </c>
      <c r="B73" s="20" t="s">
        <v>539</v>
      </c>
      <c r="C73" s="20" t="s">
        <v>614</v>
      </c>
      <c r="D73" s="50">
        <v>159.0</v>
      </c>
      <c r="E73" s="50">
        <v>164.0</v>
      </c>
      <c r="F73" s="50">
        <v>323.0</v>
      </c>
      <c r="G73" s="57">
        <v>0.4922600619</v>
      </c>
      <c r="H73" s="57">
        <v>0.5077399381</v>
      </c>
      <c r="I73" s="7"/>
      <c r="J73" s="20" t="s">
        <v>306</v>
      </c>
      <c r="K73" s="20" t="s">
        <v>415</v>
      </c>
      <c r="L73" s="20">
        <v>390.0</v>
      </c>
      <c r="M73" s="57">
        <v>0.4805253703</v>
      </c>
      <c r="N73" s="57">
        <v>0.4710327456</v>
      </c>
      <c r="O73" s="27">
        <v>0.949262471</v>
      </c>
      <c r="P73" s="20">
        <v>1.0</v>
      </c>
      <c r="Q73" s="7"/>
      <c r="R73" s="7"/>
      <c r="S73" s="7"/>
      <c r="T73" s="7"/>
      <c r="U73" s="7"/>
      <c r="V73" s="7"/>
      <c r="W73" s="7"/>
      <c r="X73" s="7"/>
      <c r="Y73" s="7"/>
      <c r="Z73" s="7"/>
    </row>
    <row r="74" ht="15.0" customHeight="1">
      <c r="A74" s="20" t="s">
        <v>306</v>
      </c>
      <c r="B74" s="20" t="s">
        <v>539</v>
      </c>
      <c r="C74" s="20" t="s">
        <v>615</v>
      </c>
      <c r="D74" s="50">
        <v>101.0</v>
      </c>
      <c r="E74" s="50">
        <v>169.0</v>
      </c>
      <c r="F74" s="50">
        <v>270.0</v>
      </c>
      <c r="G74" s="57">
        <v>0.3740740741</v>
      </c>
      <c r="H74" s="57">
        <v>0.6259259259</v>
      </c>
      <c r="I74" s="7"/>
      <c r="J74" s="20" t="s">
        <v>306</v>
      </c>
      <c r="K74" s="20" t="s">
        <v>415</v>
      </c>
      <c r="L74" s="20">
        <v>400.0</v>
      </c>
      <c r="M74" s="57">
        <v>0.3792509935</v>
      </c>
      <c r="N74" s="57">
        <v>0.3955375254</v>
      </c>
      <c r="O74" s="27">
        <v>-1.628653187</v>
      </c>
      <c r="P74" s="20">
        <v>1.0</v>
      </c>
      <c r="Q74" s="7"/>
      <c r="R74" s="7"/>
      <c r="S74" s="7"/>
      <c r="T74" s="7"/>
      <c r="U74" s="7"/>
      <c r="V74" s="7"/>
      <c r="W74" s="7"/>
      <c r="X74" s="7"/>
      <c r="Y74" s="7"/>
      <c r="Z74" s="7"/>
    </row>
    <row r="75" ht="15.0" customHeight="1">
      <c r="A75" s="20" t="s">
        <v>306</v>
      </c>
      <c r="B75" s="20" t="s">
        <v>539</v>
      </c>
      <c r="C75" s="20" t="s">
        <v>616</v>
      </c>
      <c r="D75" s="50">
        <v>187.0</v>
      </c>
      <c r="E75" s="50">
        <v>259.0</v>
      </c>
      <c r="F75" s="50">
        <v>446.0</v>
      </c>
      <c r="G75" s="57">
        <v>0.4192825112</v>
      </c>
      <c r="H75" s="57">
        <v>0.5807174888</v>
      </c>
      <c r="I75" s="7"/>
      <c r="J75" s="20" t="s">
        <v>306</v>
      </c>
      <c r="K75" s="20" t="s">
        <v>415</v>
      </c>
      <c r="L75" s="20">
        <v>410.0</v>
      </c>
      <c r="M75" s="57">
        <v>0.3551646603</v>
      </c>
      <c r="N75" s="57">
        <v>0.347972973</v>
      </c>
      <c r="O75" s="27">
        <v>0.7191687315</v>
      </c>
      <c r="P75" s="20">
        <v>1.0</v>
      </c>
      <c r="Q75" s="7"/>
      <c r="R75" s="7"/>
      <c r="S75" s="7"/>
      <c r="T75" s="7"/>
      <c r="U75" s="7"/>
      <c r="V75" s="7"/>
      <c r="W75" s="7"/>
      <c r="X75" s="7"/>
      <c r="Y75" s="7"/>
      <c r="Z75" s="7"/>
    </row>
    <row r="76" ht="15.0" customHeight="1">
      <c r="A76" s="20" t="s">
        <v>306</v>
      </c>
      <c r="B76" s="20" t="s">
        <v>540</v>
      </c>
      <c r="C76" s="20" t="s">
        <v>617</v>
      </c>
      <c r="D76" s="50">
        <v>289.0</v>
      </c>
      <c r="E76" s="50">
        <v>553.0</v>
      </c>
      <c r="F76" s="50">
        <v>842.0</v>
      </c>
      <c r="G76" s="57">
        <v>0.3432304038</v>
      </c>
      <c r="H76" s="57">
        <v>0.6567695962</v>
      </c>
      <c r="I76" s="7"/>
      <c r="J76" s="20" t="s">
        <v>306</v>
      </c>
      <c r="K76" s="20" t="s">
        <v>416</v>
      </c>
      <c r="L76" s="20">
        <v>420.0</v>
      </c>
      <c r="M76" s="57">
        <v>0.2642866768</v>
      </c>
      <c r="N76" s="57">
        <v>0.3194154489</v>
      </c>
      <c r="O76" s="27">
        <v>-5.512877207</v>
      </c>
      <c r="P76" s="20">
        <v>1.0</v>
      </c>
      <c r="Q76" s="7"/>
      <c r="R76" s="7"/>
      <c r="S76" s="7"/>
      <c r="T76" s="7"/>
      <c r="U76" s="7"/>
      <c r="V76" s="7"/>
      <c r="W76" s="7"/>
      <c r="X76" s="7"/>
      <c r="Y76" s="7"/>
      <c r="Z76" s="7"/>
    </row>
    <row r="77" ht="15.0" customHeight="1">
      <c r="A77" s="20" t="s">
        <v>306</v>
      </c>
      <c r="B77" s="20" t="s">
        <v>540</v>
      </c>
      <c r="C77" s="20" t="s">
        <v>618</v>
      </c>
      <c r="D77" s="50">
        <v>250.0</v>
      </c>
      <c r="E77" s="50">
        <v>539.0</v>
      </c>
      <c r="F77" s="50">
        <v>789.0</v>
      </c>
      <c r="G77" s="57">
        <v>0.3168567807</v>
      </c>
      <c r="H77" s="57">
        <v>0.6831432193</v>
      </c>
      <c r="I77" s="7"/>
      <c r="J77" s="20" t="s">
        <v>306</v>
      </c>
      <c r="K77" s="20" t="s">
        <v>416</v>
      </c>
      <c r="L77" s="20">
        <v>430.0</v>
      </c>
      <c r="M77" s="57">
        <v>0.2505823987</v>
      </c>
      <c r="N77" s="57">
        <v>0.262345679</v>
      </c>
      <c r="O77" s="27">
        <v>-1.176328033</v>
      </c>
      <c r="P77" s="20">
        <v>1.0</v>
      </c>
      <c r="Q77" s="7"/>
      <c r="R77" s="7"/>
      <c r="S77" s="7"/>
      <c r="T77" s="7"/>
      <c r="U77" s="7"/>
      <c r="V77" s="7"/>
      <c r="W77" s="7"/>
      <c r="X77" s="7"/>
      <c r="Y77" s="7"/>
      <c r="Z77" s="7"/>
    </row>
    <row r="78" ht="15.0" customHeight="1">
      <c r="A78" s="20" t="s">
        <v>306</v>
      </c>
      <c r="B78" s="20" t="s">
        <v>540</v>
      </c>
      <c r="C78" s="20" t="s">
        <v>619</v>
      </c>
      <c r="D78" s="50">
        <v>250.0</v>
      </c>
      <c r="E78" s="50">
        <v>539.0</v>
      </c>
      <c r="F78" s="50">
        <v>789.0</v>
      </c>
      <c r="G78" s="57">
        <v>0.3168567807</v>
      </c>
      <c r="H78" s="57">
        <v>0.6831432193</v>
      </c>
      <c r="I78" s="7"/>
      <c r="J78" s="20" t="s">
        <v>306</v>
      </c>
      <c r="K78" s="20" t="s">
        <v>416</v>
      </c>
      <c r="L78" s="20">
        <v>435.0</v>
      </c>
      <c r="M78" s="57">
        <v>0.271699513</v>
      </c>
      <c r="N78" s="57">
        <v>0.2914147521</v>
      </c>
      <c r="O78" s="27">
        <v>-1.971523907</v>
      </c>
      <c r="P78" s="20">
        <v>1.0</v>
      </c>
      <c r="Q78" s="7"/>
      <c r="R78" s="7"/>
      <c r="S78" s="7"/>
      <c r="T78" s="7"/>
      <c r="U78" s="7"/>
      <c r="V78" s="7"/>
      <c r="W78" s="7"/>
      <c r="X78" s="7"/>
      <c r="Y78" s="7"/>
      <c r="Z78" s="7"/>
    </row>
    <row r="79" ht="15.0" customHeight="1">
      <c r="A79" s="20" t="s">
        <v>306</v>
      </c>
      <c r="B79" s="20" t="s">
        <v>541</v>
      </c>
      <c r="C79" s="20" t="s">
        <v>620</v>
      </c>
      <c r="D79" s="50">
        <v>214.0</v>
      </c>
      <c r="E79" s="50">
        <v>430.0</v>
      </c>
      <c r="F79" s="50">
        <v>644.0</v>
      </c>
      <c r="G79" s="57">
        <v>0.3322981366</v>
      </c>
      <c r="H79" s="57">
        <v>0.6677018634</v>
      </c>
      <c r="I79" s="7"/>
      <c r="J79" s="20" t="s">
        <v>306</v>
      </c>
      <c r="K79" s="20" t="s">
        <v>417</v>
      </c>
      <c r="L79" s="20">
        <v>440.0</v>
      </c>
      <c r="M79" s="57">
        <v>0.2475924134</v>
      </c>
      <c r="N79" s="57">
        <v>0.3067173638</v>
      </c>
      <c r="O79" s="27">
        <v>-5.912495035</v>
      </c>
      <c r="P79" s="20">
        <v>1.0</v>
      </c>
      <c r="Q79" s="7"/>
      <c r="R79" s="7"/>
      <c r="S79" s="7"/>
      <c r="T79" s="7"/>
      <c r="U79" s="7"/>
      <c r="V79" s="7"/>
      <c r="W79" s="7"/>
      <c r="X79" s="7"/>
      <c r="Y79" s="7"/>
      <c r="Z79" s="7"/>
    </row>
    <row r="80" ht="15.0" customHeight="1">
      <c r="A80" s="20" t="s">
        <v>306</v>
      </c>
      <c r="B80" s="20" t="s">
        <v>541</v>
      </c>
      <c r="C80" s="20" t="s">
        <v>621</v>
      </c>
      <c r="D80" s="50">
        <v>91.0</v>
      </c>
      <c r="E80" s="50">
        <v>220.0</v>
      </c>
      <c r="F80" s="50">
        <v>311.0</v>
      </c>
      <c r="G80" s="57">
        <v>0.2926045016</v>
      </c>
      <c r="H80" s="57">
        <v>0.7073954984</v>
      </c>
      <c r="I80" s="7"/>
      <c r="J80" s="20" t="s">
        <v>306</v>
      </c>
      <c r="K80" s="20" t="s">
        <v>417</v>
      </c>
      <c r="L80" s="20">
        <v>450.0</v>
      </c>
      <c r="M80" s="57">
        <v>0.232429239</v>
      </c>
      <c r="N80" s="57">
        <v>0.2652068127</v>
      </c>
      <c r="O80" s="27">
        <v>-3.27775737</v>
      </c>
      <c r="P80" s="20">
        <v>1.0</v>
      </c>
      <c r="Q80" s="7"/>
      <c r="R80" s="7"/>
      <c r="S80" s="7"/>
      <c r="T80" s="7"/>
      <c r="U80" s="7"/>
      <c r="V80" s="7"/>
      <c r="W80" s="7"/>
      <c r="X80" s="7"/>
      <c r="Y80" s="7"/>
      <c r="Z80" s="7"/>
    </row>
    <row r="81" ht="15.0" customHeight="1">
      <c r="A81" s="20" t="s">
        <v>306</v>
      </c>
      <c r="B81" s="20" t="s">
        <v>542</v>
      </c>
      <c r="C81" s="20" t="s">
        <v>542</v>
      </c>
      <c r="D81" s="50">
        <v>39.0</v>
      </c>
      <c r="E81" s="50">
        <v>63.0</v>
      </c>
      <c r="F81" s="50">
        <v>102.0</v>
      </c>
      <c r="G81" s="57">
        <v>0.3823529412</v>
      </c>
      <c r="H81" s="57">
        <v>0.6176470588</v>
      </c>
      <c r="I81" s="7"/>
      <c r="J81" s="20" t="s">
        <v>306</v>
      </c>
      <c r="K81" s="20" t="s">
        <v>418</v>
      </c>
      <c r="L81" s="20">
        <v>460.0</v>
      </c>
      <c r="M81" s="57">
        <v>0.4201940234</v>
      </c>
      <c r="N81" s="57">
        <v>0.3558282209</v>
      </c>
      <c r="O81" s="27">
        <v>6.436580252</v>
      </c>
      <c r="P81" s="20">
        <v>1.0</v>
      </c>
      <c r="Q81" s="7"/>
      <c r="R81" s="7"/>
      <c r="S81" s="7"/>
      <c r="T81" s="7"/>
      <c r="U81" s="7"/>
      <c r="V81" s="7"/>
      <c r="W81" s="7"/>
      <c r="X81" s="7"/>
      <c r="Y81" s="7"/>
      <c r="Z81" s="7"/>
    </row>
    <row r="82" ht="15.0" customHeight="1">
      <c r="A82" s="20" t="s">
        <v>243</v>
      </c>
      <c r="B82" s="20" t="s">
        <v>419</v>
      </c>
      <c r="C82" s="20" t="s">
        <v>419</v>
      </c>
      <c r="D82" s="50">
        <v>537.0</v>
      </c>
      <c r="E82" s="50">
        <v>629.0</v>
      </c>
      <c r="F82" s="50">
        <v>1166.0</v>
      </c>
      <c r="G82" s="57">
        <v>0.4605488851</v>
      </c>
      <c r="H82" s="57">
        <v>0.5394511149</v>
      </c>
      <c r="I82" s="7"/>
      <c r="J82" s="20" t="s">
        <v>243</v>
      </c>
      <c r="K82" s="20" t="s">
        <v>419</v>
      </c>
      <c r="L82" s="20">
        <v>10.0</v>
      </c>
      <c r="M82" s="57">
        <v>0.4480177254</v>
      </c>
      <c r="N82" s="57">
        <v>0.4396488661</v>
      </c>
      <c r="O82" s="27">
        <v>0.836885927</v>
      </c>
      <c r="P82" s="20">
        <v>1.0</v>
      </c>
      <c r="Q82" s="7"/>
      <c r="R82" s="7"/>
      <c r="S82" s="7"/>
      <c r="T82" s="7"/>
      <c r="U82" s="7"/>
      <c r="V82" s="7"/>
      <c r="W82" s="7"/>
      <c r="X82" s="7"/>
      <c r="Y82" s="7"/>
      <c r="Z82" s="7"/>
    </row>
    <row r="83" ht="15.0" customHeight="1">
      <c r="A83" s="20" t="s">
        <v>243</v>
      </c>
      <c r="B83" s="20" t="s">
        <v>420</v>
      </c>
      <c r="C83" s="20" t="s">
        <v>622</v>
      </c>
      <c r="D83" s="50">
        <v>203.0</v>
      </c>
      <c r="E83" s="50">
        <v>76.0</v>
      </c>
      <c r="F83" s="50">
        <v>279.0</v>
      </c>
      <c r="G83" s="57">
        <v>0.7275985663</v>
      </c>
      <c r="H83" s="57">
        <v>0.2724014337</v>
      </c>
      <c r="I83" s="7"/>
      <c r="J83" s="20" t="s">
        <v>243</v>
      </c>
      <c r="K83" s="20" t="s">
        <v>420</v>
      </c>
      <c r="L83" s="20">
        <v>20.0</v>
      </c>
      <c r="M83" s="57">
        <v>0.7403209771</v>
      </c>
      <c r="N83" s="57">
        <v>0.7182890855</v>
      </c>
      <c r="O83" s="27">
        <v>2.203189155</v>
      </c>
      <c r="P83" s="20">
        <v>1.0</v>
      </c>
      <c r="Q83" s="7"/>
      <c r="R83" s="7"/>
      <c r="S83" s="7"/>
      <c r="T83" s="7"/>
      <c r="U83" s="7"/>
      <c r="V83" s="7"/>
      <c r="W83" s="7"/>
      <c r="X83" s="7"/>
      <c r="Y83" s="7"/>
      <c r="Z83" s="7"/>
    </row>
    <row r="84" ht="15.0" customHeight="1">
      <c r="A84" s="20" t="s">
        <v>243</v>
      </c>
      <c r="B84" s="20" t="s">
        <v>420</v>
      </c>
      <c r="C84" s="20" t="s">
        <v>623</v>
      </c>
      <c r="D84" s="50">
        <v>66.0</v>
      </c>
      <c r="E84" s="50">
        <v>33.0</v>
      </c>
      <c r="F84" s="50">
        <v>99.0</v>
      </c>
      <c r="G84" s="57">
        <v>0.6666666667</v>
      </c>
      <c r="H84" s="57">
        <v>0.3333333333</v>
      </c>
      <c r="I84" s="7"/>
      <c r="J84" s="20" t="s">
        <v>243</v>
      </c>
      <c r="K84" s="20" t="s">
        <v>420</v>
      </c>
      <c r="L84" s="20">
        <v>30.0</v>
      </c>
      <c r="M84" s="57">
        <v>0.7242266043</v>
      </c>
      <c r="N84" s="57">
        <v>0.6978297162</v>
      </c>
      <c r="O84" s="27">
        <v>2.639688809</v>
      </c>
      <c r="P84" s="20">
        <v>1.0</v>
      </c>
      <c r="Q84" s="7"/>
      <c r="R84" s="7"/>
      <c r="S84" s="7"/>
      <c r="T84" s="7"/>
      <c r="U84" s="7"/>
      <c r="V84" s="7"/>
      <c r="W84" s="7"/>
      <c r="X84" s="7"/>
      <c r="Y84" s="7"/>
      <c r="Z84" s="7"/>
    </row>
    <row r="85" ht="15.0" customHeight="1">
      <c r="A85" s="20" t="s">
        <v>243</v>
      </c>
      <c r="B85" s="20" t="s">
        <v>420</v>
      </c>
      <c r="C85" s="20" t="s">
        <v>624</v>
      </c>
      <c r="D85" s="50">
        <v>116.0</v>
      </c>
      <c r="E85" s="50">
        <v>47.0</v>
      </c>
      <c r="F85" s="50">
        <v>163.0</v>
      </c>
      <c r="G85" s="57">
        <v>0.7116564417</v>
      </c>
      <c r="H85" s="57">
        <v>0.2883435583</v>
      </c>
      <c r="I85" s="7"/>
      <c r="J85" s="20" t="s">
        <v>243</v>
      </c>
      <c r="K85" s="20" t="s">
        <v>420</v>
      </c>
      <c r="L85" s="20">
        <v>40.0</v>
      </c>
      <c r="M85" s="57">
        <v>0.7799774806</v>
      </c>
      <c r="N85" s="57">
        <v>0.7194473964</v>
      </c>
      <c r="O85" s="27">
        <v>6.053008423</v>
      </c>
      <c r="P85" s="20">
        <v>1.0</v>
      </c>
      <c r="Q85" s="7"/>
      <c r="R85" s="7"/>
      <c r="S85" s="7"/>
      <c r="T85" s="7"/>
      <c r="U85" s="7"/>
      <c r="V85" s="7"/>
      <c r="W85" s="7"/>
      <c r="X85" s="7"/>
      <c r="Y85" s="7"/>
      <c r="Z85" s="7"/>
    </row>
    <row r="86" ht="15.0" customHeight="1">
      <c r="A86" s="20" t="s">
        <v>243</v>
      </c>
      <c r="B86" s="20" t="s">
        <v>420</v>
      </c>
      <c r="C86" s="20" t="s">
        <v>625</v>
      </c>
      <c r="D86" s="50">
        <v>120.0</v>
      </c>
      <c r="E86" s="50">
        <v>53.0</v>
      </c>
      <c r="F86" s="50">
        <v>173.0</v>
      </c>
      <c r="G86" s="57">
        <v>0.6936416185</v>
      </c>
      <c r="H86" s="57">
        <v>0.3063583815</v>
      </c>
      <c r="I86" s="7"/>
      <c r="J86" s="20" t="s">
        <v>243</v>
      </c>
      <c r="K86" s="20" t="s">
        <v>420</v>
      </c>
      <c r="L86" s="20">
        <v>50.0</v>
      </c>
      <c r="M86" s="57">
        <v>0.69646453</v>
      </c>
      <c r="N86" s="57">
        <v>0.6722090261</v>
      </c>
      <c r="O86" s="27">
        <v>2.425550384</v>
      </c>
      <c r="P86" s="20">
        <v>1.0</v>
      </c>
      <c r="Q86" s="7"/>
      <c r="R86" s="7"/>
      <c r="S86" s="7"/>
      <c r="T86" s="7"/>
      <c r="U86" s="7"/>
      <c r="V86" s="7"/>
      <c r="W86" s="7"/>
      <c r="X86" s="7"/>
      <c r="Y86" s="7"/>
      <c r="Z86" s="7"/>
    </row>
    <row r="87" ht="15.0" customHeight="1">
      <c r="A87" s="20" t="s">
        <v>243</v>
      </c>
      <c r="B87" s="20" t="s">
        <v>420</v>
      </c>
      <c r="C87" s="20" t="s">
        <v>626</v>
      </c>
      <c r="D87" s="50">
        <v>80.0</v>
      </c>
      <c r="E87" s="50">
        <v>29.0</v>
      </c>
      <c r="F87" s="50">
        <v>109.0</v>
      </c>
      <c r="G87" s="57">
        <v>0.7339449541</v>
      </c>
      <c r="H87" s="57">
        <v>0.2660550459</v>
      </c>
      <c r="I87" s="7"/>
      <c r="J87" s="20" t="s">
        <v>243</v>
      </c>
      <c r="K87" s="20" t="s">
        <v>420</v>
      </c>
      <c r="L87" s="20">
        <v>60.0</v>
      </c>
      <c r="M87" s="57">
        <v>0.7446868448</v>
      </c>
      <c r="N87" s="57">
        <v>0.7462437396</v>
      </c>
      <c r="O87" s="27">
        <v>-0.1556894762</v>
      </c>
      <c r="P87" s="20">
        <v>1.0</v>
      </c>
      <c r="Q87" s="7"/>
      <c r="R87" s="7"/>
      <c r="S87" s="7"/>
      <c r="T87" s="7"/>
      <c r="U87" s="7"/>
      <c r="V87" s="7"/>
      <c r="W87" s="7"/>
      <c r="X87" s="7"/>
      <c r="Y87" s="7"/>
      <c r="Z87" s="7"/>
    </row>
    <row r="88" ht="15.0" customHeight="1">
      <c r="A88" s="20" t="s">
        <v>243</v>
      </c>
      <c r="B88" s="20" t="s">
        <v>420</v>
      </c>
      <c r="C88" s="20" t="s">
        <v>627</v>
      </c>
      <c r="D88" s="50">
        <v>183.0</v>
      </c>
      <c r="E88" s="50">
        <v>75.0</v>
      </c>
      <c r="F88" s="50">
        <v>258.0</v>
      </c>
      <c r="G88" s="57">
        <v>0.7093023256</v>
      </c>
      <c r="H88" s="57">
        <v>0.2906976744</v>
      </c>
      <c r="I88" s="7"/>
      <c r="J88" s="20" t="s">
        <v>243</v>
      </c>
      <c r="K88" s="20" t="s">
        <v>420</v>
      </c>
      <c r="L88" s="20">
        <v>70.0</v>
      </c>
      <c r="M88" s="57">
        <v>0.7052539469</v>
      </c>
      <c r="N88" s="57">
        <v>0.6151202749</v>
      </c>
      <c r="O88" s="27">
        <v>9.013367201</v>
      </c>
      <c r="P88" s="20">
        <v>1.0</v>
      </c>
      <c r="Q88" s="7"/>
      <c r="R88" s="7"/>
      <c r="S88" s="7"/>
      <c r="T88" s="7"/>
      <c r="U88" s="7"/>
      <c r="V88" s="7"/>
      <c r="W88" s="7"/>
      <c r="X88" s="7"/>
      <c r="Y88" s="7"/>
      <c r="Z88" s="7"/>
    </row>
    <row r="89" ht="15.0" customHeight="1">
      <c r="A89" s="20" t="s">
        <v>243</v>
      </c>
      <c r="B89" s="20" t="s">
        <v>420</v>
      </c>
      <c r="C89" s="20" t="s">
        <v>628</v>
      </c>
      <c r="D89" s="50">
        <v>479.0</v>
      </c>
      <c r="E89" s="50">
        <v>127.0</v>
      </c>
      <c r="F89" s="50">
        <v>606.0</v>
      </c>
      <c r="G89" s="57">
        <v>0.7904290429</v>
      </c>
      <c r="H89" s="57">
        <v>0.2095709571</v>
      </c>
      <c r="I89" s="7"/>
      <c r="J89" s="20" t="s">
        <v>243</v>
      </c>
      <c r="K89" s="20" t="s">
        <v>420</v>
      </c>
      <c r="L89" s="20">
        <v>80.0</v>
      </c>
      <c r="M89" s="57">
        <v>0.6627053389</v>
      </c>
      <c r="N89" s="57">
        <v>0.6134020619</v>
      </c>
      <c r="O89" s="27">
        <v>4.930327702</v>
      </c>
      <c r="P89" s="20">
        <v>1.0</v>
      </c>
      <c r="Q89" s="7"/>
      <c r="R89" s="7"/>
      <c r="S89" s="7"/>
      <c r="T89" s="7"/>
      <c r="U89" s="7"/>
      <c r="V89" s="7"/>
      <c r="W89" s="7"/>
      <c r="X89" s="7"/>
      <c r="Y89" s="7"/>
      <c r="Z89" s="7"/>
    </row>
    <row r="90" ht="15.0" customHeight="1">
      <c r="A90" s="20" t="s">
        <v>243</v>
      </c>
      <c r="B90" s="20" t="s">
        <v>420</v>
      </c>
      <c r="C90" s="20" t="s">
        <v>629</v>
      </c>
      <c r="D90" s="50">
        <v>250.0</v>
      </c>
      <c r="E90" s="50">
        <v>119.0</v>
      </c>
      <c r="F90" s="50">
        <v>369.0</v>
      </c>
      <c r="G90" s="57">
        <v>0.6775067751</v>
      </c>
      <c r="H90" s="57">
        <v>0.3224932249</v>
      </c>
      <c r="I90" s="7"/>
      <c r="J90" s="20" t="s">
        <v>243</v>
      </c>
      <c r="K90" s="20" t="s">
        <v>420</v>
      </c>
      <c r="L90" s="20">
        <v>90.0</v>
      </c>
      <c r="M90" s="57">
        <v>0.7139693858</v>
      </c>
      <c r="N90" s="57">
        <v>0.729312763</v>
      </c>
      <c r="O90" s="27">
        <v>-1.534337714</v>
      </c>
      <c r="P90" s="20">
        <v>1.0</v>
      </c>
      <c r="Q90" s="7"/>
      <c r="R90" s="7"/>
      <c r="S90" s="7"/>
      <c r="T90" s="7"/>
      <c r="U90" s="7"/>
      <c r="V90" s="7"/>
      <c r="W90" s="7"/>
      <c r="X90" s="7"/>
      <c r="Y90" s="7"/>
      <c r="Z90" s="7"/>
    </row>
    <row r="91" ht="15.0" customHeight="1">
      <c r="A91" s="20" t="s">
        <v>243</v>
      </c>
      <c r="B91" s="20" t="s">
        <v>420</v>
      </c>
      <c r="C91" s="20" t="s">
        <v>630</v>
      </c>
      <c r="D91" s="50">
        <v>400.0</v>
      </c>
      <c r="E91" s="50">
        <v>243.0</v>
      </c>
      <c r="F91" s="50">
        <v>643.0</v>
      </c>
      <c r="G91" s="57">
        <v>0.6220839813</v>
      </c>
      <c r="H91" s="57">
        <v>0.3779160187</v>
      </c>
      <c r="I91" s="7"/>
      <c r="J91" s="20" t="s">
        <v>243</v>
      </c>
      <c r="K91" s="20" t="s">
        <v>420</v>
      </c>
      <c r="L91" s="20">
        <v>110.0</v>
      </c>
      <c r="M91" s="57">
        <v>0.7683351722</v>
      </c>
      <c r="N91" s="57">
        <v>0.7171052632</v>
      </c>
      <c r="O91" s="27">
        <v>5.122990905</v>
      </c>
      <c r="P91" s="20">
        <v>1.0</v>
      </c>
      <c r="Q91" s="7"/>
      <c r="R91" s="7"/>
      <c r="S91" s="7"/>
      <c r="T91" s="7"/>
      <c r="U91" s="7"/>
      <c r="V91" s="7"/>
      <c r="W91" s="7"/>
      <c r="X91" s="7"/>
      <c r="Y91" s="7"/>
      <c r="Z91" s="7"/>
    </row>
    <row r="92" ht="15.0" customHeight="1">
      <c r="A92" s="20" t="s">
        <v>243</v>
      </c>
      <c r="B92" s="20" t="s">
        <v>420</v>
      </c>
      <c r="C92" s="20" t="s">
        <v>631</v>
      </c>
      <c r="D92" s="50">
        <v>349.0</v>
      </c>
      <c r="E92" s="50">
        <v>194.0</v>
      </c>
      <c r="F92" s="50">
        <v>543.0</v>
      </c>
      <c r="G92" s="57">
        <v>0.6427255985</v>
      </c>
      <c r="H92" s="57">
        <v>0.3572744015</v>
      </c>
      <c r="I92" s="7"/>
      <c r="J92" s="20" t="s">
        <v>243</v>
      </c>
      <c r="K92" s="20" t="s">
        <v>420</v>
      </c>
      <c r="L92" s="20">
        <v>120.0</v>
      </c>
      <c r="M92" s="57">
        <v>0.7938943171</v>
      </c>
      <c r="N92" s="57">
        <v>0.7061994609</v>
      </c>
      <c r="O92" s="27">
        <v>8.769485614</v>
      </c>
      <c r="P92" s="20">
        <v>1.0</v>
      </c>
      <c r="Q92" s="7"/>
      <c r="R92" s="7"/>
      <c r="S92" s="7"/>
      <c r="T92" s="7"/>
      <c r="U92" s="7"/>
      <c r="V92" s="7"/>
      <c r="W92" s="7"/>
      <c r="X92" s="7"/>
      <c r="Y92" s="7"/>
      <c r="Z92" s="7"/>
    </row>
    <row r="93" ht="15.0" customHeight="1">
      <c r="A93" s="20" t="s">
        <v>243</v>
      </c>
      <c r="B93" s="20" t="s">
        <v>420</v>
      </c>
      <c r="C93" s="20" t="s">
        <v>632</v>
      </c>
      <c r="D93" s="50">
        <v>207.0</v>
      </c>
      <c r="E93" s="50">
        <v>90.0</v>
      </c>
      <c r="F93" s="50">
        <v>297.0</v>
      </c>
      <c r="G93" s="57">
        <v>0.696969697</v>
      </c>
      <c r="H93" s="57">
        <v>0.303030303</v>
      </c>
      <c r="I93" s="7"/>
      <c r="J93" s="20" t="s">
        <v>243</v>
      </c>
      <c r="K93" s="20" t="s">
        <v>420</v>
      </c>
      <c r="L93" s="20">
        <v>130.0</v>
      </c>
      <c r="M93" s="57">
        <v>0.7477333234</v>
      </c>
      <c r="N93" s="57">
        <v>0.7373913043</v>
      </c>
      <c r="O93" s="27">
        <v>1.034201902</v>
      </c>
      <c r="P93" s="20">
        <v>1.0</v>
      </c>
      <c r="Q93" s="7"/>
      <c r="R93" s="7"/>
      <c r="S93" s="7"/>
      <c r="T93" s="7"/>
      <c r="U93" s="7"/>
      <c r="V93" s="7"/>
      <c r="W93" s="7"/>
      <c r="X93" s="7"/>
      <c r="Y93" s="7"/>
      <c r="Z93" s="7"/>
    </row>
    <row r="94" ht="15.0" customHeight="1">
      <c r="A94" s="20" t="s">
        <v>243</v>
      </c>
      <c r="B94" s="20" t="s">
        <v>420</v>
      </c>
      <c r="C94" s="20" t="s">
        <v>633</v>
      </c>
      <c r="D94" s="50">
        <v>244.0</v>
      </c>
      <c r="E94" s="50">
        <v>131.0</v>
      </c>
      <c r="F94" s="50">
        <v>375.0</v>
      </c>
      <c r="G94" s="57">
        <v>0.6506666667</v>
      </c>
      <c r="H94" s="57">
        <v>0.3493333333</v>
      </c>
      <c r="I94" s="7"/>
      <c r="J94" s="20" t="s">
        <v>243</v>
      </c>
      <c r="K94" s="20" t="s">
        <v>420</v>
      </c>
      <c r="L94" s="20">
        <v>140.0</v>
      </c>
      <c r="M94" s="57">
        <v>0.6357808974</v>
      </c>
      <c r="N94" s="57">
        <v>0.6710213777</v>
      </c>
      <c r="O94" s="27">
        <v>-3.524048027</v>
      </c>
      <c r="P94" s="20">
        <v>1.0</v>
      </c>
      <c r="Q94" s="7"/>
      <c r="R94" s="7"/>
      <c r="S94" s="7"/>
      <c r="T94" s="7"/>
      <c r="U94" s="7"/>
      <c r="V94" s="7"/>
      <c r="W94" s="7"/>
      <c r="X94" s="7"/>
      <c r="Y94" s="7"/>
      <c r="Z94" s="7"/>
    </row>
    <row r="95" ht="15.0" customHeight="1">
      <c r="A95" s="20" t="s">
        <v>243</v>
      </c>
      <c r="B95" s="20" t="s">
        <v>420</v>
      </c>
      <c r="C95" s="20" t="s">
        <v>634</v>
      </c>
      <c r="D95" s="50">
        <v>318.0</v>
      </c>
      <c r="E95" s="50">
        <v>173.0</v>
      </c>
      <c r="F95" s="50">
        <v>491.0</v>
      </c>
      <c r="G95" s="57">
        <v>0.6476578411</v>
      </c>
      <c r="H95" s="57">
        <v>0.3523421589</v>
      </c>
      <c r="I95" s="7"/>
      <c r="J95" s="20" t="s">
        <v>243</v>
      </c>
      <c r="K95" s="20" t="s">
        <v>420</v>
      </c>
      <c r="L95" s="20">
        <v>150.0</v>
      </c>
      <c r="M95" s="57">
        <v>0.6761057442</v>
      </c>
      <c r="N95" s="57">
        <v>0.6824146982</v>
      </c>
      <c r="O95" s="27">
        <v>-0.6308953924</v>
      </c>
      <c r="P95" s="20">
        <v>1.0</v>
      </c>
      <c r="Q95" s="7"/>
      <c r="R95" s="7"/>
      <c r="S95" s="7"/>
      <c r="T95" s="7"/>
      <c r="U95" s="7"/>
      <c r="V95" s="7"/>
      <c r="W95" s="7"/>
      <c r="X95" s="7"/>
      <c r="Y95" s="7"/>
      <c r="Z95" s="7"/>
    </row>
    <row r="96" ht="15.0" customHeight="1">
      <c r="A96" s="20" t="s">
        <v>243</v>
      </c>
      <c r="B96" s="20" t="s">
        <v>420</v>
      </c>
      <c r="C96" s="20" t="s">
        <v>635</v>
      </c>
      <c r="D96" s="50">
        <v>366.0</v>
      </c>
      <c r="E96" s="50">
        <v>266.0</v>
      </c>
      <c r="F96" s="50">
        <v>632.0</v>
      </c>
      <c r="G96" s="57">
        <v>0.5791139241</v>
      </c>
      <c r="H96" s="57">
        <v>0.4208860759</v>
      </c>
      <c r="I96" s="7"/>
      <c r="J96" s="20" t="s">
        <v>243</v>
      </c>
      <c r="K96" s="20" t="s">
        <v>420</v>
      </c>
      <c r="L96" s="20">
        <v>160.0</v>
      </c>
      <c r="M96" s="57">
        <v>0.706997118</v>
      </c>
      <c r="N96" s="57">
        <v>0.6759061834</v>
      </c>
      <c r="O96" s="27">
        <v>3.109093464</v>
      </c>
      <c r="P96" s="20">
        <v>1.0</v>
      </c>
      <c r="Q96" s="7"/>
      <c r="R96" s="7"/>
      <c r="S96" s="7"/>
      <c r="T96" s="7"/>
      <c r="U96" s="7"/>
      <c r="V96" s="7"/>
      <c r="W96" s="7"/>
      <c r="X96" s="7"/>
      <c r="Y96" s="7"/>
      <c r="Z96" s="7"/>
    </row>
    <row r="97" ht="15.0" customHeight="1">
      <c r="A97" s="20" t="s">
        <v>243</v>
      </c>
      <c r="B97" s="20" t="s">
        <v>420</v>
      </c>
      <c r="C97" s="20" t="s">
        <v>636</v>
      </c>
      <c r="D97" s="50">
        <v>219.0</v>
      </c>
      <c r="E97" s="50">
        <v>135.0</v>
      </c>
      <c r="F97" s="50">
        <v>354.0</v>
      </c>
      <c r="G97" s="57">
        <v>0.6186440678</v>
      </c>
      <c r="H97" s="57">
        <v>0.3813559322</v>
      </c>
      <c r="I97" s="7"/>
      <c r="J97" s="20" t="s">
        <v>243</v>
      </c>
      <c r="K97" s="20" t="s">
        <v>420</v>
      </c>
      <c r="L97" s="20">
        <v>170.0</v>
      </c>
      <c r="M97" s="57">
        <v>0.6067365475</v>
      </c>
      <c r="N97" s="57">
        <v>0.6162790698</v>
      </c>
      <c r="O97" s="27">
        <v>-0.9542522232</v>
      </c>
      <c r="P97" s="20">
        <v>1.0</v>
      </c>
      <c r="Q97" s="7"/>
      <c r="R97" s="7"/>
      <c r="S97" s="7"/>
      <c r="T97" s="7"/>
      <c r="U97" s="7"/>
      <c r="V97" s="7"/>
      <c r="W97" s="7"/>
      <c r="X97" s="7"/>
      <c r="Y97" s="7"/>
      <c r="Z97" s="7"/>
    </row>
    <row r="98" ht="15.0" customHeight="1">
      <c r="A98" s="20" t="s">
        <v>243</v>
      </c>
      <c r="B98" s="20" t="s">
        <v>420</v>
      </c>
      <c r="C98" s="20" t="s">
        <v>637</v>
      </c>
      <c r="D98" s="50">
        <v>185.0</v>
      </c>
      <c r="E98" s="50">
        <v>78.0</v>
      </c>
      <c r="F98" s="50">
        <v>263.0</v>
      </c>
      <c r="G98" s="57">
        <v>0.7034220532</v>
      </c>
      <c r="H98" s="57">
        <v>0.2965779468</v>
      </c>
      <c r="I98" s="7"/>
      <c r="J98" s="20" t="s">
        <v>243</v>
      </c>
      <c r="K98" s="20" t="s">
        <v>420</v>
      </c>
      <c r="L98" s="20">
        <v>180.0</v>
      </c>
      <c r="M98" s="57">
        <v>0.7453243589</v>
      </c>
      <c r="N98" s="57">
        <v>0.6856725146</v>
      </c>
      <c r="O98" s="27">
        <v>5.965184428</v>
      </c>
      <c r="P98" s="20">
        <v>1.0</v>
      </c>
      <c r="Q98" s="7"/>
      <c r="R98" s="7"/>
      <c r="S98" s="7"/>
      <c r="T98" s="7"/>
      <c r="U98" s="7"/>
      <c r="V98" s="7"/>
      <c r="W98" s="7"/>
      <c r="X98" s="7"/>
      <c r="Y98" s="7"/>
      <c r="Z98" s="7"/>
    </row>
    <row r="99" ht="15.0" customHeight="1">
      <c r="A99" s="20" t="s">
        <v>243</v>
      </c>
      <c r="B99" s="20" t="s">
        <v>420</v>
      </c>
      <c r="C99" s="20" t="s">
        <v>638</v>
      </c>
      <c r="D99" s="50">
        <v>132.0</v>
      </c>
      <c r="E99" s="50">
        <v>72.0</v>
      </c>
      <c r="F99" s="50">
        <v>204.0</v>
      </c>
      <c r="G99" s="57">
        <v>0.6470588235</v>
      </c>
      <c r="H99" s="57">
        <v>0.3529411765</v>
      </c>
      <c r="I99" s="7"/>
      <c r="J99" s="20" t="s">
        <v>243</v>
      </c>
      <c r="K99" s="20" t="s">
        <v>420</v>
      </c>
      <c r="L99" s="20">
        <v>190.0</v>
      </c>
      <c r="M99" s="57">
        <v>0.7361094618</v>
      </c>
      <c r="N99" s="57">
        <v>0.7163934426</v>
      </c>
      <c r="O99" s="27">
        <v>1.971601919</v>
      </c>
      <c r="P99" s="20">
        <v>1.0</v>
      </c>
      <c r="Q99" s="7"/>
      <c r="R99" s="7"/>
      <c r="S99" s="7"/>
      <c r="T99" s="7"/>
      <c r="U99" s="7"/>
      <c r="V99" s="7"/>
      <c r="W99" s="7"/>
      <c r="X99" s="7"/>
      <c r="Y99" s="7"/>
      <c r="Z99" s="7"/>
    </row>
    <row r="100" ht="15.0" customHeight="1">
      <c r="A100" s="20" t="s">
        <v>243</v>
      </c>
      <c r="B100" s="20" t="s">
        <v>420</v>
      </c>
      <c r="C100" s="20" t="s">
        <v>639</v>
      </c>
      <c r="D100" s="50">
        <v>199.0</v>
      </c>
      <c r="E100" s="50">
        <v>98.0</v>
      </c>
      <c r="F100" s="50">
        <v>297.0</v>
      </c>
      <c r="G100" s="57">
        <v>0.67003367</v>
      </c>
      <c r="H100" s="57">
        <v>0.32996633</v>
      </c>
      <c r="I100" s="7"/>
      <c r="J100" s="20" t="s">
        <v>243</v>
      </c>
      <c r="K100" s="20" t="s">
        <v>420</v>
      </c>
      <c r="L100" s="20">
        <v>200.0</v>
      </c>
      <c r="M100" s="57">
        <v>0.6792862152</v>
      </c>
      <c r="N100" s="57">
        <v>0.6546906188</v>
      </c>
      <c r="O100" s="27">
        <v>2.459559647</v>
      </c>
      <c r="P100" s="20">
        <v>1.0</v>
      </c>
      <c r="Q100" s="7"/>
      <c r="R100" s="7"/>
      <c r="S100" s="7"/>
      <c r="T100" s="7"/>
      <c r="U100" s="7"/>
      <c r="V100" s="7"/>
      <c r="W100" s="7"/>
      <c r="X100" s="7"/>
      <c r="Y100" s="7"/>
      <c r="Z100" s="7"/>
    </row>
    <row r="101" ht="15.0" customHeight="1">
      <c r="A101" s="20" t="s">
        <v>243</v>
      </c>
      <c r="B101" s="20" t="s">
        <v>420</v>
      </c>
      <c r="C101" s="20" t="s">
        <v>640</v>
      </c>
      <c r="D101" s="50">
        <v>167.0</v>
      </c>
      <c r="E101" s="50">
        <v>78.0</v>
      </c>
      <c r="F101" s="50">
        <v>245.0</v>
      </c>
      <c r="G101" s="57">
        <v>0.6816326531</v>
      </c>
      <c r="H101" s="57">
        <v>0.3183673469</v>
      </c>
      <c r="I101" s="7"/>
      <c r="J101" s="20" t="s">
        <v>243</v>
      </c>
      <c r="K101" s="20" t="s">
        <v>420</v>
      </c>
      <c r="L101" s="20">
        <v>210.0</v>
      </c>
      <c r="M101" s="57">
        <v>0.745860229</v>
      </c>
      <c r="N101" s="57">
        <v>0.7024291498</v>
      </c>
      <c r="O101" s="27">
        <v>4.343107918</v>
      </c>
      <c r="P101" s="20">
        <v>1.0</v>
      </c>
      <c r="Q101" s="7"/>
      <c r="R101" s="7"/>
      <c r="S101" s="7"/>
      <c r="T101" s="7"/>
      <c r="U101" s="7"/>
      <c r="V101" s="7"/>
      <c r="W101" s="7"/>
      <c r="X101" s="7"/>
      <c r="Y101" s="7"/>
      <c r="Z101" s="7"/>
    </row>
    <row r="102" ht="15.0" customHeight="1">
      <c r="A102" s="20" t="s">
        <v>243</v>
      </c>
      <c r="B102" s="20" t="s">
        <v>420</v>
      </c>
      <c r="C102" s="20" t="s">
        <v>641</v>
      </c>
      <c r="D102" s="50">
        <v>321.0</v>
      </c>
      <c r="E102" s="50">
        <v>172.0</v>
      </c>
      <c r="F102" s="50">
        <v>493.0</v>
      </c>
      <c r="G102" s="57">
        <v>0.6511156187</v>
      </c>
      <c r="H102" s="57">
        <v>0.3488843813</v>
      </c>
      <c r="I102" s="7"/>
      <c r="J102" s="20" t="s">
        <v>243</v>
      </c>
      <c r="K102" s="20" t="s">
        <v>420</v>
      </c>
      <c r="L102" s="20">
        <v>220.0</v>
      </c>
      <c r="M102" s="57">
        <v>0.7140527955</v>
      </c>
      <c r="N102" s="57">
        <v>0.6781857451</v>
      </c>
      <c r="O102" s="27">
        <v>3.586705037</v>
      </c>
      <c r="P102" s="20">
        <v>1.0</v>
      </c>
      <c r="Q102" s="7"/>
      <c r="R102" s="7"/>
      <c r="S102" s="7"/>
      <c r="T102" s="7"/>
      <c r="U102" s="7"/>
      <c r="V102" s="7"/>
      <c r="W102" s="7"/>
      <c r="X102" s="7"/>
      <c r="Y102" s="7"/>
      <c r="Z102" s="7"/>
    </row>
    <row r="103" ht="15.0" customHeight="1">
      <c r="A103" s="20" t="s">
        <v>243</v>
      </c>
      <c r="B103" s="20" t="s">
        <v>420</v>
      </c>
      <c r="C103" s="20" t="s">
        <v>642</v>
      </c>
      <c r="D103" s="50">
        <v>318.0</v>
      </c>
      <c r="E103" s="50">
        <v>167.0</v>
      </c>
      <c r="F103" s="50">
        <v>485.0</v>
      </c>
      <c r="G103" s="57">
        <v>0.6556701031</v>
      </c>
      <c r="H103" s="57">
        <v>0.3443298969</v>
      </c>
      <c r="I103" s="7"/>
      <c r="J103" s="20" t="s">
        <v>243</v>
      </c>
      <c r="K103" s="20" t="s">
        <v>420</v>
      </c>
      <c r="L103" s="20">
        <v>230.0</v>
      </c>
      <c r="M103" s="57">
        <v>0.7334435436</v>
      </c>
      <c r="N103" s="57">
        <v>0.7265469062</v>
      </c>
      <c r="O103" s="27">
        <v>0.6896637459</v>
      </c>
      <c r="P103" s="20">
        <v>1.0</v>
      </c>
      <c r="Q103" s="7"/>
      <c r="R103" s="7"/>
      <c r="S103" s="7"/>
      <c r="T103" s="7"/>
      <c r="U103" s="7"/>
      <c r="V103" s="7"/>
      <c r="W103" s="7"/>
      <c r="X103" s="7"/>
      <c r="Y103" s="7"/>
      <c r="Z103" s="7"/>
    </row>
    <row r="104" ht="15.0" customHeight="1">
      <c r="A104" s="20" t="s">
        <v>243</v>
      </c>
      <c r="B104" s="20" t="s">
        <v>420</v>
      </c>
      <c r="C104" s="20" t="s">
        <v>643</v>
      </c>
      <c r="D104" s="50">
        <v>296.0</v>
      </c>
      <c r="E104" s="50">
        <v>233.0</v>
      </c>
      <c r="F104" s="50">
        <v>529.0</v>
      </c>
      <c r="G104" s="57">
        <v>0.5595463138</v>
      </c>
      <c r="H104" s="57">
        <v>0.4404536862</v>
      </c>
      <c r="I104" s="7"/>
      <c r="J104" s="20" t="s">
        <v>243</v>
      </c>
      <c r="K104" s="20" t="s">
        <v>420</v>
      </c>
      <c r="L104" s="20">
        <v>240.0</v>
      </c>
      <c r="M104" s="57">
        <v>0.6722329931</v>
      </c>
      <c r="N104" s="57">
        <v>0.7</v>
      </c>
      <c r="O104" s="27">
        <v>-2.77670069</v>
      </c>
      <c r="P104" s="20">
        <v>1.0</v>
      </c>
      <c r="Q104" s="7"/>
      <c r="R104" s="7"/>
      <c r="S104" s="7"/>
      <c r="T104" s="7"/>
      <c r="U104" s="7"/>
      <c r="V104" s="7"/>
      <c r="W104" s="7"/>
      <c r="X104" s="7"/>
      <c r="Y104" s="7"/>
      <c r="Z104" s="7"/>
    </row>
    <row r="105" ht="15.0" customHeight="1">
      <c r="A105" s="20" t="s">
        <v>243</v>
      </c>
      <c r="B105" s="20" t="s">
        <v>420</v>
      </c>
      <c r="C105" s="20" t="s">
        <v>644</v>
      </c>
      <c r="D105" s="50">
        <v>386.0</v>
      </c>
      <c r="E105" s="50">
        <v>225.0</v>
      </c>
      <c r="F105" s="50">
        <v>611.0</v>
      </c>
      <c r="G105" s="57">
        <v>0.6317512275</v>
      </c>
      <c r="H105" s="57">
        <v>0.3682487725</v>
      </c>
      <c r="I105" s="7"/>
      <c r="J105" s="20" t="s">
        <v>243</v>
      </c>
      <c r="K105" s="20" t="s">
        <v>420</v>
      </c>
      <c r="L105" s="20">
        <v>250.0</v>
      </c>
      <c r="M105" s="57">
        <v>0.7476800832</v>
      </c>
      <c r="N105" s="57">
        <v>0.7839272176</v>
      </c>
      <c r="O105" s="27">
        <v>-3.624713439</v>
      </c>
      <c r="P105" s="20">
        <v>1.0</v>
      </c>
      <c r="Q105" s="7"/>
      <c r="R105" s="7"/>
      <c r="S105" s="7"/>
      <c r="T105" s="7"/>
      <c r="U105" s="7"/>
      <c r="V105" s="7"/>
      <c r="W105" s="7"/>
      <c r="X105" s="7"/>
      <c r="Y105" s="7"/>
      <c r="Z105" s="7"/>
    </row>
    <row r="106" ht="15.0" customHeight="1">
      <c r="A106" s="20" t="s">
        <v>243</v>
      </c>
      <c r="B106" s="20" t="s">
        <v>420</v>
      </c>
      <c r="C106" s="20" t="s">
        <v>645</v>
      </c>
      <c r="D106" s="50">
        <v>381.0</v>
      </c>
      <c r="E106" s="50">
        <v>231.0</v>
      </c>
      <c r="F106" s="50">
        <v>612.0</v>
      </c>
      <c r="G106" s="57">
        <v>0.6225490196</v>
      </c>
      <c r="H106" s="57">
        <v>0.3774509804</v>
      </c>
      <c r="I106" s="7"/>
      <c r="J106" s="20" t="s">
        <v>243</v>
      </c>
      <c r="K106" s="20" t="s">
        <v>420</v>
      </c>
      <c r="L106" s="20">
        <v>260.0</v>
      </c>
      <c r="M106" s="57">
        <v>0.653840764</v>
      </c>
      <c r="N106" s="57">
        <v>0.6649029982</v>
      </c>
      <c r="O106" s="27">
        <v>-1.106223422</v>
      </c>
      <c r="P106" s="20">
        <v>1.0</v>
      </c>
      <c r="Q106" s="7"/>
      <c r="R106" s="7"/>
      <c r="S106" s="7"/>
      <c r="T106" s="7"/>
      <c r="U106" s="7"/>
      <c r="V106" s="7"/>
      <c r="W106" s="7"/>
      <c r="X106" s="7"/>
      <c r="Y106" s="7"/>
      <c r="Z106" s="7"/>
    </row>
    <row r="107" ht="15.0" customHeight="1">
      <c r="A107" s="20" t="s">
        <v>243</v>
      </c>
      <c r="B107" s="20" t="s">
        <v>420</v>
      </c>
      <c r="C107" s="20" t="s">
        <v>646</v>
      </c>
      <c r="D107" s="50">
        <v>265.0</v>
      </c>
      <c r="E107" s="50">
        <v>186.0</v>
      </c>
      <c r="F107" s="50">
        <v>451.0</v>
      </c>
      <c r="G107" s="57">
        <v>0.5875831486</v>
      </c>
      <c r="H107" s="57">
        <v>0.4124168514</v>
      </c>
      <c r="I107" s="7"/>
      <c r="J107" s="20" t="s">
        <v>243</v>
      </c>
      <c r="K107" s="20" t="s">
        <v>420</v>
      </c>
      <c r="L107" s="20">
        <v>270.0</v>
      </c>
      <c r="M107" s="57">
        <v>0.5742885409</v>
      </c>
      <c r="N107" s="57">
        <v>0.6074582924</v>
      </c>
      <c r="O107" s="27">
        <v>-3.31697515</v>
      </c>
      <c r="P107" s="20">
        <v>1.0</v>
      </c>
      <c r="Q107" s="7"/>
      <c r="R107" s="7"/>
      <c r="S107" s="7"/>
      <c r="T107" s="7"/>
      <c r="U107" s="7"/>
      <c r="V107" s="7"/>
      <c r="W107" s="7"/>
      <c r="X107" s="7"/>
      <c r="Y107" s="7"/>
      <c r="Z107" s="7"/>
    </row>
    <row r="108" ht="15.0" customHeight="1">
      <c r="A108" s="20" t="s">
        <v>243</v>
      </c>
      <c r="B108" s="20" t="s">
        <v>420</v>
      </c>
      <c r="C108" s="20" t="s">
        <v>647</v>
      </c>
      <c r="D108" s="50">
        <v>218.0</v>
      </c>
      <c r="E108" s="50">
        <v>123.0</v>
      </c>
      <c r="F108" s="50">
        <v>341.0</v>
      </c>
      <c r="G108" s="57">
        <v>0.6392961877</v>
      </c>
      <c r="H108" s="57">
        <v>0.3607038123</v>
      </c>
      <c r="I108" s="7"/>
      <c r="J108" s="20" t="s">
        <v>243</v>
      </c>
      <c r="K108" s="20" t="s">
        <v>420</v>
      </c>
      <c r="L108" s="20">
        <v>280.0</v>
      </c>
      <c r="M108" s="57">
        <v>0.5798065494</v>
      </c>
      <c r="N108" s="57">
        <v>0.6284074605</v>
      </c>
      <c r="O108" s="27">
        <v>-4.860091117</v>
      </c>
      <c r="P108" s="20">
        <v>1.0</v>
      </c>
      <c r="Q108" s="7"/>
      <c r="R108" s="7"/>
      <c r="S108" s="7"/>
      <c r="T108" s="7"/>
      <c r="U108" s="7"/>
      <c r="V108" s="7"/>
      <c r="W108" s="7"/>
      <c r="X108" s="7"/>
      <c r="Y108" s="7"/>
      <c r="Z108" s="7"/>
    </row>
    <row r="109" ht="15.0" customHeight="1">
      <c r="A109" s="20" t="s">
        <v>243</v>
      </c>
      <c r="B109" s="20" t="s">
        <v>420</v>
      </c>
      <c r="C109" s="20" t="s">
        <v>648</v>
      </c>
      <c r="D109" s="50">
        <v>441.0</v>
      </c>
      <c r="E109" s="50">
        <v>293.0</v>
      </c>
      <c r="F109" s="50">
        <v>734.0</v>
      </c>
      <c r="G109" s="57">
        <v>0.6008174387</v>
      </c>
      <c r="H109" s="57">
        <v>0.3991825613</v>
      </c>
      <c r="I109" s="7"/>
      <c r="J109" s="20" t="s">
        <v>243</v>
      </c>
      <c r="K109" s="20" t="s">
        <v>420</v>
      </c>
      <c r="L109" s="20">
        <v>290.0</v>
      </c>
      <c r="M109" s="57">
        <v>0.6971092192</v>
      </c>
      <c r="N109" s="57">
        <v>0.6869983949</v>
      </c>
      <c r="O109" s="27">
        <v>1.011082432</v>
      </c>
      <c r="P109" s="20">
        <v>1.0</v>
      </c>
      <c r="Q109" s="7"/>
      <c r="R109" s="7"/>
      <c r="S109" s="7"/>
      <c r="T109" s="7"/>
      <c r="U109" s="7"/>
      <c r="V109" s="7"/>
      <c r="W109" s="7"/>
      <c r="X109" s="7"/>
      <c r="Y109" s="7"/>
      <c r="Z109" s="7"/>
    </row>
    <row r="110" ht="15.0" customHeight="1">
      <c r="A110" s="20" t="s">
        <v>243</v>
      </c>
      <c r="B110" s="20" t="s">
        <v>420</v>
      </c>
      <c r="C110" s="20" t="s">
        <v>649</v>
      </c>
      <c r="D110" s="50">
        <v>334.0</v>
      </c>
      <c r="E110" s="50">
        <v>152.0</v>
      </c>
      <c r="F110" s="50">
        <v>486.0</v>
      </c>
      <c r="G110" s="57">
        <v>0.6872427984</v>
      </c>
      <c r="H110" s="57">
        <v>0.3127572016</v>
      </c>
      <c r="I110" s="7"/>
      <c r="J110" s="20" t="s">
        <v>243</v>
      </c>
      <c r="K110" s="20" t="s">
        <v>420</v>
      </c>
      <c r="L110" s="20">
        <v>300.0</v>
      </c>
      <c r="M110" s="57">
        <v>0.6278106609</v>
      </c>
      <c r="N110" s="57">
        <v>0.6361581921</v>
      </c>
      <c r="O110" s="27">
        <v>-0.8347531148</v>
      </c>
      <c r="P110" s="20">
        <v>1.0</v>
      </c>
      <c r="Q110" s="7"/>
      <c r="R110" s="7"/>
      <c r="S110" s="7"/>
      <c r="T110" s="7"/>
      <c r="U110" s="7"/>
      <c r="V110" s="7"/>
      <c r="W110" s="7"/>
      <c r="X110" s="7"/>
      <c r="Y110" s="7"/>
      <c r="Z110" s="7"/>
    </row>
    <row r="111" ht="15.0" customHeight="1">
      <c r="A111" s="20" t="s">
        <v>243</v>
      </c>
      <c r="B111" s="20" t="s">
        <v>420</v>
      </c>
      <c r="C111" s="20" t="s">
        <v>650</v>
      </c>
      <c r="D111" s="50">
        <v>433.0</v>
      </c>
      <c r="E111" s="50">
        <v>224.0</v>
      </c>
      <c r="F111" s="50">
        <v>657.0</v>
      </c>
      <c r="G111" s="57">
        <v>0.6590563166</v>
      </c>
      <c r="H111" s="57">
        <v>0.3409436834</v>
      </c>
      <c r="I111" s="7"/>
      <c r="J111" s="20" t="s">
        <v>243</v>
      </c>
      <c r="K111" s="20" t="s">
        <v>420</v>
      </c>
      <c r="L111" s="20">
        <v>310.0</v>
      </c>
      <c r="M111" s="57">
        <v>0.5803464741</v>
      </c>
      <c r="N111" s="57">
        <v>0.633557047</v>
      </c>
      <c r="O111" s="27">
        <v>-5.321057291</v>
      </c>
      <c r="P111" s="20">
        <v>1.0</v>
      </c>
      <c r="Q111" s="7"/>
      <c r="R111" s="7"/>
      <c r="S111" s="7"/>
      <c r="T111" s="7"/>
      <c r="U111" s="7"/>
      <c r="V111" s="7"/>
      <c r="W111" s="7"/>
      <c r="X111" s="7"/>
      <c r="Y111" s="7"/>
      <c r="Z111" s="7"/>
    </row>
    <row r="112" ht="15.0" customHeight="1">
      <c r="A112" s="20" t="s">
        <v>243</v>
      </c>
      <c r="B112" s="20" t="s">
        <v>420</v>
      </c>
      <c r="C112" s="20" t="s">
        <v>651</v>
      </c>
      <c r="D112" s="50">
        <v>468.0</v>
      </c>
      <c r="E112" s="50">
        <v>252.0</v>
      </c>
      <c r="F112" s="50">
        <v>720.0</v>
      </c>
      <c r="G112" s="57">
        <v>0.65</v>
      </c>
      <c r="H112" s="57">
        <v>0.35</v>
      </c>
      <c r="I112" s="7"/>
      <c r="J112" s="20" t="s">
        <v>243</v>
      </c>
      <c r="K112" s="20" t="s">
        <v>420</v>
      </c>
      <c r="L112" s="20">
        <v>320.0</v>
      </c>
      <c r="M112" s="57">
        <v>0.5470867883</v>
      </c>
      <c r="N112" s="57">
        <v>0.5627476882</v>
      </c>
      <c r="O112" s="27">
        <v>-1.566089996</v>
      </c>
      <c r="P112" s="20">
        <v>1.0</v>
      </c>
      <c r="Q112" s="7"/>
      <c r="R112" s="7"/>
      <c r="S112" s="7"/>
      <c r="T112" s="7"/>
      <c r="U112" s="7"/>
      <c r="V112" s="7"/>
      <c r="W112" s="7"/>
      <c r="X112" s="7"/>
      <c r="Y112" s="7"/>
      <c r="Z112" s="7"/>
    </row>
    <row r="113" ht="15.0" customHeight="1">
      <c r="A113" s="20" t="s">
        <v>243</v>
      </c>
      <c r="B113" s="20" t="s">
        <v>420</v>
      </c>
      <c r="C113" s="20" t="s">
        <v>652</v>
      </c>
      <c r="D113" s="50">
        <v>2911.0</v>
      </c>
      <c r="E113" s="50">
        <v>1598.0</v>
      </c>
      <c r="F113" s="50">
        <v>4509.0</v>
      </c>
      <c r="G113" s="57">
        <v>0.6455976935</v>
      </c>
      <c r="H113" s="57">
        <v>0.3544023065</v>
      </c>
      <c r="I113" s="7"/>
      <c r="J113" s="20" t="s">
        <v>243</v>
      </c>
      <c r="K113" s="20" t="s">
        <v>420</v>
      </c>
      <c r="L113" s="20">
        <v>330.0</v>
      </c>
      <c r="M113" s="57">
        <v>0.5827602152</v>
      </c>
      <c r="N113" s="57">
        <v>0.6005747126</v>
      </c>
      <c r="O113" s="27">
        <v>-1.781449745</v>
      </c>
      <c r="P113" s="20">
        <v>1.0</v>
      </c>
      <c r="Q113" s="7"/>
      <c r="R113" s="7"/>
      <c r="S113" s="7"/>
      <c r="T113" s="7"/>
      <c r="U113" s="7"/>
      <c r="V113" s="7"/>
      <c r="W113" s="7"/>
      <c r="X113" s="7"/>
      <c r="Y113" s="7"/>
      <c r="Z113" s="7"/>
    </row>
    <row r="114" ht="15.0" customHeight="1">
      <c r="A114" s="20" t="s">
        <v>243</v>
      </c>
      <c r="B114" s="20" t="s">
        <v>420</v>
      </c>
      <c r="C114" s="20" t="s">
        <v>653</v>
      </c>
      <c r="D114" s="50">
        <v>2911.0</v>
      </c>
      <c r="E114" s="50">
        <v>1598.0</v>
      </c>
      <c r="F114" s="50">
        <v>4509.0</v>
      </c>
      <c r="G114" s="57">
        <v>0.6455976935</v>
      </c>
      <c r="H114" s="57">
        <v>0.3544023065</v>
      </c>
      <c r="I114" s="7"/>
      <c r="J114" s="20" t="s">
        <v>243</v>
      </c>
      <c r="K114" s="20" t="s">
        <v>420</v>
      </c>
      <c r="L114" s="20">
        <v>340.0</v>
      </c>
      <c r="M114" s="57">
        <v>0.7351366538</v>
      </c>
      <c r="N114" s="57">
        <v>0.6928104575</v>
      </c>
      <c r="O114" s="27">
        <v>4.232619628</v>
      </c>
      <c r="P114" s="20">
        <v>1.0</v>
      </c>
      <c r="Q114" s="7"/>
      <c r="R114" s="7"/>
      <c r="S114" s="7"/>
      <c r="T114" s="7"/>
      <c r="U114" s="7"/>
      <c r="V114" s="7"/>
      <c r="W114" s="7"/>
      <c r="X114" s="7"/>
      <c r="Y114" s="7"/>
      <c r="Z114" s="7"/>
    </row>
    <row r="115" ht="15.0" customHeight="1">
      <c r="A115" s="20" t="s">
        <v>243</v>
      </c>
      <c r="B115" s="20" t="s">
        <v>420</v>
      </c>
      <c r="C115" s="20" t="s">
        <v>654</v>
      </c>
      <c r="D115" s="50">
        <v>393.0</v>
      </c>
      <c r="E115" s="50">
        <v>192.0</v>
      </c>
      <c r="F115" s="50">
        <v>585.0</v>
      </c>
      <c r="G115" s="57">
        <v>0.6717948718</v>
      </c>
      <c r="H115" s="57">
        <v>0.3282051282</v>
      </c>
      <c r="I115" s="7"/>
      <c r="J115" s="20" t="s">
        <v>243</v>
      </c>
      <c r="K115" s="20" t="s">
        <v>420</v>
      </c>
      <c r="L115" s="20">
        <v>350.0</v>
      </c>
      <c r="M115" s="57">
        <v>0.6701553619</v>
      </c>
      <c r="N115" s="57">
        <v>0.6285714286</v>
      </c>
      <c r="O115" s="27">
        <v>4.158393332</v>
      </c>
      <c r="P115" s="20">
        <v>1.0</v>
      </c>
      <c r="Q115" s="7"/>
      <c r="R115" s="7"/>
      <c r="S115" s="7"/>
      <c r="T115" s="7"/>
      <c r="U115" s="7"/>
      <c r="V115" s="7"/>
      <c r="W115" s="7"/>
      <c r="X115" s="7"/>
      <c r="Y115" s="7"/>
      <c r="Z115" s="7"/>
    </row>
    <row r="116" ht="15.0" customHeight="1">
      <c r="A116" s="20" t="s">
        <v>243</v>
      </c>
      <c r="B116" s="20" t="s">
        <v>420</v>
      </c>
      <c r="C116" s="20" t="s">
        <v>655</v>
      </c>
      <c r="D116" s="50">
        <v>2911.0</v>
      </c>
      <c r="E116" s="50">
        <v>1598.0</v>
      </c>
      <c r="F116" s="50">
        <v>4509.0</v>
      </c>
      <c r="G116" s="57">
        <v>0.6455976935</v>
      </c>
      <c r="H116" s="57">
        <v>0.3544023065</v>
      </c>
      <c r="I116" s="7"/>
      <c r="J116" s="20" t="s">
        <v>243</v>
      </c>
      <c r="K116" s="20" t="s">
        <v>420</v>
      </c>
      <c r="L116" s="20">
        <v>360.0</v>
      </c>
      <c r="M116" s="57">
        <v>0.6304884203</v>
      </c>
      <c r="N116" s="57">
        <v>0.6552748886</v>
      </c>
      <c r="O116" s="27">
        <v>-2.47864683</v>
      </c>
      <c r="P116" s="20">
        <v>1.0</v>
      </c>
      <c r="Q116" s="7"/>
      <c r="R116" s="7"/>
      <c r="S116" s="7"/>
      <c r="T116" s="7"/>
      <c r="U116" s="7"/>
      <c r="V116" s="7"/>
      <c r="W116" s="7"/>
      <c r="X116" s="7"/>
      <c r="Y116" s="7"/>
      <c r="Z116" s="7"/>
    </row>
    <row r="117" ht="15.0" customHeight="1">
      <c r="A117" s="20" t="s">
        <v>243</v>
      </c>
      <c r="B117" s="20" t="s">
        <v>420</v>
      </c>
      <c r="C117" s="20" t="s">
        <v>656</v>
      </c>
      <c r="D117" s="50">
        <v>2911.0</v>
      </c>
      <c r="E117" s="50">
        <v>1598.0</v>
      </c>
      <c r="F117" s="50">
        <v>4509.0</v>
      </c>
      <c r="G117" s="57">
        <v>0.6455976935</v>
      </c>
      <c r="H117" s="57">
        <v>0.3544023065</v>
      </c>
      <c r="I117" s="7"/>
      <c r="J117" s="20" t="s">
        <v>243</v>
      </c>
      <c r="K117" s="20" t="s">
        <v>420</v>
      </c>
      <c r="L117" s="20">
        <v>370.0</v>
      </c>
      <c r="M117" s="57">
        <v>0.6706197444</v>
      </c>
      <c r="N117" s="57">
        <v>0.6688034188</v>
      </c>
      <c r="O117" s="27">
        <v>0.1816325548</v>
      </c>
      <c r="P117" s="20">
        <v>1.0</v>
      </c>
      <c r="Q117" s="7"/>
      <c r="R117" s="7"/>
      <c r="S117" s="7"/>
      <c r="T117" s="7"/>
      <c r="U117" s="7"/>
      <c r="V117" s="7"/>
      <c r="W117" s="7"/>
      <c r="X117" s="7"/>
      <c r="Y117" s="7"/>
      <c r="Z117" s="7"/>
    </row>
    <row r="118" ht="15.0" customHeight="1">
      <c r="A118" s="20" t="s">
        <v>243</v>
      </c>
      <c r="B118" s="20" t="s">
        <v>420</v>
      </c>
      <c r="C118" s="20" t="s">
        <v>657</v>
      </c>
      <c r="D118" s="50">
        <v>201.0</v>
      </c>
      <c r="E118" s="50">
        <v>152.0</v>
      </c>
      <c r="F118" s="50">
        <v>353.0</v>
      </c>
      <c r="G118" s="57">
        <v>0.5694050992</v>
      </c>
      <c r="H118" s="57">
        <v>0.4305949008</v>
      </c>
      <c r="I118" s="7"/>
      <c r="J118" s="20" t="s">
        <v>243</v>
      </c>
      <c r="K118" s="20" t="s">
        <v>420</v>
      </c>
      <c r="L118" s="20">
        <v>380.0</v>
      </c>
      <c r="M118" s="57">
        <v>0.5983825039</v>
      </c>
      <c r="N118" s="57">
        <v>0.6369796709</v>
      </c>
      <c r="O118" s="27">
        <v>-3.859716697</v>
      </c>
      <c r="P118" s="20">
        <v>1.0</v>
      </c>
      <c r="Q118" s="7"/>
      <c r="R118" s="7"/>
      <c r="S118" s="7"/>
      <c r="T118" s="7"/>
      <c r="U118" s="7"/>
      <c r="V118" s="7"/>
      <c r="W118" s="7"/>
      <c r="X118" s="7"/>
      <c r="Y118" s="7"/>
      <c r="Z118" s="7"/>
    </row>
    <row r="119" ht="15.0" customHeight="1">
      <c r="A119" s="20" t="s">
        <v>243</v>
      </c>
      <c r="B119" s="20" t="s">
        <v>420</v>
      </c>
      <c r="C119" s="20" t="s">
        <v>658</v>
      </c>
      <c r="D119" s="50">
        <v>290.0</v>
      </c>
      <c r="E119" s="50">
        <v>153.0</v>
      </c>
      <c r="F119" s="50">
        <v>443.0</v>
      </c>
      <c r="G119" s="57">
        <v>0.6546275395</v>
      </c>
      <c r="H119" s="57">
        <v>0.3453724605</v>
      </c>
      <c r="I119" s="7"/>
      <c r="J119" s="20" t="s">
        <v>243</v>
      </c>
      <c r="K119" s="20" t="s">
        <v>420</v>
      </c>
      <c r="L119" s="20">
        <v>390.0</v>
      </c>
      <c r="M119" s="57">
        <v>0.6499307291</v>
      </c>
      <c r="N119" s="57">
        <v>0.6404805915</v>
      </c>
      <c r="O119" s="27">
        <v>0.9450137585</v>
      </c>
      <c r="P119" s="20">
        <v>1.0</v>
      </c>
      <c r="Q119" s="7"/>
      <c r="R119" s="7"/>
      <c r="S119" s="7"/>
      <c r="T119" s="7"/>
      <c r="U119" s="7"/>
      <c r="V119" s="7"/>
      <c r="W119" s="7"/>
      <c r="X119" s="7"/>
      <c r="Y119" s="7"/>
      <c r="Z119" s="7"/>
    </row>
    <row r="120" ht="15.0" customHeight="1">
      <c r="A120" s="20" t="s">
        <v>243</v>
      </c>
      <c r="B120" s="20" t="s">
        <v>420</v>
      </c>
      <c r="C120" s="20" t="s">
        <v>659</v>
      </c>
      <c r="D120" s="50">
        <v>252.0</v>
      </c>
      <c r="E120" s="50">
        <v>166.0</v>
      </c>
      <c r="F120" s="50">
        <v>418.0</v>
      </c>
      <c r="G120" s="57">
        <v>0.6028708134</v>
      </c>
      <c r="H120" s="57">
        <v>0.3971291866</v>
      </c>
      <c r="I120" s="7"/>
      <c r="J120" s="20" t="s">
        <v>243</v>
      </c>
      <c r="K120" s="20" t="s">
        <v>420</v>
      </c>
      <c r="L120" s="20">
        <v>400.0</v>
      </c>
      <c r="M120" s="57">
        <v>0.5485084254</v>
      </c>
      <c r="N120" s="57">
        <v>0.538647343</v>
      </c>
      <c r="O120" s="27">
        <v>0.9861082412</v>
      </c>
      <c r="P120" s="20">
        <v>1.0</v>
      </c>
      <c r="Q120" s="7"/>
      <c r="R120" s="7"/>
      <c r="S120" s="7"/>
      <c r="T120" s="7"/>
      <c r="U120" s="7"/>
      <c r="V120" s="7"/>
      <c r="W120" s="7"/>
      <c r="X120" s="7"/>
      <c r="Y120" s="7"/>
      <c r="Z120" s="7"/>
    </row>
    <row r="121" ht="15.0" customHeight="1">
      <c r="A121" s="20" t="s">
        <v>243</v>
      </c>
      <c r="B121" s="20" t="s">
        <v>420</v>
      </c>
      <c r="C121" s="20" t="s">
        <v>660</v>
      </c>
      <c r="D121" s="50">
        <v>233.0</v>
      </c>
      <c r="E121" s="50">
        <v>128.0</v>
      </c>
      <c r="F121" s="50">
        <v>361.0</v>
      </c>
      <c r="G121" s="57">
        <v>0.6454293629</v>
      </c>
      <c r="H121" s="57">
        <v>0.3545706371</v>
      </c>
      <c r="I121" s="7"/>
      <c r="J121" s="20" t="s">
        <v>243</v>
      </c>
      <c r="K121" s="20" t="s">
        <v>420</v>
      </c>
      <c r="L121" s="20">
        <v>410.0</v>
      </c>
      <c r="M121" s="57">
        <v>0.607032979</v>
      </c>
      <c r="N121" s="57">
        <v>0.6171259843</v>
      </c>
      <c r="O121" s="27">
        <v>-1.009300528</v>
      </c>
      <c r="P121" s="20">
        <v>1.0</v>
      </c>
      <c r="Q121" s="7"/>
      <c r="R121" s="7"/>
      <c r="S121" s="7"/>
      <c r="T121" s="7"/>
      <c r="U121" s="7"/>
      <c r="V121" s="7"/>
      <c r="W121" s="7"/>
      <c r="X121" s="7"/>
      <c r="Y121" s="7"/>
      <c r="Z121" s="7"/>
    </row>
    <row r="122" ht="15.0" customHeight="1">
      <c r="A122" s="20" t="s">
        <v>243</v>
      </c>
      <c r="B122" s="20" t="s">
        <v>420</v>
      </c>
      <c r="C122" s="20" t="s">
        <v>661</v>
      </c>
      <c r="D122" s="50">
        <v>367.0</v>
      </c>
      <c r="E122" s="50">
        <v>228.0</v>
      </c>
      <c r="F122" s="50">
        <v>595.0</v>
      </c>
      <c r="G122" s="57">
        <v>0.6168067227</v>
      </c>
      <c r="H122" s="57">
        <v>0.3831932773</v>
      </c>
      <c r="I122" s="7"/>
      <c r="J122" s="20" t="s">
        <v>243</v>
      </c>
      <c r="K122" s="20" t="s">
        <v>420</v>
      </c>
      <c r="L122" s="20">
        <v>420.0</v>
      </c>
      <c r="M122" s="57">
        <v>0.5944436879</v>
      </c>
      <c r="N122" s="57">
        <v>0.6067732832</v>
      </c>
      <c r="O122" s="27">
        <v>-1.23295953</v>
      </c>
      <c r="P122" s="20">
        <v>1.0</v>
      </c>
      <c r="Q122" s="7"/>
      <c r="R122" s="7"/>
      <c r="S122" s="7"/>
      <c r="T122" s="7"/>
      <c r="U122" s="7"/>
      <c r="V122" s="7"/>
      <c r="W122" s="7"/>
      <c r="X122" s="7"/>
      <c r="Y122" s="7"/>
      <c r="Z122" s="7"/>
    </row>
    <row r="123" ht="15.0" customHeight="1">
      <c r="A123" s="20" t="s">
        <v>243</v>
      </c>
      <c r="B123" s="20" t="s">
        <v>420</v>
      </c>
      <c r="C123" s="20" t="s">
        <v>662</v>
      </c>
      <c r="D123" s="50">
        <v>2911.0</v>
      </c>
      <c r="E123" s="50">
        <v>1598.0</v>
      </c>
      <c r="F123" s="50">
        <v>4509.0</v>
      </c>
      <c r="G123" s="57">
        <v>0.6455976935</v>
      </c>
      <c r="H123" s="57">
        <v>0.3544023065</v>
      </c>
      <c r="I123" s="7"/>
      <c r="J123" s="20" t="s">
        <v>243</v>
      </c>
      <c r="K123" s="20" t="s">
        <v>420</v>
      </c>
      <c r="L123" s="20">
        <v>430.0</v>
      </c>
      <c r="M123" s="57">
        <v>0.5783653073</v>
      </c>
      <c r="N123" s="57">
        <v>0.5699873897</v>
      </c>
      <c r="O123" s="27">
        <v>0.8377917617</v>
      </c>
      <c r="P123" s="20">
        <v>1.0</v>
      </c>
      <c r="Q123" s="7"/>
      <c r="R123" s="7"/>
      <c r="S123" s="7"/>
      <c r="T123" s="7"/>
      <c r="U123" s="7"/>
      <c r="V123" s="7"/>
      <c r="W123" s="7"/>
      <c r="X123" s="7"/>
      <c r="Y123" s="7"/>
      <c r="Z123" s="7"/>
    </row>
    <row r="124" ht="15.0" customHeight="1">
      <c r="A124" s="20" t="s">
        <v>243</v>
      </c>
      <c r="B124" s="20" t="s">
        <v>420</v>
      </c>
      <c r="C124" s="20" t="s">
        <v>663</v>
      </c>
      <c r="D124" s="50">
        <v>443.0</v>
      </c>
      <c r="E124" s="50">
        <v>255.0</v>
      </c>
      <c r="F124" s="50">
        <v>698.0</v>
      </c>
      <c r="G124" s="57">
        <v>0.6346704871</v>
      </c>
      <c r="H124" s="57">
        <v>0.3653295129</v>
      </c>
      <c r="I124" s="7"/>
      <c r="J124" s="20" t="s">
        <v>243</v>
      </c>
      <c r="K124" s="20" t="s">
        <v>420</v>
      </c>
      <c r="L124" s="20">
        <v>440.0</v>
      </c>
      <c r="M124" s="57">
        <v>0.5986531466</v>
      </c>
      <c r="N124" s="57">
        <v>0.6247113164</v>
      </c>
      <c r="O124" s="27">
        <v>-2.605816975</v>
      </c>
      <c r="P124" s="20">
        <v>1.0</v>
      </c>
      <c r="Q124" s="7"/>
      <c r="R124" s="7"/>
      <c r="S124" s="7"/>
      <c r="T124" s="7"/>
      <c r="U124" s="7"/>
      <c r="V124" s="7"/>
      <c r="W124" s="7"/>
      <c r="X124" s="7"/>
      <c r="Y124" s="7"/>
      <c r="Z124" s="7"/>
    </row>
    <row r="125" ht="15.0" customHeight="1">
      <c r="A125" s="20" t="s">
        <v>243</v>
      </c>
      <c r="B125" s="20" t="s">
        <v>420</v>
      </c>
      <c r="C125" s="20" t="s">
        <v>664</v>
      </c>
      <c r="D125" s="50">
        <v>158.0</v>
      </c>
      <c r="E125" s="50">
        <v>58.0</v>
      </c>
      <c r="F125" s="50">
        <v>216.0</v>
      </c>
      <c r="G125" s="57">
        <v>0.7314814815</v>
      </c>
      <c r="H125" s="57">
        <v>0.2685185185</v>
      </c>
      <c r="I125" s="7"/>
      <c r="J125" s="20" t="s">
        <v>243</v>
      </c>
      <c r="K125" s="20" t="s">
        <v>420</v>
      </c>
      <c r="L125" s="20">
        <v>450.0</v>
      </c>
      <c r="M125" s="57">
        <v>0.5714537866</v>
      </c>
      <c r="N125" s="57">
        <v>0.5821561338</v>
      </c>
      <c r="O125" s="27">
        <v>-1.070234721</v>
      </c>
      <c r="P125" s="20">
        <v>1.0</v>
      </c>
      <c r="Q125" s="7"/>
      <c r="R125" s="7"/>
      <c r="S125" s="7"/>
      <c r="T125" s="7"/>
      <c r="U125" s="7"/>
      <c r="V125" s="7"/>
      <c r="W125" s="7"/>
      <c r="X125" s="7"/>
      <c r="Y125" s="7"/>
      <c r="Z125" s="7"/>
    </row>
    <row r="126" ht="15.0" customHeight="1">
      <c r="A126" s="20" t="s">
        <v>243</v>
      </c>
      <c r="B126" s="20" t="s">
        <v>420</v>
      </c>
      <c r="C126" s="20" t="s">
        <v>665</v>
      </c>
      <c r="D126" s="50">
        <v>225.0</v>
      </c>
      <c r="E126" s="50">
        <v>92.0</v>
      </c>
      <c r="F126" s="50">
        <v>317.0</v>
      </c>
      <c r="G126" s="57">
        <v>0.7097791798</v>
      </c>
      <c r="H126" s="57">
        <v>0.2902208202</v>
      </c>
      <c r="I126" s="7"/>
      <c r="J126" s="20" t="s">
        <v>243</v>
      </c>
      <c r="K126" s="20" t="s">
        <v>420</v>
      </c>
      <c r="L126" s="20">
        <v>460.0</v>
      </c>
      <c r="M126" s="57">
        <v>0.6552227766</v>
      </c>
      <c r="N126" s="57">
        <v>0.6755952381</v>
      </c>
      <c r="O126" s="27">
        <v>-2.03724615</v>
      </c>
      <c r="P126" s="20">
        <v>1.0</v>
      </c>
      <c r="Q126" s="7"/>
      <c r="R126" s="7"/>
      <c r="S126" s="7"/>
      <c r="T126" s="7"/>
      <c r="U126" s="7"/>
      <c r="V126" s="7"/>
      <c r="W126" s="7"/>
      <c r="X126" s="7"/>
      <c r="Y126" s="7"/>
      <c r="Z126" s="7"/>
    </row>
    <row r="127" ht="15.0" customHeight="1">
      <c r="A127" s="20" t="s">
        <v>243</v>
      </c>
      <c r="B127" s="20" t="s">
        <v>420</v>
      </c>
      <c r="C127" s="20" t="s">
        <v>666</v>
      </c>
      <c r="D127" s="50">
        <v>359.0</v>
      </c>
      <c r="E127" s="50">
        <v>133.0</v>
      </c>
      <c r="F127" s="50">
        <v>492.0</v>
      </c>
      <c r="G127" s="57">
        <v>0.7296747967</v>
      </c>
      <c r="H127" s="57">
        <v>0.2703252033</v>
      </c>
      <c r="I127" s="7"/>
      <c r="J127" s="20" t="s">
        <v>243</v>
      </c>
      <c r="K127" s="20" t="s">
        <v>420</v>
      </c>
      <c r="L127" s="20">
        <v>470.0</v>
      </c>
      <c r="M127" s="57">
        <v>0.6126768542</v>
      </c>
      <c r="N127" s="57">
        <v>0.6469072165</v>
      </c>
      <c r="O127" s="27">
        <v>-3.423036229</v>
      </c>
      <c r="P127" s="20">
        <v>1.0</v>
      </c>
      <c r="Q127" s="7"/>
      <c r="R127" s="7"/>
      <c r="S127" s="7"/>
      <c r="T127" s="7"/>
      <c r="U127" s="7"/>
      <c r="V127" s="7"/>
      <c r="W127" s="7"/>
      <c r="X127" s="7"/>
      <c r="Y127" s="7"/>
      <c r="Z127" s="7"/>
    </row>
    <row r="128" ht="15.0" customHeight="1">
      <c r="A128" s="20" t="s">
        <v>243</v>
      </c>
      <c r="B128" s="20" t="s">
        <v>420</v>
      </c>
      <c r="C128" s="20" t="s">
        <v>667</v>
      </c>
      <c r="D128" s="50">
        <v>134.0</v>
      </c>
      <c r="E128" s="50">
        <v>61.0</v>
      </c>
      <c r="F128" s="50">
        <v>195.0</v>
      </c>
      <c r="G128" s="57">
        <v>0.6871794872</v>
      </c>
      <c r="H128" s="57">
        <v>0.3128205128</v>
      </c>
      <c r="I128" s="7"/>
      <c r="J128" s="20" t="s">
        <v>243</v>
      </c>
      <c r="K128" s="20" t="s">
        <v>420</v>
      </c>
      <c r="L128" s="20">
        <v>480.0</v>
      </c>
      <c r="M128" s="57">
        <v>0.6037447905</v>
      </c>
      <c r="N128" s="57">
        <v>0.6394904459</v>
      </c>
      <c r="O128" s="27">
        <v>-3.574565534</v>
      </c>
      <c r="P128" s="20">
        <v>1.0</v>
      </c>
      <c r="Q128" s="7"/>
      <c r="R128" s="7"/>
      <c r="S128" s="7"/>
      <c r="T128" s="7"/>
      <c r="U128" s="7"/>
      <c r="V128" s="7"/>
      <c r="W128" s="7"/>
      <c r="X128" s="7"/>
      <c r="Y128" s="7"/>
      <c r="Z128" s="7"/>
    </row>
    <row r="129" ht="15.0" customHeight="1">
      <c r="A129" s="20" t="s">
        <v>243</v>
      </c>
      <c r="B129" s="20" t="s">
        <v>420</v>
      </c>
      <c r="C129" s="20" t="s">
        <v>668</v>
      </c>
      <c r="D129" s="50">
        <v>174.0</v>
      </c>
      <c r="E129" s="50">
        <v>57.0</v>
      </c>
      <c r="F129" s="50">
        <v>231.0</v>
      </c>
      <c r="G129" s="57">
        <v>0.7532467532</v>
      </c>
      <c r="H129" s="57">
        <v>0.2467532468</v>
      </c>
      <c r="I129" s="7"/>
      <c r="J129" s="20" t="s">
        <v>243</v>
      </c>
      <c r="K129" s="20" t="s">
        <v>420</v>
      </c>
      <c r="L129" s="20">
        <v>500.0</v>
      </c>
      <c r="M129" s="57">
        <v>0.6637192824</v>
      </c>
      <c r="N129" s="57">
        <v>0.6594594595</v>
      </c>
      <c r="O129" s="27">
        <v>0.4259822904</v>
      </c>
      <c r="P129" s="20">
        <v>1.0</v>
      </c>
      <c r="Q129" s="7"/>
      <c r="R129" s="7"/>
      <c r="S129" s="7"/>
      <c r="T129" s="7"/>
      <c r="U129" s="7"/>
      <c r="V129" s="7"/>
      <c r="W129" s="7"/>
      <c r="X129" s="7"/>
      <c r="Y129" s="7"/>
      <c r="Z129" s="7"/>
    </row>
    <row r="130" ht="15.0" customHeight="1">
      <c r="A130" s="20" t="s">
        <v>243</v>
      </c>
      <c r="B130" s="20" t="s">
        <v>420</v>
      </c>
      <c r="C130" s="20" t="s">
        <v>669</v>
      </c>
      <c r="D130" s="50">
        <v>28.0</v>
      </c>
      <c r="E130" s="50">
        <v>16.0</v>
      </c>
      <c r="F130" s="50">
        <v>44.0</v>
      </c>
      <c r="G130" s="57">
        <v>0.6363636364</v>
      </c>
      <c r="H130" s="57">
        <v>0.3636363636</v>
      </c>
      <c r="I130" s="7"/>
      <c r="J130" s="20" t="s">
        <v>243</v>
      </c>
      <c r="K130" s="20" t="s">
        <v>420</v>
      </c>
      <c r="L130" s="20">
        <v>520.0</v>
      </c>
      <c r="M130" s="57">
        <v>0.5372553805</v>
      </c>
      <c r="N130" s="57">
        <v>0.55</v>
      </c>
      <c r="O130" s="27">
        <v>-1.274461948</v>
      </c>
      <c r="P130" s="20">
        <v>1.0</v>
      </c>
      <c r="Q130" s="7"/>
      <c r="R130" s="7"/>
      <c r="S130" s="7"/>
      <c r="T130" s="7"/>
      <c r="U130" s="7"/>
      <c r="V130" s="7"/>
      <c r="W130" s="7"/>
      <c r="X130" s="7"/>
      <c r="Y130" s="7"/>
      <c r="Z130" s="7"/>
    </row>
    <row r="131" ht="15.0" customHeight="1">
      <c r="A131" s="20" t="s">
        <v>243</v>
      </c>
      <c r="B131" s="20" t="s">
        <v>420</v>
      </c>
      <c r="C131" s="20" t="s">
        <v>670</v>
      </c>
      <c r="D131" s="50">
        <v>169.0</v>
      </c>
      <c r="E131" s="50">
        <v>100.0</v>
      </c>
      <c r="F131" s="50">
        <v>269.0</v>
      </c>
      <c r="G131" s="57">
        <v>0.6282527881</v>
      </c>
      <c r="H131" s="57">
        <v>0.3717472119</v>
      </c>
      <c r="I131" s="7"/>
      <c r="J131" s="20" t="s">
        <v>243</v>
      </c>
      <c r="K131" s="20" t="s">
        <v>420</v>
      </c>
      <c r="L131" s="20">
        <v>530.0</v>
      </c>
      <c r="M131" s="57">
        <v>0.6519090602</v>
      </c>
      <c r="N131" s="57">
        <v>0.6396103896</v>
      </c>
      <c r="O131" s="27">
        <v>1.22986706</v>
      </c>
      <c r="P131" s="20">
        <v>1.0</v>
      </c>
      <c r="Q131" s="7"/>
      <c r="R131" s="7"/>
      <c r="S131" s="7"/>
      <c r="T131" s="7"/>
      <c r="U131" s="7"/>
      <c r="V131" s="7"/>
      <c r="W131" s="7"/>
      <c r="X131" s="7"/>
      <c r="Y131" s="7"/>
      <c r="Z131" s="7"/>
    </row>
    <row r="132" ht="15.0" customHeight="1">
      <c r="A132" s="20" t="s">
        <v>243</v>
      </c>
      <c r="B132" s="20" t="s">
        <v>420</v>
      </c>
      <c r="C132" s="20" t="s">
        <v>671</v>
      </c>
      <c r="D132" s="50">
        <v>245.0</v>
      </c>
      <c r="E132" s="50">
        <v>86.0</v>
      </c>
      <c r="F132" s="50">
        <v>331.0</v>
      </c>
      <c r="G132" s="57">
        <v>0.7401812689</v>
      </c>
      <c r="H132" s="57">
        <v>0.2598187311</v>
      </c>
      <c r="I132" s="7"/>
      <c r="J132" s="20" t="s">
        <v>243</v>
      </c>
      <c r="K132" s="20" t="s">
        <v>420</v>
      </c>
      <c r="L132" s="20">
        <v>540.0</v>
      </c>
      <c r="M132" s="57">
        <v>0.5599977</v>
      </c>
      <c r="N132" s="57">
        <v>0.5881355932</v>
      </c>
      <c r="O132" s="27">
        <v>-2.813789323</v>
      </c>
      <c r="P132" s="20">
        <v>1.0</v>
      </c>
      <c r="Q132" s="7"/>
      <c r="R132" s="7"/>
      <c r="S132" s="7"/>
      <c r="T132" s="7"/>
      <c r="U132" s="7"/>
      <c r="V132" s="7"/>
      <c r="W132" s="7"/>
      <c r="X132" s="7"/>
      <c r="Y132" s="7"/>
      <c r="Z132" s="7"/>
    </row>
    <row r="133" ht="15.0" customHeight="1">
      <c r="A133" s="20" t="s">
        <v>243</v>
      </c>
      <c r="B133" s="20" t="s">
        <v>420</v>
      </c>
      <c r="C133" s="20" t="s">
        <v>672</v>
      </c>
      <c r="D133" s="50">
        <v>68.0</v>
      </c>
      <c r="E133" s="50">
        <v>25.0</v>
      </c>
      <c r="F133" s="50">
        <v>93.0</v>
      </c>
      <c r="G133" s="57">
        <v>0.7311827957</v>
      </c>
      <c r="H133" s="57">
        <v>0.2688172043</v>
      </c>
      <c r="I133" s="7"/>
      <c r="J133" s="20" t="s">
        <v>243</v>
      </c>
      <c r="K133" s="20" t="s">
        <v>420</v>
      </c>
      <c r="L133" s="20">
        <v>550.0</v>
      </c>
      <c r="M133" s="57">
        <v>0.6411547733</v>
      </c>
      <c r="N133" s="57">
        <v>0.6294706724</v>
      </c>
      <c r="O133" s="27">
        <v>1.168410093</v>
      </c>
      <c r="P133" s="20">
        <v>1.0</v>
      </c>
      <c r="Q133" s="7"/>
      <c r="R133" s="7"/>
      <c r="S133" s="7"/>
      <c r="T133" s="7"/>
      <c r="U133" s="7"/>
      <c r="V133" s="7"/>
      <c r="W133" s="7"/>
      <c r="X133" s="7"/>
      <c r="Y133" s="7"/>
      <c r="Z133" s="7"/>
    </row>
    <row r="134" ht="15.0" customHeight="1">
      <c r="A134" s="20" t="s">
        <v>243</v>
      </c>
      <c r="B134" s="20" t="s">
        <v>420</v>
      </c>
      <c r="C134" s="20" t="s">
        <v>673</v>
      </c>
      <c r="D134" s="50">
        <v>65.0</v>
      </c>
      <c r="E134" s="50">
        <v>25.0</v>
      </c>
      <c r="F134" s="50">
        <v>90.0</v>
      </c>
      <c r="G134" s="57">
        <v>0.7222222222</v>
      </c>
      <c r="H134" s="57">
        <v>0.2777777778</v>
      </c>
      <c r="I134" s="7"/>
      <c r="J134" s="20" t="s">
        <v>243</v>
      </c>
      <c r="K134" s="20" t="s">
        <v>420</v>
      </c>
      <c r="L134" s="20">
        <v>560.0</v>
      </c>
      <c r="M134" s="57">
        <v>0.5407161356</v>
      </c>
      <c r="N134" s="57">
        <v>0.6010869565</v>
      </c>
      <c r="O134" s="27">
        <v>-6.037082091</v>
      </c>
      <c r="P134" s="20">
        <v>1.0</v>
      </c>
      <c r="Q134" s="7"/>
      <c r="R134" s="7"/>
      <c r="S134" s="7"/>
      <c r="T134" s="7"/>
      <c r="U134" s="7"/>
      <c r="V134" s="7"/>
      <c r="W134" s="7"/>
      <c r="X134" s="7"/>
      <c r="Y134" s="7"/>
      <c r="Z134" s="7"/>
    </row>
    <row r="135" ht="15.0" customHeight="1">
      <c r="A135" s="20" t="s">
        <v>243</v>
      </c>
      <c r="B135" s="20" t="s">
        <v>420</v>
      </c>
      <c r="C135" s="20" t="s">
        <v>674</v>
      </c>
      <c r="D135" s="50">
        <v>163.0</v>
      </c>
      <c r="E135" s="50">
        <v>55.0</v>
      </c>
      <c r="F135" s="50">
        <v>218.0</v>
      </c>
      <c r="G135" s="57">
        <v>0.747706422</v>
      </c>
      <c r="H135" s="57">
        <v>0.252293578</v>
      </c>
      <c r="I135" s="7"/>
      <c r="J135" s="20" t="s">
        <v>243</v>
      </c>
      <c r="K135" s="20" t="s">
        <v>420</v>
      </c>
      <c r="L135" s="20">
        <v>570.0</v>
      </c>
      <c r="M135" s="57">
        <v>0.5967941025</v>
      </c>
      <c r="N135" s="57">
        <v>0.6196226415</v>
      </c>
      <c r="O135" s="27">
        <v>-2.282853898</v>
      </c>
      <c r="P135" s="20">
        <v>1.0</v>
      </c>
      <c r="Q135" s="7"/>
      <c r="R135" s="7"/>
      <c r="S135" s="7"/>
      <c r="T135" s="7"/>
      <c r="U135" s="7"/>
      <c r="V135" s="7"/>
      <c r="W135" s="7"/>
      <c r="X135" s="7"/>
      <c r="Y135" s="7"/>
      <c r="Z135" s="7"/>
    </row>
    <row r="136" ht="15.0" customHeight="1">
      <c r="A136" s="20" t="s">
        <v>243</v>
      </c>
      <c r="B136" s="20" t="s">
        <v>420</v>
      </c>
      <c r="C136" s="20" t="s">
        <v>675</v>
      </c>
      <c r="D136" s="50">
        <v>302.0</v>
      </c>
      <c r="E136" s="50">
        <v>139.0</v>
      </c>
      <c r="F136" s="50">
        <v>441.0</v>
      </c>
      <c r="G136" s="57">
        <v>0.6848072562</v>
      </c>
      <c r="H136" s="57">
        <v>0.3151927438</v>
      </c>
      <c r="I136" s="7"/>
      <c r="J136" s="20" t="s">
        <v>243</v>
      </c>
      <c r="K136" s="20" t="s">
        <v>421</v>
      </c>
      <c r="L136" s="20">
        <v>580.0</v>
      </c>
      <c r="M136" s="57">
        <v>0.6969210427</v>
      </c>
      <c r="N136" s="57">
        <v>0.7027027027</v>
      </c>
      <c r="O136" s="27">
        <v>-0.5781659973</v>
      </c>
      <c r="P136" s="20">
        <v>1.0</v>
      </c>
      <c r="Q136" s="7"/>
      <c r="R136" s="7"/>
      <c r="S136" s="7"/>
      <c r="T136" s="7"/>
      <c r="U136" s="7"/>
      <c r="V136" s="7"/>
      <c r="W136" s="7"/>
      <c r="X136" s="7"/>
      <c r="Y136" s="7"/>
      <c r="Z136" s="7"/>
    </row>
    <row r="137" ht="15.0" customHeight="1">
      <c r="A137" s="20" t="s">
        <v>243</v>
      </c>
      <c r="B137" s="20" t="s">
        <v>420</v>
      </c>
      <c r="C137" s="20" t="s">
        <v>676</v>
      </c>
      <c r="D137" s="50">
        <v>119.0</v>
      </c>
      <c r="E137" s="50">
        <v>52.0</v>
      </c>
      <c r="F137" s="50">
        <v>171.0</v>
      </c>
      <c r="G137" s="57">
        <v>0.6959064327</v>
      </c>
      <c r="H137" s="57">
        <v>0.3040935673</v>
      </c>
      <c r="I137" s="7"/>
      <c r="J137" s="20" t="s">
        <v>243</v>
      </c>
      <c r="K137" s="20" t="s">
        <v>421</v>
      </c>
      <c r="L137" s="20">
        <v>590.0</v>
      </c>
      <c r="M137" s="57">
        <v>0.6531186762</v>
      </c>
      <c r="N137" s="57">
        <v>0.6624605678</v>
      </c>
      <c r="O137" s="27">
        <v>-0.9341891578</v>
      </c>
      <c r="P137" s="20">
        <v>1.0</v>
      </c>
      <c r="Q137" s="7"/>
      <c r="R137" s="7"/>
      <c r="S137" s="7"/>
      <c r="T137" s="7"/>
      <c r="U137" s="7"/>
      <c r="V137" s="7"/>
      <c r="W137" s="7"/>
      <c r="X137" s="7"/>
      <c r="Y137" s="7"/>
      <c r="Z137" s="7"/>
    </row>
    <row r="138" ht="15.0" customHeight="1">
      <c r="A138" s="20" t="s">
        <v>243</v>
      </c>
      <c r="B138" s="20" t="s">
        <v>420</v>
      </c>
      <c r="C138" s="20" t="s">
        <v>677</v>
      </c>
      <c r="D138" s="50">
        <v>93.0</v>
      </c>
      <c r="E138" s="50">
        <v>42.0</v>
      </c>
      <c r="F138" s="50">
        <v>135.0</v>
      </c>
      <c r="G138" s="57">
        <v>0.6888888889</v>
      </c>
      <c r="H138" s="57">
        <v>0.3111111111</v>
      </c>
      <c r="I138" s="7"/>
      <c r="J138" s="20" t="s">
        <v>243</v>
      </c>
      <c r="K138" s="20" t="s">
        <v>421</v>
      </c>
      <c r="L138" s="20">
        <v>600.0</v>
      </c>
      <c r="M138" s="57">
        <v>0.6969514148</v>
      </c>
      <c r="N138" s="57">
        <v>0.7133550489</v>
      </c>
      <c r="O138" s="27">
        <v>-1.640363403</v>
      </c>
      <c r="P138" s="20">
        <v>1.0</v>
      </c>
      <c r="Q138" s="7"/>
      <c r="R138" s="7"/>
      <c r="S138" s="7"/>
      <c r="T138" s="7"/>
      <c r="U138" s="7"/>
      <c r="V138" s="7"/>
      <c r="W138" s="7"/>
      <c r="X138" s="7"/>
      <c r="Y138" s="7"/>
      <c r="Z138" s="7"/>
    </row>
    <row r="139" ht="15.0" customHeight="1">
      <c r="A139" s="20" t="s">
        <v>243</v>
      </c>
      <c r="B139" s="20" t="s">
        <v>420</v>
      </c>
      <c r="C139" s="20" t="s">
        <v>678</v>
      </c>
      <c r="D139" s="50">
        <v>209.0</v>
      </c>
      <c r="E139" s="50">
        <v>122.0</v>
      </c>
      <c r="F139" s="50">
        <v>331.0</v>
      </c>
      <c r="G139" s="57">
        <v>0.6314199396</v>
      </c>
      <c r="H139" s="57">
        <v>0.3685800604</v>
      </c>
      <c r="I139" s="7"/>
      <c r="J139" s="20" t="s">
        <v>243</v>
      </c>
      <c r="K139" s="20" t="s">
        <v>421</v>
      </c>
      <c r="L139" s="20">
        <v>610.0</v>
      </c>
      <c r="M139" s="57">
        <v>0.6658774619</v>
      </c>
      <c r="N139" s="57">
        <v>0.6788856305</v>
      </c>
      <c r="O139" s="27">
        <v>-1.300816864</v>
      </c>
      <c r="P139" s="20">
        <v>1.0</v>
      </c>
      <c r="Q139" s="7"/>
      <c r="R139" s="7"/>
      <c r="S139" s="7"/>
      <c r="T139" s="7"/>
      <c r="U139" s="7"/>
      <c r="V139" s="7"/>
      <c r="W139" s="7"/>
      <c r="X139" s="7"/>
      <c r="Y139" s="7"/>
      <c r="Z139" s="7"/>
    </row>
    <row r="140" ht="15.0" customHeight="1">
      <c r="A140" s="20" t="s">
        <v>243</v>
      </c>
      <c r="B140" s="20" t="s">
        <v>420</v>
      </c>
      <c r="C140" s="20" t="s">
        <v>679</v>
      </c>
      <c r="D140" s="50">
        <v>173.0</v>
      </c>
      <c r="E140" s="50">
        <v>74.0</v>
      </c>
      <c r="F140" s="50">
        <v>247.0</v>
      </c>
      <c r="G140" s="57">
        <v>0.7004048583</v>
      </c>
      <c r="H140" s="57">
        <v>0.2995951417</v>
      </c>
      <c r="I140" s="7"/>
      <c r="J140" s="20" t="s">
        <v>243</v>
      </c>
      <c r="K140" s="20" t="s">
        <v>421</v>
      </c>
      <c r="L140" s="20">
        <v>620.0</v>
      </c>
      <c r="M140" s="57">
        <v>0.6154448225</v>
      </c>
      <c r="N140" s="57">
        <v>0.6593591906</v>
      </c>
      <c r="O140" s="27">
        <v>-4.391436806</v>
      </c>
      <c r="P140" s="20">
        <v>1.0</v>
      </c>
      <c r="Q140" s="7"/>
      <c r="R140" s="7"/>
      <c r="S140" s="7"/>
      <c r="T140" s="7"/>
      <c r="U140" s="7"/>
      <c r="V140" s="7"/>
      <c r="W140" s="7"/>
      <c r="X140" s="7"/>
      <c r="Y140" s="7"/>
      <c r="Z140" s="7"/>
    </row>
    <row r="141" ht="15.0" customHeight="1">
      <c r="A141" s="20" t="s">
        <v>243</v>
      </c>
      <c r="B141" s="20" t="s">
        <v>421</v>
      </c>
      <c r="C141" s="20" t="s">
        <v>680</v>
      </c>
      <c r="D141" s="50">
        <v>499.0</v>
      </c>
      <c r="E141" s="50">
        <v>201.0</v>
      </c>
      <c r="F141" s="50">
        <v>700.0</v>
      </c>
      <c r="G141" s="57">
        <v>0.7128571429</v>
      </c>
      <c r="H141" s="57">
        <v>0.2871428571</v>
      </c>
      <c r="I141" s="7"/>
      <c r="J141" s="20" t="s">
        <v>243</v>
      </c>
      <c r="K141" s="20" t="s">
        <v>421</v>
      </c>
      <c r="L141" s="20">
        <v>630.0</v>
      </c>
      <c r="M141" s="57">
        <v>0.6005465647</v>
      </c>
      <c r="N141" s="57">
        <v>0.6126674787</v>
      </c>
      <c r="O141" s="27">
        <v>-1.212091403</v>
      </c>
      <c r="P141" s="20">
        <v>1.0</v>
      </c>
      <c r="Q141" s="7"/>
      <c r="R141" s="7"/>
      <c r="S141" s="7"/>
      <c r="T141" s="7"/>
      <c r="U141" s="7"/>
      <c r="V141" s="7"/>
      <c r="W141" s="7"/>
      <c r="X141" s="7"/>
      <c r="Y141" s="7"/>
      <c r="Z141" s="7"/>
    </row>
    <row r="142" ht="15.0" customHeight="1">
      <c r="A142" s="20" t="s">
        <v>243</v>
      </c>
      <c r="B142" s="20" t="s">
        <v>421</v>
      </c>
      <c r="C142" s="20" t="s">
        <v>681</v>
      </c>
      <c r="D142" s="50">
        <v>332.0</v>
      </c>
      <c r="E142" s="50">
        <v>161.0</v>
      </c>
      <c r="F142" s="50">
        <v>493.0</v>
      </c>
      <c r="G142" s="57">
        <v>0.6734279919</v>
      </c>
      <c r="H142" s="57">
        <v>0.3265720081</v>
      </c>
      <c r="I142" s="7"/>
      <c r="J142" s="20" t="s">
        <v>243</v>
      </c>
      <c r="K142" s="20" t="s">
        <v>421</v>
      </c>
      <c r="L142" s="20">
        <v>640.0</v>
      </c>
      <c r="M142" s="57">
        <v>0.5766227847</v>
      </c>
      <c r="N142" s="57">
        <v>0.6012084592</v>
      </c>
      <c r="O142" s="27">
        <v>-2.458567454</v>
      </c>
      <c r="P142" s="20">
        <v>1.0</v>
      </c>
      <c r="Q142" s="7"/>
      <c r="R142" s="7"/>
      <c r="S142" s="7"/>
      <c r="T142" s="7"/>
      <c r="U142" s="7"/>
      <c r="V142" s="7"/>
      <c r="W142" s="7"/>
      <c r="X142" s="7"/>
      <c r="Y142" s="7"/>
      <c r="Z142" s="7"/>
    </row>
    <row r="143" ht="15.0" customHeight="1">
      <c r="A143" s="20" t="s">
        <v>243</v>
      </c>
      <c r="B143" s="20" t="s">
        <v>421</v>
      </c>
      <c r="C143" s="20" t="s">
        <v>682</v>
      </c>
      <c r="D143" s="50">
        <v>393.0</v>
      </c>
      <c r="E143" s="50">
        <v>150.0</v>
      </c>
      <c r="F143" s="50">
        <v>543.0</v>
      </c>
      <c r="G143" s="57">
        <v>0.7237569061</v>
      </c>
      <c r="H143" s="57">
        <v>0.2762430939</v>
      </c>
      <c r="I143" s="7"/>
      <c r="J143" s="20" t="s">
        <v>243</v>
      </c>
      <c r="K143" s="20" t="s">
        <v>421</v>
      </c>
      <c r="L143" s="20">
        <v>650.0</v>
      </c>
      <c r="M143" s="57">
        <v>0.5897541311</v>
      </c>
      <c r="N143" s="57">
        <v>0.6005314438</v>
      </c>
      <c r="O143" s="27">
        <v>-1.077731268</v>
      </c>
      <c r="P143" s="20">
        <v>1.0</v>
      </c>
      <c r="Q143" s="7"/>
      <c r="R143" s="7"/>
      <c r="S143" s="7"/>
      <c r="T143" s="7"/>
      <c r="U143" s="7"/>
      <c r="V143" s="7"/>
      <c r="W143" s="7"/>
      <c r="X143" s="7"/>
      <c r="Y143" s="7"/>
      <c r="Z143" s="7"/>
    </row>
    <row r="144" ht="15.0" customHeight="1">
      <c r="A144" s="20" t="s">
        <v>243</v>
      </c>
      <c r="B144" s="20" t="s">
        <v>421</v>
      </c>
      <c r="C144" s="20" t="s">
        <v>683</v>
      </c>
      <c r="D144" s="50">
        <v>465.0</v>
      </c>
      <c r="E144" s="50">
        <v>209.0</v>
      </c>
      <c r="F144" s="50">
        <v>674.0</v>
      </c>
      <c r="G144" s="57">
        <v>0.6899109792</v>
      </c>
      <c r="H144" s="57">
        <v>0.3100890208</v>
      </c>
      <c r="I144" s="7"/>
      <c r="J144" s="20" t="s">
        <v>243</v>
      </c>
      <c r="K144" s="20" t="s">
        <v>421</v>
      </c>
      <c r="L144" s="20">
        <v>660.0</v>
      </c>
      <c r="M144" s="57">
        <v>0.5902006487</v>
      </c>
      <c r="N144" s="57">
        <v>0.615746181</v>
      </c>
      <c r="O144" s="27">
        <v>-2.554553226</v>
      </c>
      <c r="P144" s="20">
        <v>1.0</v>
      </c>
      <c r="Q144" s="7"/>
      <c r="R144" s="7"/>
      <c r="S144" s="7"/>
      <c r="T144" s="7"/>
      <c r="U144" s="7"/>
      <c r="V144" s="7"/>
      <c r="W144" s="7"/>
      <c r="X144" s="7"/>
      <c r="Y144" s="7"/>
      <c r="Z144" s="7"/>
    </row>
    <row r="145" ht="15.0" customHeight="1">
      <c r="A145" s="20" t="s">
        <v>243</v>
      </c>
      <c r="B145" s="20" t="s">
        <v>421</v>
      </c>
      <c r="C145" s="20" t="s">
        <v>684</v>
      </c>
      <c r="D145" s="50">
        <v>626.0</v>
      </c>
      <c r="E145" s="50">
        <v>306.0</v>
      </c>
      <c r="F145" s="50">
        <v>932.0</v>
      </c>
      <c r="G145" s="57">
        <v>0.6716738197</v>
      </c>
      <c r="H145" s="57">
        <v>0.3283261803</v>
      </c>
      <c r="I145" s="7"/>
      <c r="J145" s="20" t="s">
        <v>243</v>
      </c>
      <c r="K145" s="20" t="s">
        <v>421</v>
      </c>
      <c r="L145" s="20">
        <v>670.0</v>
      </c>
      <c r="M145" s="57">
        <v>0.5241025944</v>
      </c>
      <c r="N145" s="57">
        <v>0.5595390525</v>
      </c>
      <c r="O145" s="27">
        <v>-3.543645806</v>
      </c>
      <c r="P145" s="20">
        <v>1.0</v>
      </c>
      <c r="Q145" s="7"/>
      <c r="R145" s="7"/>
      <c r="S145" s="7"/>
      <c r="T145" s="7"/>
      <c r="U145" s="7"/>
      <c r="V145" s="7"/>
      <c r="W145" s="7"/>
      <c r="X145" s="7"/>
      <c r="Y145" s="7"/>
      <c r="Z145" s="7"/>
    </row>
    <row r="146" ht="15.0" customHeight="1">
      <c r="A146" s="20" t="s">
        <v>243</v>
      </c>
      <c r="B146" s="20" t="s">
        <v>421</v>
      </c>
      <c r="C146" s="20" t="s">
        <v>685</v>
      </c>
      <c r="D146" s="50">
        <v>427.0</v>
      </c>
      <c r="E146" s="50">
        <v>254.0</v>
      </c>
      <c r="F146" s="50">
        <v>681.0</v>
      </c>
      <c r="G146" s="57">
        <v>0.6270190896</v>
      </c>
      <c r="H146" s="57">
        <v>0.3729809104</v>
      </c>
      <c r="I146" s="7"/>
      <c r="J146" s="20" t="s">
        <v>243</v>
      </c>
      <c r="K146" s="20" t="s">
        <v>421</v>
      </c>
      <c r="L146" s="20">
        <v>680.0</v>
      </c>
      <c r="M146" s="57">
        <v>0.6070237446</v>
      </c>
      <c r="N146" s="57">
        <v>0.6294691224</v>
      </c>
      <c r="O146" s="27">
        <v>-2.244537781</v>
      </c>
      <c r="P146" s="20">
        <v>1.0</v>
      </c>
      <c r="Q146" s="7"/>
      <c r="R146" s="7"/>
      <c r="S146" s="7"/>
      <c r="T146" s="7"/>
      <c r="U146" s="7"/>
      <c r="V146" s="7"/>
      <c r="W146" s="7"/>
      <c r="X146" s="7"/>
      <c r="Y146" s="7"/>
      <c r="Z146" s="7"/>
    </row>
    <row r="147" ht="15.0" customHeight="1">
      <c r="A147" s="20" t="s">
        <v>243</v>
      </c>
      <c r="B147" s="20" t="s">
        <v>421</v>
      </c>
      <c r="C147" s="20" t="s">
        <v>686</v>
      </c>
      <c r="D147" s="50">
        <v>498.0</v>
      </c>
      <c r="E147" s="50">
        <v>312.0</v>
      </c>
      <c r="F147" s="50">
        <v>810.0</v>
      </c>
      <c r="G147" s="57">
        <v>0.6148148148</v>
      </c>
      <c r="H147" s="57">
        <v>0.3851851852</v>
      </c>
      <c r="I147" s="7"/>
      <c r="J147" s="20" t="s">
        <v>243</v>
      </c>
      <c r="K147" s="20" t="s">
        <v>421</v>
      </c>
      <c r="L147" s="20">
        <v>690.0</v>
      </c>
      <c r="M147" s="57">
        <v>0.5674148334</v>
      </c>
      <c r="N147" s="57">
        <v>0.6024464832</v>
      </c>
      <c r="O147" s="27">
        <v>-3.503164981</v>
      </c>
      <c r="P147" s="20">
        <v>1.0</v>
      </c>
      <c r="Q147" s="7"/>
      <c r="R147" s="7"/>
      <c r="S147" s="7"/>
      <c r="T147" s="7"/>
      <c r="U147" s="7"/>
      <c r="V147" s="7"/>
      <c r="W147" s="7"/>
      <c r="X147" s="7"/>
      <c r="Y147" s="7"/>
      <c r="Z147" s="7"/>
    </row>
    <row r="148" ht="15.0" customHeight="1">
      <c r="A148" s="20" t="s">
        <v>243</v>
      </c>
      <c r="B148" s="20" t="s">
        <v>421</v>
      </c>
      <c r="C148" s="20" t="s">
        <v>687</v>
      </c>
      <c r="D148" s="50">
        <v>636.0</v>
      </c>
      <c r="E148" s="50">
        <v>398.0</v>
      </c>
      <c r="F148" s="50">
        <v>1034.0</v>
      </c>
      <c r="G148" s="57">
        <v>0.6150870406</v>
      </c>
      <c r="H148" s="57">
        <v>0.3849129594</v>
      </c>
      <c r="I148" s="7"/>
      <c r="J148" s="20" t="s">
        <v>243</v>
      </c>
      <c r="K148" s="20" t="s">
        <v>422</v>
      </c>
      <c r="L148" s="20">
        <v>700.0</v>
      </c>
      <c r="M148" s="57">
        <v>0.5404311776</v>
      </c>
      <c r="N148" s="57">
        <v>0.5509396637</v>
      </c>
      <c r="O148" s="27">
        <v>-1.050848613</v>
      </c>
      <c r="P148" s="20">
        <v>1.0</v>
      </c>
      <c r="Q148" s="7"/>
      <c r="R148" s="7"/>
      <c r="S148" s="7"/>
      <c r="T148" s="7"/>
      <c r="U148" s="7"/>
      <c r="V148" s="7"/>
      <c r="W148" s="7"/>
      <c r="X148" s="7"/>
      <c r="Y148" s="7"/>
      <c r="Z148" s="7"/>
    </row>
    <row r="149" ht="15.0" customHeight="1">
      <c r="A149" s="20" t="s">
        <v>243</v>
      </c>
      <c r="B149" s="20" t="s">
        <v>421</v>
      </c>
      <c r="C149" s="20" t="s">
        <v>688</v>
      </c>
      <c r="D149" s="50">
        <v>438.0</v>
      </c>
      <c r="E149" s="50">
        <v>258.0</v>
      </c>
      <c r="F149" s="50">
        <v>696.0</v>
      </c>
      <c r="G149" s="57">
        <v>0.6293103448</v>
      </c>
      <c r="H149" s="57">
        <v>0.3706896552</v>
      </c>
      <c r="I149" s="7"/>
      <c r="J149" s="20" t="s">
        <v>243</v>
      </c>
      <c r="K149" s="20" t="s">
        <v>422</v>
      </c>
      <c r="L149" s="20">
        <v>710.0</v>
      </c>
      <c r="M149" s="57">
        <v>0.4624012065</v>
      </c>
      <c r="N149" s="57">
        <v>0.4765306122</v>
      </c>
      <c r="O149" s="27">
        <v>-1.412940578</v>
      </c>
      <c r="P149" s="20">
        <v>1.0</v>
      </c>
      <c r="Q149" s="7"/>
      <c r="R149" s="7"/>
      <c r="S149" s="7"/>
      <c r="T149" s="7"/>
      <c r="U149" s="7"/>
      <c r="V149" s="7"/>
      <c r="W149" s="7"/>
      <c r="X149" s="7"/>
      <c r="Y149" s="7"/>
      <c r="Z149" s="7"/>
    </row>
    <row r="150" ht="15.0" customHeight="1">
      <c r="A150" s="20" t="s">
        <v>243</v>
      </c>
      <c r="B150" s="20" t="s">
        <v>421</v>
      </c>
      <c r="C150" s="20" t="s">
        <v>689</v>
      </c>
      <c r="D150" s="50">
        <v>394.0</v>
      </c>
      <c r="E150" s="50">
        <v>290.0</v>
      </c>
      <c r="F150" s="50">
        <v>684.0</v>
      </c>
      <c r="G150" s="57">
        <v>0.5760233918</v>
      </c>
      <c r="H150" s="57">
        <v>0.4239766082</v>
      </c>
      <c r="I150" s="7"/>
      <c r="J150" s="20" t="s">
        <v>243</v>
      </c>
      <c r="K150" s="20" t="s">
        <v>422</v>
      </c>
      <c r="L150" s="20">
        <v>720.0</v>
      </c>
      <c r="M150" s="57">
        <v>0.490047425</v>
      </c>
      <c r="N150" s="57">
        <v>0.5056603774</v>
      </c>
      <c r="O150" s="27">
        <v>-1.561295234</v>
      </c>
      <c r="P150" s="20">
        <v>0.0</v>
      </c>
      <c r="Q150" s="7"/>
      <c r="R150" s="7"/>
      <c r="S150" s="7"/>
      <c r="T150" s="7"/>
      <c r="U150" s="7"/>
      <c r="V150" s="7"/>
      <c r="W150" s="7"/>
      <c r="X150" s="7"/>
      <c r="Y150" s="7"/>
      <c r="Z150" s="7"/>
    </row>
    <row r="151" ht="15.0" customHeight="1">
      <c r="A151" s="20" t="s">
        <v>243</v>
      </c>
      <c r="B151" s="20" t="s">
        <v>421</v>
      </c>
      <c r="C151" s="20" t="s">
        <v>690</v>
      </c>
      <c r="D151" s="50">
        <v>459.0</v>
      </c>
      <c r="E151" s="50">
        <v>256.0</v>
      </c>
      <c r="F151" s="50">
        <v>715.0</v>
      </c>
      <c r="G151" s="57">
        <v>0.641958042</v>
      </c>
      <c r="H151" s="57">
        <v>0.358041958</v>
      </c>
      <c r="I151" s="7"/>
      <c r="J151" s="20" t="s">
        <v>243</v>
      </c>
      <c r="K151" s="20" t="s">
        <v>423</v>
      </c>
      <c r="L151" s="20">
        <v>730.0</v>
      </c>
      <c r="M151" s="57">
        <v>0.4667502926</v>
      </c>
      <c r="N151" s="57">
        <v>0.477582846</v>
      </c>
      <c r="O151" s="27">
        <v>-1.083255343</v>
      </c>
      <c r="P151" s="20">
        <v>1.0</v>
      </c>
      <c r="Q151" s="7"/>
      <c r="R151" s="7"/>
      <c r="S151" s="7"/>
      <c r="T151" s="7"/>
      <c r="U151" s="7"/>
      <c r="V151" s="7"/>
      <c r="W151" s="7"/>
      <c r="X151" s="7"/>
      <c r="Y151" s="7"/>
      <c r="Z151" s="7"/>
    </row>
    <row r="152" ht="15.0" customHeight="1">
      <c r="A152" s="20" t="s">
        <v>243</v>
      </c>
      <c r="B152" s="20" t="s">
        <v>421</v>
      </c>
      <c r="C152" s="20" t="s">
        <v>691</v>
      </c>
      <c r="D152" s="50">
        <v>506.0</v>
      </c>
      <c r="E152" s="50">
        <v>314.0</v>
      </c>
      <c r="F152" s="50">
        <v>820.0</v>
      </c>
      <c r="G152" s="57">
        <v>0.6170731707</v>
      </c>
      <c r="H152" s="57">
        <v>0.3829268293</v>
      </c>
      <c r="I152" s="7"/>
      <c r="J152" s="20" t="s">
        <v>243</v>
      </c>
      <c r="K152" s="20" t="s">
        <v>424</v>
      </c>
      <c r="L152" s="20">
        <v>740.0</v>
      </c>
      <c r="M152" s="57">
        <v>0.4853030811</v>
      </c>
      <c r="N152" s="57">
        <v>0.4927152318</v>
      </c>
      <c r="O152" s="27">
        <v>-0.7412150645</v>
      </c>
      <c r="P152" s="20">
        <v>1.0</v>
      </c>
      <c r="Q152" s="7"/>
      <c r="R152" s="7"/>
      <c r="S152" s="7"/>
      <c r="T152" s="7"/>
      <c r="U152" s="7"/>
      <c r="V152" s="7"/>
      <c r="W152" s="7"/>
      <c r="X152" s="7"/>
      <c r="Y152" s="7"/>
      <c r="Z152" s="7"/>
    </row>
    <row r="153" ht="15.0" customHeight="1">
      <c r="A153" s="20" t="s">
        <v>243</v>
      </c>
      <c r="B153" s="20" t="s">
        <v>422</v>
      </c>
      <c r="C153" s="20" t="s">
        <v>692</v>
      </c>
      <c r="D153" s="50">
        <v>424.0</v>
      </c>
      <c r="E153" s="50">
        <v>321.0</v>
      </c>
      <c r="F153" s="50">
        <v>745.0</v>
      </c>
      <c r="G153" s="57">
        <v>0.5691275168</v>
      </c>
      <c r="H153" s="57">
        <v>0.4308724832</v>
      </c>
      <c r="I153" s="7"/>
      <c r="J153" s="20" t="s">
        <v>243</v>
      </c>
      <c r="K153" s="20" t="s">
        <v>424</v>
      </c>
      <c r="L153" s="20">
        <v>750.0</v>
      </c>
      <c r="M153" s="57">
        <v>0.4980219179</v>
      </c>
      <c r="N153" s="57">
        <v>0.5057581574</v>
      </c>
      <c r="O153" s="27">
        <v>-0.7736239491</v>
      </c>
      <c r="P153" s="20">
        <v>0.0</v>
      </c>
      <c r="Q153" s="7"/>
      <c r="R153" s="7"/>
      <c r="S153" s="7"/>
      <c r="T153" s="7"/>
      <c r="U153" s="7"/>
      <c r="V153" s="7"/>
      <c r="W153" s="7"/>
      <c r="X153" s="7"/>
      <c r="Y153" s="7"/>
      <c r="Z153" s="7"/>
    </row>
    <row r="154" ht="15.0" customHeight="1">
      <c r="A154" s="20" t="s">
        <v>243</v>
      </c>
      <c r="B154" s="20" t="s">
        <v>422</v>
      </c>
      <c r="C154" s="20" t="s">
        <v>693</v>
      </c>
      <c r="D154" s="50">
        <v>344.0</v>
      </c>
      <c r="E154" s="50">
        <v>347.0</v>
      </c>
      <c r="F154" s="50">
        <v>691.0</v>
      </c>
      <c r="G154" s="57">
        <v>0.497829233</v>
      </c>
      <c r="H154" s="57">
        <v>0.502170767</v>
      </c>
      <c r="I154" s="7"/>
      <c r="J154" s="20" t="s">
        <v>243</v>
      </c>
      <c r="K154" s="20" t="s">
        <v>425</v>
      </c>
      <c r="L154" s="20">
        <v>760.0</v>
      </c>
      <c r="M154" s="57">
        <v>0.5138621406</v>
      </c>
      <c r="N154" s="57">
        <v>0.5306893296</v>
      </c>
      <c r="O154" s="27">
        <v>-1.682718898</v>
      </c>
      <c r="P154" s="20">
        <v>1.0</v>
      </c>
      <c r="Q154" s="7"/>
      <c r="R154" s="7"/>
      <c r="S154" s="7"/>
      <c r="T154" s="7"/>
      <c r="U154" s="7"/>
      <c r="V154" s="7"/>
      <c r="W154" s="7"/>
      <c r="X154" s="7"/>
      <c r="Y154" s="7"/>
      <c r="Z154" s="7"/>
    </row>
    <row r="155" ht="15.0" customHeight="1">
      <c r="A155" s="20" t="s">
        <v>243</v>
      </c>
      <c r="B155" s="20" t="s">
        <v>422</v>
      </c>
      <c r="C155" s="20" t="s">
        <v>694</v>
      </c>
      <c r="D155" s="50">
        <v>433.0</v>
      </c>
      <c r="E155" s="50">
        <v>393.0</v>
      </c>
      <c r="F155" s="50">
        <v>826.0</v>
      </c>
      <c r="G155" s="57">
        <v>0.5242130751</v>
      </c>
      <c r="H155" s="57">
        <v>0.4757869249</v>
      </c>
      <c r="I155" s="7"/>
      <c r="J155" s="20" t="s">
        <v>243</v>
      </c>
      <c r="K155" s="20" t="s">
        <v>425</v>
      </c>
      <c r="L155" s="20">
        <v>770.0</v>
      </c>
      <c r="M155" s="57">
        <v>0.5126959717</v>
      </c>
      <c r="N155" s="57">
        <v>0.5265116279</v>
      </c>
      <c r="O155" s="27">
        <v>-1.381565619</v>
      </c>
      <c r="P155" s="20">
        <v>1.0</v>
      </c>
      <c r="Q155" s="7"/>
      <c r="R155" s="7"/>
      <c r="S155" s="7"/>
      <c r="T155" s="7"/>
      <c r="U155" s="7"/>
      <c r="V155" s="7"/>
      <c r="W155" s="7"/>
      <c r="X155" s="7"/>
      <c r="Y155" s="7"/>
      <c r="Z155" s="7"/>
    </row>
    <row r="156" ht="15.0" customHeight="1">
      <c r="A156" s="20" t="s">
        <v>243</v>
      </c>
      <c r="B156" s="20" t="s">
        <v>423</v>
      </c>
      <c r="C156" s="20" t="s">
        <v>423</v>
      </c>
      <c r="D156" s="50">
        <v>731.0</v>
      </c>
      <c r="E156" s="50">
        <v>748.0</v>
      </c>
      <c r="F156" s="50">
        <v>1479.0</v>
      </c>
      <c r="G156" s="57">
        <v>0.4942528736</v>
      </c>
      <c r="H156" s="57">
        <v>0.5057471264</v>
      </c>
      <c r="I156" s="7"/>
      <c r="J156" s="20" t="s">
        <v>243</v>
      </c>
      <c r="K156" s="20" t="s">
        <v>425</v>
      </c>
      <c r="L156" s="20">
        <v>780.0</v>
      </c>
      <c r="M156" s="57">
        <v>0.4762315742</v>
      </c>
      <c r="N156" s="57">
        <v>0.5076828519</v>
      </c>
      <c r="O156" s="27">
        <v>-3.145127767</v>
      </c>
      <c r="P156" s="20">
        <v>0.0</v>
      </c>
      <c r="Q156" s="7"/>
      <c r="R156" s="7"/>
      <c r="S156" s="7"/>
      <c r="T156" s="7"/>
      <c r="U156" s="7"/>
      <c r="V156" s="7"/>
      <c r="W156" s="7"/>
      <c r="X156" s="7"/>
      <c r="Y156" s="7"/>
      <c r="Z156" s="7"/>
    </row>
    <row r="157" ht="15.0" customHeight="1">
      <c r="A157" s="20" t="s">
        <v>243</v>
      </c>
      <c r="B157" s="20" t="s">
        <v>424</v>
      </c>
      <c r="C157" s="20" t="s">
        <v>695</v>
      </c>
      <c r="D157" s="50">
        <v>299.0</v>
      </c>
      <c r="E157" s="50">
        <v>285.0</v>
      </c>
      <c r="F157" s="50">
        <v>584.0</v>
      </c>
      <c r="G157" s="57">
        <v>0.5119863014</v>
      </c>
      <c r="H157" s="57">
        <v>0.4880136986</v>
      </c>
      <c r="I157" s="7"/>
      <c r="J157" s="20" t="s">
        <v>243</v>
      </c>
      <c r="K157" s="20" t="s">
        <v>425</v>
      </c>
      <c r="L157" s="20">
        <v>790.0</v>
      </c>
      <c r="M157" s="57">
        <v>0.5428452649</v>
      </c>
      <c r="N157" s="57">
        <v>0.541864139</v>
      </c>
      <c r="O157" s="27">
        <v>0.09811258708</v>
      </c>
      <c r="P157" s="20">
        <v>1.0</v>
      </c>
      <c r="Q157" s="7"/>
      <c r="R157" s="7"/>
      <c r="S157" s="7"/>
      <c r="T157" s="7"/>
      <c r="U157" s="7"/>
      <c r="V157" s="7"/>
      <c r="W157" s="7"/>
      <c r="X157" s="7"/>
      <c r="Y157" s="7"/>
      <c r="Z157" s="7"/>
    </row>
    <row r="158" ht="15.0" customHeight="1">
      <c r="A158" s="20" t="s">
        <v>243</v>
      </c>
      <c r="B158" s="20" t="s">
        <v>424</v>
      </c>
      <c r="C158" s="20" t="s">
        <v>696</v>
      </c>
      <c r="D158" s="50">
        <v>439.0</v>
      </c>
      <c r="E158" s="50">
        <v>396.0</v>
      </c>
      <c r="F158" s="50">
        <v>835.0</v>
      </c>
      <c r="G158" s="57">
        <v>0.525748503</v>
      </c>
      <c r="H158" s="57">
        <v>0.474251497</v>
      </c>
      <c r="I158" s="7"/>
      <c r="J158" s="20" t="s">
        <v>243</v>
      </c>
      <c r="K158" s="20" t="s">
        <v>425</v>
      </c>
      <c r="L158" s="20">
        <v>800.0</v>
      </c>
      <c r="M158" s="57">
        <v>0.4884243301</v>
      </c>
      <c r="N158" s="57">
        <v>0.494047619</v>
      </c>
      <c r="O158" s="27">
        <v>-0.5623288935</v>
      </c>
      <c r="P158" s="20">
        <v>1.0</v>
      </c>
      <c r="Q158" s="7"/>
      <c r="R158" s="7"/>
      <c r="S158" s="7"/>
      <c r="T158" s="7"/>
      <c r="U158" s="7"/>
      <c r="V158" s="7"/>
      <c r="W158" s="7"/>
      <c r="X158" s="7"/>
      <c r="Y158" s="7"/>
      <c r="Z158" s="7"/>
    </row>
    <row r="159" ht="15.0" customHeight="1">
      <c r="A159" s="20" t="s">
        <v>243</v>
      </c>
      <c r="B159" s="20" t="s">
        <v>425</v>
      </c>
      <c r="C159" s="20" t="s">
        <v>697</v>
      </c>
      <c r="D159" s="50">
        <v>522.0</v>
      </c>
      <c r="E159" s="50">
        <v>432.0</v>
      </c>
      <c r="F159" s="50">
        <v>954.0</v>
      </c>
      <c r="G159" s="57">
        <v>0.5471698113</v>
      </c>
      <c r="H159" s="57">
        <v>0.4528301887</v>
      </c>
      <c r="I159" s="7"/>
      <c r="J159" s="20" t="s">
        <v>243</v>
      </c>
      <c r="K159" s="20" t="s">
        <v>425</v>
      </c>
      <c r="L159" s="20">
        <v>810.0</v>
      </c>
      <c r="M159" s="57">
        <v>0.5458381298</v>
      </c>
      <c r="N159" s="57">
        <v>0.5758333333</v>
      </c>
      <c r="O159" s="27">
        <v>-2.999520353</v>
      </c>
      <c r="P159" s="20">
        <v>1.0</v>
      </c>
      <c r="Q159" s="7"/>
      <c r="R159" s="7"/>
      <c r="S159" s="7"/>
      <c r="T159" s="7"/>
      <c r="U159" s="7"/>
      <c r="V159" s="7"/>
      <c r="W159" s="7"/>
      <c r="X159" s="7"/>
      <c r="Y159" s="7"/>
      <c r="Z159" s="7"/>
    </row>
    <row r="160" ht="15.0" customHeight="1">
      <c r="A160" s="20" t="s">
        <v>243</v>
      </c>
      <c r="B160" s="20" t="s">
        <v>425</v>
      </c>
      <c r="C160" s="20" t="s">
        <v>698</v>
      </c>
      <c r="D160" s="50">
        <v>484.0</v>
      </c>
      <c r="E160" s="50">
        <v>406.0</v>
      </c>
      <c r="F160" s="50">
        <v>890.0</v>
      </c>
      <c r="G160" s="57">
        <v>0.5438202247</v>
      </c>
      <c r="H160" s="57">
        <v>0.4561797753</v>
      </c>
      <c r="I160" s="7"/>
      <c r="J160" s="20" t="s">
        <v>243</v>
      </c>
      <c r="K160" s="20" t="s">
        <v>426</v>
      </c>
      <c r="L160" s="20">
        <v>820.0</v>
      </c>
      <c r="M160" s="57">
        <v>0.6743429403</v>
      </c>
      <c r="N160" s="57">
        <v>0.6647531573</v>
      </c>
      <c r="O160" s="27">
        <v>0.9589782975</v>
      </c>
      <c r="P160" s="20">
        <v>1.0</v>
      </c>
      <c r="Q160" s="7"/>
      <c r="R160" s="7"/>
      <c r="S160" s="7"/>
      <c r="T160" s="7"/>
      <c r="U160" s="7"/>
      <c r="V160" s="7"/>
      <c r="W160" s="7"/>
      <c r="X160" s="7"/>
      <c r="Y160" s="7"/>
      <c r="Z160" s="7"/>
    </row>
    <row r="161" ht="15.0" customHeight="1">
      <c r="A161" s="20" t="s">
        <v>243</v>
      </c>
      <c r="B161" s="20" t="s">
        <v>425</v>
      </c>
      <c r="C161" s="20" t="s">
        <v>699</v>
      </c>
      <c r="D161" s="50">
        <v>618.0</v>
      </c>
      <c r="E161" s="50">
        <v>558.0</v>
      </c>
      <c r="F161" s="50">
        <v>1176.0</v>
      </c>
      <c r="G161" s="57">
        <v>0.5255102041</v>
      </c>
      <c r="H161" s="57">
        <v>0.4744897959</v>
      </c>
      <c r="I161" s="7"/>
      <c r="J161" s="20" t="s">
        <v>243</v>
      </c>
      <c r="K161" s="20" t="s">
        <v>426</v>
      </c>
      <c r="L161" s="20">
        <v>830.0</v>
      </c>
      <c r="M161" s="57">
        <v>0.599071382</v>
      </c>
      <c r="N161" s="57">
        <v>0.6267806268</v>
      </c>
      <c r="O161" s="27">
        <v>-2.770924476</v>
      </c>
      <c r="P161" s="20">
        <v>1.0</v>
      </c>
      <c r="Q161" s="7"/>
      <c r="R161" s="7"/>
      <c r="S161" s="7"/>
      <c r="T161" s="7"/>
      <c r="U161" s="7"/>
      <c r="V161" s="7"/>
      <c r="W161" s="7"/>
      <c r="X161" s="7"/>
      <c r="Y161" s="7"/>
      <c r="Z161" s="7"/>
    </row>
    <row r="162" ht="15.0" customHeight="1">
      <c r="A162" s="20" t="s">
        <v>243</v>
      </c>
      <c r="B162" s="20" t="s">
        <v>425</v>
      </c>
      <c r="C162" s="20" t="s">
        <v>700</v>
      </c>
      <c r="D162" s="50">
        <v>577.0</v>
      </c>
      <c r="E162" s="50">
        <v>457.0</v>
      </c>
      <c r="F162" s="50">
        <v>1034.0</v>
      </c>
      <c r="G162" s="57">
        <v>0.5580270793</v>
      </c>
      <c r="H162" s="57">
        <v>0.4419729207</v>
      </c>
      <c r="I162" s="7"/>
      <c r="J162" s="20" t="s">
        <v>243</v>
      </c>
      <c r="K162" s="20" t="s">
        <v>426</v>
      </c>
      <c r="L162" s="20">
        <v>840.0</v>
      </c>
      <c r="M162" s="57">
        <v>0.6508287415</v>
      </c>
      <c r="N162" s="57">
        <v>0.6339969372</v>
      </c>
      <c r="O162" s="27">
        <v>1.683180425</v>
      </c>
      <c r="P162" s="20">
        <v>1.0</v>
      </c>
      <c r="Q162" s="7"/>
      <c r="R162" s="7"/>
      <c r="S162" s="7"/>
      <c r="T162" s="7"/>
      <c r="U162" s="7"/>
      <c r="V162" s="7"/>
      <c r="W162" s="7"/>
      <c r="X162" s="7"/>
      <c r="Y162" s="7"/>
      <c r="Z162" s="7"/>
    </row>
    <row r="163" ht="15.0" customHeight="1">
      <c r="A163" s="20" t="s">
        <v>243</v>
      </c>
      <c r="B163" s="20" t="s">
        <v>425</v>
      </c>
      <c r="C163" s="20" t="s">
        <v>701</v>
      </c>
      <c r="D163" s="50">
        <v>316.0</v>
      </c>
      <c r="E163" s="50">
        <v>302.0</v>
      </c>
      <c r="F163" s="50">
        <v>618.0</v>
      </c>
      <c r="G163" s="57">
        <v>0.5113268608</v>
      </c>
      <c r="H163" s="57">
        <v>0.4886731392</v>
      </c>
      <c r="I163" s="7"/>
      <c r="J163" s="20" t="s">
        <v>243</v>
      </c>
      <c r="K163" s="20" t="s">
        <v>427</v>
      </c>
      <c r="L163" s="20">
        <v>850.0</v>
      </c>
      <c r="M163" s="57">
        <v>0.5196855679</v>
      </c>
      <c r="N163" s="57">
        <v>0.5345557123</v>
      </c>
      <c r="O163" s="27">
        <v>-1.487014432</v>
      </c>
      <c r="P163" s="20">
        <v>1.0</v>
      </c>
      <c r="Q163" s="7"/>
      <c r="R163" s="7"/>
      <c r="S163" s="7"/>
      <c r="T163" s="7"/>
      <c r="U163" s="7"/>
      <c r="V163" s="7"/>
      <c r="W163" s="7"/>
      <c r="X163" s="7"/>
      <c r="Y163" s="7"/>
      <c r="Z163" s="7"/>
    </row>
    <row r="164" ht="15.0" customHeight="1">
      <c r="A164" s="20" t="s">
        <v>243</v>
      </c>
      <c r="B164" s="20" t="s">
        <v>425</v>
      </c>
      <c r="C164" s="20" t="s">
        <v>702</v>
      </c>
      <c r="D164" s="50">
        <v>653.0</v>
      </c>
      <c r="E164" s="50">
        <v>454.0</v>
      </c>
      <c r="F164" s="50">
        <v>1107.0</v>
      </c>
      <c r="G164" s="57">
        <v>0.5898825655</v>
      </c>
      <c r="H164" s="57">
        <v>0.4101174345</v>
      </c>
      <c r="I164" s="7"/>
      <c r="J164" s="20" t="s">
        <v>243</v>
      </c>
      <c r="K164" s="20" t="s">
        <v>428</v>
      </c>
      <c r="L164" s="20">
        <v>860.0</v>
      </c>
      <c r="M164" s="57">
        <v>0.2977323927</v>
      </c>
      <c r="N164" s="57">
        <v>0.3124701386</v>
      </c>
      <c r="O164" s="27">
        <v>-1.473774581</v>
      </c>
      <c r="P164" s="20">
        <v>1.0</v>
      </c>
      <c r="Q164" s="7"/>
      <c r="R164" s="7"/>
      <c r="S164" s="7"/>
      <c r="T164" s="7"/>
      <c r="U164" s="7"/>
      <c r="V164" s="7"/>
      <c r="W164" s="7"/>
      <c r="X164" s="7"/>
      <c r="Y164" s="7"/>
      <c r="Z164" s="7"/>
    </row>
    <row r="165" ht="15.0" customHeight="1">
      <c r="A165" s="20" t="s">
        <v>243</v>
      </c>
      <c r="B165" s="20" t="s">
        <v>426</v>
      </c>
      <c r="C165" s="20" t="s">
        <v>703</v>
      </c>
      <c r="D165" s="50">
        <v>389.0</v>
      </c>
      <c r="E165" s="50">
        <v>186.0</v>
      </c>
      <c r="F165" s="50">
        <v>575.0</v>
      </c>
      <c r="G165" s="57">
        <v>0.6765217391</v>
      </c>
      <c r="H165" s="57">
        <v>0.3234782609</v>
      </c>
      <c r="I165" s="7"/>
      <c r="J165" s="20" t="s">
        <v>243</v>
      </c>
      <c r="K165" s="20" t="s">
        <v>429</v>
      </c>
      <c r="L165" s="20">
        <v>870.0</v>
      </c>
      <c r="M165" s="57">
        <v>0.4789713759</v>
      </c>
      <c r="N165" s="57">
        <v>0.4956481906</v>
      </c>
      <c r="O165" s="27">
        <v>-1.667681463</v>
      </c>
      <c r="P165" s="20">
        <v>1.0</v>
      </c>
      <c r="Q165" s="7"/>
      <c r="R165" s="7"/>
      <c r="S165" s="7"/>
      <c r="T165" s="7"/>
      <c r="U165" s="7"/>
      <c r="V165" s="7"/>
      <c r="W165" s="7"/>
      <c r="X165" s="7"/>
      <c r="Y165" s="7"/>
      <c r="Z165" s="7"/>
    </row>
    <row r="166" ht="15.0" customHeight="1">
      <c r="A166" s="20" t="s">
        <v>243</v>
      </c>
      <c r="B166" s="20" t="s">
        <v>426</v>
      </c>
      <c r="C166" s="20" t="s">
        <v>704</v>
      </c>
      <c r="D166" s="50">
        <v>286.0</v>
      </c>
      <c r="E166" s="50">
        <v>159.0</v>
      </c>
      <c r="F166" s="50">
        <v>445.0</v>
      </c>
      <c r="G166" s="57">
        <v>0.6426966292</v>
      </c>
      <c r="H166" s="57">
        <v>0.3573033708</v>
      </c>
      <c r="I166" s="7"/>
      <c r="J166" s="20" t="s">
        <v>243</v>
      </c>
      <c r="K166" s="20" t="s">
        <v>429</v>
      </c>
      <c r="L166" s="20">
        <v>880.0</v>
      </c>
      <c r="M166" s="57">
        <v>0.4736241605</v>
      </c>
      <c r="N166" s="57">
        <v>0.4984760321</v>
      </c>
      <c r="O166" s="27">
        <v>-2.48518716</v>
      </c>
      <c r="P166" s="20">
        <v>1.0</v>
      </c>
      <c r="Q166" s="7"/>
      <c r="R166" s="7"/>
      <c r="S166" s="7"/>
      <c r="T166" s="7"/>
      <c r="U166" s="7"/>
      <c r="V166" s="7"/>
      <c r="W166" s="7"/>
      <c r="X166" s="7"/>
      <c r="Y166" s="7"/>
      <c r="Z166" s="7"/>
    </row>
    <row r="167" ht="15.0" customHeight="1">
      <c r="A167" s="20" t="s">
        <v>243</v>
      </c>
      <c r="B167" s="20" t="s">
        <v>426</v>
      </c>
      <c r="C167" s="20" t="s">
        <v>705</v>
      </c>
      <c r="D167" s="50">
        <v>348.0</v>
      </c>
      <c r="E167" s="50">
        <v>190.0</v>
      </c>
      <c r="F167" s="50">
        <v>538.0</v>
      </c>
      <c r="G167" s="57">
        <v>0.6468401487</v>
      </c>
      <c r="H167" s="57">
        <v>0.3531598513</v>
      </c>
      <c r="I167" s="7"/>
      <c r="J167" s="20" t="s">
        <v>243</v>
      </c>
      <c r="K167" s="20" t="s">
        <v>429</v>
      </c>
      <c r="L167" s="20">
        <v>890.0</v>
      </c>
      <c r="M167" s="57">
        <v>0.4661613649</v>
      </c>
      <c r="N167" s="57">
        <v>0.4803817603</v>
      </c>
      <c r="O167" s="27">
        <v>-1.422039541</v>
      </c>
      <c r="P167" s="20">
        <v>1.0</v>
      </c>
      <c r="Q167" s="7"/>
      <c r="R167" s="7"/>
      <c r="S167" s="7"/>
      <c r="T167" s="7"/>
      <c r="U167" s="7"/>
      <c r="V167" s="7"/>
      <c r="W167" s="7"/>
      <c r="X167" s="7"/>
      <c r="Y167" s="7"/>
      <c r="Z167" s="7"/>
    </row>
    <row r="168" ht="15.0" customHeight="1">
      <c r="A168" s="20" t="s">
        <v>243</v>
      </c>
      <c r="B168" s="20" t="s">
        <v>427</v>
      </c>
      <c r="C168" s="20" t="s">
        <v>427</v>
      </c>
      <c r="D168" s="50">
        <v>244.0</v>
      </c>
      <c r="E168" s="50">
        <v>198.0</v>
      </c>
      <c r="F168" s="50">
        <v>442.0</v>
      </c>
      <c r="G168" s="57">
        <v>0.5520361991</v>
      </c>
      <c r="H168" s="57">
        <v>0.4479638009</v>
      </c>
      <c r="I168" s="7"/>
      <c r="J168" s="20" t="s">
        <v>243</v>
      </c>
      <c r="K168" s="20" t="s">
        <v>429</v>
      </c>
      <c r="L168" s="20">
        <v>900.0</v>
      </c>
      <c r="M168" s="57">
        <v>0.4655167549</v>
      </c>
      <c r="N168" s="57">
        <v>0.4829931973</v>
      </c>
      <c r="O168" s="27">
        <v>-1.747644242</v>
      </c>
      <c r="P168" s="20">
        <v>1.0</v>
      </c>
      <c r="Q168" s="7"/>
      <c r="R168" s="7"/>
      <c r="S168" s="7"/>
      <c r="T168" s="7"/>
      <c r="U168" s="7"/>
      <c r="V168" s="7"/>
      <c r="W168" s="7"/>
      <c r="X168" s="7"/>
      <c r="Y168" s="7"/>
      <c r="Z168" s="7"/>
    </row>
    <row r="169" ht="15.0" customHeight="1">
      <c r="A169" s="20" t="s">
        <v>243</v>
      </c>
      <c r="B169" s="20" t="s">
        <v>428</v>
      </c>
      <c r="C169" s="20" t="s">
        <v>428</v>
      </c>
      <c r="D169" s="50">
        <v>614.0</v>
      </c>
      <c r="E169" s="50">
        <v>1212.0</v>
      </c>
      <c r="F169" s="50">
        <v>1826.0</v>
      </c>
      <c r="G169" s="57">
        <v>0.3362541073</v>
      </c>
      <c r="H169" s="57">
        <v>0.6637458927</v>
      </c>
      <c r="I169" s="7"/>
      <c r="J169" s="20" t="s">
        <v>243</v>
      </c>
      <c r="K169" s="20" t="s">
        <v>429</v>
      </c>
      <c r="L169" s="20">
        <v>910.0</v>
      </c>
      <c r="M169" s="57">
        <v>0.4771561977</v>
      </c>
      <c r="N169" s="57">
        <v>0.5136494253</v>
      </c>
      <c r="O169" s="27">
        <v>-3.649322755</v>
      </c>
      <c r="P169" s="20">
        <v>0.0</v>
      </c>
      <c r="Q169" s="7"/>
      <c r="R169" s="7"/>
      <c r="S169" s="7"/>
      <c r="T169" s="7"/>
      <c r="U169" s="7"/>
      <c r="V169" s="7"/>
      <c r="W169" s="7"/>
      <c r="X169" s="7"/>
      <c r="Y169" s="7"/>
      <c r="Z169" s="7"/>
    </row>
    <row r="170" ht="15.0" customHeight="1">
      <c r="A170" s="20" t="s">
        <v>243</v>
      </c>
      <c r="B170" s="20" t="s">
        <v>429</v>
      </c>
      <c r="C170" s="20" t="s">
        <v>706</v>
      </c>
      <c r="D170" s="50">
        <v>848.0</v>
      </c>
      <c r="E170" s="50">
        <v>846.0</v>
      </c>
      <c r="F170" s="50">
        <v>1694.0</v>
      </c>
      <c r="G170" s="57">
        <v>0.5005903188</v>
      </c>
      <c r="H170" s="57">
        <v>0.4994096812</v>
      </c>
      <c r="I170" s="7"/>
      <c r="J170" s="20" t="s">
        <v>243</v>
      </c>
      <c r="K170" s="20" t="s">
        <v>429</v>
      </c>
      <c r="L170" s="20">
        <v>920.0</v>
      </c>
      <c r="M170" s="57">
        <v>0.4899027103</v>
      </c>
      <c r="N170" s="57">
        <v>0.482398957</v>
      </c>
      <c r="O170" s="27">
        <v>0.7503753359</v>
      </c>
      <c r="P170" s="20">
        <v>1.0</v>
      </c>
      <c r="Q170" s="7"/>
      <c r="R170" s="7"/>
      <c r="S170" s="7"/>
      <c r="T170" s="7"/>
      <c r="U170" s="7"/>
      <c r="V170" s="7"/>
      <c r="W170" s="7"/>
      <c r="X170" s="7"/>
      <c r="Y170" s="7"/>
      <c r="Z170" s="7"/>
    </row>
    <row r="171" ht="15.0" customHeight="1">
      <c r="A171" s="20" t="s">
        <v>243</v>
      </c>
      <c r="B171" s="20" t="s">
        <v>429</v>
      </c>
      <c r="C171" s="20" t="s">
        <v>707</v>
      </c>
      <c r="D171" s="50">
        <v>925.0</v>
      </c>
      <c r="E171" s="50">
        <v>879.0</v>
      </c>
      <c r="F171" s="50">
        <v>1804.0</v>
      </c>
      <c r="G171" s="57">
        <v>0.5127494457</v>
      </c>
      <c r="H171" s="57">
        <v>0.4872505543</v>
      </c>
      <c r="I171" s="7"/>
      <c r="J171" s="20" t="s">
        <v>243</v>
      </c>
      <c r="K171" s="20" t="s">
        <v>429</v>
      </c>
      <c r="L171" s="20">
        <v>922.0</v>
      </c>
      <c r="M171" s="57">
        <v>0.5183498665</v>
      </c>
      <c r="N171" s="57">
        <v>0.530077427</v>
      </c>
      <c r="O171" s="27">
        <v>-1.17275605</v>
      </c>
      <c r="P171" s="20">
        <v>1.0</v>
      </c>
      <c r="Q171" s="7"/>
      <c r="R171" s="7"/>
      <c r="S171" s="7"/>
      <c r="T171" s="7"/>
      <c r="U171" s="7"/>
      <c r="V171" s="7"/>
      <c r="W171" s="7"/>
      <c r="X171" s="7"/>
      <c r="Y171" s="7"/>
      <c r="Z171" s="7"/>
    </row>
    <row r="172" ht="15.0" customHeight="1">
      <c r="A172" s="20" t="s">
        <v>243</v>
      </c>
      <c r="B172" s="20" t="s">
        <v>429</v>
      </c>
      <c r="C172" s="20" t="s">
        <v>708</v>
      </c>
      <c r="D172" s="50">
        <v>1673.0</v>
      </c>
      <c r="E172" s="50">
        <v>1575.0</v>
      </c>
      <c r="F172" s="50">
        <v>3248.0</v>
      </c>
      <c r="G172" s="57">
        <v>0.5150862069</v>
      </c>
      <c r="H172" s="57">
        <v>0.4849137931</v>
      </c>
      <c r="I172" s="7"/>
      <c r="J172" s="20" t="s">
        <v>243</v>
      </c>
      <c r="K172" s="20" t="s">
        <v>429</v>
      </c>
      <c r="L172" s="20">
        <v>924.0</v>
      </c>
      <c r="M172" s="57">
        <v>0.4912617715</v>
      </c>
      <c r="N172" s="57">
        <v>0.5058823529</v>
      </c>
      <c r="O172" s="27">
        <v>-1.462058141</v>
      </c>
      <c r="P172" s="20">
        <v>0.0</v>
      </c>
      <c r="Q172" s="7"/>
      <c r="R172" s="7"/>
      <c r="S172" s="7"/>
      <c r="T172" s="7"/>
      <c r="U172" s="7"/>
      <c r="V172" s="7"/>
      <c r="W172" s="7"/>
      <c r="X172" s="7"/>
      <c r="Y172" s="7"/>
      <c r="Z172" s="7"/>
    </row>
    <row r="173" ht="15.0" customHeight="1">
      <c r="A173" s="20" t="s">
        <v>243</v>
      </c>
      <c r="B173" s="20" t="s">
        <v>429</v>
      </c>
      <c r="C173" s="20" t="s">
        <v>709</v>
      </c>
      <c r="D173" s="50">
        <v>846.0</v>
      </c>
      <c r="E173" s="50">
        <v>853.0</v>
      </c>
      <c r="F173" s="50">
        <v>1699.0</v>
      </c>
      <c r="G173" s="57">
        <v>0.4979399647</v>
      </c>
      <c r="H173" s="57">
        <v>0.5020600353</v>
      </c>
      <c r="I173" s="7"/>
      <c r="J173" s="20" t="s">
        <v>243</v>
      </c>
      <c r="K173" s="20" t="s">
        <v>429</v>
      </c>
      <c r="L173" s="20">
        <v>926.0</v>
      </c>
      <c r="M173" s="57">
        <v>0.5048580225</v>
      </c>
      <c r="N173" s="57">
        <v>0.4981949458</v>
      </c>
      <c r="O173" s="27">
        <v>0.6663076622</v>
      </c>
      <c r="P173" s="20">
        <v>0.0</v>
      </c>
      <c r="Q173" s="7"/>
      <c r="R173" s="7"/>
      <c r="S173" s="7"/>
      <c r="T173" s="7"/>
      <c r="U173" s="7"/>
      <c r="V173" s="7"/>
      <c r="W173" s="7"/>
      <c r="X173" s="7"/>
      <c r="Y173" s="7"/>
      <c r="Z173" s="7"/>
    </row>
    <row r="174" ht="15.0" customHeight="1">
      <c r="A174" s="20" t="s">
        <v>243</v>
      </c>
      <c r="B174" s="20" t="s">
        <v>429</v>
      </c>
      <c r="C174" s="20" t="s">
        <v>710</v>
      </c>
      <c r="D174" s="50">
        <v>722.0</v>
      </c>
      <c r="E174" s="50">
        <v>718.0</v>
      </c>
      <c r="F174" s="50">
        <v>1440.0</v>
      </c>
      <c r="G174" s="57">
        <v>0.5013888889</v>
      </c>
      <c r="H174" s="57">
        <v>0.4986111111</v>
      </c>
      <c r="I174" s="7"/>
      <c r="J174" s="20" t="s">
        <v>243</v>
      </c>
      <c r="K174" s="20" t="s">
        <v>429</v>
      </c>
      <c r="L174" s="20">
        <v>928.0</v>
      </c>
      <c r="M174" s="57">
        <v>0.464541788</v>
      </c>
      <c r="N174" s="57">
        <v>0.48434238</v>
      </c>
      <c r="O174" s="27">
        <v>-1.980059196</v>
      </c>
      <c r="P174" s="20">
        <v>1.0</v>
      </c>
      <c r="Q174" s="7"/>
      <c r="R174" s="7"/>
      <c r="S174" s="7"/>
      <c r="T174" s="7"/>
      <c r="U174" s="7"/>
      <c r="V174" s="7"/>
      <c r="W174" s="7"/>
      <c r="X174" s="7"/>
      <c r="Y174" s="7"/>
      <c r="Z174" s="7"/>
    </row>
    <row r="175" ht="15.0" customHeight="1">
      <c r="A175" s="20" t="s">
        <v>243</v>
      </c>
      <c r="B175" s="20" t="s">
        <v>429</v>
      </c>
      <c r="C175" s="20" t="s">
        <v>711</v>
      </c>
      <c r="D175" s="50">
        <v>706.0</v>
      </c>
      <c r="E175" s="50">
        <v>631.0</v>
      </c>
      <c r="F175" s="50">
        <v>1337.0</v>
      </c>
      <c r="G175" s="57">
        <v>0.5280478684</v>
      </c>
      <c r="H175" s="57">
        <v>0.4719521316</v>
      </c>
      <c r="I175" s="7"/>
      <c r="J175" s="20" t="s">
        <v>243</v>
      </c>
      <c r="K175" s="20" t="s">
        <v>430</v>
      </c>
      <c r="L175" s="20">
        <v>930.0</v>
      </c>
      <c r="M175" s="57">
        <v>0.3555468825</v>
      </c>
      <c r="N175" s="57">
        <v>0.3831194088</v>
      </c>
      <c r="O175" s="27">
        <v>-2.757252631</v>
      </c>
      <c r="P175" s="20">
        <v>1.0</v>
      </c>
      <c r="Q175" s="7"/>
      <c r="R175" s="7"/>
      <c r="S175" s="7"/>
      <c r="T175" s="7"/>
      <c r="U175" s="7"/>
      <c r="V175" s="7"/>
      <c r="W175" s="7"/>
      <c r="X175" s="7"/>
      <c r="Y175" s="7"/>
      <c r="Z175" s="7"/>
    </row>
    <row r="176" ht="15.0" customHeight="1">
      <c r="A176" s="20" t="s">
        <v>243</v>
      </c>
      <c r="B176" s="20" t="s">
        <v>429</v>
      </c>
      <c r="C176" s="20" t="s">
        <v>712</v>
      </c>
      <c r="D176" s="50">
        <v>1324.0</v>
      </c>
      <c r="E176" s="50">
        <v>1317.0</v>
      </c>
      <c r="F176" s="50">
        <v>2641.0</v>
      </c>
      <c r="G176" s="57">
        <v>0.5013252556</v>
      </c>
      <c r="H176" s="57">
        <v>0.4986747444</v>
      </c>
      <c r="I176" s="7"/>
      <c r="J176" s="20" t="s">
        <v>243</v>
      </c>
      <c r="K176" s="20" t="s">
        <v>431</v>
      </c>
      <c r="L176" s="20">
        <v>940.0</v>
      </c>
      <c r="M176" s="57">
        <v>0.3382081123</v>
      </c>
      <c r="N176" s="57">
        <v>0.3542074364</v>
      </c>
      <c r="O176" s="27">
        <v>-1.599932415</v>
      </c>
      <c r="P176" s="20">
        <v>1.0</v>
      </c>
      <c r="Q176" s="7"/>
      <c r="R176" s="7"/>
      <c r="S176" s="7"/>
      <c r="T176" s="7"/>
      <c r="U176" s="7"/>
      <c r="V176" s="7"/>
      <c r="W176" s="7"/>
      <c r="X176" s="7"/>
      <c r="Y176" s="7"/>
      <c r="Z176" s="7"/>
    </row>
    <row r="177" ht="15.0" customHeight="1">
      <c r="A177" s="20" t="s">
        <v>243</v>
      </c>
      <c r="B177" s="20" t="s">
        <v>429</v>
      </c>
      <c r="C177" s="20" t="s">
        <v>713</v>
      </c>
      <c r="D177" s="50">
        <v>792.0</v>
      </c>
      <c r="E177" s="50">
        <v>661.0</v>
      </c>
      <c r="F177" s="50">
        <v>1453.0</v>
      </c>
      <c r="G177" s="57">
        <v>0.5450791466</v>
      </c>
      <c r="H177" s="57">
        <v>0.4549208534</v>
      </c>
      <c r="I177" s="7"/>
      <c r="J177" s="20" t="s">
        <v>243</v>
      </c>
      <c r="K177" s="20" t="s">
        <v>432</v>
      </c>
      <c r="L177" s="20">
        <v>950.0</v>
      </c>
      <c r="M177" s="57">
        <v>0.2606014255</v>
      </c>
      <c r="N177" s="57">
        <v>0.2730015083</v>
      </c>
      <c r="O177" s="27">
        <v>-1.240008281</v>
      </c>
      <c r="P177" s="20">
        <v>1.0</v>
      </c>
      <c r="Q177" s="7"/>
      <c r="R177" s="7"/>
      <c r="S177" s="7"/>
      <c r="T177" s="7"/>
      <c r="U177" s="7"/>
      <c r="V177" s="7"/>
      <c r="W177" s="7"/>
      <c r="X177" s="7"/>
      <c r="Y177" s="7"/>
      <c r="Z177" s="7"/>
    </row>
    <row r="178" ht="15.0" customHeight="1">
      <c r="A178" s="20" t="s">
        <v>243</v>
      </c>
      <c r="B178" s="20" t="s">
        <v>429</v>
      </c>
      <c r="C178" s="20" t="s">
        <v>714</v>
      </c>
      <c r="D178" s="50">
        <v>812.0</v>
      </c>
      <c r="E178" s="50">
        <v>747.0</v>
      </c>
      <c r="F178" s="50">
        <v>1559.0</v>
      </c>
      <c r="G178" s="57">
        <v>0.5208466966</v>
      </c>
      <c r="H178" s="57">
        <v>0.4791533034</v>
      </c>
      <c r="I178" s="7"/>
      <c r="J178" s="20" t="s">
        <v>243</v>
      </c>
      <c r="K178" s="20" t="s">
        <v>432</v>
      </c>
      <c r="L178" s="20">
        <v>960.0</v>
      </c>
      <c r="M178" s="57">
        <v>0.2884832783</v>
      </c>
      <c r="N178" s="57">
        <v>0.3188720174</v>
      </c>
      <c r="O178" s="27">
        <v>-3.038873907</v>
      </c>
      <c r="P178" s="20">
        <v>1.0</v>
      </c>
      <c r="Q178" s="7"/>
      <c r="R178" s="7"/>
      <c r="S178" s="7"/>
      <c r="T178" s="7"/>
      <c r="U178" s="7"/>
      <c r="V178" s="7"/>
      <c r="W178" s="7"/>
      <c r="X178" s="7"/>
      <c r="Y178" s="7"/>
      <c r="Z178" s="7"/>
    </row>
    <row r="179" ht="15.0" customHeight="1">
      <c r="A179" s="20" t="s">
        <v>243</v>
      </c>
      <c r="B179" s="20" t="s">
        <v>429</v>
      </c>
      <c r="C179" s="20" t="s">
        <v>715</v>
      </c>
      <c r="D179" s="50">
        <v>489.0</v>
      </c>
      <c r="E179" s="50">
        <v>460.0</v>
      </c>
      <c r="F179" s="50">
        <v>949.0</v>
      </c>
      <c r="G179" s="57">
        <v>0.5152792413</v>
      </c>
      <c r="H179" s="57">
        <v>0.4847207587</v>
      </c>
      <c r="I179" s="7"/>
      <c r="J179" s="20" t="s">
        <v>243</v>
      </c>
      <c r="K179" s="20" t="s">
        <v>432</v>
      </c>
      <c r="L179" s="20">
        <v>970.0</v>
      </c>
      <c r="M179" s="57">
        <v>0.3180759336</v>
      </c>
      <c r="N179" s="57">
        <v>0.3299620733</v>
      </c>
      <c r="O179" s="27">
        <v>-1.188613973</v>
      </c>
      <c r="P179" s="20">
        <v>1.0</v>
      </c>
      <c r="Q179" s="7"/>
      <c r="R179" s="7"/>
      <c r="S179" s="7"/>
      <c r="T179" s="7"/>
      <c r="U179" s="7"/>
      <c r="V179" s="7"/>
      <c r="W179" s="7"/>
      <c r="X179" s="7"/>
      <c r="Y179" s="7"/>
      <c r="Z179" s="7"/>
    </row>
    <row r="180" ht="15.0" customHeight="1">
      <c r="A180" s="20" t="s">
        <v>243</v>
      </c>
      <c r="B180" s="20" t="s">
        <v>430</v>
      </c>
      <c r="C180" s="20" t="s">
        <v>430</v>
      </c>
      <c r="D180" s="50">
        <v>996.0</v>
      </c>
      <c r="E180" s="50">
        <v>1474.0</v>
      </c>
      <c r="F180" s="50">
        <v>2470.0</v>
      </c>
      <c r="G180" s="57">
        <v>0.4032388664</v>
      </c>
      <c r="H180" s="57">
        <v>0.5967611336</v>
      </c>
      <c r="I180" s="7"/>
      <c r="J180" s="20" t="s">
        <v>243</v>
      </c>
      <c r="K180" s="20" t="s">
        <v>433</v>
      </c>
      <c r="L180" s="20">
        <v>980.0</v>
      </c>
      <c r="M180" s="57">
        <v>0.5132761</v>
      </c>
      <c r="N180" s="57">
        <v>0.5291576674</v>
      </c>
      <c r="O180" s="27">
        <v>-1.588156738</v>
      </c>
      <c r="P180" s="20">
        <v>1.0</v>
      </c>
      <c r="Q180" s="7"/>
      <c r="R180" s="7"/>
      <c r="S180" s="7"/>
      <c r="T180" s="7"/>
      <c r="U180" s="7"/>
      <c r="V180" s="7"/>
      <c r="W180" s="7"/>
      <c r="X180" s="7"/>
      <c r="Y180" s="7"/>
      <c r="Z180" s="7"/>
    </row>
    <row r="181" ht="15.0" customHeight="1">
      <c r="A181" s="20" t="s">
        <v>243</v>
      </c>
      <c r="B181" s="20" t="s">
        <v>431</v>
      </c>
      <c r="C181" s="20" t="s">
        <v>431</v>
      </c>
      <c r="D181" s="50">
        <v>505.0</v>
      </c>
      <c r="E181" s="50">
        <v>838.0</v>
      </c>
      <c r="F181" s="50">
        <v>1343.0</v>
      </c>
      <c r="G181" s="57">
        <v>0.3760238273</v>
      </c>
      <c r="H181" s="57">
        <v>0.6239761727</v>
      </c>
      <c r="I181" s="7"/>
      <c r="J181" s="20" t="s">
        <v>243</v>
      </c>
      <c r="K181" s="20" t="s">
        <v>434</v>
      </c>
      <c r="L181" s="20">
        <v>990.0</v>
      </c>
      <c r="M181" s="57">
        <v>0.4037240239</v>
      </c>
      <c r="N181" s="57">
        <v>0.430887372</v>
      </c>
      <c r="O181" s="27">
        <v>-2.716334812</v>
      </c>
      <c r="P181" s="20">
        <v>1.0</v>
      </c>
      <c r="Q181" s="7"/>
      <c r="R181" s="7"/>
      <c r="S181" s="7"/>
      <c r="T181" s="7"/>
      <c r="U181" s="7"/>
      <c r="V181" s="7"/>
      <c r="W181" s="7"/>
      <c r="X181" s="7"/>
      <c r="Y181" s="7"/>
      <c r="Z181" s="7"/>
    </row>
    <row r="182" ht="15.0" customHeight="1">
      <c r="A182" s="20" t="s">
        <v>243</v>
      </c>
      <c r="B182" s="20" t="s">
        <v>432</v>
      </c>
      <c r="C182" s="20" t="s">
        <v>716</v>
      </c>
      <c r="D182" s="50">
        <v>195.0</v>
      </c>
      <c r="E182" s="50">
        <v>460.0</v>
      </c>
      <c r="F182" s="50">
        <v>655.0</v>
      </c>
      <c r="G182" s="57">
        <v>0.2977099237</v>
      </c>
      <c r="H182" s="57">
        <v>0.7022900763</v>
      </c>
      <c r="I182" s="7"/>
      <c r="J182" s="20" t="s">
        <v>243</v>
      </c>
      <c r="K182" s="20" t="s">
        <v>434</v>
      </c>
      <c r="L182" s="20">
        <v>1000.0</v>
      </c>
      <c r="M182" s="57">
        <v>0.3747584199</v>
      </c>
      <c r="N182" s="57">
        <v>0.3923357664</v>
      </c>
      <c r="O182" s="27">
        <v>-1.757734647</v>
      </c>
      <c r="P182" s="20">
        <v>1.0</v>
      </c>
      <c r="Q182" s="7"/>
      <c r="R182" s="7"/>
      <c r="S182" s="7"/>
      <c r="T182" s="7"/>
      <c r="U182" s="7"/>
      <c r="V182" s="7"/>
      <c r="W182" s="7"/>
      <c r="X182" s="7"/>
      <c r="Y182" s="7"/>
      <c r="Z182" s="7"/>
    </row>
    <row r="183" ht="15.0" customHeight="1">
      <c r="A183" s="20" t="s">
        <v>243</v>
      </c>
      <c r="B183" s="20" t="s">
        <v>432</v>
      </c>
      <c r="C183" s="20" t="s">
        <v>717</v>
      </c>
      <c r="D183" s="50">
        <v>126.0</v>
      </c>
      <c r="E183" s="50">
        <v>243.0</v>
      </c>
      <c r="F183" s="50">
        <v>369.0</v>
      </c>
      <c r="G183" s="57">
        <v>0.3414634146</v>
      </c>
      <c r="H183" s="57">
        <v>0.6585365854</v>
      </c>
      <c r="I183" s="7"/>
      <c r="J183" s="20" t="s">
        <v>243</v>
      </c>
      <c r="K183" s="20" t="s">
        <v>434</v>
      </c>
      <c r="L183" s="20">
        <v>1010.0</v>
      </c>
      <c r="M183" s="57">
        <v>0.3788818677</v>
      </c>
      <c r="N183" s="57">
        <v>0.3890814558</v>
      </c>
      <c r="O183" s="27">
        <v>-1.019958812</v>
      </c>
      <c r="P183" s="20">
        <v>1.0</v>
      </c>
      <c r="Q183" s="7"/>
      <c r="R183" s="7"/>
      <c r="S183" s="7"/>
      <c r="T183" s="7"/>
      <c r="U183" s="7"/>
      <c r="V183" s="7"/>
      <c r="W183" s="7"/>
      <c r="X183" s="7"/>
      <c r="Y183" s="7"/>
      <c r="Z183" s="7"/>
    </row>
    <row r="184" ht="15.0" customHeight="1">
      <c r="A184" s="20" t="s">
        <v>243</v>
      </c>
      <c r="B184" s="20" t="s">
        <v>432</v>
      </c>
      <c r="C184" s="20" t="s">
        <v>718</v>
      </c>
      <c r="D184" s="50">
        <v>503.0</v>
      </c>
      <c r="E184" s="50">
        <v>923.0</v>
      </c>
      <c r="F184" s="50">
        <v>1426.0</v>
      </c>
      <c r="G184" s="57">
        <v>0.3527349229</v>
      </c>
      <c r="H184" s="57">
        <v>0.6472650771</v>
      </c>
      <c r="I184" s="7"/>
      <c r="J184" s="20" t="s">
        <v>243</v>
      </c>
      <c r="K184" s="20" t="s">
        <v>434</v>
      </c>
      <c r="L184" s="20">
        <v>1020.0</v>
      </c>
      <c r="M184" s="57">
        <v>0.3708923142</v>
      </c>
      <c r="N184" s="57">
        <v>0.4004898959</v>
      </c>
      <c r="O184" s="27">
        <v>-2.959758174</v>
      </c>
      <c r="P184" s="20">
        <v>1.0</v>
      </c>
      <c r="Q184" s="7"/>
      <c r="R184" s="7"/>
      <c r="S184" s="7"/>
      <c r="T184" s="7"/>
      <c r="U184" s="7"/>
      <c r="V184" s="7"/>
      <c r="W184" s="7"/>
      <c r="X184" s="7"/>
      <c r="Y184" s="7"/>
      <c r="Z184" s="7"/>
    </row>
    <row r="185" ht="15.0" customHeight="1">
      <c r="A185" s="20" t="s">
        <v>243</v>
      </c>
      <c r="B185" s="20" t="s">
        <v>433</v>
      </c>
      <c r="C185" s="20" t="s">
        <v>433</v>
      </c>
      <c r="D185" s="50">
        <v>849.0</v>
      </c>
      <c r="E185" s="50">
        <v>708.0</v>
      </c>
      <c r="F185" s="50">
        <v>1557.0</v>
      </c>
      <c r="G185" s="57">
        <v>0.5452793834</v>
      </c>
      <c r="H185" s="57">
        <v>0.4547206166</v>
      </c>
      <c r="I185" s="7"/>
      <c r="J185" s="20" t="s">
        <v>243</v>
      </c>
      <c r="K185" s="20" t="s">
        <v>434</v>
      </c>
      <c r="L185" s="20">
        <v>1022.0</v>
      </c>
      <c r="M185" s="57">
        <v>0.3648771978</v>
      </c>
      <c r="N185" s="57">
        <v>0.3849343469</v>
      </c>
      <c r="O185" s="27">
        <v>-2.005714908</v>
      </c>
      <c r="P185" s="20">
        <v>1.0</v>
      </c>
      <c r="Q185" s="7"/>
      <c r="R185" s="7"/>
      <c r="S185" s="7"/>
      <c r="T185" s="7"/>
      <c r="U185" s="7"/>
      <c r="V185" s="7"/>
      <c r="W185" s="7"/>
      <c r="X185" s="7"/>
      <c r="Y185" s="7"/>
      <c r="Z185" s="7"/>
    </row>
    <row r="186" ht="15.0" customHeight="1">
      <c r="A186" s="20" t="s">
        <v>243</v>
      </c>
      <c r="B186" s="20" t="s">
        <v>434</v>
      </c>
      <c r="C186" s="20" t="s">
        <v>719</v>
      </c>
      <c r="D186" s="50">
        <v>938.0</v>
      </c>
      <c r="E186" s="50">
        <v>1149.0</v>
      </c>
      <c r="F186" s="50">
        <v>2087.0</v>
      </c>
      <c r="G186" s="57">
        <v>0.4494489698</v>
      </c>
      <c r="H186" s="57">
        <v>0.5505510302</v>
      </c>
      <c r="I186" s="7"/>
      <c r="J186" s="20" t="s">
        <v>243</v>
      </c>
      <c r="K186" s="20" t="s">
        <v>434</v>
      </c>
      <c r="L186" s="20">
        <v>1025.0</v>
      </c>
      <c r="M186" s="57">
        <v>0.4110176183</v>
      </c>
      <c r="N186" s="57">
        <v>0.4215938303</v>
      </c>
      <c r="O186" s="27">
        <v>-1.057621206</v>
      </c>
      <c r="P186" s="20">
        <v>1.0</v>
      </c>
      <c r="Q186" s="7"/>
      <c r="R186" s="7"/>
      <c r="S186" s="7"/>
      <c r="T186" s="7"/>
      <c r="U186" s="7"/>
      <c r="V186" s="7"/>
      <c r="W186" s="7"/>
      <c r="X186" s="7"/>
      <c r="Y186" s="7"/>
      <c r="Z186" s="7"/>
    </row>
    <row r="187" ht="15.0" customHeight="1">
      <c r="A187" s="20" t="s">
        <v>243</v>
      </c>
      <c r="B187" s="20" t="s">
        <v>434</v>
      </c>
      <c r="C187" s="20" t="s">
        <v>720</v>
      </c>
      <c r="D187" s="50">
        <v>797.0</v>
      </c>
      <c r="E187" s="50">
        <v>1126.0</v>
      </c>
      <c r="F187" s="50">
        <v>1923.0</v>
      </c>
      <c r="G187" s="57">
        <v>0.4144565783</v>
      </c>
      <c r="H187" s="57">
        <v>0.5855434217</v>
      </c>
      <c r="I187" s="7"/>
      <c r="J187" s="20" t="s">
        <v>243</v>
      </c>
      <c r="K187" s="20" t="s">
        <v>435</v>
      </c>
      <c r="L187" s="20">
        <v>1030.0</v>
      </c>
      <c r="M187" s="57">
        <v>0.4634148823</v>
      </c>
      <c r="N187" s="57">
        <v>0.4908155768</v>
      </c>
      <c r="O187" s="27">
        <v>-2.740069446</v>
      </c>
      <c r="P187" s="20">
        <v>1.0</v>
      </c>
      <c r="Q187" s="7"/>
      <c r="R187" s="7"/>
      <c r="S187" s="7"/>
      <c r="T187" s="7"/>
      <c r="U187" s="7"/>
      <c r="V187" s="7"/>
      <c r="W187" s="7"/>
      <c r="X187" s="7"/>
      <c r="Y187" s="7"/>
      <c r="Z187" s="7"/>
    </row>
    <row r="188" ht="15.0" customHeight="1">
      <c r="A188" s="20" t="s">
        <v>243</v>
      </c>
      <c r="B188" s="20" t="s">
        <v>434</v>
      </c>
      <c r="C188" s="20" t="s">
        <v>721</v>
      </c>
      <c r="D188" s="50">
        <v>409.0</v>
      </c>
      <c r="E188" s="50">
        <v>587.0</v>
      </c>
      <c r="F188" s="50">
        <v>996.0</v>
      </c>
      <c r="G188" s="57">
        <v>0.4106425703</v>
      </c>
      <c r="H188" s="57">
        <v>0.5893574297</v>
      </c>
      <c r="I188" s="7"/>
      <c r="J188" s="20" t="s">
        <v>243</v>
      </c>
      <c r="K188" s="20" t="s">
        <v>435</v>
      </c>
      <c r="L188" s="20">
        <v>1040.0</v>
      </c>
      <c r="M188" s="57">
        <v>0.4720791666</v>
      </c>
      <c r="N188" s="57">
        <v>0.4953732264</v>
      </c>
      <c r="O188" s="27">
        <v>-2.329405976</v>
      </c>
      <c r="P188" s="20">
        <v>1.0</v>
      </c>
      <c r="Q188" s="7"/>
      <c r="R188" s="7"/>
      <c r="S188" s="7"/>
      <c r="T188" s="7"/>
      <c r="U188" s="7"/>
      <c r="V188" s="7"/>
      <c r="W188" s="7"/>
      <c r="X188" s="7"/>
      <c r="Y188" s="7"/>
      <c r="Z188" s="7"/>
    </row>
    <row r="189" ht="15.0" customHeight="1">
      <c r="A189" s="20" t="s">
        <v>243</v>
      </c>
      <c r="B189" s="20" t="s">
        <v>434</v>
      </c>
      <c r="C189" s="20" t="s">
        <v>722</v>
      </c>
      <c r="D189" s="50">
        <v>638.0</v>
      </c>
      <c r="E189" s="50">
        <v>874.0</v>
      </c>
      <c r="F189" s="50">
        <v>1512.0</v>
      </c>
      <c r="G189" s="57">
        <v>0.421957672</v>
      </c>
      <c r="H189" s="57">
        <v>0.578042328</v>
      </c>
      <c r="I189" s="7"/>
      <c r="J189" s="20" t="s">
        <v>243</v>
      </c>
      <c r="K189" s="20" t="s">
        <v>435</v>
      </c>
      <c r="L189" s="20">
        <v>1050.0</v>
      </c>
      <c r="M189" s="57">
        <v>0.4794712023</v>
      </c>
      <c r="N189" s="57">
        <v>0.4885714286</v>
      </c>
      <c r="O189" s="27">
        <v>-0.9100226246</v>
      </c>
      <c r="P189" s="20">
        <v>1.0</v>
      </c>
      <c r="Q189" s="7"/>
      <c r="R189" s="7"/>
      <c r="S189" s="7"/>
      <c r="T189" s="7"/>
      <c r="U189" s="7"/>
      <c r="V189" s="7"/>
      <c r="W189" s="7"/>
      <c r="X189" s="7"/>
      <c r="Y189" s="7"/>
      <c r="Z189" s="7"/>
    </row>
    <row r="190" ht="15.0" customHeight="1">
      <c r="A190" s="20" t="s">
        <v>243</v>
      </c>
      <c r="B190" s="20" t="s">
        <v>434</v>
      </c>
      <c r="C190" s="20" t="s">
        <v>723</v>
      </c>
      <c r="D190" s="50">
        <v>551.0</v>
      </c>
      <c r="E190" s="50">
        <v>807.0</v>
      </c>
      <c r="F190" s="50">
        <v>1358.0</v>
      </c>
      <c r="G190" s="57">
        <v>0.4057437408</v>
      </c>
      <c r="H190" s="57">
        <v>0.5942562592</v>
      </c>
      <c r="I190" s="7"/>
      <c r="J190" s="20" t="s">
        <v>243</v>
      </c>
      <c r="K190" s="20" t="s">
        <v>435</v>
      </c>
      <c r="L190" s="20">
        <v>1055.0</v>
      </c>
      <c r="M190" s="57">
        <v>0.4863427618</v>
      </c>
      <c r="N190" s="57">
        <v>0.4963768116</v>
      </c>
      <c r="O190" s="27">
        <v>-1.003404982</v>
      </c>
      <c r="P190" s="20">
        <v>1.0</v>
      </c>
      <c r="Q190" s="7"/>
      <c r="R190" s="7"/>
      <c r="S190" s="7"/>
      <c r="T190" s="7"/>
      <c r="U190" s="7"/>
      <c r="V190" s="7"/>
      <c r="W190" s="7"/>
      <c r="X190" s="7"/>
      <c r="Y190" s="7"/>
      <c r="Z190" s="7"/>
    </row>
    <row r="191" ht="15.0" customHeight="1">
      <c r="A191" s="20" t="s">
        <v>243</v>
      </c>
      <c r="B191" s="20" t="s">
        <v>434</v>
      </c>
      <c r="C191" s="20" t="s">
        <v>724</v>
      </c>
      <c r="D191" s="50">
        <v>411.0</v>
      </c>
      <c r="E191" s="50">
        <v>518.0</v>
      </c>
      <c r="F191" s="50">
        <v>929.0</v>
      </c>
      <c r="G191" s="57">
        <v>0.4424111948</v>
      </c>
      <c r="H191" s="57">
        <v>0.5575888052</v>
      </c>
      <c r="I191" s="7"/>
      <c r="J191" s="20" t="s">
        <v>243</v>
      </c>
      <c r="K191" s="20" t="s">
        <v>435</v>
      </c>
      <c r="L191" s="20">
        <v>1060.0</v>
      </c>
      <c r="M191" s="57">
        <v>0.4438263046</v>
      </c>
      <c r="N191" s="57">
        <v>0.4874651811</v>
      </c>
      <c r="O191" s="27">
        <v>-4.363887649</v>
      </c>
      <c r="P191" s="20">
        <v>1.0</v>
      </c>
      <c r="Q191" s="7"/>
      <c r="R191" s="7"/>
      <c r="S191" s="7"/>
      <c r="T191" s="7"/>
      <c r="U191" s="7"/>
      <c r="V191" s="7"/>
      <c r="W191" s="7"/>
      <c r="X191" s="7"/>
      <c r="Y191" s="7"/>
      <c r="Z191" s="7"/>
    </row>
    <row r="192" ht="15.0" customHeight="1">
      <c r="A192" s="20" t="s">
        <v>243</v>
      </c>
      <c r="B192" s="20" t="s">
        <v>435</v>
      </c>
      <c r="C192" s="20" t="s">
        <v>725</v>
      </c>
      <c r="D192" s="50">
        <v>552.0</v>
      </c>
      <c r="E192" s="50">
        <v>528.0</v>
      </c>
      <c r="F192" s="50">
        <v>1080.0</v>
      </c>
      <c r="G192" s="57">
        <v>0.5111111111</v>
      </c>
      <c r="H192" s="57">
        <v>0.4888888889</v>
      </c>
      <c r="I192" s="7"/>
      <c r="J192" s="20" t="s">
        <v>243</v>
      </c>
      <c r="K192" s="20" t="s">
        <v>435</v>
      </c>
      <c r="L192" s="20">
        <v>1070.0</v>
      </c>
      <c r="M192" s="57">
        <v>0.4364106157</v>
      </c>
      <c r="N192" s="57">
        <v>0.4650817236</v>
      </c>
      <c r="O192" s="27">
        <v>-2.867110794</v>
      </c>
      <c r="P192" s="20">
        <v>1.0</v>
      </c>
      <c r="Q192" s="7"/>
      <c r="R192" s="7"/>
      <c r="S192" s="7"/>
      <c r="T192" s="7"/>
      <c r="U192" s="7"/>
      <c r="V192" s="7"/>
      <c r="W192" s="7"/>
      <c r="X192" s="7"/>
      <c r="Y192" s="7"/>
      <c r="Z192" s="7"/>
    </row>
    <row r="193" ht="15.0" customHeight="1">
      <c r="A193" s="20" t="s">
        <v>243</v>
      </c>
      <c r="B193" s="20" t="s">
        <v>435</v>
      </c>
      <c r="C193" s="20" t="s">
        <v>726</v>
      </c>
      <c r="D193" s="50">
        <v>679.0</v>
      </c>
      <c r="E193" s="50">
        <v>639.0</v>
      </c>
      <c r="F193" s="50">
        <v>1318.0</v>
      </c>
      <c r="G193" s="57">
        <v>0.5151745068</v>
      </c>
      <c r="H193" s="57">
        <v>0.4848254932</v>
      </c>
      <c r="I193" s="7"/>
      <c r="J193" s="20" t="s">
        <v>243</v>
      </c>
      <c r="K193" s="20" t="s">
        <v>435</v>
      </c>
      <c r="L193" s="20">
        <v>1085.0</v>
      </c>
      <c r="M193" s="57">
        <v>0.4975143606</v>
      </c>
      <c r="N193" s="57">
        <v>0.5279898219</v>
      </c>
      <c r="O193" s="27">
        <v>-3.047546128</v>
      </c>
      <c r="P193" s="20">
        <v>0.0</v>
      </c>
      <c r="Q193" s="7"/>
      <c r="R193" s="7"/>
      <c r="S193" s="7"/>
      <c r="T193" s="7"/>
      <c r="U193" s="7"/>
      <c r="V193" s="7"/>
      <c r="W193" s="7"/>
      <c r="X193" s="7"/>
      <c r="Y193" s="7"/>
      <c r="Z193" s="7"/>
    </row>
    <row r="194" ht="15.0" customHeight="1">
      <c r="A194" s="20" t="s">
        <v>243</v>
      </c>
      <c r="B194" s="20" t="s">
        <v>435</v>
      </c>
      <c r="C194" s="20" t="s">
        <v>727</v>
      </c>
      <c r="D194" s="50">
        <v>320.0</v>
      </c>
      <c r="E194" s="50">
        <v>313.0</v>
      </c>
      <c r="F194" s="50">
        <v>633.0</v>
      </c>
      <c r="G194" s="57">
        <v>0.5055292259</v>
      </c>
      <c r="H194" s="57">
        <v>0.4944707741</v>
      </c>
      <c r="I194" s="7"/>
      <c r="J194" s="20" t="s">
        <v>243</v>
      </c>
      <c r="K194" s="20" t="s">
        <v>435</v>
      </c>
      <c r="L194" s="20">
        <v>1090.0</v>
      </c>
      <c r="M194" s="57">
        <v>0.4721848642</v>
      </c>
      <c r="N194" s="57">
        <v>0.4990636704</v>
      </c>
      <c r="O194" s="27">
        <v>-2.687880626</v>
      </c>
      <c r="P194" s="20">
        <v>1.0</v>
      </c>
      <c r="Q194" s="7"/>
      <c r="R194" s="7"/>
      <c r="S194" s="7"/>
      <c r="T194" s="7"/>
      <c r="U194" s="7"/>
      <c r="V194" s="7"/>
      <c r="W194" s="7"/>
      <c r="X194" s="7"/>
      <c r="Y194" s="7"/>
      <c r="Z194" s="7"/>
    </row>
    <row r="195" ht="15.0" customHeight="1">
      <c r="A195" s="20" t="s">
        <v>243</v>
      </c>
      <c r="B195" s="20" t="s">
        <v>435</v>
      </c>
      <c r="C195" s="20" t="s">
        <v>728</v>
      </c>
      <c r="D195" s="50">
        <v>375.0</v>
      </c>
      <c r="E195" s="50">
        <v>352.0</v>
      </c>
      <c r="F195" s="50">
        <v>727.0</v>
      </c>
      <c r="G195" s="57">
        <v>0.5158184319</v>
      </c>
      <c r="H195" s="57">
        <v>0.4841815681</v>
      </c>
      <c r="I195" s="7"/>
      <c r="J195" s="20" t="s">
        <v>243</v>
      </c>
      <c r="K195" s="20" t="s">
        <v>436</v>
      </c>
      <c r="L195" s="20">
        <v>1100.0</v>
      </c>
      <c r="M195" s="57">
        <v>0.4413330155</v>
      </c>
      <c r="N195" s="57">
        <v>0.4179620035</v>
      </c>
      <c r="O195" s="27">
        <v>2.337101209</v>
      </c>
      <c r="P195" s="20">
        <v>1.0</v>
      </c>
      <c r="Q195" s="7"/>
      <c r="R195" s="7"/>
      <c r="S195" s="7"/>
      <c r="T195" s="7"/>
      <c r="U195" s="7"/>
      <c r="V195" s="7"/>
      <c r="W195" s="7"/>
      <c r="X195" s="7"/>
      <c r="Y195" s="7"/>
      <c r="Z195" s="7"/>
    </row>
    <row r="196" ht="15.0" customHeight="1">
      <c r="A196" s="20" t="s">
        <v>243</v>
      </c>
      <c r="B196" s="20" t="s">
        <v>435</v>
      </c>
      <c r="C196" s="20" t="s">
        <v>729</v>
      </c>
      <c r="D196" s="50">
        <v>460.0</v>
      </c>
      <c r="E196" s="50">
        <v>453.0</v>
      </c>
      <c r="F196" s="50">
        <v>913.0</v>
      </c>
      <c r="G196" s="57">
        <v>0.5038335159</v>
      </c>
      <c r="H196" s="57">
        <v>0.4961664841</v>
      </c>
      <c r="I196" s="7"/>
      <c r="J196" s="20" t="s">
        <v>243</v>
      </c>
      <c r="K196" s="20" t="s">
        <v>436</v>
      </c>
      <c r="L196" s="20">
        <v>1110.0</v>
      </c>
      <c r="M196" s="57">
        <v>0.4061066785</v>
      </c>
      <c r="N196" s="57">
        <v>0.3903966597</v>
      </c>
      <c r="O196" s="27">
        <v>1.571001877</v>
      </c>
      <c r="P196" s="20">
        <v>1.0</v>
      </c>
      <c r="Q196" s="7"/>
      <c r="R196" s="7"/>
      <c r="S196" s="7"/>
      <c r="T196" s="7"/>
      <c r="U196" s="7"/>
      <c r="V196" s="7"/>
      <c r="W196" s="7"/>
      <c r="X196" s="7"/>
      <c r="Y196" s="7"/>
      <c r="Z196" s="7"/>
    </row>
    <row r="197" ht="15.0" customHeight="1">
      <c r="A197" s="20" t="s">
        <v>243</v>
      </c>
      <c r="B197" s="20" t="s">
        <v>435</v>
      </c>
      <c r="C197" s="20" t="s">
        <v>730</v>
      </c>
      <c r="D197" s="50">
        <v>300.0</v>
      </c>
      <c r="E197" s="50">
        <v>320.0</v>
      </c>
      <c r="F197" s="50">
        <v>620.0</v>
      </c>
      <c r="G197" s="57">
        <v>0.4838709677</v>
      </c>
      <c r="H197" s="57">
        <v>0.5161290323</v>
      </c>
      <c r="I197" s="7"/>
      <c r="J197" s="20" t="s">
        <v>243</v>
      </c>
      <c r="K197" s="20" t="s">
        <v>436</v>
      </c>
      <c r="L197" s="20">
        <v>1120.0</v>
      </c>
      <c r="M197" s="57">
        <v>0.4015063899</v>
      </c>
      <c r="N197" s="57">
        <v>0.4131403118</v>
      </c>
      <c r="O197" s="27">
        <v>-1.163392188</v>
      </c>
      <c r="P197" s="20">
        <v>1.0</v>
      </c>
      <c r="Q197" s="7"/>
      <c r="R197" s="7"/>
      <c r="S197" s="7"/>
      <c r="T197" s="7"/>
      <c r="U197" s="7"/>
      <c r="V197" s="7"/>
      <c r="W197" s="7"/>
      <c r="X197" s="7"/>
      <c r="Y197" s="7"/>
      <c r="Z197" s="7"/>
    </row>
    <row r="198" ht="15.0" customHeight="1">
      <c r="A198" s="20" t="s">
        <v>243</v>
      </c>
      <c r="B198" s="20" t="s">
        <v>435</v>
      </c>
      <c r="C198" s="20" t="s">
        <v>731</v>
      </c>
      <c r="D198" s="50">
        <v>380.0</v>
      </c>
      <c r="E198" s="50">
        <v>320.0</v>
      </c>
      <c r="F198" s="50">
        <v>700.0</v>
      </c>
      <c r="G198" s="57">
        <v>0.5428571429</v>
      </c>
      <c r="H198" s="57">
        <v>0.4571428571</v>
      </c>
      <c r="I198" s="7"/>
      <c r="J198" s="20" t="s">
        <v>243</v>
      </c>
      <c r="K198" s="20" t="s">
        <v>437</v>
      </c>
      <c r="L198" s="20">
        <v>1130.0</v>
      </c>
      <c r="M198" s="57">
        <v>0.4834684988</v>
      </c>
      <c r="N198" s="57">
        <v>0.4861407249</v>
      </c>
      <c r="O198" s="27">
        <v>-0.2672226129</v>
      </c>
      <c r="P198" s="20">
        <v>1.0</v>
      </c>
      <c r="Q198" s="7"/>
      <c r="R198" s="7"/>
      <c r="S198" s="7"/>
      <c r="T198" s="7"/>
      <c r="U198" s="7"/>
      <c r="V198" s="7"/>
      <c r="W198" s="7"/>
      <c r="X198" s="7"/>
      <c r="Y198" s="7"/>
      <c r="Z198" s="7"/>
    </row>
    <row r="199" ht="15.0" customHeight="1">
      <c r="A199" s="20" t="s">
        <v>243</v>
      </c>
      <c r="B199" s="20" t="s">
        <v>435</v>
      </c>
      <c r="C199" s="20" t="s">
        <v>732</v>
      </c>
      <c r="D199" s="50">
        <v>493.0</v>
      </c>
      <c r="E199" s="50">
        <v>463.0</v>
      </c>
      <c r="F199" s="50">
        <v>956.0</v>
      </c>
      <c r="G199" s="57">
        <v>0.5156903766</v>
      </c>
      <c r="H199" s="57">
        <v>0.4843096234</v>
      </c>
      <c r="I199" s="7"/>
      <c r="J199" s="20" t="s">
        <v>243</v>
      </c>
      <c r="K199" s="20" t="s">
        <v>437</v>
      </c>
      <c r="L199" s="20">
        <v>1140.0</v>
      </c>
      <c r="M199" s="57">
        <v>0.4919078205</v>
      </c>
      <c r="N199" s="57">
        <v>0.5005574136</v>
      </c>
      <c r="O199" s="27">
        <v>-0.8649593139</v>
      </c>
      <c r="P199" s="20">
        <v>0.0</v>
      </c>
      <c r="Q199" s="7"/>
      <c r="R199" s="7"/>
      <c r="S199" s="7"/>
      <c r="T199" s="7"/>
      <c r="U199" s="7"/>
      <c r="V199" s="7"/>
      <c r="W199" s="7"/>
      <c r="X199" s="7"/>
      <c r="Y199" s="7"/>
      <c r="Z199" s="7"/>
    </row>
    <row r="200" ht="15.0" customHeight="1">
      <c r="A200" s="20" t="s">
        <v>243</v>
      </c>
      <c r="B200" s="20" t="s">
        <v>436</v>
      </c>
      <c r="C200" s="20" t="s">
        <v>733</v>
      </c>
      <c r="D200" s="50">
        <v>195.0</v>
      </c>
      <c r="E200" s="50">
        <v>247.0</v>
      </c>
      <c r="F200" s="50">
        <v>442.0</v>
      </c>
      <c r="G200" s="57">
        <v>0.4411764706</v>
      </c>
      <c r="H200" s="57">
        <v>0.5588235294</v>
      </c>
      <c r="I200" s="7"/>
      <c r="J200" s="20" t="s">
        <v>243</v>
      </c>
      <c r="K200" s="20" t="s">
        <v>437</v>
      </c>
      <c r="L200" s="20">
        <v>1150.0</v>
      </c>
      <c r="M200" s="57">
        <v>0.5522547047</v>
      </c>
      <c r="N200" s="57">
        <v>0.5592485549</v>
      </c>
      <c r="O200" s="27">
        <v>-0.6993850167</v>
      </c>
      <c r="P200" s="20">
        <v>1.0</v>
      </c>
      <c r="Q200" s="7"/>
      <c r="R200" s="7"/>
      <c r="S200" s="7"/>
      <c r="T200" s="7"/>
      <c r="U200" s="7"/>
      <c r="V200" s="7"/>
      <c r="W200" s="7"/>
      <c r="X200" s="7"/>
      <c r="Y200" s="7"/>
      <c r="Z200" s="7"/>
    </row>
    <row r="201" ht="15.0" customHeight="1">
      <c r="A201" s="20" t="s">
        <v>243</v>
      </c>
      <c r="B201" s="20" t="s">
        <v>436</v>
      </c>
      <c r="C201" s="20" t="s">
        <v>734</v>
      </c>
      <c r="D201" s="50">
        <v>134.0</v>
      </c>
      <c r="E201" s="50">
        <v>190.0</v>
      </c>
      <c r="F201" s="50">
        <v>324.0</v>
      </c>
      <c r="G201" s="57">
        <v>0.4135802469</v>
      </c>
      <c r="H201" s="57">
        <v>0.5864197531</v>
      </c>
      <c r="I201" s="7"/>
      <c r="J201" s="20" t="s">
        <v>243</v>
      </c>
      <c r="K201" s="20" t="s">
        <v>437</v>
      </c>
      <c r="L201" s="20">
        <v>1160.0</v>
      </c>
      <c r="M201" s="57">
        <v>0.4525279828</v>
      </c>
      <c r="N201" s="57">
        <v>0.4806480648</v>
      </c>
      <c r="O201" s="27">
        <v>-2.812008199</v>
      </c>
      <c r="P201" s="20">
        <v>1.0</v>
      </c>
      <c r="Q201" s="7"/>
      <c r="R201" s="7"/>
      <c r="S201" s="7"/>
      <c r="T201" s="7"/>
      <c r="U201" s="7"/>
      <c r="V201" s="7"/>
      <c r="W201" s="7"/>
      <c r="X201" s="7"/>
      <c r="Y201" s="7"/>
      <c r="Z201" s="7"/>
    </row>
    <row r="202" ht="15.0" customHeight="1">
      <c r="A202" s="20" t="s">
        <v>243</v>
      </c>
      <c r="B202" s="20" t="s">
        <v>436</v>
      </c>
      <c r="C202" s="20" t="s">
        <v>735</v>
      </c>
      <c r="D202" s="50">
        <v>336.0</v>
      </c>
      <c r="E202" s="50">
        <v>437.0</v>
      </c>
      <c r="F202" s="50">
        <v>773.0</v>
      </c>
      <c r="G202" s="57">
        <v>0.4346701164</v>
      </c>
      <c r="H202" s="57">
        <v>0.5653298836</v>
      </c>
      <c r="I202" s="7"/>
      <c r="J202" s="20" t="s">
        <v>243</v>
      </c>
      <c r="K202" s="20" t="s">
        <v>437</v>
      </c>
      <c r="L202" s="20">
        <v>1170.0</v>
      </c>
      <c r="M202" s="57">
        <v>0.5696614066</v>
      </c>
      <c r="N202" s="57">
        <v>0.6024678112</v>
      </c>
      <c r="O202" s="27">
        <v>-3.280640455</v>
      </c>
      <c r="P202" s="20">
        <v>1.0</v>
      </c>
      <c r="Q202" s="7"/>
      <c r="R202" s="7"/>
      <c r="S202" s="7"/>
      <c r="T202" s="7"/>
      <c r="U202" s="7"/>
      <c r="V202" s="7"/>
      <c r="W202" s="7"/>
      <c r="X202" s="7"/>
      <c r="Y202" s="7"/>
      <c r="Z202" s="7"/>
    </row>
    <row r="203" ht="15.0" customHeight="1">
      <c r="A203" s="20" t="s">
        <v>243</v>
      </c>
      <c r="B203" s="20" t="s">
        <v>437</v>
      </c>
      <c r="C203" s="20" t="s">
        <v>736</v>
      </c>
      <c r="D203" s="50">
        <v>790.0</v>
      </c>
      <c r="E203" s="50">
        <v>775.0</v>
      </c>
      <c r="F203" s="50">
        <v>1565.0</v>
      </c>
      <c r="G203" s="57">
        <v>0.5047923323</v>
      </c>
      <c r="H203" s="57">
        <v>0.4952076677</v>
      </c>
      <c r="I203" s="7"/>
      <c r="J203" s="20" t="s">
        <v>243</v>
      </c>
      <c r="K203" s="20" t="s">
        <v>437</v>
      </c>
      <c r="L203" s="20">
        <v>1180.0</v>
      </c>
      <c r="M203" s="57">
        <v>0.582591887</v>
      </c>
      <c r="N203" s="57">
        <v>0.5988636364</v>
      </c>
      <c r="O203" s="27">
        <v>-1.627174941</v>
      </c>
      <c r="P203" s="20">
        <v>1.0</v>
      </c>
      <c r="Q203" s="7"/>
      <c r="R203" s="7"/>
      <c r="S203" s="7"/>
      <c r="T203" s="7"/>
      <c r="U203" s="7"/>
      <c r="V203" s="7"/>
      <c r="W203" s="7"/>
      <c r="X203" s="7"/>
      <c r="Y203" s="7"/>
      <c r="Z203" s="7"/>
    </row>
    <row r="204" ht="15.0" customHeight="1">
      <c r="A204" s="20" t="s">
        <v>243</v>
      </c>
      <c r="B204" s="20" t="s">
        <v>437</v>
      </c>
      <c r="C204" s="20" t="s">
        <v>737</v>
      </c>
      <c r="D204" s="50">
        <v>352.0</v>
      </c>
      <c r="E204" s="50">
        <v>327.0</v>
      </c>
      <c r="F204" s="50">
        <v>679.0</v>
      </c>
      <c r="G204" s="57">
        <v>0.5184094256</v>
      </c>
      <c r="H204" s="57">
        <v>0.4815905744</v>
      </c>
      <c r="I204" s="7"/>
      <c r="J204" s="20" t="s">
        <v>243</v>
      </c>
      <c r="K204" s="20" t="s">
        <v>437</v>
      </c>
      <c r="L204" s="20">
        <v>1190.0</v>
      </c>
      <c r="M204" s="57">
        <v>0.5160502036</v>
      </c>
      <c r="N204" s="57">
        <v>0.5005336179</v>
      </c>
      <c r="O204" s="27">
        <v>1.551658568</v>
      </c>
      <c r="P204" s="20">
        <v>1.0</v>
      </c>
      <c r="Q204" s="7"/>
      <c r="R204" s="7"/>
      <c r="S204" s="7"/>
      <c r="T204" s="7"/>
      <c r="U204" s="7"/>
      <c r="V204" s="7"/>
      <c r="W204" s="7"/>
      <c r="X204" s="7"/>
      <c r="Y204" s="7"/>
      <c r="Z204" s="7"/>
    </row>
    <row r="205" ht="15.0" customHeight="1">
      <c r="A205" s="20" t="s">
        <v>243</v>
      </c>
      <c r="B205" s="20" t="s">
        <v>437</v>
      </c>
      <c r="C205" s="20" t="s">
        <v>738</v>
      </c>
      <c r="D205" s="50">
        <v>1047.0</v>
      </c>
      <c r="E205" s="50">
        <v>776.0</v>
      </c>
      <c r="F205" s="50">
        <v>1823.0</v>
      </c>
      <c r="G205" s="57">
        <v>0.5743280307</v>
      </c>
      <c r="H205" s="57">
        <v>0.4256719693</v>
      </c>
      <c r="I205" s="7"/>
      <c r="J205" s="20" t="s">
        <v>243</v>
      </c>
      <c r="K205" s="20" t="s">
        <v>437</v>
      </c>
      <c r="L205" s="20">
        <v>1200.0</v>
      </c>
      <c r="M205" s="57">
        <v>0.4806640702</v>
      </c>
      <c r="N205" s="57">
        <v>0.5049846626</v>
      </c>
      <c r="O205" s="27">
        <v>-2.432059242</v>
      </c>
      <c r="P205" s="20">
        <v>0.0</v>
      </c>
      <c r="Q205" s="7"/>
      <c r="R205" s="7"/>
      <c r="S205" s="7"/>
      <c r="T205" s="7"/>
      <c r="U205" s="7"/>
      <c r="V205" s="7"/>
      <c r="W205" s="7"/>
      <c r="X205" s="7"/>
      <c r="Y205" s="7"/>
      <c r="Z205" s="7"/>
    </row>
    <row r="206" ht="15.0" customHeight="1">
      <c r="A206" s="20" t="s">
        <v>243</v>
      </c>
      <c r="B206" s="20" t="s">
        <v>437</v>
      </c>
      <c r="C206" s="20" t="s">
        <v>739</v>
      </c>
      <c r="D206" s="50">
        <v>445.0</v>
      </c>
      <c r="E206" s="50">
        <v>448.0</v>
      </c>
      <c r="F206" s="50">
        <v>893.0</v>
      </c>
      <c r="G206" s="57">
        <v>0.4983202688</v>
      </c>
      <c r="H206" s="57">
        <v>0.5016797312</v>
      </c>
      <c r="I206" s="7"/>
      <c r="J206" s="20" t="s">
        <v>243</v>
      </c>
      <c r="K206" s="20" t="s">
        <v>438</v>
      </c>
      <c r="L206" s="20">
        <v>1210.0</v>
      </c>
      <c r="M206" s="57">
        <v>0.4930201037</v>
      </c>
      <c r="N206" s="57">
        <v>0.502278481</v>
      </c>
      <c r="O206" s="27">
        <v>-0.9258377313</v>
      </c>
      <c r="P206" s="20">
        <v>0.0</v>
      </c>
      <c r="Q206" s="7"/>
      <c r="R206" s="7"/>
      <c r="S206" s="7"/>
      <c r="T206" s="7"/>
      <c r="U206" s="7"/>
      <c r="V206" s="7"/>
      <c r="W206" s="7"/>
      <c r="X206" s="7"/>
      <c r="Y206" s="7"/>
      <c r="Z206" s="7"/>
    </row>
    <row r="207" ht="15.0" customHeight="1">
      <c r="A207" s="20" t="s">
        <v>243</v>
      </c>
      <c r="B207" s="20" t="s">
        <v>437</v>
      </c>
      <c r="C207" s="20" t="s">
        <v>740</v>
      </c>
      <c r="D207" s="50">
        <v>921.0</v>
      </c>
      <c r="E207" s="50">
        <v>577.0</v>
      </c>
      <c r="F207" s="50">
        <v>1498.0</v>
      </c>
      <c r="G207" s="57">
        <v>0.6148197597</v>
      </c>
      <c r="H207" s="57">
        <v>0.3851802403</v>
      </c>
      <c r="I207" s="7"/>
      <c r="J207" s="20" t="s">
        <v>243</v>
      </c>
      <c r="K207" s="20" t="s">
        <v>438</v>
      </c>
      <c r="L207" s="20">
        <v>1220.0</v>
      </c>
      <c r="M207" s="57">
        <v>0.4779117661</v>
      </c>
      <c r="N207" s="57">
        <v>0.5103152978</v>
      </c>
      <c r="O207" s="27">
        <v>-3.240353165</v>
      </c>
      <c r="P207" s="20">
        <v>0.0</v>
      </c>
      <c r="Q207" s="7"/>
      <c r="R207" s="7"/>
      <c r="S207" s="7"/>
      <c r="T207" s="7"/>
      <c r="U207" s="7"/>
      <c r="V207" s="7"/>
      <c r="W207" s="7"/>
      <c r="X207" s="7"/>
      <c r="Y207" s="7"/>
      <c r="Z207" s="7"/>
    </row>
    <row r="208" ht="15.0" customHeight="1">
      <c r="A208" s="20" t="s">
        <v>243</v>
      </c>
      <c r="B208" s="20" t="s">
        <v>437</v>
      </c>
      <c r="C208" s="20" t="s">
        <v>741</v>
      </c>
      <c r="D208" s="50">
        <v>968.0</v>
      </c>
      <c r="E208" s="50">
        <v>614.0</v>
      </c>
      <c r="F208" s="50">
        <v>1582.0</v>
      </c>
      <c r="G208" s="57">
        <v>0.6118836915</v>
      </c>
      <c r="H208" s="57">
        <v>0.3881163085</v>
      </c>
      <c r="I208" s="7"/>
      <c r="J208" s="20" t="s">
        <v>243</v>
      </c>
      <c r="K208" s="20" t="s">
        <v>438</v>
      </c>
      <c r="L208" s="20">
        <v>1230.0</v>
      </c>
      <c r="M208" s="57">
        <v>0.4425388242</v>
      </c>
      <c r="N208" s="57">
        <v>0.4595274007</v>
      </c>
      <c r="O208" s="27">
        <v>-1.698857655</v>
      </c>
      <c r="P208" s="20">
        <v>1.0</v>
      </c>
      <c r="Q208" s="7"/>
      <c r="R208" s="7"/>
      <c r="S208" s="7"/>
      <c r="T208" s="7"/>
      <c r="U208" s="7"/>
      <c r="V208" s="7"/>
      <c r="W208" s="7"/>
      <c r="X208" s="7"/>
      <c r="Y208" s="7"/>
      <c r="Z208" s="7"/>
    </row>
    <row r="209" ht="15.0" customHeight="1">
      <c r="A209" s="20" t="s">
        <v>243</v>
      </c>
      <c r="B209" s="20" t="s">
        <v>437</v>
      </c>
      <c r="C209" s="20" t="s">
        <v>742</v>
      </c>
      <c r="D209" s="50">
        <v>448.0</v>
      </c>
      <c r="E209" s="50">
        <v>415.0</v>
      </c>
      <c r="F209" s="50">
        <v>863.0</v>
      </c>
      <c r="G209" s="57">
        <v>0.5191193511</v>
      </c>
      <c r="H209" s="57">
        <v>0.4808806489</v>
      </c>
      <c r="I209" s="7"/>
      <c r="J209" s="20" t="s">
        <v>243</v>
      </c>
      <c r="K209" s="20" t="s">
        <v>438</v>
      </c>
      <c r="L209" s="20">
        <v>1240.0</v>
      </c>
      <c r="M209" s="57">
        <v>0.5197327874</v>
      </c>
      <c r="N209" s="57">
        <v>0.5295389049</v>
      </c>
      <c r="O209" s="27">
        <v>-0.9806117548</v>
      </c>
      <c r="P209" s="20">
        <v>1.0</v>
      </c>
      <c r="Q209" s="7"/>
      <c r="R209" s="7"/>
      <c r="S209" s="7"/>
      <c r="T209" s="7"/>
      <c r="U209" s="7"/>
      <c r="V209" s="7"/>
      <c r="W209" s="7"/>
      <c r="X209" s="7"/>
      <c r="Y209" s="7"/>
      <c r="Z209" s="7"/>
    </row>
    <row r="210" ht="15.0" customHeight="1">
      <c r="A210" s="20" t="s">
        <v>243</v>
      </c>
      <c r="B210" s="20" t="s">
        <v>437</v>
      </c>
      <c r="C210" s="20" t="s">
        <v>743</v>
      </c>
      <c r="D210" s="50">
        <v>1298.0</v>
      </c>
      <c r="E210" s="50">
        <v>1189.0</v>
      </c>
      <c r="F210" s="50">
        <v>2487.0</v>
      </c>
      <c r="G210" s="57">
        <v>0.5219139526</v>
      </c>
      <c r="H210" s="57">
        <v>0.4780860474</v>
      </c>
      <c r="I210" s="7"/>
      <c r="J210" s="20" t="s">
        <v>243</v>
      </c>
      <c r="K210" s="20" t="s">
        <v>438</v>
      </c>
      <c r="L210" s="20">
        <v>1245.0</v>
      </c>
      <c r="M210" s="57">
        <v>0.5094110805</v>
      </c>
      <c r="N210" s="57">
        <v>0.5346452328</v>
      </c>
      <c r="O210" s="27">
        <v>-2.523415236</v>
      </c>
      <c r="P210" s="20">
        <v>1.0</v>
      </c>
      <c r="Q210" s="7"/>
      <c r="R210" s="7"/>
      <c r="S210" s="7"/>
      <c r="T210" s="7"/>
      <c r="U210" s="7"/>
      <c r="V210" s="7"/>
      <c r="W210" s="7"/>
      <c r="X210" s="7"/>
      <c r="Y210" s="7"/>
      <c r="Z210" s="7"/>
    </row>
    <row r="211" ht="15.0" customHeight="1">
      <c r="A211" s="20" t="s">
        <v>243</v>
      </c>
      <c r="B211" s="20" t="s">
        <v>438</v>
      </c>
      <c r="C211" s="20" t="s">
        <v>744</v>
      </c>
      <c r="D211" s="50">
        <v>848.0</v>
      </c>
      <c r="E211" s="50">
        <v>785.0</v>
      </c>
      <c r="F211" s="50">
        <v>1633.0</v>
      </c>
      <c r="G211" s="57">
        <v>0.5192896509</v>
      </c>
      <c r="H211" s="57">
        <v>0.4807103491</v>
      </c>
      <c r="I211" s="7"/>
      <c r="J211" s="20" t="s">
        <v>243</v>
      </c>
      <c r="K211" s="20" t="s">
        <v>438</v>
      </c>
      <c r="L211" s="20">
        <v>1246.0</v>
      </c>
      <c r="M211" s="57">
        <v>0.5016644525</v>
      </c>
      <c r="N211" s="57">
        <v>0.5110132159</v>
      </c>
      <c r="O211" s="27">
        <v>-0.9348763358</v>
      </c>
      <c r="P211" s="20">
        <v>1.0</v>
      </c>
      <c r="Q211" s="7"/>
      <c r="R211" s="7"/>
      <c r="S211" s="7"/>
      <c r="T211" s="7"/>
      <c r="U211" s="7"/>
      <c r="V211" s="7"/>
      <c r="W211" s="7"/>
      <c r="X211" s="7"/>
      <c r="Y211" s="7"/>
      <c r="Z211" s="7"/>
    </row>
    <row r="212" ht="15.0" customHeight="1">
      <c r="A212" s="20" t="s">
        <v>243</v>
      </c>
      <c r="B212" s="20" t="s">
        <v>438</v>
      </c>
      <c r="C212" s="20" t="s">
        <v>745</v>
      </c>
      <c r="D212" s="50">
        <v>1180.0</v>
      </c>
      <c r="E212" s="50">
        <v>1065.0</v>
      </c>
      <c r="F212" s="50">
        <v>2245.0</v>
      </c>
      <c r="G212" s="57">
        <v>0.5256124722</v>
      </c>
      <c r="H212" s="57">
        <v>0.4743875278</v>
      </c>
      <c r="I212" s="7"/>
      <c r="J212" s="20" t="s">
        <v>243</v>
      </c>
      <c r="K212" s="20" t="s">
        <v>438</v>
      </c>
      <c r="L212" s="20">
        <v>1247.0</v>
      </c>
      <c r="M212" s="57">
        <v>0.5089432754</v>
      </c>
      <c r="N212" s="57">
        <v>0.5433130699</v>
      </c>
      <c r="O212" s="27">
        <v>-3.436979451</v>
      </c>
      <c r="P212" s="20">
        <v>1.0</v>
      </c>
      <c r="Q212" s="7"/>
      <c r="R212" s="7"/>
      <c r="S212" s="7"/>
      <c r="T212" s="7"/>
      <c r="U212" s="7"/>
      <c r="V212" s="7"/>
      <c r="W212" s="7"/>
      <c r="X212" s="7"/>
      <c r="Y212" s="7"/>
      <c r="Z212" s="7"/>
    </row>
    <row r="213" ht="15.0" customHeight="1">
      <c r="A213" s="20" t="s">
        <v>243</v>
      </c>
      <c r="B213" s="20" t="s">
        <v>438</v>
      </c>
      <c r="C213" s="20" t="s">
        <v>746</v>
      </c>
      <c r="D213" s="50">
        <v>741.0</v>
      </c>
      <c r="E213" s="50">
        <v>808.0</v>
      </c>
      <c r="F213" s="50">
        <v>1549.0</v>
      </c>
      <c r="G213" s="57">
        <v>0.478373144</v>
      </c>
      <c r="H213" s="57">
        <v>0.521626856</v>
      </c>
      <c r="I213" s="7"/>
      <c r="J213" s="20" t="s">
        <v>243</v>
      </c>
      <c r="K213" s="20" t="s">
        <v>438</v>
      </c>
      <c r="L213" s="20">
        <v>1248.0</v>
      </c>
      <c r="M213" s="57">
        <v>0.4833114269</v>
      </c>
      <c r="N213" s="57">
        <v>0.5126760563</v>
      </c>
      <c r="O213" s="27">
        <v>-2.936462942</v>
      </c>
      <c r="P213" s="20">
        <v>0.0</v>
      </c>
      <c r="Q213" s="7"/>
      <c r="R213" s="7"/>
      <c r="S213" s="7"/>
      <c r="T213" s="7"/>
      <c r="U213" s="7"/>
      <c r="V213" s="7"/>
      <c r="W213" s="7"/>
      <c r="X213" s="7"/>
      <c r="Y213" s="7"/>
      <c r="Z213" s="7"/>
    </row>
    <row r="214" ht="15.0" customHeight="1">
      <c r="A214" s="20" t="s">
        <v>243</v>
      </c>
      <c r="B214" s="20" t="s">
        <v>438</v>
      </c>
      <c r="C214" s="20" t="s">
        <v>747</v>
      </c>
      <c r="D214" s="50">
        <v>600.0</v>
      </c>
      <c r="E214" s="50">
        <v>500.0</v>
      </c>
      <c r="F214" s="50">
        <v>1100.0</v>
      </c>
      <c r="G214" s="57">
        <v>0.5454545455</v>
      </c>
      <c r="H214" s="57">
        <v>0.4545454545</v>
      </c>
      <c r="I214" s="7"/>
      <c r="J214" s="20" t="s">
        <v>243</v>
      </c>
      <c r="K214" s="20" t="s">
        <v>439</v>
      </c>
      <c r="L214" s="20">
        <v>1250.0</v>
      </c>
      <c r="M214" s="57">
        <v>0.4447210575</v>
      </c>
      <c r="N214" s="57">
        <v>0.465697123</v>
      </c>
      <c r="O214" s="27">
        <v>-2.097606549</v>
      </c>
      <c r="P214" s="20">
        <v>1.0</v>
      </c>
      <c r="Q214" s="7"/>
      <c r="R214" s="7"/>
      <c r="S214" s="7"/>
      <c r="T214" s="7"/>
      <c r="U214" s="7"/>
      <c r="V214" s="7"/>
      <c r="W214" s="7"/>
      <c r="X214" s="7"/>
      <c r="Y214" s="7"/>
      <c r="Z214" s="7"/>
    </row>
    <row r="215" ht="15.0" customHeight="1">
      <c r="A215" s="20" t="s">
        <v>243</v>
      </c>
      <c r="B215" s="20" t="s">
        <v>438</v>
      </c>
      <c r="C215" s="20" t="s">
        <v>748</v>
      </c>
      <c r="D215" s="50">
        <v>1703.0</v>
      </c>
      <c r="E215" s="50">
        <v>1392.0</v>
      </c>
      <c r="F215" s="50">
        <v>3095.0</v>
      </c>
      <c r="G215" s="57">
        <v>0.5502423263</v>
      </c>
      <c r="H215" s="57">
        <v>0.4497576737</v>
      </c>
      <c r="I215" s="7"/>
      <c r="J215" s="20" t="s">
        <v>243</v>
      </c>
      <c r="K215" s="20" t="s">
        <v>439</v>
      </c>
      <c r="L215" s="20">
        <v>1260.0</v>
      </c>
      <c r="M215" s="57">
        <v>0.3743605529</v>
      </c>
      <c r="N215" s="57">
        <v>0.3856292517</v>
      </c>
      <c r="O215" s="27">
        <v>-1.126869875</v>
      </c>
      <c r="P215" s="20">
        <v>1.0</v>
      </c>
      <c r="Q215" s="7"/>
      <c r="R215" s="7"/>
      <c r="S215" s="7"/>
      <c r="T215" s="7"/>
      <c r="U215" s="7"/>
      <c r="V215" s="7"/>
      <c r="W215" s="7"/>
      <c r="X215" s="7"/>
      <c r="Y215" s="7"/>
      <c r="Z215" s="7"/>
    </row>
    <row r="216" ht="15.0" customHeight="1">
      <c r="A216" s="20" t="s">
        <v>243</v>
      </c>
      <c r="B216" s="20" t="s">
        <v>438</v>
      </c>
      <c r="C216" s="20" t="s">
        <v>749</v>
      </c>
      <c r="D216" s="50">
        <v>588.0</v>
      </c>
      <c r="E216" s="50">
        <v>526.0</v>
      </c>
      <c r="F216" s="50">
        <v>1114.0</v>
      </c>
      <c r="G216" s="57">
        <v>0.5278276481</v>
      </c>
      <c r="H216" s="57">
        <v>0.4721723519</v>
      </c>
      <c r="I216" s="7"/>
      <c r="J216" s="20" t="s">
        <v>243</v>
      </c>
      <c r="K216" s="20" t="s">
        <v>440</v>
      </c>
      <c r="L216" s="20">
        <v>1270.0</v>
      </c>
      <c r="M216" s="57">
        <v>0.4661928442</v>
      </c>
      <c r="N216" s="57">
        <v>0.4863701578</v>
      </c>
      <c r="O216" s="27">
        <v>-2.017731364</v>
      </c>
      <c r="P216" s="20">
        <v>1.0</v>
      </c>
      <c r="Q216" s="7"/>
      <c r="R216" s="7"/>
      <c r="S216" s="7"/>
      <c r="T216" s="7"/>
      <c r="U216" s="7"/>
      <c r="V216" s="7"/>
      <c r="W216" s="7"/>
      <c r="X216" s="7"/>
      <c r="Y216" s="7"/>
      <c r="Z216" s="7"/>
    </row>
    <row r="217" ht="15.0" customHeight="1">
      <c r="A217" s="20" t="s">
        <v>243</v>
      </c>
      <c r="B217" s="20" t="s">
        <v>438</v>
      </c>
      <c r="C217" s="20" t="s">
        <v>750</v>
      </c>
      <c r="D217" s="50">
        <v>558.0</v>
      </c>
      <c r="E217" s="50">
        <v>439.0</v>
      </c>
      <c r="F217" s="50">
        <v>997.0</v>
      </c>
      <c r="G217" s="57">
        <v>0.5596790371</v>
      </c>
      <c r="H217" s="57">
        <v>0.4403209629</v>
      </c>
      <c r="I217" s="7"/>
      <c r="J217" s="20" t="s">
        <v>243</v>
      </c>
      <c r="K217" s="20" t="s">
        <v>440</v>
      </c>
      <c r="L217" s="20">
        <v>1280.0</v>
      </c>
      <c r="M217" s="57">
        <v>0.4378992332</v>
      </c>
      <c r="N217" s="57">
        <v>0.4694513716</v>
      </c>
      <c r="O217" s="27">
        <v>-3.155213841</v>
      </c>
      <c r="P217" s="20">
        <v>1.0</v>
      </c>
      <c r="Q217" s="7"/>
      <c r="R217" s="7"/>
      <c r="S217" s="7"/>
      <c r="T217" s="7"/>
      <c r="U217" s="7"/>
      <c r="V217" s="7"/>
      <c r="W217" s="7"/>
      <c r="X217" s="7"/>
      <c r="Y217" s="7"/>
      <c r="Z217" s="7"/>
    </row>
    <row r="218" ht="15.0" customHeight="1">
      <c r="A218" s="20" t="s">
        <v>243</v>
      </c>
      <c r="B218" s="20" t="s">
        <v>438</v>
      </c>
      <c r="C218" s="20" t="s">
        <v>751</v>
      </c>
      <c r="D218" s="50">
        <v>619.0</v>
      </c>
      <c r="E218" s="50">
        <v>548.0</v>
      </c>
      <c r="F218" s="50">
        <v>1167.0</v>
      </c>
      <c r="G218" s="57">
        <v>0.53041988</v>
      </c>
      <c r="H218" s="57">
        <v>0.46958012</v>
      </c>
      <c r="I218" s="7"/>
      <c r="J218" s="20" t="s">
        <v>243</v>
      </c>
      <c r="K218" s="20" t="s">
        <v>440</v>
      </c>
      <c r="L218" s="20">
        <v>1290.0</v>
      </c>
      <c r="M218" s="57">
        <v>0.4542967858</v>
      </c>
      <c r="N218" s="57">
        <v>0.4775619558</v>
      </c>
      <c r="O218" s="27">
        <v>-2.326516997</v>
      </c>
      <c r="P218" s="20">
        <v>1.0</v>
      </c>
      <c r="Q218" s="7"/>
      <c r="R218" s="7"/>
      <c r="S218" s="7"/>
      <c r="T218" s="7"/>
      <c r="U218" s="7"/>
      <c r="V218" s="7"/>
      <c r="W218" s="7"/>
      <c r="X218" s="7"/>
      <c r="Y218" s="7"/>
      <c r="Z218" s="7"/>
    </row>
    <row r="219" ht="15.0" customHeight="1">
      <c r="A219" s="20" t="s">
        <v>243</v>
      </c>
      <c r="B219" s="20" t="s">
        <v>439</v>
      </c>
      <c r="C219" s="20" t="s">
        <v>752</v>
      </c>
      <c r="D219" s="50">
        <v>1494.0</v>
      </c>
      <c r="E219" s="50">
        <v>1597.0</v>
      </c>
      <c r="F219" s="50">
        <v>3091.0</v>
      </c>
      <c r="G219" s="57">
        <v>0.4833387253</v>
      </c>
      <c r="H219" s="57">
        <v>0.5166612747</v>
      </c>
      <c r="I219" s="7"/>
      <c r="J219" s="20" t="s">
        <v>243</v>
      </c>
      <c r="K219" s="20" t="s">
        <v>440</v>
      </c>
      <c r="L219" s="20">
        <v>1300.0</v>
      </c>
      <c r="M219" s="57">
        <v>0.4476533298</v>
      </c>
      <c r="N219" s="57">
        <v>0.4794879255</v>
      </c>
      <c r="O219" s="27">
        <v>-3.183459568</v>
      </c>
      <c r="P219" s="20">
        <v>1.0</v>
      </c>
      <c r="Q219" s="7"/>
      <c r="R219" s="7"/>
      <c r="S219" s="7"/>
      <c r="T219" s="7"/>
      <c r="U219" s="7"/>
      <c r="V219" s="7"/>
      <c r="W219" s="7"/>
      <c r="X219" s="7"/>
      <c r="Y219" s="7"/>
      <c r="Z219" s="7"/>
    </row>
    <row r="220" ht="15.0" customHeight="1">
      <c r="A220" s="20" t="s">
        <v>243</v>
      </c>
      <c r="B220" s="20" t="s">
        <v>439</v>
      </c>
      <c r="C220" s="20" t="s">
        <v>753</v>
      </c>
      <c r="D220" s="50">
        <v>909.0</v>
      </c>
      <c r="E220" s="50">
        <v>1327.0</v>
      </c>
      <c r="F220" s="50">
        <v>2236.0</v>
      </c>
      <c r="G220" s="57">
        <v>0.406529517</v>
      </c>
      <c r="H220" s="57">
        <v>0.593470483</v>
      </c>
      <c r="I220" s="7"/>
      <c r="J220" s="20" t="s">
        <v>243</v>
      </c>
      <c r="K220" s="20" t="s">
        <v>440</v>
      </c>
      <c r="L220" s="20">
        <v>1302.0</v>
      </c>
      <c r="M220" s="57">
        <v>0.4753152814</v>
      </c>
      <c r="N220" s="57">
        <v>0.5074294205</v>
      </c>
      <c r="O220" s="27">
        <v>-3.211413907</v>
      </c>
      <c r="P220" s="20">
        <v>0.0</v>
      </c>
      <c r="Q220" s="7"/>
      <c r="R220" s="7"/>
      <c r="S220" s="7"/>
      <c r="T220" s="7"/>
      <c r="U220" s="7"/>
      <c r="V220" s="7"/>
      <c r="W220" s="7"/>
      <c r="X220" s="7"/>
      <c r="Y220" s="7"/>
      <c r="Z220" s="7"/>
    </row>
    <row r="221" ht="15.0" customHeight="1">
      <c r="A221" s="20" t="s">
        <v>243</v>
      </c>
      <c r="B221" s="20" t="s">
        <v>440</v>
      </c>
      <c r="C221" s="20" t="s">
        <v>754</v>
      </c>
      <c r="D221" s="50">
        <v>968.0</v>
      </c>
      <c r="E221" s="50">
        <v>956.0</v>
      </c>
      <c r="F221" s="50">
        <v>1924.0</v>
      </c>
      <c r="G221" s="57">
        <v>0.5031185031</v>
      </c>
      <c r="H221" s="57">
        <v>0.4968814969</v>
      </c>
      <c r="I221" s="7"/>
      <c r="J221" s="20" t="s">
        <v>243</v>
      </c>
      <c r="K221" s="20" t="s">
        <v>440</v>
      </c>
      <c r="L221" s="20">
        <v>1305.0</v>
      </c>
      <c r="M221" s="57">
        <v>0.5001624708</v>
      </c>
      <c r="N221" s="57">
        <v>0.5264012998</v>
      </c>
      <c r="O221" s="27">
        <v>-2.623882894</v>
      </c>
      <c r="P221" s="20">
        <v>1.0</v>
      </c>
      <c r="Q221" s="7"/>
      <c r="R221" s="7"/>
      <c r="S221" s="7"/>
      <c r="T221" s="7"/>
      <c r="U221" s="7"/>
      <c r="V221" s="7"/>
      <c r="W221" s="7"/>
      <c r="X221" s="7"/>
      <c r="Y221" s="7"/>
      <c r="Z221" s="7"/>
    </row>
    <row r="222" ht="15.0" customHeight="1">
      <c r="A222" s="20" t="s">
        <v>243</v>
      </c>
      <c r="B222" s="20" t="s">
        <v>440</v>
      </c>
      <c r="C222" s="20" t="s">
        <v>755</v>
      </c>
      <c r="D222" s="50">
        <v>720.0</v>
      </c>
      <c r="E222" s="50">
        <v>755.0</v>
      </c>
      <c r="F222" s="50">
        <v>1475.0</v>
      </c>
      <c r="G222" s="57">
        <v>0.4881355932</v>
      </c>
      <c r="H222" s="57">
        <v>0.5118644068</v>
      </c>
      <c r="I222" s="7"/>
      <c r="J222" s="20" t="s">
        <v>243</v>
      </c>
      <c r="K222" s="20" t="s">
        <v>441</v>
      </c>
      <c r="L222" s="20">
        <v>1310.0</v>
      </c>
      <c r="M222" s="57">
        <v>0.2900909726</v>
      </c>
      <c r="N222" s="57">
        <v>0.3135483871</v>
      </c>
      <c r="O222" s="27">
        <v>-2.345741451</v>
      </c>
      <c r="P222" s="20">
        <v>1.0</v>
      </c>
      <c r="Q222" s="7"/>
      <c r="R222" s="7"/>
      <c r="S222" s="7"/>
      <c r="T222" s="7"/>
      <c r="U222" s="7"/>
      <c r="V222" s="7"/>
      <c r="W222" s="7"/>
      <c r="X222" s="7"/>
      <c r="Y222" s="7"/>
      <c r="Z222" s="7"/>
    </row>
    <row r="223" ht="15.0" customHeight="1">
      <c r="A223" s="20" t="s">
        <v>243</v>
      </c>
      <c r="B223" s="20" t="s">
        <v>440</v>
      </c>
      <c r="C223" s="20" t="s">
        <v>756</v>
      </c>
      <c r="D223" s="50">
        <v>601.0</v>
      </c>
      <c r="E223" s="50">
        <v>615.0</v>
      </c>
      <c r="F223" s="50">
        <v>1216.0</v>
      </c>
      <c r="G223" s="57">
        <v>0.4942434211</v>
      </c>
      <c r="H223" s="57">
        <v>0.5057565789</v>
      </c>
      <c r="I223" s="7"/>
      <c r="J223" s="20" t="s">
        <v>243</v>
      </c>
      <c r="K223" s="20" t="s">
        <v>441</v>
      </c>
      <c r="L223" s="20">
        <v>1320.0</v>
      </c>
      <c r="M223" s="57">
        <v>0.3289537939</v>
      </c>
      <c r="N223" s="57">
        <v>0.3372093023</v>
      </c>
      <c r="O223" s="27">
        <v>-0.8255508406</v>
      </c>
      <c r="P223" s="20">
        <v>1.0</v>
      </c>
      <c r="Q223" s="7"/>
      <c r="R223" s="7"/>
      <c r="S223" s="7"/>
      <c r="T223" s="7"/>
      <c r="U223" s="7"/>
      <c r="V223" s="7"/>
      <c r="W223" s="7"/>
      <c r="X223" s="7"/>
      <c r="Y223" s="7"/>
      <c r="Z223" s="7"/>
    </row>
    <row r="224" ht="15.0" customHeight="1">
      <c r="A224" s="20" t="s">
        <v>243</v>
      </c>
      <c r="B224" s="20" t="s">
        <v>440</v>
      </c>
      <c r="C224" s="20" t="s">
        <v>757</v>
      </c>
      <c r="D224" s="50">
        <v>1537.0</v>
      </c>
      <c r="E224" s="50">
        <v>1556.0</v>
      </c>
      <c r="F224" s="50">
        <v>3093.0</v>
      </c>
      <c r="G224" s="57">
        <v>0.4969285483</v>
      </c>
      <c r="H224" s="57">
        <v>0.5030714517</v>
      </c>
      <c r="I224" s="7"/>
      <c r="J224" s="20" t="s">
        <v>243</v>
      </c>
      <c r="K224" s="20" t="s">
        <v>441</v>
      </c>
      <c r="L224" s="20">
        <v>1330.0</v>
      </c>
      <c r="M224" s="57">
        <v>0.2959929431</v>
      </c>
      <c r="N224" s="57">
        <v>0.2732732733</v>
      </c>
      <c r="O224" s="27">
        <v>2.27196698</v>
      </c>
      <c r="P224" s="20">
        <v>1.0</v>
      </c>
      <c r="Q224" s="7"/>
      <c r="R224" s="7"/>
      <c r="S224" s="7"/>
      <c r="T224" s="7"/>
      <c r="U224" s="7"/>
      <c r="V224" s="7"/>
      <c r="W224" s="7"/>
      <c r="X224" s="7"/>
      <c r="Y224" s="7"/>
      <c r="Z224" s="7"/>
    </row>
    <row r="225" ht="15.0" customHeight="1">
      <c r="A225" s="20" t="s">
        <v>243</v>
      </c>
      <c r="B225" s="20" t="s">
        <v>440</v>
      </c>
      <c r="C225" s="20" t="s">
        <v>758</v>
      </c>
      <c r="D225" s="50">
        <v>623.0</v>
      </c>
      <c r="E225" s="50">
        <v>569.0</v>
      </c>
      <c r="F225" s="50">
        <v>1192.0</v>
      </c>
      <c r="G225" s="57">
        <v>0.5226510067</v>
      </c>
      <c r="H225" s="57">
        <v>0.4773489933</v>
      </c>
      <c r="I225" s="7"/>
      <c r="J225" s="20" t="s">
        <v>243</v>
      </c>
      <c r="K225" s="20" t="s">
        <v>442</v>
      </c>
      <c r="L225" s="20">
        <v>1340.0</v>
      </c>
      <c r="M225" s="57">
        <v>0.3275906853</v>
      </c>
      <c r="N225" s="57">
        <v>0.3474651645</v>
      </c>
      <c r="O225" s="27">
        <v>-1.987447924</v>
      </c>
      <c r="P225" s="20">
        <v>1.0</v>
      </c>
      <c r="Q225" s="7"/>
      <c r="R225" s="7"/>
      <c r="S225" s="7"/>
      <c r="T225" s="7"/>
      <c r="U225" s="7"/>
      <c r="V225" s="7"/>
      <c r="W225" s="7"/>
      <c r="X225" s="7"/>
      <c r="Y225" s="7"/>
      <c r="Z225" s="7"/>
    </row>
    <row r="226" ht="15.0" customHeight="1">
      <c r="A226" s="20" t="s">
        <v>243</v>
      </c>
      <c r="B226" s="20" t="s">
        <v>440</v>
      </c>
      <c r="C226" s="20" t="s">
        <v>759</v>
      </c>
      <c r="D226" s="50">
        <v>665.0</v>
      </c>
      <c r="E226" s="50">
        <v>565.0</v>
      </c>
      <c r="F226" s="50">
        <v>1230.0</v>
      </c>
      <c r="G226" s="57">
        <v>0.5406504065</v>
      </c>
      <c r="H226" s="57">
        <v>0.4593495935</v>
      </c>
      <c r="I226" s="7"/>
      <c r="J226" s="20" t="s">
        <v>243</v>
      </c>
      <c r="K226" s="20" t="s">
        <v>443</v>
      </c>
      <c r="L226" s="20">
        <v>1350.0</v>
      </c>
      <c r="M226" s="57">
        <v>0.573706837</v>
      </c>
      <c r="N226" s="57">
        <v>0.5857431069</v>
      </c>
      <c r="O226" s="27">
        <v>-1.20362699</v>
      </c>
      <c r="P226" s="20">
        <v>1.0</v>
      </c>
      <c r="Q226" s="7"/>
      <c r="R226" s="7"/>
      <c r="S226" s="7"/>
      <c r="T226" s="7"/>
      <c r="U226" s="7"/>
      <c r="V226" s="7"/>
      <c r="W226" s="7"/>
      <c r="X226" s="7"/>
      <c r="Y226" s="7"/>
      <c r="Z226" s="7"/>
    </row>
    <row r="227" ht="15.0" customHeight="1">
      <c r="A227" s="20" t="s">
        <v>243</v>
      </c>
      <c r="B227" s="20" t="s">
        <v>441</v>
      </c>
      <c r="C227" s="20" t="s">
        <v>760</v>
      </c>
      <c r="D227" s="50">
        <v>239.0</v>
      </c>
      <c r="E227" s="50">
        <v>466.0</v>
      </c>
      <c r="F227" s="50">
        <v>705.0</v>
      </c>
      <c r="G227" s="57">
        <v>0.3390070922</v>
      </c>
      <c r="H227" s="57">
        <v>0.6609929078</v>
      </c>
      <c r="I227" s="7"/>
      <c r="J227" s="20" t="s">
        <v>243</v>
      </c>
      <c r="K227" s="20" t="s">
        <v>443</v>
      </c>
      <c r="L227" s="20">
        <v>1360.0</v>
      </c>
      <c r="M227" s="57">
        <v>0.5306817116</v>
      </c>
      <c r="N227" s="57">
        <v>0.5379188713</v>
      </c>
      <c r="O227" s="27">
        <v>-0.7237159665</v>
      </c>
      <c r="P227" s="20">
        <v>1.0</v>
      </c>
      <c r="Q227" s="7"/>
      <c r="R227" s="7"/>
      <c r="S227" s="7"/>
      <c r="T227" s="7"/>
      <c r="U227" s="7"/>
      <c r="V227" s="7"/>
      <c r="W227" s="7"/>
      <c r="X227" s="7"/>
      <c r="Y227" s="7"/>
      <c r="Z227" s="7"/>
    </row>
    <row r="228" ht="15.0" customHeight="1">
      <c r="A228" s="20" t="s">
        <v>243</v>
      </c>
      <c r="B228" s="20" t="s">
        <v>441</v>
      </c>
      <c r="C228" s="20" t="s">
        <v>761</v>
      </c>
      <c r="D228" s="50">
        <v>805.0</v>
      </c>
      <c r="E228" s="50">
        <v>1425.0</v>
      </c>
      <c r="F228" s="50">
        <v>2230.0</v>
      </c>
      <c r="G228" s="57">
        <v>0.3609865471</v>
      </c>
      <c r="H228" s="57">
        <v>0.6390134529</v>
      </c>
      <c r="I228" s="7"/>
      <c r="J228" s="20" t="s">
        <v>243</v>
      </c>
      <c r="K228" s="20" t="s">
        <v>443</v>
      </c>
      <c r="L228" s="20">
        <v>1370.0</v>
      </c>
      <c r="M228" s="57">
        <v>0.6314778397</v>
      </c>
      <c r="N228" s="57">
        <v>0.595105673</v>
      </c>
      <c r="O228" s="27">
        <v>3.637216676</v>
      </c>
      <c r="P228" s="20">
        <v>1.0</v>
      </c>
      <c r="Q228" s="7"/>
      <c r="R228" s="7"/>
      <c r="S228" s="7"/>
      <c r="T228" s="7"/>
      <c r="U228" s="7"/>
      <c r="V228" s="7"/>
      <c r="W228" s="7"/>
      <c r="X228" s="7"/>
      <c r="Y228" s="7"/>
      <c r="Z228" s="7"/>
    </row>
    <row r="229" ht="15.0" customHeight="1">
      <c r="A229" s="20" t="s">
        <v>243</v>
      </c>
      <c r="B229" s="20" t="s">
        <v>441</v>
      </c>
      <c r="C229" s="20" t="s">
        <v>762</v>
      </c>
      <c r="D229" s="50">
        <v>183.0</v>
      </c>
      <c r="E229" s="50">
        <v>427.0</v>
      </c>
      <c r="F229" s="50">
        <v>610.0</v>
      </c>
      <c r="G229" s="57">
        <v>0.3</v>
      </c>
      <c r="H229" s="57">
        <v>0.7</v>
      </c>
      <c r="I229" s="7"/>
      <c r="J229" s="20" t="s">
        <v>243</v>
      </c>
      <c r="K229" s="20" t="s">
        <v>443</v>
      </c>
      <c r="L229" s="20">
        <v>1380.0</v>
      </c>
      <c r="M229" s="57">
        <v>0.528633552</v>
      </c>
      <c r="N229" s="57">
        <v>0.5556650246</v>
      </c>
      <c r="O229" s="27">
        <v>-2.703147265</v>
      </c>
      <c r="P229" s="20">
        <v>1.0</v>
      </c>
      <c r="Q229" s="7"/>
      <c r="R229" s="7"/>
      <c r="S229" s="7"/>
      <c r="T229" s="7"/>
      <c r="U229" s="7"/>
      <c r="V229" s="7"/>
      <c r="W229" s="7"/>
      <c r="X229" s="7"/>
      <c r="Y229" s="7"/>
      <c r="Z229" s="7"/>
    </row>
    <row r="230" ht="15.0" customHeight="1">
      <c r="A230" s="20" t="s">
        <v>243</v>
      </c>
      <c r="B230" s="20" t="s">
        <v>442</v>
      </c>
      <c r="C230" s="20" t="s">
        <v>442</v>
      </c>
      <c r="D230" s="50">
        <v>1123.0</v>
      </c>
      <c r="E230" s="50">
        <v>1920.0</v>
      </c>
      <c r="F230" s="50">
        <v>3043.0</v>
      </c>
      <c r="G230" s="57">
        <v>0.3690437069</v>
      </c>
      <c r="H230" s="57">
        <v>0.6309562931</v>
      </c>
      <c r="I230" s="7"/>
      <c r="J230" s="20" t="s">
        <v>243</v>
      </c>
      <c r="K230" s="20" t="s">
        <v>443</v>
      </c>
      <c r="L230" s="20">
        <v>1390.0</v>
      </c>
      <c r="M230" s="57">
        <v>0.4557934069</v>
      </c>
      <c r="N230" s="57">
        <v>0.4673366834</v>
      </c>
      <c r="O230" s="27">
        <v>-1.154327647</v>
      </c>
      <c r="P230" s="20">
        <v>1.0</v>
      </c>
      <c r="Q230" s="7"/>
      <c r="R230" s="7"/>
      <c r="S230" s="7"/>
      <c r="T230" s="7"/>
      <c r="U230" s="7"/>
      <c r="V230" s="7"/>
      <c r="W230" s="7"/>
      <c r="X230" s="7"/>
      <c r="Y230" s="7"/>
      <c r="Z230" s="7"/>
    </row>
    <row r="231" ht="15.0" customHeight="1">
      <c r="A231" s="20" t="s">
        <v>243</v>
      </c>
      <c r="B231" s="20" t="s">
        <v>443</v>
      </c>
      <c r="C231" s="20" t="s">
        <v>763</v>
      </c>
      <c r="D231" s="50">
        <v>729.0</v>
      </c>
      <c r="E231" s="50">
        <v>764.0</v>
      </c>
      <c r="F231" s="50">
        <v>1493.0</v>
      </c>
      <c r="G231" s="57">
        <v>0.4882786336</v>
      </c>
      <c r="H231" s="57">
        <v>0.5117213664</v>
      </c>
      <c r="I231" s="7"/>
      <c r="J231" s="20" t="s">
        <v>243</v>
      </c>
      <c r="K231" s="20" t="s">
        <v>443</v>
      </c>
      <c r="L231" s="20">
        <v>1400.0</v>
      </c>
      <c r="M231" s="57">
        <v>0.5071733853</v>
      </c>
      <c r="N231" s="57">
        <v>0.5121076233</v>
      </c>
      <c r="O231" s="27">
        <v>-0.4934238014</v>
      </c>
      <c r="P231" s="20">
        <v>1.0</v>
      </c>
      <c r="Q231" s="7"/>
      <c r="R231" s="7"/>
      <c r="S231" s="7"/>
      <c r="T231" s="7"/>
      <c r="U231" s="7"/>
      <c r="V231" s="7"/>
      <c r="W231" s="7"/>
      <c r="X231" s="7"/>
      <c r="Y231" s="7"/>
      <c r="Z231" s="7"/>
    </row>
    <row r="232" ht="15.0" customHeight="1">
      <c r="A232" s="20" t="s">
        <v>243</v>
      </c>
      <c r="B232" s="20" t="s">
        <v>443</v>
      </c>
      <c r="C232" s="20" t="s">
        <v>764</v>
      </c>
      <c r="D232" s="50">
        <v>566.0</v>
      </c>
      <c r="E232" s="50">
        <v>575.0</v>
      </c>
      <c r="F232" s="50">
        <v>1141.0</v>
      </c>
      <c r="G232" s="57">
        <v>0.4960560911</v>
      </c>
      <c r="H232" s="57">
        <v>0.5039439089</v>
      </c>
      <c r="I232" s="7"/>
      <c r="J232" s="20" t="s">
        <v>243</v>
      </c>
      <c r="K232" s="20" t="s">
        <v>443</v>
      </c>
      <c r="L232" s="20">
        <v>1410.0</v>
      </c>
      <c r="M232" s="57">
        <v>0.4443602289</v>
      </c>
      <c r="N232" s="57">
        <v>0.4613244296</v>
      </c>
      <c r="O232" s="27">
        <v>-1.696420068</v>
      </c>
      <c r="P232" s="20">
        <v>1.0</v>
      </c>
      <c r="Q232" s="7"/>
      <c r="R232" s="7"/>
      <c r="S232" s="7"/>
      <c r="T232" s="7"/>
      <c r="U232" s="7"/>
      <c r="V232" s="7"/>
      <c r="W232" s="7"/>
      <c r="X232" s="7"/>
      <c r="Y232" s="7"/>
      <c r="Z232" s="7"/>
    </row>
    <row r="233" ht="15.0" customHeight="1">
      <c r="A233" s="20" t="s">
        <v>243</v>
      </c>
      <c r="B233" s="20" t="s">
        <v>443</v>
      </c>
      <c r="C233" s="20" t="s">
        <v>765</v>
      </c>
      <c r="D233" s="50">
        <v>516.0</v>
      </c>
      <c r="E233" s="50">
        <v>403.0</v>
      </c>
      <c r="F233" s="50">
        <v>919.0</v>
      </c>
      <c r="G233" s="57">
        <v>0.5614798694</v>
      </c>
      <c r="H233" s="57">
        <v>0.4385201306</v>
      </c>
      <c r="I233" s="7"/>
      <c r="J233" s="20" t="s">
        <v>243</v>
      </c>
      <c r="K233" s="20" t="s">
        <v>443</v>
      </c>
      <c r="L233" s="20">
        <v>1420.0</v>
      </c>
      <c r="M233" s="57">
        <v>0.4654603878</v>
      </c>
      <c r="N233" s="57">
        <v>0.4827109267</v>
      </c>
      <c r="O233" s="27">
        <v>-1.725053891</v>
      </c>
      <c r="P233" s="20">
        <v>1.0</v>
      </c>
      <c r="Q233" s="7"/>
      <c r="R233" s="7"/>
      <c r="S233" s="7"/>
      <c r="T233" s="7"/>
      <c r="U233" s="7"/>
      <c r="V233" s="7"/>
      <c r="W233" s="7"/>
      <c r="X233" s="7"/>
      <c r="Y233" s="7"/>
      <c r="Z233" s="7"/>
    </row>
    <row r="234" ht="15.0" customHeight="1">
      <c r="A234" s="20" t="s">
        <v>243</v>
      </c>
      <c r="B234" s="20" t="s">
        <v>443</v>
      </c>
      <c r="C234" s="20" t="s">
        <v>766</v>
      </c>
      <c r="D234" s="50">
        <v>629.0</v>
      </c>
      <c r="E234" s="50">
        <v>415.0</v>
      </c>
      <c r="F234" s="50">
        <v>1044.0</v>
      </c>
      <c r="G234" s="57">
        <v>0.6024904215</v>
      </c>
      <c r="H234" s="57">
        <v>0.3975095785</v>
      </c>
      <c r="I234" s="7"/>
      <c r="J234" s="20" t="s">
        <v>243</v>
      </c>
      <c r="K234" s="20" t="s">
        <v>443</v>
      </c>
      <c r="L234" s="20">
        <v>1430.0</v>
      </c>
      <c r="M234" s="57">
        <v>0.5033726218</v>
      </c>
      <c r="N234" s="57">
        <v>0.5087412587</v>
      </c>
      <c r="O234" s="27">
        <v>-0.5368636929</v>
      </c>
      <c r="P234" s="20">
        <v>1.0</v>
      </c>
      <c r="Q234" s="7"/>
      <c r="R234" s="7"/>
      <c r="S234" s="7"/>
      <c r="T234" s="7"/>
      <c r="U234" s="7"/>
      <c r="V234" s="7"/>
      <c r="W234" s="7"/>
      <c r="X234" s="7"/>
      <c r="Y234" s="7"/>
      <c r="Z234" s="7"/>
    </row>
    <row r="235" ht="15.0" customHeight="1">
      <c r="A235" s="20" t="s">
        <v>243</v>
      </c>
      <c r="B235" s="20" t="s">
        <v>443</v>
      </c>
      <c r="C235" s="20" t="s">
        <v>767</v>
      </c>
      <c r="D235" s="50">
        <v>208.0</v>
      </c>
      <c r="E235" s="50">
        <v>165.0</v>
      </c>
      <c r="F235" s="50">
        <v>373.0</v>
      </c>
      <c r="G235" s="57">
        <v>0.5576407507</v>
      </c>
      <c r="H235" s="57">
        <v>0.4423592493</v>
      </c>
      <c r="I235" s="7"/>
      <c r="J235" s="20" t="s">
        <v>243</v>
      </c>
      <c r="K235" s="20" t="s">
        <v>443</v>
      </c>
      <c r="L235" s="20">
        <v>1440.0</v>
      </c>
      <c r="M235" s="57">
        <v>0.4352243466</v>
      </c>
      <c r="N235" s="57">
        <v>0.4690572585</v>
      </c>
      <c r="O235" s="27">
        <v>-3.383291197</v>
      </c>
      <c r="P235" s="20">
        <v>1.0</v>
      </c>
      <c r="Q235" s="7"/>
      <c r="R235" s="7"/>
      <c r="S235" s="7"/>
      <c r="T235" s="7"/>
      <c r="U235" s="7"/>
      <c r="V235" s="7"/>
      <c r="W235" s="7"/>
      <c r="X235" s="7"/>
      <c r="Y235" s="7"/>
      <c r="Z235" s="7"/>
    </row>
    <row r="236" ht="15.0" customHeight="1">
      <c r="A236" s="20" t="s">
        <v>243</v>
      </c>
      <c r="B236" s="20" t="s">
        <v>443</v>
      </c>
      <c r="C236" s="20" t="s">
        <v>768</v>
      </c>
      <c r="D236" s="50">
        <v>335.0</v>
      </c>
      <c r="E236" s="50">
        <v>212.0</v>
      </c>
      <c r="F236" s="50">
        <v>547.0</v>
      </c>
      <c r="G236" s="57">
        <v>0.6124314442</v>
      </c>
      <c r="H236" s="57">
        <v>0.3875685558</v>
      </c>
      <c r="I236" s="7"/>
      <c r="J236" s="20" t="s">
        <v>243</v>
      </c>
      <c r="K236" s="20" t="s">
        <v>443</v>
      </c>
      <c r="L236" s="20">
        <v>1450.0</v>
      </c>
      <c r="M236" s="57">
        <v>0.4274420348</v>
      </c>
      <c r="N236" s="57">
        <v>0.4752941176</v>
      </c>
      <c r="O236" s="27">
        <v>-4.785208289</v>
      </c>
      <c r="P236" s="20">
        <v>1.0</v>
      </c>
      <c r="Q236" s="7"/>
      <c r="R236" s="7"/>
      <c r="S236" s="7"/>
      <c r="T236" s="7"/>
      <c r="U236" s="7"/>
      <c r="V236" s="7"/>
      <c r="W236" s="7"/>
      <c r="X236" s="7"/>
      <c r="Y236" s="7"/>
      <c r="Z236" s="7"/>
    </row>
    <row r="237" ht="15.0" customHeight="1">
      <c r="A237" s="20" t="s">
        <v>243</v>
      </c>
      <c r="B237" s="20" t="s">
        <v>443</v>
      </c>
      <c r="C237" s="20" t="s">
        <v>769</v>
      </c>
      <c r="D237" s="50">
        <v>434.0</v>
      </c>
      <c r="E237" s="50">
        <v>323.0</v>
      </c>
      <c r="F237" s="50">
        <v>757.0</v>
      </c>
      <c r="G237" s="57">
        <v>0.5733157199</v>
      </c>
      <c r="H237" s="57">
        <v>0.4266842801</v>
      </c>
      <c r="I237" s="7"/>
      <c r="J237" s="20" t="s">
        <v>243</v>
      </c>
      <c r="K237" s="20" t="s">
        <v>443</v>
      </c>
      <c r="L237" s="20">
        <v>1460.0</v>
      </c>
      <c r="M237" s="57">
        <v>0.5610413892</v>
      </c>
      <c r="N237" s="57">
        <v>0.5430267062</v>
      </c>
      <c r="O237" s="27">
        <v>1.801468301</v>
      </c>
      <c r="P237" s="20">
        <v>1.0</v>
      </c>
      <c r="Q237" s="7"/>
      <c r="R237" s="7"/>
      <c r="S237" s="7"/>
      <c r="T237" s="7"/>
      <c r="U237" s="7"/>
      <c r="V237" s="7"/>
      <c r="W237" s="7"/>
      <c r="X237" s="7"/>
      <c r="Y237" s="7"/>
      <c r="Z237" s="7"/>
    </row>
    <row r="238" ht="15.0" customHeight="1">
      <c r="A238" s="20" t="s">
        <v>243</v>
      </c>
      <c r="B238" s="20" t="s">
        <v>443</v>
      </c>
      <c r="C238" s="20" t="s">
        <v>770</v>
      </c>
      <c r="D238" s="50">
        <v>227.0</v>
      </c>
      <c r="E238" s="50">
        <v>237.0</v>
      </c>
      <c r="F238" s="50">
        <v>464.0</v>
      </c>
      <c r="G238" s="57">
        <v>0.4892241379</v>
      </c>
      <c r="H238" s="57">
        <v>0.5107758621</v>
      </c>
      <c r="I238" s="7"/>
      <c r="J238" s="20" t="s">
        <v>365</v>
      </c>
      <c r="K238" s="20" t="s">
        <v>444</v>
      </c>
      <c r="L238" s="20">
        <v>5.0</v>
      </c>
      <c r="M238" s="57">
        <v>0.4423985739</v>
      </c>
      <c r="N238" s="57">
        <v>0.4800861141</v>
      </c>
      <c r="O238" s="27">
        <v>-3.768754023</v>
      </c>
      <c r="P238" s="20">
        <v>1.0</v>
      </c>
      <c r="Q238" s="7"/>
      <c r="R238" s="7"/>
      <c r="S238" s="7"/>
      <c r="T238" s="7"/>
      <c r="U238" s="7"/>
      <c r="V238" s="7"/>
      <c r="W238" s="7"/>
      <c r="X238" s="7"/>
      <c r="Y238" s="7"/>
      <c r="Z238" s="7"/>
    </row>
    <row r="239" ht="15.0" customHeight="1">
      <c r="A239" s="20" t="s">
        <v>243</v>
      </c>
      <c r="B239" s="20" t="s">
        <v>443</v>
      </c>
      <c r="C239" s="20" t="s">
        <v>771</v>
      </c>
      <c r="D239" s="50">
        <v>437.0</v>
      </c>
      <c r="E239" s="50">
        <v>386.0</v>
      </c>
      <c r="F239" s="50">
        <v>823.0</v>
      </c>
      <c r="G239" s="57">
        <v>0.5309842041</v>
      </c>
      <c r="H239" s="57">
        <v>0.4690157959</v>
      </c>
      <c r="I239" s="7"/>
      <c r="J239" s="20" t="s">
        <v>365</v>
      </c>
      <c r="K239" s="20" t="s">
        <v>444</v>
      </c>
      <c r="L239" s="20">
        <v>15.0</v>
      </c>
      <c r="M239" s="57">
        <v>0.4424980353</v>
      </c>
      <c r="N239" s="57">
        <v>0.456043956</v>
      </c>
      <c r="O239" s="27">
        <v>-1.354592076</v>
      </c>
      <c r="P239" s="20">
        <v>1.0</v>
      </c>
      <c r="Q239" s="7"/>
      <c r="R239" s="7"/>
      <c r="S239" s="7"/>
      <c r="T239" s="7"/>
      <c r="U239" s="7"/>
      <c r="V239" s="7"/>
      <c r="W239" s="7"/>
      <c r="X239" s="7"/>
      <c r="Y239" s="7"/>
      <c r="Z239" s="7"/>
    </row>
    <row r="240" ht="15.0" customHeight="1">
      <c r="A240" s="20" t="s">
        <v>243</v>
      </c>
      <c r="B240" s="20" t="s">
        <v>443</v>
      </c>
      <c r="C240" s="20" t="s">
        <v>772</v>
      </c>
      <c r="D240" s="50">
        <v>732.0</v>
      </c>
      <c r="E240" s="50">
        <v>790.0</v>
      </c>
      <c r="F240" s="50">
        <v>1522.0</v>
      </c>
      <c r="G240" s="57">
        <v>0.4809461235</v>
      </c>
      <c r="H240" s="57">
        <v>0.5190538765</v>
      </c>
      <c r="I240" s="7"/>
      <c r="J240" s="20" t="s">
        <v>365</v>
      </c>
      <c r="K240" s="20" t="s">
        <v>445</v>
      </c>
      <c r="L240" s="20">
        <v>23.0</v>
      </c>
      <c r="M240" s="57">
        <v>0.420677595</v>
      </c>
      <c r="N240" s="57">
        <v>0.4414858646</v>
      </c>
      <c r="O240" s="27">
        <v>-2.080826955</v>
      </c>
      <c r="P240" s="20">
        <v>1.0</v>
      </c>
      <c r="Q240" s="7"/>
      <c r="R240" s="7"/>
      <c r="S240" s="7"/>
      <c r="T240" s="7"/>
      <c r="U240" s="7"/>
      <c r="V240" s="7"/>
      <c r="W240" s="7"/>
      <c r="X240" s="7"/>
      <c r="Y240" s="7"/>
      <c r="Z240" s="7"/>
    </row>
    <row r="241" ht="15.0" customHeight="1">
      <c r="A241" s="20" t="s">
        <v>243</v>
      </c>
      <c r="B241" s="20" t="s">
        <v>443</v>
      </c>
      <c r="C241" s="20" t="s">
        <v>773</v>
      </c>
      <c r="D241" s="50">
        <v>673.0</v>
      </c>
      <c r="E241" s="50">
        <v>666.0</v>
      </c>
      <c r="F241" s="50">
        <v>1339.0</v>
      </c>
      <c r="G241" s="57">
        <v>0.502613891</v>
      </c>
      <c r="H241" s="57">
        <v>0.497386109</v>
      </c>
      <c r="I241" s="7"/>
      <c r="J241" s="20" t="s">
        <v>365</v>
      </c>
      <c r="K241" s="20" t="s">
        <v>445</v>
      </c>
      <c r="L241" s="20">
        <v>26.0</v>
      </c>
      <c r="M241" s="57">
        <v>0.4056233575</v>
      </c>
      <c r="N241" s="57">
        <v>0.4290442698</v>
      </c>
      <c r="O241" s="27">
        <v>-2.342091229</v>
      </c>
      <c r="P241" s="20">
        <v>1.0</v>
      </c>
      <c r="Q241" s="7"/>
      <c r="R241" s="7"/>
      <c r="S241" s="7"/>
      <c r="T241" s="7"/>
      <c r="U241" s="7"/>
      <c r="V241" s="7"/>
      <c r="W241" s="7"/>
      <c r="X241" s="7"/>
      <c r="Y241" s="7"/>
      <c r="Z241" s="7"/>
    </row>
    <row r="242" ht="15.0" customHeight="1">
      <c r="A242" s="20" t="s">
        <v>243</v>
      </c>
      <c r="B242" s="20" t="s">
        <v>443</v>
      </c>
      <c r="C242" s="20" t="s">
        <v>774</v>
      </c>
      <c r="D242" s="50">
        <v>474.0</v>
      </c>
      <c r="E242" s="50">
        <v>423.0</v>
      </c>
      <c r="F242" s="50">
        <v>897.0</v>
      </c>
      <c r="G242" s="57">
        <v>0.5284280936</v>
      </c>
      <c r="H242" s="57">
        <v>0.4715719064</v>
      </c>
      <c r="I242" s="7"/>
      <c r="J242" s="20" t="s">
        <v>365</v>
      </c>
      <c r="K242" s="20" t="s">
        <v>445</v>
      </c>
      <c r="L242" s="20">
        <v>33.0</v>
      </c>
      <c r="M242" s="57">
        <v>0.4362917729</v>
      </c>
      <c r="N242" s="57">
        <v>0.4509668508</v>
      </c>
      <c r="O242" s="27">
        <v>-1.467507795</v>
      </c>
      <c r="P242" s="20">
        <v>1.0</v>
      </c>
      <c r="Q242" s="7"/>
      <c r="R242" s="7"/>
      <c r="S242" s="7"/>
      <c r="T242" s="7"/>
      <c r="U242" s="7"/>
      <c r="V242" s="7"/>
      <c r="W242" s="7"/>
      <c r="X242" s="7"/>
      <c r="Y242" s="7"/>
      <c r="Z242" s="7"/>
    </row>
    <row r="243" ht="15.0" customHeight="1">
      <c r="A243" s="20" t="s">
        <v>365</v>
      </c>
      <c r="B243" s="20" t="s">
        <v>544</v>
      </c>
      <c r="C243" s="20" t="s">
        <v>449</v>
      </c>
      <c r="D243" s="50">
        <v>453.0</v>
      </c>
      <c r="E243" s="50">
        <v>955.0</v>
      </c>
      <c r="F243" s="50">
        <v>1408.0</v>
      </c>
      <c r="G243" s="57">
        <v>0.3217329545</v>
      </c>
      <c r="H243" s="57">
        <v>0.6782670455</v>
      </c>
      <c r="I243" s="7"/>
      <c r="J243" s="20" t="s">
        <v>365</v>
      </c>
      <c r="K243" s="20" t="s">
        <v>445</v>
      </c>
      <c r="L243" s="20">
        <v>36.0</v>
      </c>
      <c r="M243" s="57">
        <v>0.349289845</v>
      </c>
      <c r="N243" s="57">
        <v>0.3839835729</v>
      </c>
      <c r="O243" s="27">
        <v>-3.469372792</v>
      </c>
      <c r="P243" s="20">
        <v>1.0</v>
      </c>
      <c r="Q243" s="7"/>
      <c r="R243" s="7"/>
      <c r="S243" s="7"/>
      <c r="T243" s="7"/>
      <c r="U243" s="7"/>
      <c r="V243" s="7"/>
      <c r="W243" s="7"/>
      <c r="X243" s="7"/>
      <c r="Y243" s="7"/>
      <c r="Z243" s="7"/>
    </row>
    <row r="244" ht="15.0" customHeight="1">
      <c r="A244" s="20" t="s">
        <v>365</v>
      </c>
      <c r="B244" s="20" t="s">
        <v>543</v>
      </c>
      <c r="C244" s="20" t="s">
        <v>456</v>
      </c>
      <c r="D244" s="50">
        <v>1249.0</v>
      </c>
      <c r="E244" s="50">
        <v>2281.0</v>
      </c>
      <c r="F244" s="50">
        <v>3530.0</v>
      </c>
      <c r="G244" s="57">
        <v>0.3538243626</v>
      </c>
      <c r="H244" s="57">
        <v>0.6461756374</v>
      </c>
      <c r="I244" s="7"/>
      <c r="J244" s="20" t="s">
        <v>365</v>
      </c>
      <c r="K244" s="20" t="s">
        <v>446</v>
      </c>
      <c r="L244" s="20">
        <v>43.0</v>
      </c>
      <c r="M244" s="57">
        <v>0.48497959</v>
      </c>
      <c r="N244" s="57">
        <v>0.5335164835</v>
      </c>
      <c r="O244" s="27">
        <v>-4.853689355</v>
      </c>
      <c r="P244" s="20">
        <v>0.0</v>
      </c>
      <c r="Q244" s="7"/>
      <c r="R244" s="7"/>
      <c r="S244" s="7"/>
      <c r="T244" s="7"/>
      <c r="U244" s="7"/>
      <c r="V244" s="7"/>
      <c r="W244" s="7"/>
      <c r="X244" s="7"/>
      <c r="Y244" s="7"/>
      <c r="Z244" s="7"/>
    </row>
    <row r="245" ht="15.0" customHeight="1">
      <c r="A245" s="20" t="s">
        <v>365</v>
      </c>
      <c r="B245" s="20" t="s">
        <v>545</v>
      </c>
      <c r="C245" s="20" t="s">
        <v>775</v>
      </c>
      <c r="D245" s="50">
        <v>124.0</v>
      </c>
      <c r="E245" s="50">
        <v>213.0</v>
      </c>
      <c r="F245" s="50">
        <v>337.0</v>
      </c>
      <c r="G245" s="57">
        <v>0.3679525223</v>
      </c>
      <c r="H245" s="57">
        <v>0.6320474777</v>
      </c>
      <c r="I245" s="7"/>
      <c r="J245" s="20" t="s">
        <v>365</v>
      </c>
      <c r="K245" s="20" t="s">
        <v>446</v>
      </c>
      <c r="L245" s="20">
        <v>46.0</v>
      </c>
      <c r="M245" s="57">
        <v>0.5693844543</v>
      </c>
      <c r="N245" s="57">
        <v>0.586784141</v>
      </c>
      <c r="O245" s="27">
        <v>-1.739968663</v>
      </c>
      <c r="P245" s="20">
        <v>1.0</v>
      </c>
      <c r="Q245" s="7"/>
      <c r="R245" s="7"/>
      <c r="S245" s="7"/>
      <c r="T245" s="7"/>
      <c r="U245" s="7"/>
      <c r="V245" s="7"/>
      <c r="W245" s="7"/>
      <c r="X245" s="7"/>
      <c r="Y245" s="7"/>
      <c r="Z245" s="7"/>
    </row>
    <row r="246" ht="15.0" customHeight="1">
      <c r="A246" s="20" t="s">
        <v>272</v>
      </c>
      <c r="B246" s="20" t="s">
        <v>546</v>
      </c>
      <c r="C246" s="20" t="s">
        <v>776</v>
      </c>
      <c r="D246" s="50">
        <v>696.0</v>
      </c>
      <c r="E246" s="50">
        <v>852.0</v>
      </c>
      <c r="F246" s="50">
        <v>1548.0</v>
      </c>
      <c r="G246" s="57">
        <v>0.4496124031</v>
      </c>
      <c r="H246" s="57">
        <v>0.5503875969</v>
      </c>
      <c r="I246" s="7"/>
      <c r="J246" s="20" t="s">
        <v>365</v>
      </c>
      <c r="K246" s="20" t="s">
        <v>446</v>
      </c>
      <c r="L246" s="20">
        <v>53.0</v>
      </c>
      <c r="M246" s="57">
        <v>0.6819084845</v>
      </c>
      <c r="N246" s="57">
        <v>0.7196391395</v>
      </c>
      <c r="O246" s="27">
        <v>-3.773065496</v>
      </c>
      <c r="P246" s="20">
        <v>1.0</v>
      </c>
      <c r="Q246" s="7"/>
      <c r="R246" s="7"/>
      <c r="S246" s="7"/>
      <c r="T246" s="7"/>
      <c r="U246" s="7"/>
      <c r="V246" s="7"/>
      <c r="W246" s="7"/>
      <c r="X246" s="7"/>
      <c r="Y246" s="7"/>
      <c r="Z246" s="7"/>
    </row>
    <row r="247" ht="15.0" customHeight="1">
      <c r="A247" s="20" t="s">
        <v>272</v>
      </c>
      <c r="B247" s="20" t="s">
        <v>546</v>
      </c>
      <c r="C247" s="20" t="s">
        <v>777</v>
      </c>
      <c r="D247" s="50">
        <v>696.0</v>
      </c>
      <c r="E247" s="50">
        <v>852.0</v>
      </c>
      <c r="F247" s="50">
        <v>1548.0</v>
      </c>
      <c r="G247" s="57">
        <v>0.4496124031</v>
      </c>
      <c r="H247" s="57">
        <v>0.5503875969</v>
      </c>
      <c r="I247" s="7"/>
      <c r="J247" s="20" t="s">
        <v>365</v>
      </c>
      <c r="K247" s="20" t="s">
        <v>446</v>
      </c>
      <c r="L247" s="20">
        <v>56.0</v>
      </c>
      <c r="M247" s="57">
        <v>0.6309088831</v>
      </c>
      <c r="N247" s="57">
        <v>0.6657859974</v>
      </c>
      <c r="O247" s="27">
        <v>-3.487711421</v>
      </c>
      <c r="P247" s="20">
        <v>1.0</v>
      </c>
      <c r="Q247" s="7"/>
      <c r="R247" s="7"/>
      <c r="S247" s="7"/>
      <c r="T247" s="7"/>
      <c r="U247" s="7"/>
      <c r="V247" s="7"/>
      <c r="W247" s="7"/>
      <c r="X247" s="7"/>
      <c r="Y247" s="7"/>
      <c r="Z247" s="7"/>
    </row>
    <row r="248" ht="15.0" customHeight="1">
      <c r="A248" s="20" t="s">
        <v>272</v>
      </c>
      <c r="B248" s="20" t="s">
        <v>547</v>
      </c>
      <c r="C248" s="20" t="s">
        <v>778</v>
      </c>
      <c r="D248" s="50">
        <v>392.0</v>
      </c>
      <c r="E248" s="50">
        <v>525.0</v>
      </c>
      <c r="F248" s="50">
        <v>917.0</v>
      </c>
      <c r="G248" s="57">
        <v>0.427480916</v>
      </c>
      <c r="H248" s="57">
        <v>0.572519084</v>
      </c>
      <c r="I248" s="7"/>
      <c r="J248" s="20" t="s">
        <v>365</v>
      </c>
      <c r="K248" s="20" t="s">
        <v>447</v>
      </c>
      <c r="L248" s="20">
        <v>60.0</v>
      </c>
      <c r="M248" s="57">
        <v>0.6113651797</v>
      </c>
      <c r="N248" s="57">
        <v>0.6579634465</v>
      </c>
      <c r="O248" s="27">
        <v>-4.659826678</v>
      </c>
      <c r="P248" s="20">
        <v>1.0</v>
      </c>
      <c r="Q248" s="7"/>
      <c r="R248" s="7"/>
      <c r="S248" s="7"/>
      <c r="T248" s="7"/>
      <c r="U248" s="7"/>
      <c r="V248" s="7"/>
      <c r="W248" s="7"/>
      <c r="X248" s="7"/>
      <c r="Y248" s="7"/>
      <c r="Z248" s="7"/>
    </row>
    <row r="249" ht="15.0" customHeight="1">
      <c r="A249" s="20" t="s">
        <v>272</v>
      </c>
      <c r="B249" s="20" t="s">
        <v>547</v>
      </c>
      <c r="C249" s="20" t="s">
        <v>779</v>
      </c>
      <c r="D249" s="50">
        <v>392.0</v>
      </c>
      <c r="E249" s="50">
        <v>525.0</v>
      </c>
      <c r="F249" s="50">
        <v>917.0</v>
      </c>
      <c r="G249" s="57">
        <v>0.427480916</v>
      </c>
      <c r="H249" s="57">
        <v>0.572519084</v>
      </c>
      <c r="I249" s="7"/>
      <c r="J249" s="20" t="s">
        <v>365</v>
      </c>
      <c r="K249" s="20" t="s">
        <v>448</v>
      </c>
      <c r="L249" s="20">
        <v>70.0</v>
      </c>
      <c r="M249" s="57">
        <v>0.6509650097</v>
      </c>
      <c r="N249" s="57">
        <v>0.6778625954</v>
      </c>
      <c r="O249" s="27">
        <v>-2.689758573</v>
      </c>
      <c r="P249" s="20">
        <v>1.0</v>
      </c>
      <c r="Q249" s="7"/>
      <c r="R249" s="7"/>
      <c r="S249" s="7"/>
      <c r="T249" s="7"/>
      <c r="U249" s="7"/>
      <c r="V249" s="7"/>
      <c r="W249" s="7"/>
      <c r="X249" s="7"/>
      <c r="Y249" s="7"/>
      <c r="Z249" s="7"/>
    </row>
    <row r="250" ht="15.0" customHeight="1">
      <c r="A250" s="20" t="s">
        <v>272</v>
      </c>
      <c r="B250" s="20" t="s">
        <v>548</v>
      </c>
      <c r="C250" s="20" t="s">
        <v>548</v>
      </c>
      <c r="D250" s="50">
        <v>536.0</v>
      </c>
      <c r="E250" s="50">
        <v>596.0</v>
      </c>
      <c r="F250" s="50">
        <v>1132.0</v>
      </c>
      <c r="G250" s="57">
        <v>0.4734982332</v>
      </c>
      <c r="H250" s="57">
        <v>0.5265017668</v>
      </c>
      <c r="I250" s="7"/>
      <c r="J250" s="20" t="s">
        <v>365</v>
      </c>
      <c r="K250" s="20" t="s">
        <v>448</v>
      </c>
      <c r="L250" s="20">
        <v>80.0</v>
      </c>
      <c r="M250" s="57">
        <v>0.6756695888</v>
      </c>
      <c r="N250" s="57">
        <v>0.7246153846</v>
      </c>
      <c r="O250" s="27">
        <v>-4.894579579</v>
      </c>
      <c r="P250" s="20">
        <v>1.0</v>
      </c>
      <c r="Q250" s="7"/>
      <c r="R250" s="7"/>
      <c r="S250" s="7"/>
      <c r="T250" s="7"/>
      <c r="U250" s="7"/>
      <c r="V250" s="7"/>
      <c r="W250" s="7"/>
      <c r="X250" s="7"/>
      <c r="Y250" s="7"/>
      <c r="Z250" s="7"/>
    </row>
    <row r="251" ht="15.0" customHeight="1">
      <c r="A251" s="20" t="s">
        <v>272</v>
      </c>
      <c r="B251" s="20" t="s">
        <v>421</v>
      </c>
      <c r="C251" s="20" t="s">
        <v>780</v>
      </c>
      <c r="D251" s="50">
        <v>344.0</v>
      </c>
      <c r="E251" s="50">
        <v>249.0</v>
      </c>
      <c r="F251" s="50">
        <v>593.0</v>
      </c>
      <c r="G251" s="57">
        <v>0.5801011804</v>
      </c>
      <c r="H251" s="57">
        <v>0.4198988196</v>
      </c>
      <c r="I251" s="7"/>
      <c r="J251" s="20" t="s">
        <v>365</v>
      </c>
      <c r="K251" s="20" t="s">
        <v>448</v>
      </c>
      <c r="L251" s="20">
        <v>90.0</v>
      </c>
      <c r="M251" s="57">
        <v>0.5748525961</v>
      </c>
      <c r="N251" s="57">
        <v>0.6096654275</v>
      </c>
      <c r="O251" s="27">
        <v>-3.481283144</v>
      </c>
      <c r="P251" s="20">
        <v>1.0</v>
      </c>
      <c r="Q251" s="7"/>
      <c r="R251" s="7"/>
      <c r="S251" s="7"/>
      <c r="T251" s="7"/>
      <c r="U251" s="7"/>
      <c r="V251" s="7"/>
      <c r="W251" s="7"/>
      <c r="X251" s="7"/>
      <c r="Y251" s="7"/>
      <c r="Z251" s="7"/>
    </row>
    <row r="252" ht="15.0" customHeight="1">
      <c r="A252" s="20" t="s">
        <v>272</v>
      </c>
      <c r="B252" s="20" t="s">
        <v>421</v>
      </c>
      <c r="C252" s="20" t="s">
        <v>781</v>
      </c>
      <c r="D252" s="50">
        <v>344.0</v>
      </c>
      <c r="E252" s="50">
        <v>249.0</v>
      </c>
      <c r="F252" s="50">
        <v>593.0</v>
      </c>
      <c r="G252" s="57">
        <v>0.5801011804</v>
      </c>
      <c r="H252" s="57">
        <v>0.4198988196</v>
      </c>
      <c r="I252" s="7"/>
      <c r="J252" s="20" t="s">
        <v>365</v>
      </c>
      <c r="K252" s="20" t="s">
        <v>448</v>
      </c>
      <c r="L252" s="20">
        <v>100.0</v>
      </c>
      <c r="M252" s="57">
        <v>0.5366683315</v>
      </c>
      <c r="N252" s="57">
        <v>0.5913669065</v>
      </c>
      <c r="O252" s="27">
        <v>-5.469857502</v>
      </c>
      <c r="P252" s="20">
        <v>1.0</v>
      </c>
      <c r="Q252" s="7"/>
      <c r="R252" s="7"/>
      <c r="S252" s="7"/>
      <c r="T252" s="7"/>
      <c r="U252" s="7"/>
      <c r="V252" s="7"/>
      <c r="W252" s="7"/>
      <c r="X252" s="7"/>
      <c r="Y252" s="7"/>
      <c r="Z252" s="7"/>
    </row>
    <row r="253" ht="15.0" customHeight="1">
      <c r="A253" s="20" t="s">
        <v>272</v>
      </c>
      <c r="B253" s="20" t="s">
        <v>421</v>
      </c>
      <c r="C253" s="20" t="s">
        <v>782</v>
      </c>
      <c r="D253" s="50">
        <v>344.0</v>
      </c>
      <c r="E253" s="50">
        <v>249.0</v>
      </c>
      <c r="F253" s="50">
        <v>593.0</v>
      </c>
      <c r="G253" s="57">
        <v>0.5801011804</v>
      </c>
      <c r="H253" s="57">
        <v>0.4198988196</v>
      </c>
      <c r="I253" s="7"/>
      <c r="J253" s="20" t="s">
        <v>365</v>
      </c>
      <c r="K253" s="20" t="s">
        <v>448</v>
      </c>
      <c r="L253" s="20">
        <v>110.0</v>
      </c>
      <c r="M253" s="57">
        <v>0.5705585803</v>
      </c>
      <c r="N253" s="57">
        <v>0.5524781341</v>
      </c>
      <c r="O253" s="27">
        <v>1.808044622</v>
      </c>
      <c r="P253" s="20">
        <v>1.0</v>
      </c>
      <c r="Q253" s="7"/>
      <c r="R253" s="7"/>
      <c r="S253" s="7"/>
      <c r="T253" s="7"/>
      <c r="U253" s="7"/>
      <c r="V253" s="7"/>
      <c r="W253" s="7"/>
      <c r="X253" s="7"/>
      <c r="Y253" s="7"/>
      <c r="Z253" s="7"/>
    </row>
    <row r="254" ht="15.0" customHeight="1">
      <c r="A254" s="20" t="s">
        <v>272</v>
      </c>
      <c r="B254" s="20" t="s">
        <v>421</v>
      </c>
      <c r="C254" s="20" t="s">
        <v>783</v>
      </c>
      <c r="D254" s="50">
        <v>344.0</v>
      </c>
      <c r="E254" s="50">
        <v>249.0</v>
      </c>
      <c r="F254" s="50">
        <v>593.0</v>
      </c>
      <c r="G254" s="57">
        <v>0.5801011804</v>
      </c>
      <c r="H254" s="57">
        <v>0.4198988196</v>
      </c>
      <c r="I254" s="7"/>
      <c r="J254" s="20" t="s">
        <v>365</v>
      </c>
      <c r="K254" s="20" t="s">
        <v>448</v>
      </c>
      <c r="L254" s="20">
        <v>120.0</v>
      </c>
      <c r="M254" s="57">
        <v>0.5508951546</v>
      </c>
      <c r="N254" s="57">
        <v>0.6089918256</v>
      </c>
      <c r="O254" s="27">
        <v>-5.809667101</v>
      </c>
      <c r="P254" s="20">
        <v>1.0</v>
      </c>
      <c r="Q254" s="7"/>
      <c r="R254" s="7"/>
      <c r="S254" s="7"/>
      <c r="T254" s="7"/>
      <c r="U254" s="7"/>
      <c r="V254" s="7"/>
      <c r="W254" s="7"/>
      <c r="X254" s="7"/>
      <c r="Y254" s="7"/>
      <c r="Z254" s="7"/>
    </row>
    <row r="255" ht="15.0" customHeight="1">
      <c r="A255" s="20" t="s">
        <v>272</v>
      </c>
      <c r="B255" s="20" t="s">
        <v>421</v>
      </c>
      <c r="C255" s="20" t="s">
        <v>784</v>
      </c>
      <c r="D255" s="50">
        <v>344.0</v>
      </c>
      <c r="E255" s="50">
        <v>249.0</v>
      </c>
      <c r="F255" s="50">
        <v>593.0</v>
      </c>
      <c r="G255" s="57">
        <v>0.5801011804</v>
      </c>
      <c r="H255" s="57">
        <v>0.4198988196</v>
      </c>
      <c r="I255" s="7"/>
      <c r="J255" s="20" t="s">
        <v>365</v>
      </c>
      <c r="K255" s="20" t="s">
        <v>449</v>
      </c>
      <c r="L255" s="20">
        <v>130.0</v>
      </c>
      <c r="M255" s="57">
        <v>0.2733525032</v>
      </c>
      <c r="N255" s="57">
        <v>0.2952978056</v>
      </c>
      <c r="O255" s="27">
        <v>-2.194530248</v>
      </c>
      <c r="P255" s="20">
        <v>1.0</v>
      </c>
      <c r="Q255" s="7"/>
      <c r="R255" s="7"/>
      <c r="S255" s="7"/>
      <c r="T255" s="7"/>
      <c r="U255" s="7"/>
      <c r="V255" s="7"/>
      <c r="W255" s="7"/>
      <c r="X255" s="7"/>
      <c r="Y255" s="7"/>
      <c r="Z255" s="7"/>
    </row>
    <row r="256" ht="15.0" customHeight="1">
      <c r="A256" s="20" t="s">
        <v>272</v>
      </c>
      <c r="B256" s="20" t="s">
        <v>421</v>
      </c>
      <c r="C256" s="20" t="s">
        <v>785</v>
      </c>
      <c r="D256" s="50">
        <v>344.0</v>
      </c>
      <c r="E256" s="50">
        <v>249.0</v>
      </c>
      <c r="F256" s="50">
        <v>593.0</v>
      </c>
      <c r="G256" s="57">
        <v>0.5801011804</v>
      </c>
      <c r="H256" s="57">
        <v>0.4198988196</v>
      </c>
      <c r="I256" s="7"/>
      <c r="J256" s="20" t="s">
        <v>365</v>
      </c>
      <c r="K256" s="20" t="s">
        <v>450</v>
      </c>
      <c r="L256" s="20">
        <v>140.0</v>
      </c>
      <c r="M256" s="57">
        <v>0.448639537</v>
      </c>
      <c r="N256" s="57">
        <v>0.4717236708</v>
      </c>
      <c r="O256" s="27">
        <v>-2.308413387</v>
      </c>
      <c r="P256" s="20">
        <v>1.0</v>
      </c>
      <c r="Q256" s="7"/>
      <c r="R256" s="7"/>
      <c r="S256" s="7"/>
      <c r="T256" s="7"/>
      <c r="U256" s="7"/>
      <c r="V256" s="7"/>
      <c r="W256" s="7"/>
      <c r="X256" s="7"/>
      <c r="Y256" s="7"/>
      <c r="Z256" s="7"/>
    </row>
    <row r="257" ht="15.0" customHeight="1">
      <c r="A257" s="20" t="s">
        <v>272</v>
      </c>
      <c r="B257" s="20" t="s">
        <v>421</v>
      </c>
      <c r="C257" s="20" t="s">
        <v>786</v>
      </c>
      <c r="D257" s="50">
        <v>344.0</v>
      </c>
      <c r="E257" s="50">
        <v>249.0</v>
      </c>
      <c r="F257" s="50">
        <v>593.0</v>
      </c>
      <c r="G257" s="57">
        <v>0.5801011804</v>
      </c>
      <c r="H257" s="57">
        <v>0.4198988196</v>
      </c>
      <c r="I257" s="7"/>
      <c r="J257" s="20" t="s">
        <v>365</v>
      </c>
      <c r="K257" s="20" t="s">
        <v>450</v>
      </c>
      <c r="L257" s="20">
        <v>150.0</v>
      </c>
      <c r="M257" s="57">
        <v>0.4017577862</v>
      </c>
      <c r="N257" s="57">
        <v>0.4398554466</v>
      </c>
      <c r="O257" s="27">
        <v>-3.809766033</v>
      </c>
      <c r="P257" s="20">
        <v>1.0</v>
      </c>
      <c r="Q257" s="7"/>
      <c r="R257" s="7"/>
      <c r="S257" s="7"/>
      <c r="T257" s="7"/>
      <c r="U257" s="7"/>
      <c r="V257" s="7"/>
      <c r="W257" s="7"/>
      <c r="X257" s="7"/>
      <c r="Y257" s="7"/>
      <c r="Z257" s="7"/>
    </row>
    <row r="258" ht="15.0" customHeight="1">
      <c r="A258" s="20" t="s">
        <v>272</v>
      </c>
      <c r="B258" s="20" t="s">
        <v>421</v>
      </c>
      <c r="C258" s="20" t="s">
        <v>787</v>
      </c>
      <c r="D258" s="50">
        <v>344.0</v>
      </c>
      <c r="E258" s="50">
        <v>249.0</v>
      </c>
      <c r="F258" s="50">
        <v>593.0</v>
      </c>
      <c r="G258" s="57">
        <v>0.5801011804</v>
      </c>
      <c r="H258" s="57">
        <v>0.4198988196</v>
      </c>
      <c r="I258" s="7"/>
      <c r="J258" s="20" t="s">
        <v>365</v>
      </c>
      <c r="K258" s="20" t="s">
        <v>451</v>
      </c>
      <c r="L258" s="20">
        <v>160.0</v>
      </c>
      <c r="M258" s="57">
        <v>0.4385302947</v>
      </c>
      <c r="N258" s="57">
        <v>0.4784090909</v>
      </c>
      <c r="O258" s="27">
        <v>-3.987879619</v>
      </c>
      <c r="P258" s="20">
        <v>1.0</v>
      </c>
      <c r="Q258" s="7"/>
      <c r="R258" s="7"/>
      <c r="S258" s="7"/>
      <c r="T258" s="7"/>
      <c r="U258" s="7"/>
      <c r="V258" s="7"/>
      <c r="W258" s="7"/>
      <c r="X258" s="7"/>
      <c r="Y258" s="7"/>
      <c r="Z258" s="7"/>
    </row>
    <row r="259" ht="15.0" customHeight="1">
      <c r="A259" s="20" t="s">
        <v>272</v>
      </c>
      <c r="B259" s="20" t="s">
        <v>421</v>
      </c>
      <c r="C259" s="20" t="s">
        <v>788</v>
      </c>
      <c r="D259" s="50">
        <v>344.0</v>
      </c>
      <c r="E259" s="50">
        <v>249.0</v>
      </c>
      <c r="F259" s="50">
        <v>593.0</v>
      </c>
      <c r="G259" s="57">
        <v>0.5801011804</v>
      </c>
      <c r="H259" s="57">
        <v>0.4198988196</v>
      </c>
      <c r="I259" s="7"/>
      <c r="J259" s="20" t="s">
        <v>365</v>
      </c>
      <c r="K259" s="20" t="s">
        <v>452</v>
      </c>
      <c r="L259" s="20">
        <v>173.0</v>
      </c>
      <c r="M259" s="57">
        <v>0.5698926542</v>
      </c>
      <c r="N259" s="57">
        <v>0.5702623907</v>
      </c>
      <c r="O259" s="27">
        <v>-0.03697364229</v>
      </c>
      <c r="P259" s="20">
        <v>1.0</v>
      </c>
      <c r="Q259" s="7"/>
      <c r="R259" s="7"/>
      <c r="S259" s="7"/>
      <c r="T259" s="7"/>
      <c r="U259" s="7"/>
      <c r="V259" s="7"/>
      <c r="W259" s="7"/>
      <c r="X259" s="7"/>
      <c r="Y259" s="7"/>
      <c r="Z259" s="7"/>
    </row>
    <row r="260" ht="15.0" customHeight="1">
      <c r="A260" s="20" t="s">
        <v>272</v>
      </c>
      <c r="B260" s="20" t="s">
        <v>421</v>
      </c>
      <c r="C260" s="20" t="s">
        <v>789</v>
      </c>
      <c r="D260" s="50">
        <v>344.0</v>
      </c>
      <c r="E260" s="50">
        <v>249.0</v>
      </c>
      <c r="F260" s="50">
        <v>593.0</v>
      </c>
      <c r="G260" s="57">
        <v>0.5801011804</v>
      </c>
      <c r="H260" s="57">
        <v>0.4198988196</v>
      </c>
      <c r="I260" s="7"/>
      <c r="J260" s="20" t="s">
        <v>365</v>
      </c>
      <c r="K260" s="20" t="s">
        <v>453</v>
      </c>
      <c r="L260" s="20">
        <v>180.0</v>
      </c>
      <c r="M260" s="57">
        <v>0.5736086185</v>
      </c>
      <c r="N260" s="57">
        <v>0.5936777178</v>
      </c>
      <c r="O260" s="27">
        <v>-2.006909928</v>
      </c>
      <c r="P260" s="20">
        <v>1.0</v>
      </c>
      <c r="Q260" s="7"/>
      <c r="R260" s="7"/>
      <c r="S260" s="7"/>
      <c r="T260" s="7"/>
      <c r="U260" s="7"/>
      <c r="V260" s="7"/>
      <c r="W260" s="7"/>
      <c r="X260" s="7"/>
      <c r="Y260" s="7"/>
      <c r="Z260" s="7"/>
    </row>
    <row r="261" ht="15.0" customHeight="1">
      <c r="A261" s="20" t="s">
        <v>272</v>
      </c>
      <c r="B261" s="20" t="s">
        <v>421</v>
      </c>
      <c r="C261" s="20" t="s">
        <v>790</v>
      </c>
      <c r="D261" s="50">
        <v>344.0</v>
      </c>
      <c r="E261" s="50">
        <v>249.0</v>
      </c>
      <c r="F261" s="50">
        <v>593.0</v>
      </c>
      <c r="G261" s="57">
        <v>0.5801011804</v>
      </c>
      <c r="H261" s="57">
        <v>0.4198988196</v>
      </c>
      <c r="I261" s="7"/>
      <c r="J261" s="20" t="s">
        <v>365</v>
      </c>
      <c r="K261" s="20" t="s">
        <v>454</v>
      </c>
      <c r="L261" s="20">
        <v>190.0</v>
      </c>
      <c r="M261" s="57">
        <v>0.4326830608</v>
      </c>
      <c r="N261" s="57">
        <v>0.4600116754</v>
      </c>
      <c r="O261" s="27">
        <v>-2.732861461</v>
      </c>
      <c r="P261" s="20">
        <v>1.0</v>
      </c>
      <c r="Q261" s="7"/>
      <c r="R261" s="7"/>
      <c r="S261" s="7"/>
      <c r="T261" s="7"/>
      <c r="U261" s="7"/>
      <c r="V261" s="7"/>
      <c r="W261" s="7"/>
      <c r="X261" s="7"/>
      <c r="Y261" s="7"/>
      <c r="Z261" s="7"/>
    </row>
    <row r="262" ht="15.0" customHeight="1">
      <c r="A262" s="20" t="s">
        <v>272</v>
      </c>
      <c r="B262" s="20" t="s">
        <v>421</v>
      </c>
      <c r="C262" s="20" t="s">
        <v>791</v>
      </c>
      <c r="D262" s="50">
        <v>344.0</v>
      </c>
      <c r="E262" s="50">
        <v>249.0</v>
      </c>
      <c r="F262" s="50">
        <v>593.0</v>
      </c>
      <c r="G262" s="57">
        <v>0.5801011804</v>
      </c>
      <c r="H262" s="57">
        <v>0.4198988196</v>
      </c>
      <c r="I262" s="7"/>
      <c r="J262" s="20" t="s">
        <v>365</v>
      </c>
      <c r="K262" s="20" t="s">
        <v>455</v>
      </c>
      <c r="L262" s="20">
        <v>197.0</v>
      </c>
      <c r="M262" s="57">
        <v>0.4653767665</v>
      </c>
      <c r="N262" s="57">
        <v>0.5130353818</v>
      </c>
      <c r="O262" s="27">
        <v>-4.76586152</v>
      </c>
      <c r="P262" s="20">
        <v>0.0</v>
      </c>
      <c r="Q262" s="7"/>
      <c r="R262" s="7"/>
      <c r="S262" s="7"/>
      <c r="T262" s="7"/>
      <c r="U262" s="7"/>
      <c r="V262" s="7"/>
      <c r="W262" s="7"/>
      <c r="X262" s="7"/>
      <c r="Y262" s="7"/>
      <c r="Z262" s="7"/>
    </row>
    <row r="263" ht="15.0" customHeight="1">
      <c r="A263" s="20" t="s">
        <v>272</v>
      </c>
      <c r="B263" s="20" t="s">
        <v>421</v>
      </c>
      <c r="C263" s="20" t="s">
        <v>792</v>
      </c>
      <c r="D263" s="50">
        <v>344.0</v>
      </c>
      <c r="E263" s="50">
        <v>249.0</v>
      </c>
      <c r="F263" s="50">
        <v>593.0</v>
      </c>
      <c r="G263" s="57">
        <v>0.5801011804</v>
      </c>
      <c r="H263" s="57">
        <v>0.4198988196</v>
      </c>
      <c r="I263" s="7"/>
      <c r="J263" s="20" t="s">
        <v>365</v>
      </c>
      <c r="K263" s="20" t="s">
        <v>455</v>
      </c>
      <c r="L263" s="20">
        <v>204.0</v>
      </c>
      <c r="M263" s="57">
        <v>0.4885985189</v>
      </c>
      <c r="N263" s="57">
        <v>0.5361189802</v>
      </c>
      <c r="O263" s="27">
        <v>-4.75204613</v>
      </c>
      <c r="P263" s="20">
        <v>0.0</v>
      </c>
      <c r="Q263" s="7"/>
      <c r="R263" s="7"/>
      <c r="S263" s="7"/>
      <c r="T263" s="7"/>
      <c r="U263" s="7"/>
      <c r="V263" s="7"/>
      <c r="W263" s="7"/>
      <c r="X263" s="7"/>
      <c r="Y263" s="7"/>
      <c r="Z263" s="7"/>
    </row>
    <row r="264" ht="15.0" customHeight="1">
      <c r="A264" s="20" t="s">
        <v>272</v>
      </c>
      <c r="B264" s="20" t="s">
        <v>421</v>
      </c>
      <c r="C264" s="20" t="s">
        <v>793</v>
      </c>
      <c r="D264" s="50">
        <v>344.0</v>
      </c>
      <c r="E264" s="50">
        <v>249.0</v>
      </c>
      <c r="F264" s="50">
        <v>593.0</v>
      </c>
      <c r="G264" s="57">
        <v>0.5801011804</v>
      </c>
      <c r="H264" s="57">
        <v>0.4198988196</v>
      </c>
      <c r="I264" s="7"/>
      <c r="J264" s="20" t="s">
        <v>365</v>
      </c>
      <c r="K264" s="20" t="s">
        <v>455</v>
      </c>
      <c r="L264" s="20">
        <v>211.0</v>
      </c>
      <c r="M264" s="57">
        <v>0.4962677396</v>
      </c>
      <c r="N264" s="57">
        <v>0.51062417</v>
      </c>
      <c r="O264" s="27">
        <v>-1.435643037</v>
      </c>
      <c r="P264" s="20">
        <v>0.0</v>
      </c>
      <c r="Q264" s="7"/>
      <c r="R264" s="7"/>
      <c r="S264" s="7"/>
      <c r="T264" s="7"/>
      <c r="U264" s="7"/>
      <c r="V264" s="7"/>
      <c r="W264" s="7"/>
      <c r="X264" s="7"/>
      <c r="Y264" s="7"/>
      <c r="Z264" s="7"/>
    </row>
    <row r="265" ht="15.0" customHeight="1">
      <c r="A265" s="20" t="s">
        <v>272</v>
      </c>
      <c r="B265" s="20" t="s">
        <v>421</v>
      </c>
      <c r="C265" s="20" t="s">
        <v>794</v>
      </c>
      <c r="D265" s="50">
        <v>344.0</v>
      </c>
      <c r="E265" s="50">
        <v>249.0</v>
      </c>
      <c r="F265" s="50">
        <v>593.0</v>
      </c>
      <c r="G265" s="57">
        <v>0.5801011804</v>
      </c>
      <c r="H265" s="57">
        <v>0.4198988196</v>
      </c>
      <c r="I265" s="7"/>
      <c r="J265" s="20" t="s">
        <v>365</v>
      </c>
      <c r="K265" s="20" t="s">
        <v>455</v>
      </c>
      <c r="L265" s="20">
        <v>218.0</v>
      </c>
      <c r="M265" s="57">
        <v>0.5072657637</v>
      </c>
      <c r="N265" s="57">
        <v>0.5321667524</v>
      </c>
      <c r="O265" s="27">
        <v>-2.490098879</v>
      </c>
      <c r="P265" s="20">
        <v>1.0</v>
      </c>
      <c r="Q265" s="7"/>
      <c r="R265" s="7"/>
      <c r="S265" s="7"/>
      <c r="T265" s="7"/>
      <c r="U265" s="7"/>
      <c r="V265" s="7"/>
      <c r="W265" s="7"/>
      <c r="X265" s="7"/>
      <c r="Y265" s="7"/>
      <c r="Z265" s="7"/>
    </row>
    <row r="266" ht="15.0" customHeight="1">
      <c r="A266" s="20" t="s">
        <v>272</v>
      </c>
      <c r="B266" s="20" t="s">
        <v>421</v>
      </c>
      <c r="C266" s="20" t="s">
        <v>795</v>
      </c>
      <c r="D266" s="50">
        <v>344.0</v>
      </c>
      <c r="E266" s="50">
        <v>249.0</v>
      </c>
      <c r="F266" s="50">
        <v>593.0</v>
      </c>
      <c r="G266" s="57">
        <v>0.5801011804</v>
      </c>
      <c r="H266" s="57">
        <v>0.4198988196</v>
      </c>
      <c r="I266" s="7"/>
      <c r="J266" s="20" t="s">
        <v>365</v>
      </c>
      <c r="K266" s="20" t="s">
        <v>456</v>
      </c>
      <c r="L266" s="20">
        <v>220.0</v>
      </c>
      <c r="M266" s="57">
        <v>0.3073242898</v>
      </c>
      <c r="N266" s="57">
        <v>0.3282265552</v>
      </c>
      <c r="O266" s="27">
        <v>-2.090226545</v>
      </c>
      <c r="P266" s="20">
        <v>1.0</v>
      </c>
      <c r="Q266" s="7"/>
      <c r="R266" s="7"/>
      <c r="S266" s="7"/>
      <c r="T266" s="7"/>
      <c r="U266" s="7"/>
      <c r="V266" s="7"/>
      <c r="W266" s="7"/>
      <c r="X266" s="7"/>
      <c r="Y266" s="7"/>
      <c r="Z266" s="7"/>
    </row>
    <row r="267" ht="15.0" customHeight="1">
      <c r="A267" s="20" t="s">
        <v>272</v>
      </c>
      <c r="B267" s="20" t="s">
        <v>421</v>
      </c>
      <c r="C267" s="20" t="s">
        <v>796</v>
      </c>
      <c r="D267" s="50">
        <v>344.0</v>
      </c>
      <c r="E267" s="50">
        <v>249.0</v>
      </c>
      <c r="F267" s="50">
        <v>593.0</v>
      </c>
      <c r="G267" s="57">
        <v>0.5801011804</v>
      </c>
      <c r="H267" s="57">
        <v>0.4198988196</v>
      </c>
      <c r="I267" s="7"/>
      <c r="J267" s="20" t="s">
        <v>365</v>
      </c>
      <c r="K267" s="20" t="s">
        <v>457</v>
      </c>
      <c r="L267" s="20">
        <v>230.0</v>
      </c>
      <c r="M267" s="57">
        <v>0.4763468666</v>
      </c>
      <c r="N267" s="57">
        <v>0.5281795511</v>
      </c>
      <c r="O267" s="27">
        <v>-5.183268452</v>
      </c>
      <c r="P267" s="20">
        <v>0.0</v>
      </c>
      <c r="Q267" s="7"/>
      <c r="R267" s="7"/>
      <c r="S267" s="7"/>
      <c r="T267" s="7"/>
      <c r="U267" s="7"/>
      <c r="V267" s="7"/>
      <c r="W267" s="7"/>
      <c r="X267" s="7"/>
      <c r="Y267" s="7"/>
      <c r="Z267" s="7"/>
    </row>
    <row r="268" ht="15.0" customHeight="1">
      <c r="A268" s="20" t="s">
        <v>272</v>
      </c>
      <c r="B268" s="20" t="s">
        <v>421</v>
      </c>
      <c r="C268" s="20" t="s">
        <v>797</v>
      </c>
      <c r="D268" s="50">
        <v>344.0</v>
      </c>
      <c r="E268" s="50">
        <v>249.0</v>
      </c>
      <c r="F268" s="50">
        <v>593.0</v>
      </c>
      <c r="G268" s="57">
        <v>0.5801011804</v>
      </c>
      <c r="H268" s="57">
        <v>0.4198988196</v>
      </c>
      <c r="I268" s="7"/>
      <c r="J268" s="20" t="s">
        <v>365</v>
      </c>
      <c r="K268" s="20" t="s">
        <v>458</v>
      </c>
      <c r="L268" s="20">
        <v>253.0</v>
      </c>
      <c r="M268" s="57">
        <v>0.5442571662</v>
      </c>
      <c r="N268" s="57">
        <v>0.6003717472</v>
      </c>
      <c r="O268" s="27">
        <v>-5.611458105</v>
      </c>
      <c r="P268" s="20">
        <v>1.0</v>
      </c>
      <c r="Q268" s="7"/>
      <c r="R268" s="7"/>
      <c r="S268" s="7"/>
      <c r="T268" s="7"/>
      <c r="U268" s="7"/>
      <c r="V268" s="7"/>
      <c r="W268" s="7"/>
      <c r="X268" s="7"/>
      <c r="Y268" s="7"/>
      <c r="Z268" s="7"/>
    </row>
    <row r="269" ht="15.0" customHeight="1">
      <c r="A269" s="20" t="s">
        <v>272</v>
      </c>
      <c r="B269" s="20" t="s">
        <v>421</v>
      </c>
      <c r="C269" s="20" t="s">
        <v>798</v>
      </c>
      <c r="D269" s="50">
        <v>344.0</v>
      </c>
      <c r="E269" s="50">
        <v>249.0</v>
      </c>
      <c r="F269" s="50">
        <v>593.0</v>
      </c>
      <c r="G269" s="57">
        <v>0.5801011804</v>
      </c>
      <c r="H269" s="57">
        <v>0.4198988196</v>
      </c>
      <c r="I269" s="7"/>
      <c r="J269" s="20" t="s">
        <v>365</v>
      </c>
      <c r="K269" s="20" t="s">
        <v>458</v>
      </c>
      <c r="L269" s="20">
        <v>254.0</v>
      </c>
      <c r="M269" s="57">
        <v>0.531466651</v>
      </c>
      <c r="N269" s="57">
        <v>0.5358146067</v>
      </c>
      <c r="O269" s="27">
        <v>-0.4347955743</v>
      </c>
      <c r="P269" s="20">
        <v>1.0</v>
      </c>
      <c r="Q269" s="7"/>
      <c r="R269" s="7"/>
      <c r="S269" s="7"/>
      <c r="T269" s="7"/>
      <c r="U269" s="7"/>
      <c r="V269" s="7"/>
      <c r="W269" s="7"/>
      <c r="X269" s="7"/>
      <c r="Y269" s="7"/>
      <c r="Z269" s="7"/>
    </row>
    <row r="270" ht="15.0" customHeight="1">
      <c r="A270" s="20" t="s">
        <v>272</v>
      </c>
      <c r="B270" s="20" t="s">
        <v>421</v>
      </c>
      <c r="C270" s="20" t="s">
        <v>799</v>
      </c>
      <c r="D270" s="50">
        <v>344.0</v>
      </c>
      <c r="E270" s="50">
        <v>249.0</v>
      </c>
      <c r="F270" s="50">
        <v>593.0</v>
      </c>
      <c r="G270" s="57">
        <v>0.5801011804</v>
      </c>
      <c r="H270" s="57">
        <v>0.4198988196</v>
      </c>
      <c r="I270" s="7"/>
      <c r="J270" s="20" t="s">
        <v>365</v>
      </c>
      <c r="K270" s="20" t="s">
        <v>458</v>
      </c>
      <c r="L270" s="20">
        <v>256.0</v>
      </c>
      <c r="M270" s="57">
        <v>0.5443653391</v>
      </c>
      <c r="N270" s="57">
        <v>0.6053215078</v>
      </c>
      <c r="O270" s="27">
        <v>-6.09561687</v>
      </c>
      <c r="P270" s="20">
        <v>1.0</v>
      </c>
      <c r="Q270" s="7"/>
      <c r="R270" s="7"/>
      <c r="S270" s="7"/>
      <c r="T270" s="7"/>
      <c r="U270" s="7"/>
      <c r="V270" s="7"/>
      <c r="W270" s="7"/>
      <c r="X270" s="7"/>
      <c r="Y270" s="7"/>
      <c r="Z270" s="7"/>
    </row>
    <row r="271" ht="15.0" customHeight="1">
      <c r="A271" s="20" t="s">
        <v>272</v>
      </c>
      <c r="B271" s="20" t="s">
        <v>421</v>
      </c>
      <c r="C271" s="20" t="s">
        <v>800</v>
      </c>
      <c r="D271" s="50">
        <v>344.0</v>
      </c>
      <c r="E271" s="50">
        <v>249.0</v>
      </c>
      <c r="F271" s="50">
        <v>593.0</v>
      </c>
      <c r="G271" s="57">
        <v>0.5801011804</v>
      </c>
      <c r="H271" s="57">
        <v>0.4198988196</v>
      </c>
      <c r="I271" s="7"/>
      <c r="J271" s="20" t="s">
        <v>365</v>
      </c>
      <c r="K271" s="20" t="s">
        <v>459</v>
      </c>
      <c r="L271" s="20">
        <v>261.0</v>
      </c>
      <c r="M271" s="57">
        <v>0.6110032535</v>
      </c>
      <c r="N271" s="57">
        <v>0.6470860315</v>
      </c>
      <c r="O271" s="27">
        <v>-3.608277798</v>
      </c>
      <c r="P271" s="20">
        <v>1.0</v>
      </c>
      <c r="Q271" s="7"/>
      <c r="R271" s="7"/>
      <c r="S271" s="7"/>
      <c r="T271" s="7"/>
      <c r="U271" s="7"/>
      <c r="V271" s="7"/>
      <c r="W271" s="7"/>
      <c r="X271" s="7"/>
      <c r="Y271" s="7"/>
      <c r="Z271" s="7"/>
    </row>
    <row r="272" ht="15.0" customHeight="1">
      <c r="A272" s="20" t="s">
        <v>272</v>
      </c>
      <c r="B272" s="20" t="s">
        <v>421</v>
      </c>
      <c r="C272" s="20" t="s">
        <v>801</v>
      </c>
      <c r="D272" s="50">
        <v>344.0</v>
      </c>
      <c r="E272" s="50">
        <v>249.0</v>
      </c>
      <c r="F272" s="50">
        <v>593.0</v>
      </c>
      <c r="G272" s="57">
        <v>0.5801011804</v>
      </c>
      <c r="H272" s="57">
        <v>0.4198988196</v>
      </c>
      <c r="I272" s="7"/>
      <c r="J272" s="20" t="s">
        <v>365</v>
      </c>
      <c r="K272" s="20" t="s">
        <v>459</v>
      </c>
      <c r="L272" s="20">
        <v>267.0</v>
      </c>
      <c r="M272" s="57">
        <v>0.6295986753</v>
      </c>
      <c r="N272" s="57">
        <v>0.6721311475</v>
      </c>
      <c r="O272" s="27">
        <v>-4.253247229</v>
      </c>
      <c r="P272" s="20">
        <v>1.0</v>
      </c>
      <c r="Q272" s="7"/>
      <c r="R272" s="7"/>
      <c r="S272" s="7"/>
      <c r="T272" s="7"/>
      <c r="U272" s="7"/>
      <c r="V272" s="7"/>
      <c r="W272" s="7"/>
      <c r="X272" s="7"/>
      <c r="Y272" s="7"/>
      <c r="Z272" s="7"/>
    </row>
    <row r="273" ht="15.0" customHeight="1">
      <c r="A273" s="20" t="s">
        <v>272</v>
      </c>
      <c r="B273" s="20" t="s">
        <v>421</v>
      </c>
      <c r="C273" s="20" t="s">
        <v>802</v>
      </c>
      <c r="D273" s="50">
        <v>344.0</v>
      </c>
      <c r="E273" s="50">
        <v>249.0</v>
      </c>
      <c r="F273" s="50">
        <v>593.0</v>
      </c>
      <c r="G273" s="57">
        <v>0.5801011804</v>
      </c>
      <c r="H273" s="57">
        <v>0.4198988196</v>
      </c>
      <c r="I273" s="7"/>
      <c r="J273" s="20" t="s">
        <v>365</v>
      </c>
      <c r="K273" s="20" t="s">
        <v>459</v>
      </c>
      <c r="L273" s="20">
        <v>273.0</v>
      </c>
      <c r="M273" s="57">
        <v>0.573909308</v>
      </c>
      <c r="N273" s="57">
        <v>0.5982085733</v>
      </c>
      <c r="O273" s="27">
        <v>-2.429926522</v>
      </c>
      <c r="P273" s="20">
        <v>1.0</v>
      </c>
      <c r="Q273" s="7"/>
      <c r="R273" s="7"/>
      <c r="S273" s="7"/>
      <c r="T273" s="7"/>
      <c r="U273" s="7"/>
      <c r="V273" s="7"/>
      <c r="W273" s="7"/>
      <c r="X273" s="7"/>
      <c r="Y273" s="7"/>
      <c r="Z273" s="7"/>
    </row>
    <row r="274" ht="15.0" customHeight="1">
      <c r="A274" s="20" t="s">
        <v>272</v>
      </c>
      <c r="B274" s="20" t="s">
        <v>421</v>
      </c>
      <c r="C274" s="20" t="s">
        <v>803</v>
      </c>
      <c r="D274" s="50">
        <v>344.0</v>
      </c>
      <c r="E274" s="50">
        <v>249.0</v>
      </c>
      <c r="F274" s="50">
        <v>593.0</v>
      </c>
      <c r="G274" s="57">
        <v>0.5801011804</v>
      </c>
      <c r="H274" s="57">
        <v>0.4198988196</v>
      </c>
      <c r="I274" s="7"/>
      <c r="J274" s="20" t="s">
        <v>365</v>
      </c>
      <c r="K274" s="20" t="s">
        <v>459</v>
      </c>
      <c r="L274" s="20">
        <v>279.0</v>
      </c>
      <c r="M274" s="57">
        <v>0.498009222</v>
      </c>
      <c r="N274" s="57">
        <v>0.5375838926</v>
      </c>
      <c r="O274" s="27">
        <v>-3.957467065</v>
      </c>
      <c r="P274" s="20">
        <v>0.0</v>
      </c>
      <c r="Q274" s="7"/>
      <c r="R274" s="7"/>
      <c r="S274" s="7"/>
      <c r="T274" s="7"/>
      <c r="U274" s="7"/>
      <c r="V274" s="7"/>
      <c r="W274" s="7"/>
      <c r="X274" s="7"/>
      <c r="Y274" s="7"/>
      <c r="Z274" s="7"/>
    </row>
    <row r="275" ht="15.0" customHeight="1">
      <c r="A275" s="20" t="s">
        <v>272</v>
      </c>
      <c r="B275" s="20" t="s">
        <v>549</v>
      </c>
      <c r="C275" s="20" t="s">
        <v>804</v>
      </c>
      <c r="D275" s="50">
        <v>486.0</v>
      </c>
      <c r="E275" s="50">
        <v>351.0</v>
      </c>
      <c r="F275" s="50">
        <v>837.0</v>
      </c>
      <c r="G275" s="57">
        <v>0.5806451613</v>
      </c>
      <c r="H275" s="57">
        <v>0.4193548387</v>
      </c>
      <c r="I275" s="7"/>
      <c r="J275" s="20" t="s">
        <v>365</v>
      </c>
      <c r="K275" s="20" t="s">
        <v>459</v>
      </c>
      <c r="L275" s="20">
        <v>285.0</v>
      </c>
      <c r="M275" s="57">
        <v>0.5353918348</v>
      </c>
      <c r="N275" s="57">
        <v>0.5718782791</v>
      </c>
      <c r="O275" s="27">
        <v>-3.648644434</v>
      </c>
      <c r="P275" s="20">
        <v>1.0</v>
      </c>
      <c r="Q275" s="7"/>
      <c r="R275" s="7"/>
      <c r="S275" s="7"/>
      <c r="T275" s="7"/>
      <c r="U275" s="7"/>
      <c r="V275" s="7"/>
      <c r="W275" s="7"/>
      <c r="X275" s="7"/>
      <c r="Y275" s="7"/>
      <c r="Z275" s="7"/>
    </row>
    <row r="276" ht="15.0" customHeight="1">
      <c r="A276" s="20" t="s">
        <v>272</v>
      </c>
      <c r="B276" s="20" t="s">
        <v>549</v>
      </c>
      <c r="C276" s="20" t="s">
        <v>805</v>
      </c>
      <c r="D276" s="50">
        <v>486.0</v>
      </c>
      <c r="E276" s="50">
        <v>351.0</v>
      </c>
      <c r="F276" s="50">
        <v>837.0</v>
      </c>
      <c r="G276" s="57">
        <v>0.5806451613</v>
      </c>
      <c r="H276" s="57">
        <v>0.4193548387</v>
      </c>
      <c r="I276" s="7"/>
      <c r="J276" s="20" t="s">
        <v>365</v>
      </c>
      <c r="K276" s="20" t="s">
        <v>459</v>
      </c>
      <c r="L276" s="20">
        <v>291.0</v>
      </c>
      <c r="M276" s="57">
        <v>0.4971088723</v>
      </c>
      <c r="N276" s="57">
        <v>0.556097561</v>
      </c>
      <c r="O276" s="27">
        <v>-5.898868868</v>
      </c>
      <c r="P276" s="20">
        <v>0.0</v>
      </c>
      <c r="Q276" s="7"/>
      <c r="R276" s="7"/>
      <c r="S276" s="7"/>
      <c r="T276" s="7"/>
      <c r="U276" s="7"/>
      <c r="V276" s="7"/>
      <c r="W276" s="7"/>
      <c r="X276" s="7"/>
      <c r="Y276" s="7"/>
      <c r="Z276" s="7"/>
    </row>
    <row r="277" ht="15.0" customHeight="1">
      <c r="A277" s="20" t="s">
        <v>272</v>
      </c>
      <c r="B277" s="20" t="s">
        <v>549</v>
      </c>
      <c r="C277" s="20" t="s">
        <v>806</v>
      </c>
      <c r="D277" s="50">
        <v>486.0</v>
      </c>
      <c r="E277" s="50">
        <v>351.0</v>
      </c>
      <c r="F277" s="50">
        <v>837.0</v>
      </c>
      <c r="G277" s="57">
        <v>0.5806451613</v>
      </c>
      <c r="H277" s="57">
        <v>0.4193548387</v>
      </c>
      <c r="I277" s="7"/>
      <c r="J277" s="20" t="s">
        <v>365</v>
      </c>
      <c r="K277" s="20" t="s">
        <v>459</v>
      </c>
      <c r="L277" s="20">
        <v>297.0</v>
      </c>
      <c r="M277" s="57">
        <v>0.4803633225</v>
      </c>
      <c r="N277" s="57">
        <v>0.4871794872</v>
      </c>
      <c r="O277" s="27">
        <v>-0.6816164692</v>
      </c>
      <c r="P277" s="20">
        <v>1.0</v>
      </c>
      <c r="Q277" s="7"/>
      <c r="R277" s="7"/>
      <c r="S277" s="7"/>
      <c r="T277" s="7"/>
      <c r="U277" s="7"/>
      <c r="V277" s="7"/>
      <c r="W277" s="7"/>
      <c r="X277" s="7"/>
      <c r="Y277" s="7"/>
      <c r="Z277" s="7"/>
    </row>
    <row r="278" ht="15.0" customHeight="1">
      <c r="A278" s="20" t="s">
        <v>272</v>
      </c>
      <c r="B278" s="20" t="s">
        <v>549</v>
      </c>
      <c r="C278" s="20" t="s">
        <v>807</v>
      </c>
      <c r="D278" s="50">
        <v>486.0</v>
      </c>
      <c r="E278" s="50">
        <v>351.0</v>
      </c>
      <c r="F278" s="50">
        <v>837.0</v>
      </c>
      <c r="G278" s="57">
        <v>0.5806451613</v>
      </c>
      <c r="H278" s="57">
        <v>0.4193548387</v>
      </c>
      <c r="I278" s="7"/>
      <c r="J278" s="20" t="s">
        <v>365</v>
      </c>
      <c r="K278" s="20" t="s">
        <v>460</v>
      </c>
      <c r="L278" s="20">
        <v>300.0</v>
      </c>
      <c r="M278" s="57">
        <v>0.7674747657</v>
      </c>
      <c r="N278" s="57">
        <v>0.7381974249</v>
      </c>
      <c r="O278" s="27">
        <v>2.92773408</v>
      </c>
      <c r="P278" s="20">
        <v>1.0</v>
      </c>
      <c r="Q278" s="7"/>
      <c r="R278" s="7"/>
      <c r="S278" s="7"/>
      <c r="T278" s="7"/>
      <c r="U278" s="7"/>
      <c r="V278" s="7"/>
      <c r="W278" s="7"/>
      <c r="X278" s="7"/>
      <c r="Y278" s="7"/>
      <c r="Z278" s="7"/>
    </row>
    <row r="279" ht="15.0" customHeight="1">
      <c r="A279" s="20" t="s">
        <v>272</v>
      </c>
      <c r="B279" s="20" t="s">
        <v>549</v>
      </c>
      <c r="C279" s="20" t="s">
        <v>808</v>
      </c>
      <c r="D279" s="50">
        <v>486.0</v>
      </c>
      <c r="E279" s="50">
        <v>351.0</v>
      </c>
      <c r="F279" s="50">
        <v>837.0</v>
      </c>
      <c r="G279" s="57">
        <v>0.5806451613</v>
      </c>
      <c r="H279" s="57">
        <v>0.4193548387</v>
      </c>
      <c r="I279" s="7"/>
      <c r="J279" s="20" t="s">
        <v>365</v>
      </c>
      <c r="K279" s="20" t="s">
        <v>460</v>
      </c>
      <c r="L279" s="20">
        <v>310.0</v>
      </c>
      <c r="M279" s="57">
        <v>0.673408264</v>
      </c>
      <c r="N279" s="57">
        <v>0.6997885835</v>
      </c>
      <c r="O279" s="27">
        <v>-2.638031951</v>
      </c>
      <c r="P279" s="20">
        <v>1.0</v>
      </c>
      <c r="Q279" s="7"/>
      <c r="R279" s="7"/>
      <c r="S279" s="7"/>
      <c r="T279" s="7"/>
      <c r="U279" s="7"/>
      <c r="V279" s="7"/>
      <c r="W279" s="7"/>
      <c r="X279" s="7"/>
      <c r="Y279" s="7"/>
      <c r="Z279" s="7"/>
    </row>
    <row r="280" ht="15.0" customHeight="1">
      <c r="A280" s="20" t="s">
        <v>272</v>
      </c>
      <c r="B280" s="20" t="s">
        <v>549</v>
      </c>
      <c r="C280" s="20" t="s">
        <v>809</v>
      </c>
      <c r="D280" s="50">
        <v>486.0</v>
      </c>
      <c r="E280" s="50">
        <v>351.0</v>
      </c>
      <c r="F280" s="50">
        <v>837.0</v>
      </c>
      <c r="G280" s="57">
        <v>0.5806451613</v>
      </c>
      <c r="H280" s="57">
        <v>0.4193548387</v>
      </c>
      <c r="I280" s="7"/>
      <c r="J280" s="20" t="s">
        <v>365</v>
      </c>
      <c r="K280" s="20" t="s">
        <v>460</v>
      </c>
      <c r="L280" s="20">
        <v>320.0</v>
      </c>
      <c r="M280" s="57">
        <v>0.5913838669</v>
      </c>
      <c r="N280" s="57">
        <v>0.6324582339</v>
      </c>
      <c r="O280" s="27">
        <v>-4.107436697</v>
      </c>
      <c r="P280" s="20">
        <v>1.0</v>
      </c>
      <c r="Q280" s="7"/>
      <c r="R280" s="7"/>
      <c r="S280" s="7"/>
      <c r="T280" s="7"/>
      <c r="U280" s="7"/>
      <c r="V280" s="7"/>
      <c r="W280" s="7"/>
      <c r="X280" s="7"/>
      <c r="Y280" s="7"/>
      <c r="Z280" s="7"/>
    </row>
    <row r="281" ht="15.0" customHeight="1">
      <c r="A281" s="20" t="s">
        <v>272</v>
      </c>
      <c r="B281" s="20" t="s">
        <v>549</v>
      </c>
      <c r="C281" s="20" t="s">
        <v>810</v>
      </c>
      <c r="D281" s="50">
        <v>486.0</v>
      </c>
      <c r="E281" s="50">
        <v>351.0</v>
      </c>
      <c r="F281" s="50">
        <v>837.0</v>
      </c>
      <c r="G281" s="57">
        <v>0.5806451613</v>
      </c>
      <c r="H281" s="57">
        <v>0.4193548387</v>
      </c>
      <c r="I281" s="7"/>
      <c r="J281" s="20" t="s">
        <v>365</v>
      </c>
      <c r="K281" s="20" t="s">
        <v>460</v>
      </c>
      <c r="L281" s="20">
        <v>330.0</v>
      </c>
      <c r="M281" s="57">
        <v>0.6705778163</v>
      </c>
      <c r="N281" s="57">
        <v>0.6869158879</v>
      </c>
      <c r="O281" s="27">
        <v>-1.63380716</v>
      </c>
      <c r="P281" s="20">
        <v>1.0</v>
      </c>
      <c r="Q281" s="7"/>
      <c r="R281" s="7"/>
      <c r="S281" s="7"/>
      <c r="T281" s="7"/>
      <c r="U281" s="7"/>
      <c r="V281" s="7"/>
      <c r="W281" s="7"/>
      <c r="X281" s="7"/>
      <c r="Y281" s="7"/>
      <c r="Z281" s="7"/>
    </row>
    <row r="282" ht="15.0" customHeight="1">
      <c r="A282" s="20" t="s">
        <v>272</v>
      </c>
      <c r="B282" s="20" t="s">
        <v>549</v>
      </c>
      <c r="C282" s="20" t="s">
        <v>811</v>
      </c>
      <c r="D282" s="50">
        <v>486.0</v>
      </c>
      <c r="E282" s="50">
        <v>351.0</v>
      </c>
      <c r="F282" s="50">
        <v>837.0</v>
      </c>
      <c r="G282" s="57">
        <v>0.5806451613</v>
      </c>
      <c r="H282" s="57">
        <v>0.4193548387</v>
      </c>
      <c r="I282" s="7"/>
      <c r="J282" s="20" t="s">
        <v>365</v>
      </c>
      <c r="K282" s="20" t="s">
        <v>460</v>
      </c>
      <c r="L282" s="20">
        <v>340.0</v>
      </c>
      <c r="M282" s="57">
        <v>0.5852445847</v>
      </c>
      <c r="N282" s="57">
        <v>0.6550836551</v>
      </c>
      <c r="O282" s="27">
        <v>-6.983907038</v>
      </c>
      <c r="P282" s="20">
        <v>1.0</v>
      </c>
      <c r="Q282" s="7"/>
      <c r="R282" s="7"/>
      <c r="S282" s="7"/>
      <c r="T282" s="7"/>
      <c r="U282" s="7"/>
      <c r="V282" s="7"/>
      <c r="W282" s="7"/>
      <c r="X282" s="7"/>
      <c r="Y282" s="7"/>
      <c r="Z282" s="7"/>
    </row>
    <row r="283" ht="15.0" customHeight="1">
      <c r="A283" s="20" t="s">
        <v>272</v>
      </c>
      <c r="B283" s="20" t="s">
        <v>549</v>
      </c>
      <c r="C283" s="20" t="s">
        <v>812</v>
      </c>
      <c r="D283" s="50">
        <v>486.0</v>
      </c>
      <c r="E283" s="50">
        <v>351.0</v>
      </c>
      <c r="F283" s="50">
        <v>837.0</v>
      </c>
      <c r="G283" s="57">
        <v>0.5806451613</v>
      </c>
      <c r="H283" s="57">
        <v>0.4193548387</v>
      </c>
      <c r="I283" s="7"/>
      <c r="J283" s="20" t="s">
        <v>365</v>
      </c>
      <c r="K283" s="20" t="s">
        <v>461</v>
      </c>
      <c r="L283" s="20">
        <v>350.0</v>
      </c>
      <c r="M283" s="57">
        <v>0.535018606</v>
      </c>
      <c r="N283" s="57">
        <v>0.5785636165</v>
      </c>
      <c r="O283" s="27">
        <v>-4.354501045</v>
      </c>
      <c r="P283" s="20">
        <v>1.0</v>
      </c>
      <c r="Q283" s="7"/>
      <c r="R283" s="7"/>
      <c r="S283" s="7"/>
      <c r="T283" s="7"/>
      <c r="U283" s="7"/>
      <c r="V283" s="7"/>
      <c r="W283" s="7"/>
      <c r="X283" s="7"/>
      <c r="Y283" s="7"/>
      <c r="Z283" s="7"/>
    </row>
    <row r="284" ht="15.0" customHeight="1">
      <c r="A284" s="20" t="s">
        <v>272</v>
      </c>
      <c r="B284" s="20" t="s">
        <v>549</v>
      </c>
      <c r="C284" s="20" t="s">
        <v>813</v>
      </c>
      <c r="D284" s="50">
        <v>486.0</v>
      </c>
      <c r="E284" s="50">
        <v>351.0</v>
      </c>
      <c r="F284" s="50">
        <v>837.0</v>
      </c>
      <c r="G284" s="57">
        <v>0.5806451613</v>
      </c>
      <c r="H284" s="57">
        <v>0.4193548387</v>
      </c>
      <c r="I284" s="7"/>
      <c r="J284" s="20" t="s">
        <v>365</v>
      </c>
      <c r="K284" s="20" t="s">
        <v>461</v>
      </c>
      <c r="L284" s="20">
        <v>360.0</v>
      </c>
      <c r="M284" s="57">
        <v>0.3885933601</v>
      </c>
      <c r="N284" s="57">
        <v>0.4345939244</v>
      </c>
      <c r="O284" s="27">
        <v>-4.600056423</v>
      </c>
      <c r="P284" s="20">
        <v>1.0</v>
      </c>
      <c r="Q284" s="7"/>
      <c r="R284" s="7"/>
      <c r="S284" s="7"/>
      <c r="T284" s="7"/>
      <c r="U284" s="7"/>
      <c r="V284" s="7"/>
      <c r="W284" s="7"/>
      <c r="X284" s="7"/>
      <c r="Y284" s="7"/>
      <c r="Z284" s="7"/>
    </row>
    <row r="285" ht="15.0" customHeight="1">
      <c r="A285" s="20" t="s">
        <v>272</v>
      </c>
      <c r="B285" s="20" t="s">
        <v>549</v>
      </c>
      <c r="C285" s="20" t="s">
        <v>814</v>
      </c>
      <c r="D285" s="50">
        <v>486.0</v>
      </c>
      <c r="E285" s="50">
        <v>351.0</v>
      </c>
      <c r="F285" s="50">
        <v>837.0</v>
      </c>
      <c r="G285" s="57">
        <v>0.5806451613</v>
      </c>
      <c r="H285" s="57">
        <v>0.4193548387</v>
      </c>
      <c r="I285" s="7"/>
      <c r="J285" s="20" t="s">
        <v>365</v>
      </c>
      <c r="K285" s="20" t="s">
        <v>462</v>
      </c>
      <c r="L285" s="20">
        <v>370.0</v>
      </c>
      <c r="M285" s="57">
        <v>0.4690908321</v>
      </c>
      <c r="N285" s="57">
        <v>0.515942029</v>
      </c>
      <c r="O285" s="27">
        <v>-4.685119687</v>
      </c>
      <c r="P285" s="20">
        <v>0.0</v>
      </c>
      <c r="Q285" s="7"/>
      <c r="R285" s="7"/>
      <c r="S285" s="7"/>
      <c r="T285" s="7"/>
      <c r="U285" s="7"/>
      <c r="V285" s="7"/>
      <c r="W285" s="7"/>
      <c r="X285" s="7"/>
      <c r="Y285" s="7"/>
      <c r="Z285" s="7"/>
    </row>
    <row r="286" ht="15.0" customHeight="1">
      <c r="A286" s="20" t="s">
        <v>272</v>
      </c>
      <c r="B286" s="20" t="s">
        <v>549</v>
      </c>
      <c r="C286" s="20" t="s">
        <v>815</v>
      </c>
      <c r="D286" s="50">
        <v>486.0</v>
      </c>
      <c r="E286" s="50">
        <v>351.0</v>
      </c>
      <c r="F286" s="50">
        <v>837.0</v>
      </c>
      <c r="G286" s="57">
        <v>0.5806451613</v>
      </c>
      <c r="H286" s="57">
        <v>0.4193548387</v>
      </c>
      <c r="I286" s="7"/>
      <c r="J286" s="20" t="s">
        <v>272</v>
      </c>
      <c r="K286" s="20" t="s">
        <v>463</v>
      </c>
      <c r="L286" s="20">
        <v>10.0</v>
      </c>
      <c r="M286" s="57">
        <v>0.37681968</v>
      </c>
      <c r="N286" s="57">
        <v>0.4050707547</v>
      </c>
      <c r="O286" s="27">
        <v>-2.82510747</v>
      </c>
      <c r="P286" s="20">
        <v>1.0</v>
      </c>
      <c r="Q286" s="7"/>
      <c r="R286" s="7"/>
      <c r="S286" s="7"/>
      <c r="T286" s="7"/>
      <c r="U286" s="7"/>
      <c r="V286" s="7"/>
      <c r="W286" s="7"/>
      <c r="X286" s="7"/>
      <c r="Y286" s="7"/>
      <c r="Z286" s="7"/>
    </row>
    <row r="287" ht="15.0" customHeight="1">
      <c r="A287" s="20" t="s">
        <v>272</v>
      </c>
      <c r="B287" s="20" t="s">
        <v>549</v>
      </c>
      <c r="C287" s="20" t="s">
        <v>816</v>
      </c>
      <c r="D287" s="50">
        <v>486.0</v>
      </c>
      <c r="E287" s="50">
        <v>351.0</v>
      </c>
      <c r="F287" s="50">
        <v>837.0</v>
      </c>
      <c r="G287" s="57">
        <v>0.5806451613</v>
      </c>
      <c r="H287" s="57">
        <v>0.4193548387</v>
      </c>
      <c r="I287" s="7"/>
      <c r="J287" s="20" t="s">
        <v>272</v>
      </c>
      <c r="K287" s="20" t="s">
        <v>464</v>
      </c>
      <c r="L287" s="20">
        <v>20.0</v>
      </c>
      <c r="M287" s="57">
        <v>0.4147751764</v>
      </c>
      <c r="N287" s="57">
        <v>0.4093264249</v>
      </c>
      <c r="O287" s="27">
        <v>0.5448751571</v>
      </c>
      <c r="P287" s="20">
        <v>1.0</v>
      </c>
      <c r="Q287" s="7"/>
      <c r="R287" s="7"/>
      <c r="S287" s="7"/>
      <c r="T287" s="7"/>
      <c r="U287" s="7"/>
      <c r="V287" s="7"/>
      <c r="W287" s="7"/>
      <c r="X287" s="7"/>
      <c r="Y287" s="7"/>
      <c r="Z287" s="7"/>
    </row>
    <row r="288" ht="15.0" customHeight="1">
      <c r="A288" s="20" t="s">
        <v>272</v>
      </c>
      <c r="B288" s="20" t="s">
        <v>549</v>
      </c>
      <c r="C288" s="20" t="s">
        <v>817</v>
      </c>
      <c r="D288" s="50">
        <v>486.0</v>
      </c>
      <c r="E288" s="50">
        <v>351.0</v>
      </c>
      <c r="F288" s="50">
        <v>837.0</v>
      </c>
      <c r="G288" s="57">
        <v>0.5806451613</v>
      </c>
      <c r="H288" s="57">
        <v>0.4193548387</v>
      </c>
      <c r="I288" s="7"/>
      <c r="J288" s="20" t="s">
        <v>272</v>
      </c>
      <c r="K288" s="20" t="s">
        <v>464</v>
      </c>
      <c r="L288" s="20">
        <v>30.0</v>
      </c>
      <c r="M288" s="57">
        <v>0.4264052067</v>
      </c>
      <c r="N288" s="57">
        <v>0.4327272727</v>
      </c>
      <c r="O288" s="27">
        <v>-0.6322066056</v>
      </c>
      <c r="P288" s="20">
        <v>1.0</v>
      </c>
      <c r="Q288" s="7"/>
      <c r="R288" s="7"/>
      <c r="S288" s="7"/>
      <c r="T288" s="7"/>
      <c r="U288" s="7"/>
      <c r="V288" s="7"/>
      <c r="W288" s="7"/>
      <c r="X288" s="7"/>
      <c r="Y288" s="7"/>
      <c r="Z288" s="7"/>
    </row>
    <row r="289" ht="15.0" customHeight="1">
      <c r="A289" s="20" t="s">
        <v>272</v>
      </c>
      <c r="B289" s="20" t="s">
        <v>549</v>
      </c>
      <c r="C289" s="20" t="s">
        <v>818</v>
      </c>
      <c r="D289" s="50">
        <v>486.0</v>
      </c>
      <c r="E289" s="50">
        <v>351.0</v>
      </c>
      <c r="F289" s="50">
        <v>837.0</v>
      </c>
      <c r="G289" s="57">
        <v>0.5806451613</v>
      </c>
      <c r="H289" s="57">
        <v>0.4193548387</v>
      </c>
      <c r="I289" s="7"/>
      <c r="J289" s="20" t="s">
        <v>272</v>
      </c>
      <c r="K289" s="20" t="s">
        <v>464</v>
      </c>
      <c r="L289" s="20">
        <v>40.0</v>
      </c>
      <c r="M289" s="57">
        <v>0.4129858003</v>
      </c>
      <c r="N289" s="57">
        <v>0.4158576052</v>
      </c>
      <c r="O289" s="27">
        <v>-0.2871804881</v>
      </c>
      <c r="P289" s="20">
        <v>1.0</v>
      </c>
      <c r="Q289" s="7"/>
      <c r="R289" s="7"/>
      <c r="S289" s="7"/>
      <c r="T289" s="7"/>
      <c r="U289" s="7"/>
      <c r="V289" s="7"/>
      <c r="W289" s="7"/>
      <c r="X289" s="7"/>
      <c r="Y289" s="7"/>
      <c r="Z289" s="7"/>
    </row>
    <row r="290" ht="15.0" customHeight="1">
      <c r="A290" s="20" t="s">
        <v>272</v>
      </c>
      <c r="B290" s="20" t="s">
        <v>549</v>
      </c>
      <c r="C290" s="20" t="s">
        <v>819</v>
      </c>
      <c r="D290" s="50">
        <v>486.0</v>
      </c>
      <c r="E290" s="50">
        <v>351.0</v>
      </c>
      <c r="F290" s="50">
        <v>837.0</v>
      </c>
      <c r="G290" s="57">
        <v>0.5806451613</v>
      </c>
      <c r="H290" s="57">
        <v>0.4193548387</v>
      </c>
      <c r="I290" s="7"/>
      <c r="J290" s="20" t="s">
        <v>272</v>
      </c>
      <c r="K290" s="20" t="s">
        <v>464</v>
      </c>
      <c r="L290" s="20">
        <v>50.0</v>
      </c>
      <c r="M290" s="57">
        <v>0.3547799919</v>
      </c>
      <c r="N290" s="57">
        <v>0.3940972222</v>
      </c>
      <c r="O290" s="27">
        <v>-3.931723028</v>
      </c>
      <c r="P290" s="20">
        <v>1.0</v>
      </c>
      <c r="Q290" s="7"/>
      <c r="R290" s="7"/>
      <c r="S290" s="7"/>
      <c r="T290" s="7"/>
      <c r="U290" s="7"/>
      <c r="V290" s="7"/>
      <c r="W290" s="7"/>
      <c r="X290" s="7"/>
      <c r="Y290" s="7"/>
      <c r="Z290" s="7"/>
    </row>
    <row r="291" ht="15.0" customHeight="1">
      <c r="A291" s="20" t="s">
        <v>272</v>
      </c>
      <c r="B291" s="20" t="s">
        <v>549</v>
      </c>
      <c r="C291" s="20" t="s">
        <v>820</v>
      </c>
      <c r="D291" s="50">
        <v>486.0</v>
      </c>
      <c r="E291" s="50">
        <v>351.0</v>
      </c>
      <c r="F291" s="50">
        <v>837.0</v>
      </c>
      <c r="G291" s="57">
        <v>0.5806451613</v>
      </c>
      <c r="H291" s="57">
        <v>0.4193548387</v>
      </c>
      <c r="I291" s="7"/>
      <c r="J291" s="20" t="s">
        <v>272</v>
      </c>
      <c r="K291" s="20" t="s">
        <v>465</v>
      </c>
      <c r="L291" s="20">
        <v>60.0</v>
      </c>
      <c r="M291" s="57">
        <v>0.4244496404</v>
      </c>
      <c r="N291" s="57">
        <v>0.461823573</v>
      </c>
      <c r="O291" s="27">
        <v>-3.737393262</v>
      </c>
      <c r="P291" s="20">
        <v>1.0</v>
      </c>
      <c r="Q291" s="7"/>
      <c r="R291" s="7"/>
      <c r="S291" s="7"/>
      <c r="T291" s="7"/>
      <c r="U291" s="7"/>
      <c r="V291" s="7"/>
      <c r="W291" s="7"/>
      <c r="X291" s="7"/>
      <c r="Y291" s="7"/>
      <c r="Z291" s="7"/>
    </row>
    <row r="292" ht="15.0" customHeight="1">
      <c r="A292" s="20" t="s">
        <v>272</v>
      </c>
      <c r="B292" s="20" t="s">
        <v>550</v>
      </c>
      <c r="C292" s="20" t="s">
        <v>821</v>
      </c>
      <c r="D292" s="50">
        <v>738.0</v>
      </c>
      <c r="E292" s="50">
        <v>1024.0</v>
      </c>
      <c r="F292" s="50">
        <v>1762.0</v>
      </c>
      <c r="G292" s="57">
        <v>0.4188422247</v>
      </c>
      <c r="H292" s="57">
        <v>0.5811577753</v>
      </c>
      <c r="I292" s="7"/>
      <c r="J292" s="20" t="s">
        <v>272</v>
      </c>
      <c r="K292" s="20" t="s">
        <v>421</v>
      </c>
      <c r="L292" s="20">
        <v>65.0</v>
      </c>
      <c r="M292" s="57">
        <v>0.7422054897</v>
      </c>
      <c r="N292" s="57">
        <v>0.7154213037</v>
      </c>
      <c r="O292" s="27">
        <v>2.678418608</v>
      </c>
      <c r="P292" s="20">
        <v>1.0</v>
      </c>
      <c r="Q292" s="7"/>
      <c r="R292" s="7"/>
      <c r="S292" s="7"/>
      <c r="T292" s="7"/>
      <c r="U292" s="7"/>
      <c r="V292" s="7"/>
      <c r="W292" s="7"/>
      <c r="X292" s="7"/>
      <c r="Y292" s="7"/>
      <c r="Z292" s="7"/>
    </row>
    <row r="293" ht="15.0" customHeight="1">
      <c r="A293" s="20" t="s">
        <v>272</v>
      </c>
      <c r="B293" s="20" t="s">
        <v>550</v>
      </c>
      <c r="C293" s="20" t="s">
        <v>822</v>
      </c>
      <c r="D293" s="50">
        <v>738.0</v>
      </c>
      <c r="E293" s="50">
        <v>1024.0</v>
      </c>
      <c r="F293" s="50">
        <v>1762.0</v>
      </c>
      <c r="G293" s="57">
        <v>0.4188422247</v>
      </c>
      <c r="H293" s="57">
        <v>0.5811577753</v>
      </c>
      <c r="I293" s="7"/>
      <c r="J293" s="20" t="s">
        <v>272</v>
      </c>
      <c r="K293" s="20" t="s">
        <v>421</v>
      </c>
      <c r="L293" s="20">
        <v>70.0</v>
      </c>
      <c r="M293" s="57">
        <v>0.7021790327</v>
      </c>
      <c r="N293" s="57">
        <v>0.7330016584</v>
      </c>
      <c r="O293" s="27">
        <v>-3.082262564</v>
      </c>
      <c r="P293" s="20">
        <v>1.0</v>
      </c>
      <c r="Q293" s="7"/>
      <c r="R293" s="7"/>
      <c r="S293" s="7"/>
      <c r="T293" s="7"/>
      <c r="U293" s="7"/>
      <c r="V293" s="7"/>
      <c r="W293" s="7"/>
      <c r="X293" s="7"/>
      <c r="Y293" s="7"/>
      <c r="Z293" s="7"/>
    </row>
    <row r="294" ht="15.0" customHeight="1">
      <c r="A294" s="20" t="s">
        <v>272</v>
      </c>
      <c r="B294" s="20" t="s">
        <v>550</v>
      </c>
      <c r="C294" s="20" t="s">
        <v>823</v>
      </c>
      <c r="D294" s="50">
        <v>738.0</v>
      </c>
      <c r="E294" s="50">
        <v>1024.0</v>
      </c>
      <c r="F294" s="50">
        <v>1762.0</v>
      </c>
      <c r="G294" s="57">
        <v>0.4188422247</v>
      </c>
      <c r="H294" s="57">
        <v>0.5811577753</v>
      </c>
      <c r="I294" s="7"/>
      <c r="J294" s="20" t="s">
        <v>272</v>
      </c>
      <c r="K294" s="20" t="s">
        <v>421</v>
      </c>
      <c r="L294" s="20">
        <v>83.0</v>
      </c>
      <c r="M294" s="57">
        <v>0.7475248742</v>
      </c>
      <c r="N294" s="57">
        <v>0.746882793</v>
      </c>
      <c r="O294" s="27">
        <v>0.06420811953</v>
      </c>
      <c r="P294" s="20">
        <v>1.0</v>
      </c>
      <c r="Q294" s="7"/>
      <c r="R294" s="7"/>
      <c r="S294" s="7"/>
      <c r="T294" s="7"/>
      <c r="U294" s="7"/>
      <c r="V294" s="7"/>
      <c r="W294" s="7"/>
      <c r="X294" s="7"/>
      <c r="Y294" s="7"/>
      <c r="Z294" s="7"/>
    </row>
    <row r="295" ht="15.0" customHeight="1">
      <c r="A295" s="20" t="s">
        <v>272</v>
      </c>
      <c r="B295" s="20" t="s">
        <v>467</v>
      </c>
      <c r="C295" s="20" t="s">
        <v>467</v>
      </c>
      <c r="D295" s="50">
        <v>37.0</v>
      </c>
      <c r="E295" s="50">
        <v>69.0</v>
      </c>
      <c r="F295" s="50">
        <v>106.0</v>
      </c>
      <c r="G295" s="57">
        <v>0.3490566038</v>
      </c>
      <c r="H295" s="57">
        <v>0.6509433962</v>
      </c>
      <c r="I295" s="7"/>
      <c r="J295" s="20" t="s">
        <v>272</v>
      </c>
      <c r="K295" s="20" t="s">
        <v>421</v>
      </c>
      <c r="L295" s="20">
        <v>90.0</v>
      </c>
      <c r="M295" s="57">
        <v>0.8177047988</v>
      </c>
      <c r="N295" s="57">
        <v>0.81670282</v>
      </c>
      <c r="O295" s="27">
        <v>0.1001978826</v>
      </c>
      <c r="P295" s="20">
        <v>1.0</v>
      </c>
      <c r="Q295" s="7"/>
      <c r="R295" s="7"/>
      <c r="S295" s="7"/>
      <c r="T295" s="7"/>
      <c r="U295" s="7"/>
      <c r="V295" s="7"/>
      <c r="W295" s="7"/>
      <c r="X295" s="7"/>
      <c r="Y295" s="7"/>
      <c r="Z295" s="7"/>
    </row>
    <row r="296" ht="15.0" customHeight="1">
      <c r="A296" s="20" t="s">
        <v>272</v>
      </c>
      <c r="B296" s="20" t="s">
        <v>551</v>
      </c>
      <c r="C296" s="20" t="s">
        <v>824</v>
      </c>
      <c r="D296" s="50">
        <v>682.0</v>
      </c>
      <c r="E296" s="50">
        <v>840.0</v>
      </c>
      <c r="F296" s="50">
        <v>1522.0</v>
      </c>
      <c r="G296" s="57">
        <v>0.4480946124</v>
      </c>
      <c r="H296" s="57">
        <v>0.5519053876</v>
      </c>
      <c r="I296" s="7"/>
      <c r="J296" s="20" t="s">
        <v>272</v>
      </c>
      <c r="K296" s="20" t="s">
        <v>421</v>
      </c>
      <c r="L296" s="20">
        <v>115.0</v>
      </c>
      <c r="M296" s="57">
        <v>0.7413233723</v>
      </c>
      <c r="N296" s="57">
        <v>0.7263513514</v>
      </c>
      <c r="O296" s="27">
        <v>1.497202094</v>
      </c>
      <c r="P296" s="20">
        <v>1.0</v>
      </c>
      <c r="Q296" s="7"/>
      <c r="R296" s="7"/>
      <c r="S296" s="7"/>
      <c r="T296" s="7"/>
      <c r="U296" s="7"/>
      <c r="V296" s="7"/>
      <c r="W296" s="7"/>
      <c r="X296" s="7"/>
      <c r="Y296" s="7"/>
      <c r="Z296" s="7"/>
    </row>
    <row r="297" ht="15.0" customHeight="1">
      <c r="A297" s="20" t="s">
        <v>272</v>
      </c>
      <c r="B297" s="20" t="s">
        <v>551</v>
      </c>
      <c r="C297" s="20" t="s">
        <v>825</v>
      </c>
      <c r="D297" s="50">
        <v>682.0</v>
      </c>
      <c r="E297" s="50">
        <v>840.0</v>
      </c>
      <c r="F297" s="50">
        <v>1522.0</v>
      </c>
      <c r="G297" s="57">
        <v>0.4480946124</v>
      </c>
      <c r="H297" s="57">
        <v>0.5519053876</v>
      </c>
      <c r="I297" s="7"/>
      <c r="J297" s="20" t="s">
        <v>272</v>
      </c>
      <c r="K297" s="20" t="s">
        <v>421</v>
      </c>
      <c r="L297" s="20">
        <v>130.0</v>
      </c>
      <c r="M297" s="57">
        <v>0.7112466663</v>
      </c>
      <c r="N297" s="57">
        <v>0.7016759777</v>
      </c>
      <c r="O297" s="27">
        <v>0.9570688695</v>
      </c>
      <c r="P297" s="20">
        <v>1.0</v>
      </c>
      <c r="Q297" s="7"/>
      <c r="R297" s="7"/>
      <c r="S297" s="7"/>
      <c r="T297" s="7"/>
      <c r="U297" s="7"/>
      <c r="V297" s="7"/>
      <c r="W297" s="7"/>
      <c r="X297" s="7"/>
      <c r="Y297" s="7"/>
      <c r="Z297" s="7"/>
    </row>
    <row r="298" ht="15.0" customHeight="1">
      <c r="A298" s="20" t="s">
        <v>272</v>
      </c>
      <c r="B298" s="20" t="s">
        <v>469</v>
      </c>
      <c r="C298" s="20" t="s">
        <v>469</v>
      </c>
      <c r="D298" s="50">
        <v>153.0</v>
      </c>
      <c r="E298" s="50">
        <v>216.0</v>
      </c>
      <c r="F298" s="50">
        <v>369.0</v>
      </c>
      <c r="G298" s="57">
        <v>0.4146341463</v>
      </c>
      <c r="H298" s="57">
        <v>0.5853658537</v>
      </c>
      <c r="I298" s="7"/>
      <c r="J298" s="20" t="s">
        <v>272</v>
      </c>
      <c r="K298" s="20" t="s">
        <v>421</v>
      </c>
      <c r="L298" s="20">
        <v>140.0</v>
      </c>
      <c r="M298" s="57">
        <v>0.6805400096</v>
      </c>
      <c r="N298" s="57">
        <v>0.7555910543</v>
      </c>
      <c r="O298" s="27">
        <v>-7.505104473</v>
      </c>
      <c r="P298" s="20">
        <v>1.0</v>
      </c>
      <c r="Q298" s="7"/>
      <c r="R298" s="7"/>
      <c r="S298" s="7"/>
      <c r="T298" s="7"/>
      <c r="U298" s="7"/>
      <c r="V298" s="7"/>
      <c r="W298" s="7"/>
      <c r="X298" s="7"/>
      <c r="Y298" s="7"/>
      <c r="Z298" s="7"/>
    </row>
    <row r="299" ht="15.0" customHeight="1">
      <c r="A299" s="20" t="s">
        <v>272</v>
      </c>
      <c r="B299" s="20" t="s">
        <v>470</v>
      </c>
      <c r="C299" s="20" t="s">
        <v>826</v>
      </c>
      <c r="D299" s="50">
        <v>439.0</v>
      </c>
      <c r="E299" s="50">
        <v>190.0</v>
      </c>
      <c r="F299" s="50">
        <v>629.0</v>
      </c>
      <c r="G299" s="57">
        <v>0.6979332273</v>
      </c>
      <c r="H299" s="57">
        <v>0.3020667727</v>
      </c>
      <c r="I299" s="7"/>
      <c r="J299" s="20" t="s">
        <v>272</v>
      </c>
      <c r="K299" s="20" t="s">
        <v>421</v>
      </c>
      <c r="L299" s="20">
        <v>150.0</v>
      </c>
      <c r="M299" s="57">
        <v>0.6922446812</v>
      </c>
      <c r="N299" s="57">
        <v>0.7122370937</v>
      </c>
      <c r="O299" s="27">
        <v>-1.99924125</v>
      </c>
      <c r="P299" s="20">
        <v>1.0</v>
      </c>
      <c r="Q299" s="7"/>
      <c r="R299" s="7"/>
      <c r="S299" s="7"/>
      <c r="T299" s="7"/>
      <c r="U299" s="7"/>
      <c r="V299" s="7"/>
      <c r="W299" s="7"/>
      <c r="X299" s="7"/>
      <c r="Y299" s="7"/>
      <c r="Z299" s="7"/>
    </row>
    <row r="300" ht="15.0" customHeight="1">
      <c r="A300" s="20" t="s">
        <v>272</v>
      </c>
      <c r="B300" s="20" t="s">
        <v>470</v>
      </c>
      <c r="C300" s="20" t="s">
        <v>827</v>
      </c>
      <c r="D300" s="50">
        <v>439.0</v>
      </c>
      <c r="E300" s="50">
        <v>190.0</v>
      </c>
      <c r="F300" s="50">
        <v>629.0</v>
      </c>
      <c r="G300" s="57">
        <v>0.6979332273</v>
      </c>
      <c r="H300" s="57">
        <v>0.3020667727</v>
      </c>
      <c r="I300" s="7"/>
      <c r="J300" s="20" t="s">
        <v>272</v>
      </c>
      <c r="K300" s="20" t="s">
        <v>421</v>
      </c>
      <c r="L300" s="20">
        <v>160.0</v>
      </c>
      <c r="M300" s="57">
        <v>0.6675568738</v>
      </c>
      <c r="N300" s="57">
        <v>0.6854271357</v>
      </c>
      <c r="O300" s="27">
        <v>-1.787026189</v>
      </c>
      <c r="P300" s="20">
        <v>1.0</v>
      </c>
      <c r="Q300" s="7"/>
      <c r="R300" s="7"/>
      <c r="S300" s="7"/>
      <c r="T300" s="7"/>
      <c r="U300" s="7"/>
      <c r="V300" s="7"/>
      <c r="W300" s="7"/>
      <c r="X300" s="7"/>
      <c r="Y300" s="7"/>
      <c r="Z300" s="7"/>
    </row>
    <row r="301" ht="15.0" customHeight="1">
      <c r="A301" s="20" t="s">
        <v>272</v>
      </c>
      <c r="B301" s="20" t="s">
        <v>470</v>
      </c>
      <c r="C301" s="20" t="s">
        <v>828</v>
      </c>
      <c r="D301" s="50">
        <v>439.0</v>
      </c>
      <c r="E301" s="50">
        <v>190.0</v>
      </c>
      <c r="F301" s="50">
        <v>629.0</v>
      </c>
      <c r="G301" s="57">
        <v>0.6979332273</v>
      </c>
      <c r="H301" s="57">
        <v>0.3020667727</v>
      </c>
      <c r="I301" s="7"/>
      <c r="J301" s="20" t="s">
        <v>272</v>
      </c>
      <c r="K301" s="20" t="s">
        <v>421</v>
      </c>
      <c r="L301" s="20">
        <v>170.0</v>
      </c>
      <c r="M301" s="57">
        <v>0.6545603712</v>
      </c>
      <c r="N301" s="57">
        <v>0.6487025948</v>
      </c>
      <c r="O301" s="27">
        <v>0.5857776366</v>
      </c>
      <c r="P301" s="20">
        <v>1.0</v>
      </c>
      <c r="Q301" s="7"/>
      <c r="R301" s="7"/>
      <c r="S301" s="7"/>
      <c r="T301" s="7"/>
      <c r="U301" s="7"/>
      <c r="V301" s="7"/>
      <c r="W301" s="7"/>
      <c r="X301" s="7"/>
      <c r="Y301" s="7"/>
      <c r="Z301" s="7"/>
    </row>
    <row r="302" ht="15.0" customHeight="1">
      <c r="A302" s="20" t="s">
        <v>272</v>
      </c>
      <c r="B302" s="20" t="s">
        <v>470</v>
      </c>
      <c r="C302" s="20" t="s">
        <v>829</v>
      </c>
      <c r="D302" s="50">
        <v>439.0</v>
      </c>
      <c r="E302" s="50">
        <v>190.0</v>
      </c>
      <c r="F302" s="50">
        <v>629.0</v>
      </c>
      <c r="G302" s="57">
        <v>0.6979332273</v>
      </c>
      <c r="H302" s="57">
        <v>0.3020667727</v>
      </c>
      <c r="I302" s="7"/>
      <c r="J302" s="20" t="s">
        <v>272</v>
      </c>
      <c r="K302" s="20" t="s">
        <v>421</v>
      </c>
      <c r="L302" s="20">
        <v>180.0</v>
      </c>
      <c r="M302" s="57">
        <v>0.6797709847</v>
      </c>
      <c r="N302" s="57">
        <v>0.6968085106</v>
      </c>
      <c r="O302" s="27">
        <v>-1.703752592</v>
      </c>
      <c r="P302" s="20">
        <v>1.0</v>
      </c>
      <c r="Q302" s="7"/>
      <c r="R302" s="7"/>
      <c r="S302" s="7"/>
      <c r="T302" s="7"/>
      <c r="U302" s="7"/>
      <c r="V302" s="7"/>
      <c r="W302" s="7"/>
      <c r="X302" s="7"/>
      <c r="Y302" s="7"/>
      <c r="Z302" s="7"/>
    </row>
    <row r="303" ht="15.0" customHeight="1">
      <c r="A303" s="20" t="s">
        <v>272</v>
      </c>
      <c r="B303" s="20" t="s">
        <v>470</v>
      </c>
      <c r="C303" s="20" t="s">
        <v>830</v>
      </c>
      <c r="D303" s="50">
        <v>439.0</v>
      </c>
      <c r="E303" s="50">
        <v>190.0</v>
      </c>
      <c r="F303" s="50">
        <v>629.0</v>
      </c>
      <c r="G303" s="57">
        <v>0.6979332273</v>
      </c>
      <c r="H303" s="57">
        <v>0.3020667727</v>
      </c>
      <c r="I303" s="7"/>
      <c r="J303" s="20" t="s">
        <v>272</v>
      </c>
      <c r="K303" s="20" t="s">
        <v>421</v>
      </c>
      <c r="L303" s="20">
        <v>190.0</v>
      </c>
      <c r="M303" s="57">
        <v>0.6606396086</v>
      </c>
      <c r="N303" s="57">
        <v>0.6758555133</v>
      </c>
      <c r="O303" s="27">
        <v>-1.521590473</v>
      </c>
      <c r="P303" s="20">
        <v>1.0</v>
      </c>
      <c r="Q303" s="7"/>
      <c r="R303" s="7"/>
      <c r="S303" s="7"/>
      <c r="T303" s="7"/>
      <c r="U303" s="7"/>
      <c r="V303" s="7"/>
      <c r="W303" s="7"/>
      <c r="X303" s="7"/>
      <c r="Y303" s="7"/>
      <c r="Z303" s="7"/>
    </row>
    <row r="304" ht="15.0" customHeight="1">
      <c r="A304" s="20" t="s">
        <v>272</v>
      </c>
      <c r="B304" s="20" t="s">
        <v>470</v>
      </c>
      <c r="C304" s="20" t="s">
        <v>831</v>
      </c>
      <c r="D304" s="50">
        <v>439.0</v>
      </c>
      <c r="E304" s="50">
        <v>190.0</v>
      </c>
      <c r="F304" s="50">
        <v>629.0</v>
      </c>
      <c r="G304" s="57">
        <v>0.6979332273</v>
      </c>
      <c r="H304" s="57">
        <v>0.3020667727</v>
      </c>
      <c r="I304" s="7"/>
      <c r="J304" s="20" t="s">
        <v>272</v>
      </c>
      <c r="K304" s="20" t="s">
        <v>421</v>
      </c>
      <c r="L304" s="20">
        <v>200.0</v>
      </c>
      <c r="M304" s="57">
        <v>0.586712265</v>
      </c>
      <c r="N304" s="57">
        <v>0.6342062193</v>
      </c>
      <c r="O304" s="27">
        <v>-4.749395433</v>
      </c>
      <c r="P304" s="20">
        <v>1.0</v>
      </c>
      <c r="Q304" s="7"/>
      <c r="R304" s="7"/>
      <c r="S304" s="7"/>
      <c r="T304" s="7"/>
      <c r="U304" s="7"/>
      <c r="V304" s="7"/>
      <c r="W304" s="7"/>
      <c r="X304" s="7"/>
      <c r="Y304" s="7"/>
      <c r="Z304" s="7"/>
    </row>
    <row r="305" ht="15.0" customHeight="1">
      <c r="A305" s="20" t="s">
        <v>272</v>
      </c>
      <c r="B305" s="20" t="s">
        <v>470</v>
      </c>
      <c r="C305" s="20" t="s">
        <v>832</v>
      </c>
      <c r="D305" s="50">
        <v>439.0</v>
      </c>
      <c r="E305" s="50">
        <v>190.0</v>
      </c>
      <c r="F305" s="50">
        <v>629.0</v>
      </c>
      <c r="G305" s="57">
        <v>0.6979332273</v>
      </c>
      <c r="H305" s="57">
        <v>0.3020667727</v>
      </c>
      <c r="I305" s="7"/>
      <c r="J305" s="20" t="s">
        <v>272</v>
      </c>
      <c r="K305" s="20" t="s">
        <v>421</v>
      </c>
      <c r="L305" s="20">
        <v>210.0</v>
      </c>
      <c r="M305" s="57">
        <v>0.5611401969</v>
      </c>
      <c r="N305" s="57">
        <v>0.5894357743</v>
      </c>
      <c r="O305" s="27">
        <v>-2.829557741</v>
      </c>
      <c r="P305" s="20">
        <v>1.0</v>
      </c>
      <c r="Q305" s="7"/>
      <c r="R305" s="7"/>
      <c r="S305" s="7"/>
      <c r="T305" s="7"/>
      <c r="U305" s="7"/>
      <c r="V305" s="7"/>
      <c r="W305" s="7"/>
      <c r="X305" s="7"/>
      <c r="Y305" s="7"/>
      <c r="Z305" s="7"/>
    </row>
    <row r="306" ht="15.0" customHeight="1">
      <c r="A306" s="20" t="s">
        <v>272</v>
      </c>
      <c r="B306" s="20" t="s">
        <v>470</v>
      </c>
      <c r="C306" s="20" t="s">
        <v>833</v>
      </c>
      <c r="D306" s="50">
        <v>439.0</v>
      </c>
      <c r="E306" s="50">
        <v>190.0</v>
      </c>
      <c r="F306" s="50">
        <v>629.0</v>
      </c>
      <c r="G306" s="57">
        <v>0.6979332273</v>
      </c>
      <c r="H306" s="57">
        <v>0.3020667727</v>
      </c>
      <c r="I306" s="7"/>
      <c r="J306" s="20" t="s">
        <v>272</v>
      </c>
      <c r="K306" s="20" t="s">
        <v>421</v>
      </c>
      <c r="L306" s="20">
        <v>220.0</v>
      </c>
      <c r="M306" s="57">
        <v>0.6293706348</v>
      </c>
      <c r="N306" s="57">
        <v>0.6404782237</v>
      </c>
      <c r="O306" s="27">
        <v>-1.110758898</v>
      </c>
      <c r="P306" s="20">
        <v>1.0</v>
      </c>
      <c r="Q306" s="7"/>
      <c r="R306" s="7"/>
      <c r="S306" s="7"/>
      <c r="T306" s="7"/>
      <c r="U306" s="7"/>
      <c r="V306" s="7"/>
      <c r="W306" s="7"/>
      <c r="X306" s="7"/>
      <c r="Y306" s="7"/>
      <c r="Z306" s="7"/>
    </row>
    <row r="307" ht="15.0" customHeight="1">
      <c r="A307" s="20" t="s">
        <v>272</v>
      </c>
      <c r="B307" s="20" t="s">
        <v>470</v>
      </c>
      <c r="C307" s="20" t="s">
        <v>834</v>
      </c>
      <c r="D307" s="50">
        <v>439.0</v>
      </c>
      <c r="E307" s="50">
        <v>190.0</v>
      </c>
      <c r="F307" s="50">
        <v>629.0</v>
      </c>
      <c r="G307" s="57">
        <v>0.6979332273</v>
      </c>
      <c r="H307" s="57">
        <v>0.3020667727</v>
      </c>
      <c r="I307" s="7"/>
      <c r="J307" s="20" t="s">
        <v>272</v>
      </c>
      <c r="K307" s="20" t="s">
        <v>421</v>
      </c>
      <c r="L307" s="20">
        <v>230.0</v>
      </c>
      <c r="M307" s="57">
        <v>0.614804677</v>
      </c>
      <c r="N307" s="57">
        <v>0.6372443488</v>
      </c>
      <c r="O307" s="27">
        <v>-2.243967174</v>
      </c>
      <c r="P307" s="20">
        <v>1.0</v>
      </c>
      <c r="Q307" s="7"/>
      <c r="R307" s="7"/>
      <c r="S307" s="7"/>
      <c r="T307" s="7"/>
      <c r="U307" s="7"/>
      <c r="V307" s="7"/>
      <c r="W307" s="7"/>
      <c r="X307" s="7"/>
      <c r="Y307" s="7"/>
      <c r="Z307" s="7"/>
    </row>
    <row r="308" ht="15.0" customHeight="1">
      <c r="A308" s="20" t="s">
        <v>272</v>
      </c>
      <c r="B308" s="20" t="s">
        <v>470</v>
      </c>
      <c r="C308" s="20" t="s">
        <v>835</v>
      </c>
      <c r="D308" s="50">
        <v>439.0</v>
      </c>
      <c r="E308" s="50">
        <v>190.0</v>
      </c>
      <c r="F308" s="50">
        <v>629.0</v>
      </c>
      <c r="G308" s="57">
        <v>0.6979332273</v>
      </c>
      <c r="H308" s="57">
        <v>0.3020667727</v>
      </c>
      <c r="I308" s="7"/>
      <c r="J308" s="20" t="s">
        <v>272</v>
      </c>
      <c r="K308" s="20" t="s">
        <v>421</v>
      </c>
      <c r="L308" s="20">
        <v>240.0</v>
      </c>
      <c r="M308" s="57">
        <v>0.5649553528</v>
      </c>
      <c r="N308" s="57">
        <v>0.5939004815</v>
      </c>
      <c r="O308" s="27">
        <v>-2.894512874</v>
      </c>
      <c r="P308" s="20">
        <v>1.0</v>
      </c>
      <c r="Q308" s="7"/>
      <c r="R308" s="7"/>
      <c r="S308" s="7"/>
      <c r="T308" s="7"/>
      <c r="U308" s="7"/>
      <c r="V308" s="7"/>
      <c r="W308" s="7"/>
      <c r="X308" s="7"/>
      <c r="Y308" s="7"/>
      <c r="Z308" s="7"/>
    </row>
    <row r="309" ht="15.0" customHeight="1">
      <c r="A309" s="20" t="s">
        <v>272</v>
      </c>
      <c r="B309" s="20" t="s">
        <v>470</v>
      </c>
      <c r="C309" s="20" t="s">
        <v>836</v>
      </c>
      <c r="D309" s="50">
        <v>439.0</v>
      </c>
      <c r="E309" s="50">
        <v>190.0</v>
      </c>
      <c r="F309" s="50">
        <v>629.0</v>
      </c>
      <c r="G309" s="57">
        <v>0.6979332273</v>
      </c>
      <c r="H309" s="57">
        <v>0.3020667727</v>
      </c>
      <c r="I309" s="7"/>
      <c r="J309" s="20" t="s">
        <v>272</v>
      </c>
      <c r="K309" s="20" t="s">
        <v>421</v>
      </c>
      <c r="L309" s="20">
        <v>250.0</v>
      </c>
      <c r="M309" s="57">
        <v>0.6025167033</v>
      </c>
      <c r="N309" s="57">
        <v>0.6246987952</v>
      </c>
      <c r="O309" s="27">
        <v>-2.218209184</v>
      </c>
      <c r="P309" s="20">
        <v>1.0</v>
      </c>
      <c r="Q309" s="7"/>
      <c r="R309" s="7"/>
      <c r="S309" s="7"/>
      <c r="T309" s="7"/>
      <c r="U309" s="7"/>
      <c r="V309" s="7"/>
      <c r="W309" s="7"/>
      <c r="X309" s="7"/>
      <c r="Y309" s="7"/>
      <c r="Z309" s="7"/>
    </row>
    <row r="310" ht="15.0" customHeight="1">
      <c r="A310" s="20" t="s">
        <v>272</v>
      </c>
      <c r="B310" s="20" t="s">
        <v>470</v>
      </c>
      <c r="C310" s="20" t="s">
        <v>837</v>
      </c>
      <c r="D310" s="50">
        <v>439.0</v>
      </c>
      <c r="E310" s="50">
        <v>190.0</v>
      </c>
      <c r="F310" s="50">
        <v>629.0</v>
      </c>
      <c r="G310" s="57">
        <v>0.6979332273</v>
      </c>
      <c r="H310" s="57">
        <v>0.3020667727</v>
      </c>
      <c r="I310" s="7"/>
      <c r="J310" s="20" t="s">
        <v>272</v>
      </c>
      <c r="K310" s="20" t="s">
        <v>421</v>
      </c>
      <c r="L310" s="20">
        <v>255.0</v>
      </c>
      <c r="M310" s="57">
        <v>0.5531706118</v>
      </c>
      <c r="N310" s="57">
        <v>0.5703517588</v>
      </c>
      <c r="O310" s="27">
        <v>-1.718114701</v>
      </c>
      <c r="P310" s="20">
        <v>1.0</v>
      </c>
      <c r="Q310" s="7"/>
      <c r="R310" s="7"/>
      <c r="S310" s="7"/>
      <c r="T310" s="7"/>
      <c r="U310" s="7"/>
      <c r="V310" s="7"/>
      <c r="W310" s="7"/>
      <c r="X310" s="7"/>
      <c r="Y310" s="7"/>
      <c r="Z310" s="7"/>
    </row>
    <row r="311" ht="15.0" customHeight="1">
      <c r="A311" s="20" t="s">
        <v>272</v>
      </c>
      <c r="B311" s="20" t="s">
        <v>471</v>
      </c>
      <c r="C311" s="20" t="s">
        <v>838</v>
      </c>
      <c r="D311" s="50">
        <v>718.0</v>
      </c>
      <c r="E311" s="50">
        <v>610.0</v>
      </c>
      <c r="F311" s="50">
        <v>1328.0</v>
      </c>
      <c r="G311" s="57">
        <v>0.5406626506</v>
      </c>
      <c r="H311" s="57">
        <v>0.4593373494</v>
      </c>
      <c r="I311" s="7"/>
      <c r="J311" s="20" t="s">
        <v>272</v>
      </c>
      <c r="K311" s="20" t="s">
        <v>421</v>
      </c>
      <c r="L311" s="20">
        <v>260.0</v>
      </c>
      <c r="M311" s="57">
        <v>0.6091299546</v>
      </c>
      <c r="N311" s="57">
        <v>0.6435523114</v>
      </c>
      <c r="O311" s="27">
        <v>-3.442235684</v>
      </c>
      <c r="P311" s="20">
        <v>1.0</v>
      </c>
      <c r="Q311" s="7"/>
      <c r="R311" s="7"/>
      <c r="S311" s="7"/>
      <c r="T311" s="7"/>
      <c r="U311" s="7"/>
      <c r="V311" s="7"/>
      <c r="W311" s="7"/>
      <c r="X311" s="7"/>
      <c r="Y311" s="7"/>
      <c r="Z311" s="7"/>
    </row>
    <row r="312" ht="15.0" customHeight="1">
      <c r="A312" s="20" t="s">
        <v>272</v>
      </c>
      <c r="B312" s="20" t="s">
        <v>471</v>
      </c>
      <c r="C312" s="20" t="s">
        <v>839</v>
      </c>
      <c r="D312" s="50">
        <v>718.0</v>
      </c>
      <c r="E312" s="50">
        <v>610.0</v>
      </c>
      <c r="F312" s="50">
        <v>1328.0</v>
      </c>
      <c r="G312" s="57">
        <v>0.5406626506</v>
      </c>
      <c r="H312" s="57">
        <v>0.4593373494</v>
      </c>
      <c r="I312" s="7"/>
      <c r="J312" s="20" t="s">
        <v>272</v>
      </c>
      <c r="K312" s="20" t="s">
        <v>421</v>
      </c>
      <c r="L312" s="20">
        <v>270.0</v>
      </c>
      <c r="M312" s="57">
        <v>0.6449545262</v>
      </c>
      <c r="N312" s="57">
        <v>0.6663770634</v>
      </c>
      <c r="O312" s="27">
        <v>-2.142253723</v>
      </c>
      <c r="P312" s="20">
        <v>1.0</v>
      </c>
      <c r="Q312" s="7"/>
      <c r="R312" s="7"/>
      <c r="S312" s="7"/>
      <c r="T312" s="7"/>
      <c r="U312" s="7"/>
      <c r="V312" s="7"/>
      <c r="W312" s="7"/>
      <c r="X312" s="7"/>
      <c r="Y312" s="7"/>
      <c r="Z312" s="7"/>
    </row>
    <row r="313" ht="15.0" customHeight="1">
      <c r="A313" s="20" t="s">
        <v>272</v>
      </c>
      <c r="B313" s="20" t="s">
        <v>471</v>
      </c>
      <c r="C313" s="20" t="s">
        <v>840</v>
      </c>
      <c r="D313" s="50">
        <v>718.0</v>
      </c>
      <c r="E313" s="50">
        <v>610.0</v>
      </c>
      <c r="F313" s="50">
        <v>1328.0</v>
      </c>
      <c r="G313" s="57">
        <v>0.5406626506</v>
      </c>
      <c r="H313" s="57">
        <v>0.4593373494</v>
      </c>
      <c r="I313" s="7"/>
      <c r="J313" s="20" t="s">
        <v>272</v>
      </c>
      <c r="K313" s="20" t="s">
        <v>421</v>
      </c>
      <c r="L313" s="20">
        <v>280.0</v>
      </c>
      <c r="M313" s="57">
        <v>0.5936101665</v>
      </c>
      <c r="N313" s="57">
        <v>0.6072386059</v>
      </c>
      <c r="O313" s="27">
        <v>-1.362843941</v>
      </c>
      <c r="P313" s="20">
        <v>1.0</v>
      </c>
      <c r="Q313" s="7"/>
      <c r="R313" s="7"/>
      <c r="S313" s="7"/>
      <c r="T313" s="7"/>
      <c r="U313" s="7"/>
      <c r="V313" s="7"/>
      <c r="W313" s="7"/>
      <c r="X313" s="7"/>
      <c r="Y313" s="7"/>
      <c r="Z313" s="7"/>
    </row>
    <row r="314" ht="15.0" customHeight="1">
      <c r="A314" s="20" t="s">
        <v>272</v>
      </c>
      <c r="B314" s="20" t="s">
        <v>471</v>
      </c>
      <c r="C314" s="20" t="s">
        <v>841</v>
      </c>
      <c r="D314" s="50">
        <v>718.0</v>
      </c>
      <c r="E314" s="50">
        <v>610.0</v>
      </c>
      <c r="F314" s="50">
        <v>1328.0</v>
      </c>
      <c r="G314" s="57">
        <v>0.5406626506</v>
      </c>
      <c r="H314" s="57">
        <v>0.4593373494</v>
      </c>
      <c r="I314" s="7"/>
      <c r="J314" s="20" t="s">
        <v>272</v>
      </c>
      <c r="K314" s="20" t="s">
        <v>421</v>
      </c>
      <c r="L314" s="20">
        <v>290.0</v>
      </c>
      <c r="M314" s="57">
        <v>0.6470343762</v>
      </c>
      <c r="N314" s="57">
        <v>0.696350365</v>
      </c>
      <c r="O314" s="27">
        <v>-4.931598875</v>
      </c>
      <c r="P314" s="20">
        <v>1.0</v>
      </c>
      <c r="Q314" s="7"/>
      <c r="R314" s="7"/>
      <c r="S314" s="7"/>
      <c r="T314" s="7"/>
      <c r="U314" s="7"/>
      <c r="V314" s="7"/>
      <c r="W314" s="7"/>
      <c r="X314" s="7"/>
      <c r="Y314" s="7"/>
      <c r="Z314" s="7"/>
    </row>
    <row r="315" ht="15.0" customHeight="1">
      <c r="A315" s="20" t="s">
        <v>272</v>
      </c>
      <c r="B315" s="20" t="s">
        <v>471</v>
      </c>
      <c r="C315" s="20" t="s">
        <v>842</v>
      </c>
      <c r="D315" s="50">
        <v>718.0</v>
      </c>
      <c r="E315" s="50">
        <v>610.0</v>
      </c>
      <c r="F315" s="50">
        <v>1328.0</v>
      </c>
      <c r="G315" s="57">
        <v>0.5406626506</v>
      </c>
      <c r="H315" s="57">
        <v>0.4593373494</v>
      </c>
      <c r="I315" s="7"/>
      <c r="J315" s="20" t="s">
        <v>272</v>
      </c>
      <c r="K315" s="20" t="s">
        <v>421</v>
      </c>
      <c r="L315" s="20">
        <v>300.0</v>
      </c>
      <c r="M315" s="57">
        <v>0.5927658558</v>
      </c>
      <c r="N315" s="57">
        <v>0.633976834</v>
      </c>
      <c r="O315" s="27">
        <v>-4.121097822</v>
      </c>
      <c r="P315" s="20">
        <v>1.0</v>
      </c>
      <c r="Q315" s="7"/>
      <c r="R315" s="7"/>
      <c r="S315" s="7"/>
      <c r="T315" s="7"/>
      <c r="U315" s="7"/>
      <c r="V315" s="7"/>
      <c r="W315" s="7"/>
      <c r="X315" s="7"/>
      <c r="Y315" s="7"/>
      <c r="Z315" s="7"/>
    </row>
    <row r="316" ht="15.0" customHeight="1">
      <c r="A316" s="20" t="s">
        <v>272</v>
      </c>
      <c r="B316" s="20" t="s">
        <v>471</v>
      </c>
      <c r="C316" s="20" t="s">
        <v>843</v>
      </c>
      <c r="D316" s="50">
        <v>718.0</v>
      </c>
      <c r="E316" s="50">
        <v>610.0</v>
      </c>
      <c r="F316" s="50">
        <v>1328.0</v>
      </c>
      <c r="G316" s="57">
        <v>0.5406626506</v>
      </c>
      <c r="H316" s="57">
        <v>0.4593373494</v>
      </c>
      <c r="I316" s="7"/>
      <c r="J316" s="20" t="s">
        <v>272</v>
      </c>
      <c r="K316" s="20" t="s">
        <v>421</v>
      </c>
      <c r="L316" s="20">
        <v>310.0</v>
      </c>
      <c r="M316" s="57">
        <v>0.6936256049</v>
      </c>
      <c r="N316" s="57">
        <v>0.7201017812</v>
      </c>
      <c r="O316" s="27">
        <v>-2.647617632</v>
      </c>
      <c r="P316" s="20">
        <v>1.0</v>
      </c>
      <c r="Q316" s="7"/>
      <c r="R316" s="7"/>
      <c r="S316" s="7"/>
      <c r="T316" s="7"/>
      <c r="U316" s="7"/>
      <c r="V316" s="7"/>
      <c r="W316" s="7"/>
      <c r="X316" s="7"/>
      <c r="Y316" s="7"/>
      <c r="Z316" s="7"/>
    </row>
    <row r="317" ht="15.0" customHeight="1">
      <c r="A317" s="20" t="s">
        <v>272</v>
      </c>
      <c r="B317" s="20" t="s">
        <v>471</v>
      </c>
      <c r="C317" s="20" t="s">
        <v>844</v>
      </c>
      <c r="D317" s="50">
        <v>718.0</v>
      </c>
      <c r="E317" s="50">
        <v>610.0</v>
      </c>
      <c r="F317" s="50">
        <v>1328.0</v>
      </c>
      <c r="G317" s="57">
        <v>0.5406626506</v>
      </c>
      <c r="H317" s="57">
        <v>0.4593373494</v>
      </c>
      <c r="I317" s="7"/>
      <c r="J317" s="20" t="s">
        <v>272</v>
      </c>
      <c r="K317" s="20" t="s">
        <v>421</v>
      </c>
      <c r="L317" s="20">
        <v>320.0</v>
      </c>
      <c r="M317" s="57">
        <v>0.4850977919</v>
      </c>
      <c r="N317" s="57">
        <v>0.5350172216</v>
      </c>
      <c r="O317" s="27">
        <v>-4.991942971</v>
      </c>
      <c r="P317" s="20">
        <v>0.0</v>
      </c>
      <c r="Q317" s="7"/>
      <c r="R317" s="7"/>
      <c r="S317" s="7"/>
      <c r="T317" s="7"/>
      <c r="U317" s="7"/>
      <c r="V317" s="7"/>
      <c r="W317" s="7"/>
      <c r="X317" s="7"/>
      <c r="Y317" s="7"/>
      <c r="Z317" s="7"/>
    </row>
    <row r="318" ht="15.0" customHeight="1">
      <c r="A318" s="20" t="s">
        <v>272</v>
      </c>
      <c r="B318" s="20" t="s">
        <v>472</v>
      </c>
      <c r="C318" s="20" t="s">
        <v>472</v>
      </c>
      <c r="D318" s="50">
        <v>524.0</v>
      </c>
      <c r="E318" s="50">
        <v>346.0</v>
      </c>
      <c r="F318" s="50">
        <v>870.0</v>
      </c>
      <c r="G318" s="57">
        <v>0.6022988506</v>
      </c>
      <c r="H318" s="57">
        <v>0.3977011494</v>
      </c>
      <c r="I318" s="7"/>
      <c r="J318" s="20" t="s">
        <v>272</v>
      </c>
      <c r="K318" s="20" t="s">
        <v>421</v>
      </c>
      <c r="L318" s="20">
        <v>330.0</v>
      </c>
      <c r="M318" s="57">
        <v>0.4943430903</v>
      </c>
      <c r="N318" s="57">
        <v>0.5217391304</v>
      </c>
      <c r="O318" s="27">
        <v>-2.739604016</v>
      </c>
      <c r="P318" s="20">
        <v>0.0</v>
      </c>
      <c r="Q318" s="7"/>
      <c r="R318" s="7"/>
      <c r="S318" s="7"/>
      <c r="T318" s="7"/>
      <c r="U318" s="7"/>
      <c r="V318" s="7"/>
      <c r="W318" s="7"/>
      <c r="X318" s="7"/>
      <c r="Y318" s="7"/>
      <c r="Z318" s="7"/>
    </row>
    <row r="319" ht="15.0" customHeight="1">
      <c r="A319" s="20" t="s">
        <v>272</v>
      </c>
      <c r="B319" s="20" t="s">
        <v>473</v>
      </c>
      <c r="C319" s="20" t="s">
        <v>473</v>
      </c>
      <c r="D319" s="50">
        <v>90.0</v>
      </c>
      <c r="E319" s="50">
        <v>81.0</v>
      </c>
      <c r="F319" s="50">
        <v>171.0</v>
      </c>
      <c r="G319" s="57">
        <v>0.5263157895</v>
      </c>
      <c r="H319" s="57">
        <v>0.4736842105</v>
      </c>
      <c r="I319" s="7"/>
      <c r="J319" s="20" t="s">
        <v>272</v>
      </c>
      <c r="K319" s="20" t="s">
        <v>421</v>
      </c>
      <c r="L319" s="20">
        <v>336.0</v>
      </c>
      <c r="M319" s="57">
        <v>0.52925449</v>
      </c>
      <c r="N319" s="57">
        <v>0.5477996965</v>
      </c>
      <c r="O319" s="27">
        <v>-1.854520649</v>
      </c>
      <c r="P319" s="20">
        <v>1.0</v>
      </c>
      <c r="Q319" s="7"/>
      <c r="R319" s="7"/>
      <c r="S319" s="7"/>
      <c r="T319" s="7"/>
      <c r="U319" s="7"/>
      <c r="V319" s="7"/>
      <c r="W319" s="7"/>
      <c r="X319" s="7"/>
      <c r="Y319" s="7"/>
      <c r="Z319" s="7"/>
    </row>
    <row r="320" ht="15.0" customHeight="1">
      <c r="A320" s="20" t="s">
        <v>272</v>
      </c>
      <c r="B320" s="20" t="s">
        <v>427</v>
      </c>
      <c r="C320" s="20" t="s">
        <v>845</v>
      </c>
      <c r="D320" s="50">
        <v>695.0</v>
      </c>
      <c r="E320" s="50">
        <v>508.0</v>
      </c>
      <c r="F320" s="50">
        <v>1203.0</v>
      </c>
      <c r="G320" s="57">
        <v>0.5777223608</v>
      </c>
      <c r="H320" s="57">
        <v>0.4222776392</v>
      </c>
      <c r="I320" s="7"/>
      <c r="J320" s="20" t="s">
        <v>272</v>
      </c>
      <c r="K320" s="20" t="s">
        <v>421</v>
      </c>
      <c r="L320" s="20">
        <v>338.0</v>
      </c>
      <c r="M320" s="57">
        <v>0.4436814635</v>
      </c>
      <c r="N320" s="57">
        <v>0.5007385524</v>
      </c>
      <c r="O320" s="27">
        <v>-5.705708889</v>
      </c>
      <c r="P320" s="20">
        <v>0.0</v>
      </c>
      <c r="Q320" s="7"/>
      <c r="R320" s="7"/>
      <c r="S320" s="7"/>
      <c r="T320" s="7"/>
      <c r="U320" s="7"/>
      <c r="V320" s="7"/>
      <c r="W320" s="7"/>
      <c r="X320" s="7"/>
      <c r="Y320" s="7"/>
      <c r="Z320" s="7"/>
    </row>
    <row r="321" ht="15.0" customHeight="1">
      <c r="A321" s="20" t="s">
        <v>272</v>
      </c>
      <c r="B321" s="20" t="s">
        <v>427</v>
      </c>
      <c r="C321" s="20" t="s">
        <v>846</v>
      </c>
      <c r="D321" s="50">
        <v>695.0</v>
      </c>
      <c r="E321" s="50">
        <v>508.0</v>
      </c>
      <c r="F321" s="50">
        <v>1203.0</v>
      </c>
      <c r="G321" s="57">
        <v>0.5777223608</v>
      </c>
      <c r="H321" s="57">
        <v>0.4222776392</v>
      </c>
      <c r="I321" s="7"/>
      <c r="J321" s="20" t="s">
        <v>272</v>
      </c>
      <c r="K321" s="20" t="s">
        <v>421</v>
      </c>
      <c r="L321" s="20">
        <v>340.0</v>
      </c>
      <c r="M321" s="57">
        <v>0.5358431078</v>
      </c>
      <c r="N321" s="57">
        <v>0.5457115928</v>
      </c>
      <c r="O321" s="27">
        <v>-0.9868485041</v>
      </c>
      <c r="P321" s="20">
        <v>1.0</v>
      </c>
      <c r="Q321" s="7"/>
      <c r="R321" s="7"/>
      <c r="S321" s="7"/>
      <c r="T321" s="7"/>
      <c r="U321" s="7"/>
      <c r="V321" s="7"/>
      <c r="W321" s="7"/>
      <c r="X321" s="7"/>
      <c r="Y321" s="7"/>
      <c r="Z321" s="7"/>
    </row>
    <row r="322" ht="15.0" customHeight="1">
      <c r="A322" s="20" t="s">
        <v>272</v>
      </c>
      <c r="B322" s="20" t="s">
        <v>427</v>
      </c>
      <c r="C322" s="20" t="s">
        <v>847</v>
      </c>
      <c r="D322" s="50">
        <v>695.0</v>
      </c>
      <c r="E322" s="50">
        <v>508.0</v>
      </c>
      <c r="F322" s="50">
        <v>1203.0</v>
      </c>
      <c r="G322" s="57">
        <v>0.5777223608</v>
      </c>
      <c r="H322" s="57">
        <v>0.4222776392</v>
      </c>
      <c r="I322" s="7"/>
      <c r="J322" s="20" t="s">
        <v>272</v>
      </c>
      <c r="K322" s="20" t="s">
        <v>421</v>
      </c>
      <c r="L322" s="20">
        <v>346.0</v>
      </c>
      <c r="M322" s="57">
        <v>0.5037017239</v>
      </c>
      <c r="N322" s="57">
        <v>0.5170193192</v>
      </c>
      <c r="O322" s="27">
        <v>-1.33175953</v>
      </c>
      <c r="P322" s="20">
        <v>1.0</v>
      </c>
      <c r="Q322" s="7"/>
      <c r="R322" s="7"/>
      <c r="S322" s="7"/>
      <c r="T322" s="7"/>
      <c r="U322" s="7"/>
      <c r="V322" s="7"/>
      <c r="W322" s="7"/>
      <c r="X322" s="7"/>
      <c r="Y322" s="7"/>
      <c r="Z322" s="7"/>
    </row>
    <row r="323" ht="15.0" customHeight="1">
      <c r="A323" s="20" t="s">
        <v>272</v>
      </c>
      <c r="B323" s="20" t="s">
        <v>427</v>
      </c>
      <c r="C323" s="20" t="s">
        <v>848</v>
      </c>
      <c r="D323" s="50">
        <v>695.0</v>
      </c>
      <c r="E323" s="50">
        <v>508.0</v>
      </c>
      <c r="F323" s="50">
        <v>1203.0</v>
      </c>
      <c r="G323" s="57">
        <v>0.5777223608</v>
      </c>
      <c r="H323" s="57">
        <v>0.4222776392</v>
      </c>
      <c r="I323" s="7"/>
      <c r="J323" s="20" t="s">
        <v>272</v>
      </c>
      <c r="K323" s="20" t="s">
        <v>421</v>
      </c>
      <c r="L323" s="20">
        <v>348.0</v>
      </c>
      <c r="M323" s="57">
        <v>0.5245547072</v>
      </c>
      <c r="N323" s="57">
        <v>0.532385466</v>
      </c>
      <c r="O323" s="27">
        <v>-0.7830758875</v>
      </c>
      <c r="P323" s="20">
        <v>1.0</v>
      </c>
      <c r="Q323" s="7"/>
      <c r="R323" s="7"/>
      <c r="S323" s="7"/>
      <c r="T323" s="7"/>
      <c r="U323" s="7"/>
      <c r="V323" s="7"/>
      <c r="W323" s="7"/>
      <c r="X323" s="7"/>
      <c r="Y323" s="7"/>
      <c r="Z323" s="7"/>
    </row>
    <row r="324" ht="15.0" customHeight="1">
      <c r="A324" s="20" t="s">
        <v>272</v>
      </c>
      <c r="B324" s="20" t="s">
        <v>427</v>
      </c>
      <c r="C324" s="20" t="s">
        <v>849</v>
      </c>
      <c r="D324" s="50">
        <v>695.0</v>
      </c>
      <c r="E324" s="50">
        <v>508.0</v>
      </c>
      <c r="F324" s="50">
        <v>1203.0</v>
      </c>
      <c r="G324" s="57">
        <v>0.5777223608</v>
      </c>
      <c r="H324" s="57">
        <v>0.4222776392</v>
      </c>
      <c r="I324" s="7"/>
      <c r="J324" s="20" t="s">
        <v>272</v>
      </c>
      <c r="K324" s="20" t="s">
        <v>421</v>
      </c>
      <c r="L324" s="20">
        <v>349.0</v>
      </c>
      <c r="M324" s="57">
        <v>0.5547227015</v>
      </c>
      <c r="N324" s="57">
        <v>0.5712707182</v>
      </c>
      <c r="O324" s="27">
        <v>-1.654801677</v>
      </c>
      <c r="P324" s="20">
        <v>1.0</v>
      </c>
      <c r="Q324" s="7"/>
      <c r="R324" s="7"/>
      <c r="S324" s="7"/>
      <c r="T324" s="7"/>
      <c r="U324" s="7"/>
      <c r="V324" s="7"/>
      <c r="W324" s="7"/>
      <c r="X324" s="7"/>
      <c r="Y324" s="7"/>
      <c r="Z324" s="7"/>
    </row>
    <row r="325" ht="15.0" customHeight="1">
      <c r="A325" s="20" t="s">
        <v>272</v>
      </c>
      <c r="B325" s="20" t="s">
        <v>427</v>
      </c>
      <c r="C325" s="20" t="s">
        <v>850</v>
      </c>
      <c r="D325" s="50">
        <v>695.0</v>
      </c>
      <c r="E325" s="50">
        <v>508.0</v>
      </c>
      <c r="F325" s="50">
        <v>1203.0</v>
      </c>
      <c r="G325" s="57">
        <v>0.5777223608</v>
      </c>
      <c r="H325" s="57">
        <v>0.4222776392</v>
      </c>
      <c r="I325" s="7"/>
      <c r="J325" s="20" t="s">
        <v>272</v>
      </c>
      <c r="K325" s="20" t="s">
        <v>421</v>
      </c>
      <c r="L325" s="20">
        <v>350.0</v>
      </c>
      <c r="M325" s="57">
        <v>0.5609230675</v>
      </c>
      <c r="N325" s="57">
        <v>0.6025641026</v>
      </c>
      <c r="O325" s="27">
        <v>-4.164103506</v>
      </c>
      <c r="P325" s="20">
        <v>1.0</v>
      </c>
      <c r="Q325" s="7"/>
      <c r="R325" s="7"/>
      <c r="S325" s="7"/>
      <c r="T325" s="7"/>
      <c r="U325" s="7"/>
      <c r="V325" s="7"/>
      <c r="W325" s="7"/>
      <c r="X325" s="7"/>
      <c r="Y325" s="7"/>
      <c r="Z325" s="7"/>
    </row>
    <row r="326" ht="15.0" customHeight="1">
      <c r="A326" s="20" t="s">
        <v>272</v>
      </c>
      <c r="B326" s="20" t="s">
        <v>552</v>
      </c>
      <c r="C326" s="20" t="s">
        <v>851</v>
      </c>
      <c r="D326" s="50">
        <v>511.0</v>
      </c>
      <c r="E326" s="50">
        <v>467.0</v>
      </c>
      <c r="F326" s="50">
        <v>978.0</v>
      </c>
      <c r="G326" s="57">
        <v>0.5224948875</v>
      </c>
      <c r="H326" s="57">
        <v>0.4775051125</v>
      </c>
      <c r="I326" s="7"/>
      <c r="J326" s="20" t="s">
        <v>272</v>
      </c>
      <c r="K326" s="20" t="s">
        <v>421</v>
      </c>
      <c r="L326" s="20">
        <v>360.0</v>
      </c>
      <c r="M326" s="57">
        <v>0.4604232381</v>
      </c>
      <c r="N326" s="57">
        <v>0.5191740413</v>
      </c>
      <c r="O326" s="27">
        <v>-5.875080317</v>
      </c>
      <c r="P326" s="20">
        <v>0.0</v>
      </c>
      <c r="Q326" s="7"/>
      <c r="R326" s="7"/>
      <c r="S326" s="7"/>
      <c r="T326" s="7"/>
      <c r="U326" s="7"/>
      <c r="V326" s="7"/>
      <c r="W326" s="7"/>
      <c r="X326" s="7"/>
      <c r="Y326" s="7"/>
      <c r="Z326" s="7"/>
    </row>
    <row r="327" ht="15.0" customHeight="1">
      <c r="A327" s="20" t="s">
        <v>272</v>
      </c>
      <c r="B327" s="20" t="s">
        <v>552</v>
      </c>
      <c r="C327" s="20" t="s">
        <v>852</v>
      </c>
      <c r="D327" s="50">
        <v>511.0</v>
      </c>
      <c r="E327" s="50">
        <v>467.0</v>
      </c>
      <c r="F327" s="50">
        <v>978.0</v>
      </c>
      <c r="G327" s="57">
        <v>0.5224948875</v>
      </c>
      <c r="H327" s="57">
        <v>0.4775051125</v>
      </c>
      <c r="I327" s="7"/>
      <c r="J327" s="20" t="s">
        <v>272</v>
      </c>
      <c r="K327" s="20" t="s">
        <v>421</v>
      </c>
      <c r="L327" s="20">
        <v>363.0</v>
      </c>
      <c r="M327" s="57">
        <v>0.5048747804</v>
      </c>
      <c r="N327" s="57">
        <v>0.5263157895</v>
      </c>
      <c r="O327" s="27">
        <v>-2.144100909</v>
      </c>
      <c r="P327" s="20">
        <v>1.0</v>
      </c>
      <c r="Q327" s="7"/>
      <c r="R327" s="7"/>
      <c r="S327" s="7"/>
      <c r="T327" s="7"/>
      <c r="U327" s="7"/>
      <c r="V327" s="7"/>
      <c r="W327" s="7"/>
      <c r="X327" s="7"/>
      <c r="Y327" s="7"/>
      <c r="Z327" s="7"/>
    </row>
    <row r="328" ht="15.0" customHeight="1">
      <c r="A328" s="20" t="s">
        <v>272</v>
      </c>
      <c r="B328" s="20" t="s">
        <v>552</v>
      </c>
      <c r="C328" s="20" t="s">
        <v>853</v>
      </c>
      <c r="D328" s="50">
        <v>511.0</v>
      </c>
      <c r="E328" s="50">
        <v>467.0</v>
      </c>
      <c r="F328" s="50">
        <v>978.0</v>
      </c>
      <c r="G328" s="57">
        <v>0.5224948875</v>
      </c>
      <c r="H328" s="57">
        <v>0.4775051125</v>
      </c>
      <c r="I328" s="7"/>
      <c r="J328" s="20" t="s">
        <v>272</v>
      </c>
      <c r="K328" s="20" t="s">
        <v>421</v>
      </c>
      <c r="L328" s="20">
        <v>366.0</v>
      </c>
      <c r="M328" s="57">
        <v>0.5265749693</v>
      </c>
      <c r="N328" s="57">
        <v>0.5661605206</v>
      </c>
      <c r="O328" s="27">
        <v>-3.958555133</v>
      </c>
      <c r="P328" s="20">
        <v>1.0</v>
      </c>
      <c r="Q328" s="7"/>
      <c r="R328" s="7"/>
      <c r="S328" s="7"/>
      <c r="T328" s="7"/>
      <c r="U328" s="7"/>
      <c r="V328" s="7"/>
      <c r="W328" s="7"/>
      <c r="X328" s="7"/>
      <c r="Y328" s="7"/>
      <c r="Z328" s="7"/>
    </row>
    <row r="329" ht="15.0" customHeight="1">
      <c r="A329" s="20" t="s">
        <v>272</v>
      </c>
      <c r="B329" s="20" t="s">
        <v>553</v>
      </c>
      <c r="C329" s="20" t="s">
        <v>854</v>
      </c>
      <c r="D329" s="50">
        <v>423.0</v>
      </c>
      <c r="E329" s="50">
        <v>770.0</v>
      </c>
      <c r="F329" s="50">
        <v>1193.0</v>
      </c>
      <c r="G329" s="57">
        <v>0.3545683152</v>
      </c>
      <c r="H329" s="57">
        <v>0.6454316848</v>
      </c>
      <c r="I329" s="7"/>
      <c r="J329" s="20" t="s">
        <v>272</v>
      </c>
      <c r="K329" s="20" t="s">
        <v>421</v>
      </c>
      <c r="L329" s="20">
        <v>368.0</v>
      </c>
      <c r="M329" s="57">
        <v>0.4774461573</v>
      </c>
      <c r="N329" s="57">
        <v>0.5075669383</v>
      </c>
      <c r="O329" s="27">
        <v>-3.012078103</v>
      </c>
      <c r="P329" s="20">
        <v>0.0</v>
      </c>
      <c r="Q329" s="7"/>
      <c r="R329" s="7"/>
      <c r="S329" s="7"/>
      <c r="T329" s="7"/>
      <c r="U329" s="7"/>
      <c r="V329" s="7"/>
      <c r="W329" s="7"/>
      <c r="X329" s="7"/>
      <c r="Y329" s="7"/>
      <c r="Z329" s="7"/>
    </row>
    <row r="330" ht="15.0" customHeight="1">
      <c r="A330" s="20" t="s">
        <v>272</v>
      </c>
      <c r="B330" s="20" t="s">
        <v>553</v>
      </c>
      <c r="C330" s="20" t="s">
        <v>855</v>
      </c>
      <c r="D330" s="50">
        <v>423.0</v>
      </c>
      <c r="E330" s="50">
        <v>770.0</v>
      </c>
      <c r="F330" s="50">
        <v>1193.0</v>
      </c>
      <c r="G330" s="57">
        <v>0.3545683152</v>
      </c>
      <c r="H330" s="57">
        <v>0.6454316848</v>
      </c>
      <c r="I330" s="7"/>
      <c r="J330" s="20" t="s">
        <v>272</v>
      </c>
      <c r="K330" s="20" t="s">
        <v>421</v>
      </c>
      <c r="L330" s="20">
        <v>370.0</v>
      </c>
      <c r="M330" s="57">
        <v>0.5281341144</v>
      </c>
      <c r="N330" s="57">
        <v>0.5657492355</v>
      </c>
      <c r="O330" s="27">
        <v>-3.761512112</v>
      </c>
      <c r="P330" s="20">
        <v>1.0</v>
      </c>
      <c r="Q330" s="7"/>
      <c r="R330" s="7"/>
      <c r="S330" s="7"/>
      <c r="T330" s="7"/>
      <c r="U330" s="7"/>
      <c r="V330" s="7"/>
      <c r="W330" s="7"/>
      <c r="X330" s="7"/>
      <c r="Y330" s="7"/>
      <c r="Z330" s="7"/>
    </row>
    <row r="331" ht="15.0" customHeight="1">
      <c r="A331" s="20" t="s">
        <v>272</v>
      </c>
      <c r="B331" s="20" t="s">
        <v>553</v>
      </c>
      <c r="C331" s="20" t="s">
        <v>856</v>
      </c>
      <c r="D331" s="50">
        <v>423.0</v>
      </c>
      <c r="E331" s="50">
        <v>770.0</v>
      </c>
      <c r="F331" s="50">
        <v>1193.0</v>
      </c>
      <c r="G331" s="57">
        <v>0.3545683152</v>
      </c>
      <c r="H331" s="57">
        <v>0.6454316848</v>
      </c>
      <c r="I331" s="7"/>
      <c r="J331" s="20" t="s">
        <v>272</v>
      </c>
      <c r="K331" s="20" t="s">
        <v>421</v>
      </c>
      <c r="L331" s="20">
        <v>375.0</v>
      </c>
      <c r="M331" s="57">
        <v>0.4635018658</v>
      </c>
      <c r="N331" s="57">
        <v>0.5100095329</v>
      </c>
      <c r="O331" s="27">
        <v>-4.650766712</v>
      </c>
      <c r="P331" s="20">
        <v>0.0</v>
      </c>
      <c r="Q331" s="7"/>
      <c r="R331" s="7"/>
      <c r="S331" s="7"/>
      <c r="T331" s="7"/>
      <c r="U331" s="7"/>
      <c r="V331" s="7"/>
      <c r="W331" s="7"/>
      <c r="X331" s="7"/>
      <c r="Y331" s="7"/>
      <c r="Z331" s="7"/>
    </row>
    <row r="332" ht="15.0" customHeight="1">
      <c r="A332" s="20" t="s">
        <v>272</v>
      </c>
      <c r="B332" s="20" t="s">
        <v>553</v>
      </c>
      <c r="C332" s="20" t="s">
        <v>857</v>
      </c>
      <c r="D332" s="50">
        <v>423.0</v>
      </c>
      <c r="E332" s="50">
        <v>770.0</v>
      </c>
      <c r="F332" s="50">
        <v>1193.0</v>
      </c>
      <c r="G332" s="57">
        <v>0.3545683152</v>
      </c>
      <c r="H332" s="57">
        <v>0.6454316848</v>
      </c>
      <c r="I332" s="7"/>
      <c r="J332" s="20" t="s">
        <v>272</v>
      </c>
      <c r="K332" s="20" t="s">
        <v>421</v>
      </c>
      <c r="L332" s="20">
        <v>377.0</v>
      </c>
      <c r="M332" s="57">
        <v>0.4654287974</v>
      </c>
      <c r="N332" s="57">
        <v>0.5160289555</v>
      </c>
      <c r="O332" s="27">
        <v>-5.060015817</v>
      </c>
      <c r="P332" s="20">
        <v>0.0</v>
      </c>
      <c r="Q332" s="7"/>
      <c r="R332" s="7"/>
      <c r="S332" s="7"/>
      <c r="T332" s="7"/>
      <c r="U332" s="7"/>
      <c r="V332" s="7"/>
      <c r="W332" s="7"/>
      <c r="X332" s="7"/>
      <c r="Y332" s="7"/>
      <c r="Z332" s="7"/>
    </row>
    <row r="333" ht="15.0" customHeight="1">
      <c r="A333" s="20" t="s">
        <v>272</v>
      </c>
      <c r="B333" s="20" t="s">
        <v>553</v>
      </c>
      <c r="C333" s="20" t="s">
        <v>858</v>
      </c>
      <c r="D333" s="50">
        <v>423.0</v>
      </c>
      <c r="E333" s="50">
        <v>770.0</v>
      </c>
      <c r="F333" s="50">
        <v>1193.0</v>
      </c>
      <c r="G333" s="57">
        <v>0.3545683152</v>
      </c>
      <c r="H333" s="57">
        <v>0.6454316848</v>
      </c>
      <c r="I333" s="7"/>
      <c r="J333" s="20" t="s">
        <v>272</v>
      </c>
      <c r="K333" s="20" t="s">
        <v>421</v>
      </c>
      <c r="L333" s="20">
        <v>378.0</v>
      </c>
      <c r="M333" s="57">
        <v>0.4984530781</v>
      </c>
      <c r="N333" s="57">
        <v>0.5180226571</v>
      </c>
      <c r="O333" s="27">
        <v>-1.956957898</v>
      </c>
      <c r="P333" s="20">
        <v>0.0</v>
      </c>
      <c r="Q333" s="7"/>
      <c r="R333" s="7"/>
      <c r="S333" s="7"/>
      <c r="T333" s="7"/>
      <c r="U333" s="7"/>
      <c r="V333" s="7"/>
      <c r="W333" s="7"/>
      <c r="X333" s="7"/>
      <c r="Y333" s="7"/>
      <c r="Z333" s="7"/>
    </row>
    <row r="334" ht="15.0" customHeight="1">
      <c r="A334" s="20" t="s">
        <v>272</v>
      </c>
      <c r="B334" s="20" t="s">
        <v>475</v>
      </c>
      <c r="C334" s="20" t="s">
        <v>859</v>
      </c>
      <c r="D334" s="50">
        <v>296.0</v>
      </c>
      <c r="E334" s="50">
        <v>528.0</v>
      </c>
      <c r="F334" s="50">
        <v>824.0</v>
      </c>
      <c r="G334" s="57">
        <v>0.359223301</v>
      </c>
      <c r="H334" s="57">
        <v>0.640776699</v>
      </c>
      <c r="I334" s="7"/>
      <c r="J334" s="20" t="s">
        <v>272</v>
      </c>
      <c r="K334" s="20" t="s">
        <v>466</v>
      </c>
      <c r="L334" s="20">
        <v>380.0</v>
      </c>
      <c r="M334" s="57">
        <v>0.3527286062</v>
      </c>
      <c r="N334" s="57">
        <v>0.3927227102</v>
      </c>
      <c r="O334" s="27">
        <v>-3.999410396</v>
      </c>
      <c r="P334" s="20">
        <v>1.0</v>
      </c>
      <c r="Q334" s="7"/>
      <c r="R334" s="7"/>
      <c r="S334" s="7"/>
      <c r="T334" s="7"/>
      <c r="U334" s="7"/>
      <c r="V334" s="7"/>
      <c r="W334" s="7"/>
      <c r="X334" s="7"/>
      <c r="Y334" s="7"/>
      <c r="Z334" s="7"/>
    </row>
    <row r="335" ht="15.0" customHeight="1">
      <c r="A335" s="20" t="s">
        <v>272</v>
      </c>
      <c r="B335" s="20" t="s">
        <v>475</v>
      </c>
      <c r="C335" s="20" t="s">
        <v>860</v>
      </c>
      <c r="D335" s="50">
        <v>296.0</v>
      </c>
      <c r="E335" s="50">
        <v>528.0</v>
      </c>
      <c r="F335" s="50">
        <v>824.0</v>
      </c>
      <c r="G335" s="57">
        <v>0.359223301</v>
      </c>
      <c r="H335" s="57">
        <v>0.640776699</v>
      </c>
      <c r="I335" s="7"/>
      <c r="J335" s="20" t="s">
        <v>272</v>
      </c>
      <c r="K335" s="20" t="s">
        <v>466</v>
      </c>
      <c r="L335" s="20">
        <v>390.0</v>
      </c>
      <c r="M335" s="57">
        <v>0.3935221099</v>
      </c>
      <c r="N335" s="57">
        <v>0.4089775561</v>
      </c>
      <c r="O335" s="27">
        <v>-1.545544618</v>
      </c>
      <c r="P335" s="20">
        <v>1.0</v>
      </c>
      <c r="Q335" s="7"/>
      <c r="R335" s="7"/>
      <c r="S335" s="7"/>
      <c r="T335" s="7"/>
      <c r="U335" s="7"/>
      <c r="V335" s="7"/>
      <c r="W335" s="7"/>
      <c r="X335" s="7"/>
      <c r="Y335" s="7"/>
      <c r="Z335" s="7"/>
    </row>
    <row r="336" ht="15.0" customHeight="1">
      <c r="A336" s="20" t="s">
        <v>272</v>
      </c>
      <c r="B336" s="20" t="s">
        <v>476</v>
      </c>
      <c r="C336" s="20" t="s">
        <v>861</v>
      </c>
      <c r="D336" s="50">
        <v>531.0</v>
      </c>
      <c r="E336" s="50">
        <v>576.0</v>
      </c>
      <c r="F336" s="50">
        <v>1107.0</v>
      </c>
      <c r="G336" s="57">
        <v>0.4796747967</v>
      </c>
      <c r="H336" s="57">
        <v>0.5203252033</v>
      </c>
      <c r="I336" s="7"/>
      <c r="J336" s="20" t="s">
        <v>272</v>
      </c>
      <c r="K336" s="20" t="s">
        <v>466</v>
      </c>
      <c r="L336" s="20">
        <v>400.0</v>
      </c>
      <c r="M336" s="57">
        <v>0.3071637581</v>
      </c>
      <c r="N336" s="57">
        <v>0.3327922078</v>
      </c>
      <c r="O336" s="27">
        <v>-2.562844967</v>
      </c>
      <c r="P336" s="20">
        <v>1.0</v>
      </c>
      <c r="Q336" s="7"/>
      <c r="R336" s="7"/>
      <c r="S336" s="7"/>
      <c r="T336" s="7"/>
      <c r="U336" s="7"/>
      <c r="V336" s="7"/>
      <c r="W336" s="7"/>
      <c r="X336" s="7"/>
      <c r="Y336" s="7"/>
      <c r="Z336" s="7"/>
    </row>
    <row r="337" ht="15.0" customHeight="1">
      <c r="A337" s="20" t="s">
        <v>272</v>
      </c>
      <c r="B337" s="20" t="s">
        <v>476</v>
      </c>
      <c r="C337" s="20" t="s">
        <v>862</v>
      </c>
      <c r="D337" s="50">
        <v>531.0</v>
      </c>
      <c r="E337" s="50">
        <v>576.0</v>
      </c>
      <c r="F337" s="50">
        <v>1107.0</v>
      </c>
      <c r="G337" s="57">
        <v>0.4796747967</v>
      </c>
      <c r="H337" s="57">
        <v>0.5203252033</v>
      </c>
      <c r="I337" s="7"/>
      <c r="J337" s="20" t="s">
        <v>272</v>
      </c>
      <c r="K337" s="20" t="s">
        <v>467</v>
      </c>
      <c r="L337" s="20">
        <v>410.0</v>
      </c>
      <c r="M337" s="57">
        <v>0.3256802869</v>
      </c>
      <c r="N337" s="57">
        <v>0.325203252</v>
      </c>
      <c r="O337" s="27">
        <v>0.04770349139</v>
      </c>
      <c r="P337" s="20">
        <v>1.0</v>
      </c>
      <c r="Q337" s="7"/>
      <c r="R337" s="7"/>
      <c r="S337" s="7"/>
      <c r="T337" s="7"/>
      <c r="U337" s="7"/>
      <c r="V337" s="7"/>
      <c r="W337" s="7"/>
      <c r="X337" s="7"/>
      <c r="Y337" s="7"/>
      <c r="Z337" s="7"/>
    </row>
    <row r="338" ht="15.0" customHeight="1">
      <c r="A338" s="20" t="s">
        <v>272</v>
      </c>
      <c r="B338" s="20" t="s">
        <v>476</v>
      </c>
      <c r="C338" s="20" t="s">
        <v>863</v>
      </c>
      <c r="D338" s="50">
        <v>531.0</v>
      </c>
      <c r="E338" s="50">
        <v>576.0</v>
      </c>
      <c r="F338" s="50">
        <v>1107.0</v>
      </c>
      <c r="G338" s="57">
        <v>0.4796747967</v>
      </c>
      <c r="H338" s="57">
        <v>0.5203252033</v>
      </c>
      <c r="I338" s="7"/>
      <c r="J338" s="20" t="s">
        <v>272</v>
      </c>
      <c r="K338" s="20" t="s">
        <v>468</v>
      </c>
      <c r="L338" s="20">
        <v>420.0</v>
      </c>
      <c r="M338" s="57">
        <v>0.3892892019</v>
      </c>
      <c r="N338" s="57">
        <v>0.4285714286</v>
      </c>
      <c r="O338" s="27">
        <v>-3.928222672</v>
      </c>
      <c r="P338" s="20">
        <v>1.0</v>
      </c>
      <c r="Q338" s="7"/>
      <c r="R338" s="7"/>
      <c r="S338" s="7"/>
      <c r="T338" s="7"/>
      <c r="U338" s="7"/>
      <c r="V338" s="7"/>
      <c r="W338" s="7"/>
      <c r="X338" s="7"/>
      <c r="Y338" s="7"/>
      <c r="Z338" s="7"/>
    </row>
    <row r="339" ht="15.0" customHeight="1">
      <c r="A339" s="20" t="s">
        <v>272</v>
      </c>
      <c r="B339" s="20" t="s">
        <v>476</v>
      </c>
      <c r="C339" s="20" t="s">
        <v>864</v>
      </c>
      <c r="D339" s="50">
        <v>531.0</v>
      </c>
      <c r="E339" s="50">
        <v>576.0</v>
      </c>
      <c r="F339" s="50">
        <v>1107.0</v>
      </c>
      <c r="G339" s="57">
        <v>0.4796747967</v>
      </c>
      <c r="H339" s="57">
        <v>0.5203252033</v>
      </c>
      <c r="I339" s="7"/>
      <c r="J339" s="20" t="s">
        <v>272</v>
      </c>
      <c r="K339" s="20" t="s">
        <v>468</v>
      </c>
      <c r="L339" s="20">
        <v>430.0</v>
      </c>
      <c r="M339" s="57">
        <v>0.4166497719</v>
      </c>
      <c r="N339" s="57">
        <v>0.4337202199</v>
      </c>
      <c r="O339" s="27">
        <v>-1.707044803</v>
      </c>
      <c r="P339" s="20">
        <v>1.0</v>
      </c>
      <c r="Q339" s="7"/>
      <c r="R339" s="7"/>
      <c r="S339" s="7"/>
      <c r="T339" s="7"/>
      <c r="U339" s="7"/>
      <c r="V339" s="7"/>
      <c r="W339" s="7"/>
      <c r="X339" s="7"/>
      <c r="Y339" s="7"/>
      <c r="Z339" s="7"/>
    </row>
    <row r="340" ht="15.0" customHeight="1">
      <c r="A340" s="20" t="s">
        <v>272</v>
      </c>
      <c r="B340" s="20" t="s">
        <v>554</v>
      </c>
      <c r="C340" s="20" t="s">
        <v>865</v>
      </c>
      <c r="D340" s="50">
        <v>564.0</v>
      </c>
      <c r="E340" s="50">
        <v>551.0</v>
      </c>
      <c r="F340" s="50">
        <v>1115.0</v>
      </c>
      <c r="G340" s="57">
        <v>0.5058295964</v>
      </c>
      <c r="H340" s="57">
        <v>0.4941704036</v>
      </c>
      <c r="I340" s="7"/>
      <c r="J340" s="20" t="s">
        <v>272</v>
      </c>
      <c r="K340" s="20" t="s">
        <v>469</v>
      </c>
      <c r="L340" s="20">
        <v>440.0</v>
      </c>
      <c r="M340" s="57">
        <v>0.3555659358</v>
      </c>
      <c r="N340" s="57">
        <v>0.4125475285</v>
      </c>
      <c r="O340" s="27">
        <v>-5.698159267</v>
      </c>
      <c r="P340" s="20">
        <v>1.0</v>
      </c>
      <c r="Q340" s="7"/>
      <c r="R340" s="7"/>
      <c r="S340" s="7"/>
      <c r="T340" s="7"/>
      <c r="U340" s="7"/>
      <c r="V340" s="7"/>
      <c r="W340" s="7"/>
      <c r="X340" s="7"/>
      <c r="Y340" s="7"/>
      <c r="Z340" s="7"/>
    </row>
    <row r="341" ht="15.0" customHeight="1">
      <c r="A341" s="20" t="s">
        <v>272</v>
      </c>
      <c r="B341" s="20" t="s">
        <v>554</v>
      </c>
      <c r="C341" s="20" t="s">
        <v>866</v>
      </c>
      <c r="D341" s="50">
        <v>564.0</v>
      </c>
      <c r="E341" s="50">
        <v>551.0</v>
      </c>
      <c r="F341" s="50">
        <v>1115.0</v>
      </c>
      <c r="G341" s="57">
        <v>0.5058295964</v>
      </c>
      <c r="H341" s="57">
        <v>0.4941704036</v>
      </c>
      <c r="I341" s="7"/>
      <c r="J341" s="20" t="s">
        <v>272</v>
      </c>
      <c r="K341" s="20" t="s">
        <v>470</v>
      </c>
      <c r="L341" s="20">
        <v>450.0</v>
      </c>
      <c r="M341" s="57">
        <v>0.7081295969</v>
      </c>
      <c r="N341" s="57">
        <v>0.7140783745</v>
      </c>
      <c r="O341" s="27">
        <v>-0.5948777586</v>
      </c>
      <c r="P341" s="20">
        <v>1.0</v>
      </c>
      <c r="Q341" s="7"/>
      <c r="R341" s="7"/>
      <c r="S341" s="7"/>
      <c r="T341" s="7"/>
      <c r="U341" s="7"/>
      <c r="V341" s="7"/>
      <c r="W341" s="7"/>
      <c r="X341" s="7"/>
      <c r="Y341" s="7"/>
      <c r="Z341" s="7"/>
    </row>
    <row r="342" ht="15.0" customHeight="1">
      <c r="A342" s="20" t="s">
        <v>272</v>
      </c>
      <c r="B342" s="20" t="s">
        <v>554</v>
      </c>
      <c r="C342" s="20" t="s">
        <v>867</v>
      </c>
      <c r="D342" s="50">
        <v>564.0</v>
      </c>
      <c r="E342" s="50">
        <v>551.0</v>
      </c>
      <c r="F342" s="50">
        <v>1115.0</v>
      </c>
      <c r="G342" s="57">
        <v>0.5058295964</v>
      </c>
      <c r="H342" s="57">
        <v>0.4941704036</v>
      </c>
      <c r="I342" s="7"/>
      <c r="J342" s="20" t="s">
        <v>272</v>
      </c>
      <c r="K342" s="20" t="s">
        <v>470</v>
      </c>
      <c r="L342" s="20">
        <v>460.0</v>
      </c>
      <c r="M342" s="57">
        <v>0.7166619901</v>
      </c>
      <c r="N342" s="57">
        <v>0.7371031746</v>
      </c>
      <c r="O342" s="27">
        <v>-2.04411845</v>
      </c>
      <c r="P342" s="20">
        <v>1.0</v>
      </c>
      <c r="Q342" s="7"/>
      <c r="R342" s="7"/>
      <c r="S342" s="7"/>
      <c r="T342" s="7"/>
      <c r="U342" s="7"/>
      <c r="V342" s="7"/>
      <c r="W342" s="7"/>
      <c r="X342" s="7"/>
      <c r="Y342" s="7"/>
      <c r="Z342" s="7"/>
    </row>
    <row r="343" ht="15.0" customHeight="1">
      <c r="A343" s="20" t="s">
        <v>272</v>
      </c>
      <c r="B343" s="20" t="s">
        <v>554</v>
      </c>
      <c r="C343" s="20" t="s">
        <v>868</v>
      </c>
      <c r="D343" s="50">
        <v>564.0</v>
      </c>
      <c r="E343" s="50">
        <v>551.0</v>
      </c>
      <c r="F343" s="50">
        <v>1115.0</v>
      </c>
      <c r="G343" s="57">
        <v>0.5058295964</v>
      </c>
      <c r="H343" s="57">
        <v>0.4941704036</v>
      </c>
      <c r="I343" s="7"/>
      <c r="J343" s="20" t="s">
        <v>272</v>
      </c>
      <c r="K343" s="20" t="s">
        <v>470</v>
      </c>
      <c r="L343" s="20">
        <v>470.0</v>
      </c>
      <c r="M343" s="57">
        <v>0.8021477106</v>
      </c>
      <c r="N343" s="57">
        <v>0.7927090779</v>
      </c>
      <c r="O343" s="27">
        <v>0.9438632698</v>
      </c>
      <c r="P343" s="20">
        <v>1.0</v>
      </c>
      <c r="Q343" s="7"/>
      <c r="R343" s="7"/>
      <c r="S343" s="7"/>
      <c r="T343" s="7"/>
      <c r="U343" s="7"/>
      <c r="V343" s="7"/>
      <c r="W343" s="7"/>
      <c r="X343" s="7"/>
      <c r="Y343" s="7"/>
      <c r="Z343" s="7"/>
    </row>
    <row r="344" ht="15.0" customHeight="1">
      <c r="A344" s="20" t="s">
        <v>272</v>
      </c>
      <c r="B344" s="20" t="s">
        <v>554</v>
      </c>
      <c r="C344" s="20" t="s">
        <v>869</v>
      </c>
      <c r="D344" s="50">
        <v>564.0</v>
      </c>
      <c r="E344" s="50">
        <v>551.0</v>
      </c>
      <c r="F344" s="50">
        <v>1115.0</v>
      </c>
      <c r="G344" s="57">
        <v>0.5058295964</v>
      </c>
      <c r="H344" s="57">
        <v>0.4941704036</v>
      </c>
      <c r="I344" s="7"/>
      <c r="J344" s="20" t="s">
        <v>272</v>
      </c>
      <c r="K344" s="20" t="s">
        <v>470</v>
      </c>
      <c r="L344" s="20">
        <v>480.0</v>
      </c>
      <c r="M344" s="57">
        <v>0.695873255</v>
      </c>
      <c r="N344" s="57">
        <v>0.687727825</v>
      </c>
      <c r="O344" s="27">
        <v>0.8145429946</v>
      </c>
      <c r="P344" s="20">
        <v>1.0</v>
      </c>
      <c r="Q344" s="7"/>
      <c r="R344" s="7"/>
      <c r="S344" s="7"/>
      <c r="T344" s="7"/>
      <c r="U344" s="7"/>
      <c r="V344" s="7"/>
      <c r="W344" s="7"/>
      <c r="X344" s="7"/>
      <c r="Y344" s="7"/>
      <c r="Z344" s="7"/>
    </row>
    <row r="345" ht="15.0" customHeight="1">
      <c r="A345" s="20" t="s">
        <v>272</v>
      </c>
      <c r="B345" s="20" t="s">
        <v>554</v>
      </c>
      <c r="C345" s="20" t="s">
        <v>870</v>
      </c>
      <c r="D345" s="50">
        <v>564.0</v>
      </c>
      <c r="E345" s="50">
        <v>551.0</v>
      </c>
      <c r="F345" s="50">
        <v>1115.0</v>
      </c>
      <c r="G345" s="57">
        <v>0.5058295964</v>
      </c>
      <c r="H345" s="57">
        <v>0.4941704036</v>
      </c>
      <c r="I345" s="7"/>
      <c r="J345" s="20" t="s">
        <v>272</v>
      </c>
      <c r="K345" s="20" t="s">
        <v>470</v>
      </c>
      <c r="L345" s="20">
        <v>490.0</v>
      </c>
      <c r="M345" s="57">
        <v>0.653876236</v>
      </c>
      <c r="N345" s="57">
        <v>0.6611253197</v>
      </c>
      <c r="O345" s="27">
        <v>-0.7249083678</v>
      </c>
      <c r="P345" s="20">
        <v>1.0</v>
      </c>
      <c r="Q345" s="7"/>
      <c r="R345" s="7"/>
      <c r="S345" s="7"/>
      <c r="T345" s="7"/>
      <c r="U345" s="7"/>
      <c r="V345" s="7"/>
      <c r="W345" s="7"/>
      <c r="X345" s="7"/>
      <c r="Y345" s="7"/>
      <c r="Z345" s="7"/>
    </row>
    <row r="346" ht="15.0" customHeight="1">
      <c r="A346" s="20" t="s">
        <v>272</v>
      </c>
      <c r="B346" s="20" t="s">
        <v>555</v>
      </c>
      <c r="C346" s="20" t="s">
        <v>871</v>
      </c>
      <c r="D346" s="50">
        <v>490.0</v>
      </c>
      <c r="E346" s="50">
        <v>907.0</v>
      </c>
      <c r="F346" s="50">
        <v>1397.0</v>
      </c>
      <c r="G346" s="57">
        <v>0.3507516106</v>
      </c>
      <c r="H346" s="57">
        <v>0.6492483894</v>
      </c>
      <c r="I346" s="7"/>
      <c r="J346" s="20" t="s">
        <v>272</v>
      </c>
      <c r="K346" s="20" t="s">
        <v>470</v>
      </c>
      <c r="L346" s="20">
        <v>500.0</v>
      </c>
      <c r="M346" s="57">
        <v>0.6786051305</v>
      </c>
      <c r="N346" s="57">
        <v>0.7350157729</v>
      </c>
      <c r="O346" s="27">
        <v>-5.641064234</v>
      </c>
      <c r="P346" s="20">
        <v>1.0</v>
      </c>
      <c r="Q346" s="7"/>
      <c r="R346" s="7"/>
      <c r="S346" s="7"/>
      <c r="T346" s="7"/>
      <c r="U346" s="7"/>
      <c r="V346" s="7"/>
      <c r="W346" s="7"/>
      <c r="X346" s="7"/>
      <c r="Y346" s="7"/>
      <c r="Z346" s="7"/>
    </row>
    <row r="347" ht="15.0" customHeight="1">
      <c r="A347" s="20" t="s">
        <v>272</v>
      </c>
      <c r="B347" s="20" t="s">
        <v>555</v>
      </c>
      <c r="C347" s="20" t="s">
        <v>872</v>
      </c>
      <c r="D347" s="50">
        <v>490.0</v>
      </c>
      <c r="E347" s="50">
        <v>907.0</v>
      </c>
      <c r="F347" s="50">
        <v>1397.0</v>
      </c>
      <c r="G347" s="57">
        <v>0.3507516106</v>
      </c>
      <c r="H347" s="57">
        <v>0.6492483894</v>
      </c>
      <c r="I347" s="7"/>
      <c r="J347" s="20" t="s">
        <v>272</v>
      </c>
      <c r="K347" s="20" t="s">
        <v>470</v>
      </c>
      <c r="L347" s="20">
        <v>510.0</v>
      </c>
      <c r="M347" s="57">
        <v>0.7065941229</v>
      </c>
      <c r="N347" s="57">
        <v>0.7562862669</v>
      </c>
      <c r="O347" s="27">
        <v>-4.969214402</v>
      </c>
      <c r="P347" s="20">
        <v>1.0</v>
      </c>
      <c r="Q347" s="7"/>
      <c r="R347" s="7"/>
      <c r="S347" s="7"/>
      <c r="T347" s="7"/>
      <c r="U347" s="7"/>
      <c r="V347" s="7"/>
      <c r="W347" s="7"/>
      <c r="X347" s="7"/>
      <c r="Y347" s="7"/>
      <c r="Z347" s="7"/>
    </row>
    <row r="348" ht="15.0" customHeight="1">
      <c r="A348" s="20" t="s">
        <v>272</v>
      </c>
      <c r="B348" s="20" t="s">
        <v>555</v>
      </c>
      <c r="C348" s="20" t="s">
        <v>873</v>
      </c>
      <c r="D348" s="50">
        <v>490.0</v>
      </c>
      <c r="E348" s="50">
        <v>907.0</v>
      </c>
      <c r="F348" s="50">
        <v>1397.0</v>
      </c>
      <c r="G348" s="57">
        <v>0.3507516106</v>
      </c>
      <c r="H348" s="57">
        <v>0.6492483894</v>
      </c>
      <c r="I348" s="7"/>
      <c r="J348" s="20" t="s">
        <v>272</v>
      </c>
      <c r="K348" s="20" t="s">
        <v>470</v>
      </c>
      <c r="L348" s="20">
        <v>520.0</v>
      </c>
      <c r="M348" s="57">
        <v>0.7106444559</v>
      </c>
      <c r="N348" s="57">
        <v>0.6743362832</v>
      </c>
      <c r="O348" s="27">
        <v>3.630817269</v>
      </c>
      <c r="P348" s="20">
        <v>1.0</v>
      </c>
      <c r="Q348" s="7"/>
      <c r="R348" s="7"/>
      <c r="S348" s="7"/>
      <c r="T348" s="7"/>
      <c r="U348" s="7"/>
      <c r="V348" s="7"/>
      <c r="W348" s="7"/>
      <c r="X348" s="7"/>
      <c r="Y348" s="7"/>
      <c r="Z348" s="7"/>
    </row>
    <row r="349" ht="15.0" customHeight="1">
      <c r="A349" s="20" t="s">
        <v>272</v>
      </c>
      <c r="B349" s="20" t="s">
        <v>555</v>
      </c>
      <c r="C349" s="20" t="s">
        <v>874</v>
      </c>
      <c r="D349" s="50">
        <v>490.0</v>
      </c>
      <c r="E349" s="50">
        <v>907.0</v>
      </c>
      <c r="F349" s="50">
        <v>1397.0</v>
      </c>
      <c r="G349" s="57">
        <v>0.3507516106</v>
      </c>
      <c r="H349" s="57">
        <v>0.6492483894</v>
      </c>
      <c r="I349" s="7"/>
      <c r="J349" s="20" t="s">
        <v>272</v>
      </c>
      <c r="K349" s="20" t="s">
        <v>470</v>
      </c>
      <c r="L349" s="20">
        <v>530.0</v>
      </c>
      <c r="M349" s="57">
        <v>0.6165274396</v>
      </c>
      <c r="N349" s="57">
        <v>0.6398467433</v>
      </c>
      <c r="O349" s="27">
        <v>-2.331930366</v>
      </c>
      <c r="P349" s="20">
        <v>1.0</v>
      </c>
      <c r="Q349" s="7"/>
      <c r="R349" s="7"/>
      <c r="S349" s="7"/>
      <c r="T349" s="7"/>
      <c r="U349" s="7"/>
      <c r="V349" s="7"/>
      <c r="W349" s="7"/>
      <c r="X349" s="7"/>
      <c r="Y349" s="7"/>
      <c r="Z349" s="7"/>
    </row>
    <row r="350" ht="15.0" customHeight="1">
      <c r="A350" s="20" t="s">
        <v>272</v>
      </c>
      <c r="B350" s="20" t="s">
        <v>556</v>
      </c>
      <c r="C350" s="20" t="s">
        <v>875</v>
      </c>
      <c r="D350" s="50">
        <v>465.0</v>
      </c>
      <c r="E350" s="50">
        <v>466.0</v>
      </c>
      <c r="F350" s="50">
        <v>931.0</v>
      </c>
      <c r="G350" s="57">
        <v>0.4994629431</v>
      </c>
      <c r="H350" s="57">
        <v>0.5005370569</v>
      </c>
      <c r="I350" s="7"/>
      <c r="J350" s="20" t="s">
        <v>272</v>
      </c>
      <c r="K350" s="20" t="s">
        <v>470</v>
      </c>
      <c r="L350" s="20">
        <v>540.0</v>
      </c>
      <c r="M350" s="57">
        <v>0.6281101847</v>
      </c>
      <c r="N350" s="57">
        <v>0.6104815864</v>
      </c>
      <c r="O350" s="27">
        <v>1.762859825</v>
      </c>
      <c r="P350" s="20">
        <v>1.0</v>
      </c>
      <c r="Q350" s="7"/>
      <c r="R350" s="7"/>
      <c r="S350" s="7"/>
      <c r="T350" s="7"/>
      <c r="U350" s="7"/>
      <c r="V350" s="7"/>
      <c r="W350" s="7"/>
      <c r="X350" s="7"/>
      <c r="Y350" s="7"/>
      <c r="Z350" s="7"/>
    </row>
    <row r="351" ht="15.0" customHeight="1">
      <c r="A351" s="20" t="s">
        <v>272</v>
      </c>
      <c r="B351" s="20" t="s">
        <v>556</v>
      </c>
      <c r="C351" s="20" t="s">
        <v>876</v>
      </c>
      <c r="D351" s="50">
        <v>465.0</v>
      </c>
      <c r="E351" s="50">
        <v>466.0</v>
      </c>
      <c r="F351" s="50">
        <v>931.0</v>
      </c>
      <c r="G351" s="57">
        <v>0.4994629431</v>
      </c>
      <c r="H351" s="57">
        <v>0.5005370569</v>
      </c>
      <c r="I351" s="7"/>
      <c r="J351" s="20" t="s">
        <v>272</v>
      </c>
      <c r="K351" s="20" t="s">
        <v>470</v>
      </c>
      <c r="L351" s="20">
        <v>550.0</v>
      </c>
      <c r="M351" s="57">
        <v>0.664651458</v>
      </c>
      <c r="N351" s="57">
        <v>0.6720707443</v>
      </c>
      <c r="O351" s="27">
        <v>-0.741928629</v>
      </c>
      <c r="P351" s="20">
        <v>1.0</v>
      </c>
      <c r="Q351" s="7"/>
      <c r="R351" s="7"/>
      <c r="S351" s="7"/>
      <c r="T351" s="7"/>
      <c r="U351" s="7"/>
      <c r="V351" s="7"/>
      <c r="W351" s="7"/>
      <c r="X351" s="7"/>
      <c r="Y351" s="7"/>
      <c r="Z351" s="7"/>
    </row>
    <row r="352" ht="15.0" customHeight="1">
      <c r="A352" s="20" t="s">
        <v>272</v>
      </c>
      <c r="B352" s="20" t="s">
        <v>556</v>
      </c>
      <c r="C352" s="20" t="s">
        <v>877</v>
      </c>
      <c r="D352" s="50">
        <v>465.0</v>
      </c>
      <c r="E352" s="50">
        <v>466.0</v>
      </c>
      <c r="F352" s="50">
        <v>931.0</v>
      </c>
      <c r="G352" s="57">
        <v>0.4994629431</v>
      </c>
      <c r="H352" s="57">
        <v>0.5005370569</v>
      </c>
      <c r="I352" s="7"/>
      <c r="J352" s="20" t="s">
        <v>272</v>
      </c>
      <c r="K352" s="20" t="s">
        <v>470</v>
      </c>
      <c r="L352" s="20">
        <v>560.0</v>
      </c>
      <c r="M352" s="57">
        <v>0.6311518386</v>
      </c>
      <c r="N352" s="57">
        <v>0.6691729323</v>
      </c>
      <c r="O352" s="27">
        <v>-3.802109373</v>
      </c>
      <c r="P352" s="20">
        <v>1.0</v>
      </c>
      <c r="Q352" s="7"/>
      <c r="R352" s="7"/>
      <c r="S352" s="7"/>
      <c r="T352" s="7"/>
      <c r="U352" s="7"/>
      <c r="V352" s="7"/>
      <c r="W352" s="7"/>
      <c r="X352" s="7"/>
      <c r="Y352" s="7"/>
      <c r="Z352" s="7"/>
    </row>
    <row r="353" ht="15.0" customHeight="1">
      <c r="A353" s="20" t="s">
        <v>272</v>
      </c>
      <c r="B353" s="20" t="s">
        <v>480</v>
      </c>
      <c r="C353" s="20" t="s">
        <v>878</v>
      </c>
      <c r="D353" s="50">
        <v>376.0</v>
      </c>
      <c r="E353" s="50">
        <v>374.0</v>
      </c>
      <c r="F353" s="50">
        <v>750.0</v>
      </c>
      <c r="G353" s="57">
        <v>0.5013333333</v>
      </c>
      <c r="H353" s="57">
        <v>0.4986666667</v>
      </c>
      <c r="I353" s="7"/>
      <c r="J353" s="20" t="s">
        <v>272</v>
      </c>
      <c r="K353" s="20" t="s">
        <v>470</v>
      </c>
      <c r="L353" s="20">
        <v>570.0</v>
      </c>
      <c r="M353" s="57">
        <v>0.6551070258</v>
      </c>
      <c r="N353" s="57">
        <v>0.6514522822</v>
      </c>
      <c r="O353" s="27">
        <v>0.3654743645</v>
      </c>
      <c r="P353" s="20">
        <v>1.0</v>
      </c>
      <c r="Q353" s="7"/>
      <c r="R353" s="7"/>
      <c r="S353" s="7"/>
      <c r="T353" s="7"/>
      <c r="U353" s="7"/>
      <c r="V353" s="7"/>
      <c r="W353" s="7"/>
      <c r="X353" s="7"/>
      <c r="Y353" s="7"/>
      <c r="Z353" s="7"/>
    </row>
    <row r="354" ht="15.0" customHeight="1">
      <c r="A354" s="20" t="s">
        <v>272</v>
      </c>
      <c r="B354" s="20" t="s">
        <v>480</v>
      </c>
      <c r="C354" s="20" t="s">
        <v>879</v>
      </c>
      <c r="D354" s="50">
        <v>376.0</v>
      </c>
      <c r="E354" s="50">
        <v>374.0</v>
      </c>
      <c r="F354" s="50">
        <v>750.0</v>
      </c>
      <c r="G354" s="57">
        <v>0.5013333333</v>
      </c>
      <c r="H354" s="57">
        <v>0.4986666667</v>
      </c>
      <c r="I354" s="7"/>
      <c r="J354" s="20" t="s">
        <v>272</v>
      </c>
      <c r="K354" s="20" t="s">
        <v>470</v>
      </c>
      <c r="L354" s="20">
        <v>580.0</v>
      </c>
      <c r="M354" s="57">
        <v>0.6729327245</v>
      </c>
      <c r="N354" s="57">
        <v>0.6831091181</v>
      </c>
      <c r="O354" s="27">
        <v>-1.01763936</v>
      </c>
      <c r="P354" s="20">
        <v>1.0</v>
      </c>
      <c r="Q354" s="7"/>
      <c r="R354" s="7"/>
      <c r="S354" s="7"/>
      <c r="T354" s="7"/>
      <c r="U354" s="7"/>
      <c r="V354" s="7"/>
      <c r="W354" s="7"/>
      <c r="X354" s="7"/>
      <c r="Y354" s="7"/>
      <c r="Z354" s="7"/>
    </row>
    <row r="355" ht="15.0" customHeight="1">
      <c r="A355" s="20" t="s">
        <v>272</v>
      </c>
      <c r="B355" s="20" t="s">
        <v>557</v>
      </c>
      <c r="C355" s="20" t="s">
        <v>880</v>
      </c>
      <c r="D355" s="50">
        <v>546.0</v>
      </c>
      <c r="E355" s="50">
        <v>597.0</v>
      </c>
      <c r="F355" s="50">
        <v>1143.0</v>
      </c>
      <c r="G355" s="57">
        <v>0.4776902887</v>
      </c>
      <c r="H355" s="57">
        <v>0.5223097113</v>
      </c>
      <c r="I355" s="7"/>
      <c r="J355" s="20" t="s">
        <v>272</v>
      </c>
      <c r="K355" s="20" t="s">
        <v>470</v>
      </c>
      <c r="L355" s="20">
        <v>590.0</v>
      </c>
      <c r="M355" s="57">
        <v>0.6652516949</v>
      </c>
      <c r="N355" s="57">
        <v>0.6960556845</v>
      </c>
      <c r="O355" s="27">
        <v>-3.080398956</v>
      </c>
      <c r="P355" s="20">
        <v>1.0</v>
      </c>
      <c r="Q355" s="7"/>
      <c r="R355" s="7"/>
      <c r="S355" s="7"/>
      <c r="T355" s="7"/>
      <c r="U355" s="7"/>
      <c r="V355" s="7"/>
      <c r="W355" s="7"/>
      <c r="X355" s="7"/>
      <c r="Y355" s="7"/>
      <c r="Z355" s="7"/>
    </row>
    <row r="356" ht="15.0" customHeight="1">
      <c r="A356" s="20" t="s">
        <v>272</v>
      </c>
      <c r="B356" s="20" t="s">
        <v>557</v>
      </c>
      <c r="C356" s="20" t="s">
        <v>881</v>
      </c>
      <c r="D356" s="50">
        <v>546.0</v>
      </c>
      <c r="E356" s="50">
        <v>597.0</v>
      </c>
      <c r="F356" s="50">
        <v>1143.0</v>
      </c>
      <c r="G356" s="57">
        <v>0.4776902887</v>
      </c>
      <c r="H356" s="57">
        <v>0.5223097113</v>
      </c>
      <c r="I356" s="7"/>
      <c r="J356" s="20" t="s">
        <v>272</v>
      </c>
      <c r="K356" s="20" t="s">
        <v>471</v>
      </c>
      <c r="L356" s="20">
        <v>594.0</v>
      </c>
      <c r="M356" s="57">
        <v>0.4642816487</v>
      </c>
      <c r="N356" s="57">
        <v>0.4845140619</v>
      </c>
      <c r="O356" s="27">
        <v>-2.023241326</v>
      </c>
      <c r="P356" s="20">
        <v>1.0</v>
      </c>
      <c r="Q356" s="7"/>
      <c r="R356" s="7"/>
      <c r="S356" s="7"/>
      <c r="T356" s="7"/>
      <c r="U356" s="7"/>
      <c r="V356" s="7"/>
      <c r="W356" s="7"/>
      <c r="X356" s="7"/>
      <c r="Y356" s="7"/>
      <c r="Z356" s="7"/>
    </row>
    <row r="357" ht="15.0" customHeight="1">
      <c r="A357" s="20" t="s">
        <v>272</v>
      </c>
      <c r="B357" s="20" t="s">
        <v>557</v>
      </c>
      <c r="C357" s="20" t="s">
        <v>882</v>
      </c>
      <c r="D357" s="50">
        <v>546.0</v>
      </c>
      <c r="E357" s="50">
        <v>597.0</v>
      </c>
      <c r="F357" s="50">
        <v>1143.0</v>
      </c>
      <c r="G357" s="57">
        <v>0.4776902887</v>
      </c>
      <c r="H357" s="57">
        <v>0.5223097113</v>
      </c>
      <c r="I357" s="7"/>
      <c r="J357" s="20" t="s">
        <v>272</v>
      </c>
      <c r="K357" s="20" t="s">
        <v>471</v>
      </c>
      <c r="L357" s="20">
        <v>601.0</v>
      </c>
      <c r="M357" s="57">
        <v>0.4879677975</v>
      </c>
      <c r="N357" s="57">
        <v>0.5360461391</v>
      </c>
      <c r="O357" s="27">
        <v>-4.807834154</v>
      </c>
      <c r="P357" s="20">
        <v>0.0</v>
      </c>
      <c r="Q357" s="7"/>
      <c r="R357" s="7"/>
      <c r="S357" s="7"/>
      <c r="T357" s="7"/>
      <c r="U357" s="7"/>
      <c r="V357" s="7"/>
      <c r="W357" s="7"/>
      <c r="X357" s="7"/>
      <c r="Y357" s="7"/>
      <c r="Z357" s="7"/>
    </row>
    <row r="358" ht="15.0" customHeight="1">
      <c r="A358" s="20" t="s">
        <v>272</v>
      </c>
      <c r="B358" s="20" t="s">
        <v>557</v>
      </c>
      <c r="C358" s="20" t="s">
        <v>883</v>
      </c>
      <c r="D358" s="50">
        <v>546.0</v>
      </c>
      <c r="E358" s="50">
        <v>597.0</v>
      </c>
      <c r="F358" s="50">
        <v>1143.0</v>
      </c>
      <c r="G358" s="57">
        <v>0.4776902887</v>
      </c>
      <c r="H358" s="57">
        <v>0.5223097113</v>
      </c>
      <c r="I358" s="7"/>
      <c r="J358" s="20" t="s">
        <v>272</v>
      </c>
      <c r="K358" s="20" t="s">
        <v>471</v>
      </c>
      <c r="L358" s="20">
        <v>608.0</v>
      </c>
      <c r="M358" s="57">
        <v>0.4992109614</v>
      </c>
      <c r="N358" s="57">
        <v>0.5104712042</v>
      </c>
      <c r="O358" s="27">
        <v>-1.126024283</v>
      </c>
      <c r="P358" s="20">
        <v>0.0</v>
      </c>
      <c r="Q358" s="7"/>
      <c r="R358" s="7"/>
      <c r="S358" s="7"/>
      <c r="T358" s="7"/>
      <c r="U358" s="7"/>
      <c r="V358" s="7"/>
      <c r="W358" s="7"/>
      <c r="X358" s="7"/>
      <c r="Y358" s="7"/>
      <c r="Z358" s="7"/>
    </row>
    <row r="359" ht="15.0" customHeight="1">
      <c r="A359" s="20" t="s">
        <v>272</v>
      </c>
      <c r="B359" s="20" t="s">
        <v>482</v>
      </c>
      <c r="C359" s="20" t="s">
        <v>884</v>
      </c>
      <c r="D359" s="50">
        <v>698.0</v>
      </c>
      <c r="E359" s="50">
        <v>605.0</v>
      </c>
      <c r="F359" s="50">
        <v>1303.0</v>
      </c>
      <c r="G359" s="57">
        <v>0.5356868764</v>
      </c>
      <c r="H359" s="57">
        <v>0.4643131236</v>
      </c>
      <c r="I359" s="7"/>
      <c r="J359" s="20" t="s">
        <v>272</v>
      </c>
      <c r="K359" s="20" t="s">
        <v>471</v>
      </c>
      <c r="L359" s="20">
        <v>615.0</v>
      </c>
      <c r="M359" s="57">
        <v>0.485589764</v>
      </c>
      <c r="N359" s="57">
        <v>0.5300589391</v>
      </c>
      <c r="O359" s="27">
        <v>-4.446917513</v>
      </c>
      <c r="P359" s="20">
        <v>0.0</v>
      </c>
      <c r="Q359" s="7"/>
      <c r="R359" s="7"/>
      <c r="S359" s="7"/>
      <c r="T359" s="7"/>
      <c r="U359" s="7"/>
      <c r="V359" s="7"/>
      <c r="W359" s="7"/>
      <c r="X359" s="7"/>
      <c r="Y359" s="7"/>
      <c r="Z359" s="7"/>
    </row>
    <row r="360" ht="15.0" customHeight="1">
      <c r="A360" s="20" t="s">
        <v>272</v>
      </c>
      <c r="B360" s="20" t="s">
        <v>482</v>
      </c>
      <c r="C360" s="20" t="s">
        <v>885</v>
      </c>
      <c r="D360" s="50">
        <v>698.0</v>
      </c>
      <c r="E360" s="50">
        <v>605.0</v>
      </c>
      <c r="F360" s="50">
        <v>1303.0</v>
      </c>
      <c r="G360" s="57">
        <v>0.5356868764</v>
      </c>
      <c r="H360" s="57">
        <v>0.4643131236</v>
      </c>
      <c r="I360" s="7"/>
      <c r="J360" s="20" t="s">
        <v>272</v>
      </c>
      <c r="K360" s="20" t="s">
        <v>472</v>
      </c>
      <c r="L360" s="20">
        <v>620.0</v>
      </c>
      <c r="M360" s="57">
        <v>0.5521838016</v>
      </c>
      <c r="N360" s="57">
        <v>0.5959933222</v>
      </c>
      <c r="O360" s="27">
        <v>-4.380952056</v>
      </c>
      <c r="P360" s="20">
        <v>1.0</v>
      </c>
      <c r="Q360" s="7"/>
      <c r="R360" s="7"/>
      <c r="S360" s="7"/>
      <c r="T360" s="7"/>
      <c r="U360" s="7"/>
      <c r="V360" s="7"/>
      <c r="W360" s="7"/>
      <c r="X360" s="7"/>
      <c r="Y360" s="7"/>
      <c r="Z360" s="7"/>
    </row>
    <row r="361" ht="15.0" customHeight="1">
      <c r="A361" s="20" t="s">
        <v>272</v>
      </c>
      <c r="B361" s="20" t="s">
        <v>482</v>
      </c>
      <c r="C361" s="20" t="s">
        <v>886</v>
      </c>
      <c r="D361" s="50">
        <v>698.0</v>
      </c>
      <c r="E361" s="50">
        <v>605.0</v>
      </c>
      <c r="F361" s="50">
        <v>1303.0</v>
      </c>
      <c r="G361" s="57">
        <v>0.5356868764</v>
      </c>
      <c r="H361" s="57">
        <v>0.4643131236</v>
      </c>
      <c r="I361" s="7"/>
      <c r="J361" s="20" t="s">
        <v>272</v>
      </c>
      <c r="K361" s="20" t="s">
        <v>473</v>
      </c>
      <c r="L361" s="20">
        <v>630.0</v>
      </c>
      <c r="M361" s="57">
        <v>0.471245298</v>
      </c>
      <c r="N361" s="57">
        <v>0.5291262136</v>
      </c>
      <c r="O361" s="27">
        <v>-5.788091559</v>
      </c>
      <c r="P361" s="20">
        <v>0.0</v>
      </c>
      <c r="Q361" s="7"/>
      <c r="R361" s="7"/>
      <c r="S361" s="7"/>
      <c r="T361" s="7"/>
      <c r="U361" s="7"/>
      <c r="V361" s="7"/>
      <c r="W361" s="7"/>
      <c r="X361" s="7"/>
      <c r="Y361" s="7"/>
      <c r="Z361" s="7"/>
    </row>
    <row r="362" ht="15.0" customHeight="1">
      <c r="A362" s="20" t="s">
        <v>272</v>
      </c>
      <c r="B362" s="20" t="s">
        <v>482</v>
      </c>
      <c r="C362" s="20" t="s">
        <v>887</v>
      </c>
      <c r="D362" s="50">
        <v>698.0</v>
      </c>
      <c r="E362" s="50">
        <v>605.0</v>
      </c>
      <c r="F362" s="50">
        <v>1303.0</v>
      </c>
      <c r="G362" s="57">
        <v>0.5356868764</v>
      </c>
      <c r="H362" s="57">
        <v>0.4643131236</v>
      </c>
      <c r="I362" s="7"/>
      <c r="J362" s="20" t="s">
        <v>272</v>
      </c>
      <c r="K362" s="20" t="s">
        <v>427</v>
      </c>
      <c r="L362" s="20">
        <v>640.0</v>
      </c>
      <c r="M362" s="57">
        <v>0.5412344187</v>
      </c>
      <c r="N362" s="57">
        <v>0.5798421372</v>
      </c>
      <c r="O362" s="27">
        <v>-3.860771856</v>
      </c>
      <c r="P362" s="20">
        <v>1.0</v>
      </c>
      <c r="Q362" s="7"/>
      <c r="R362" s="7"/>
      <c r="S362" s="7"/>
      <c r="T362" s="7"/>
      <c r="U362" s="7"/>
      <c r="V362" s="7"/>
      <c r="W362" s="7"/>
      <c r="X362" s="7"/>
      <c r="Y362" s="7"/>
      <c r="Z362" s="7"/>
    </row>
    <row r="363" ht="15.0" customHeight="1">
      <c r="A363" s="20" t="s">
        <v>272</v>
      </c>
      <c r="B363" s="20" t="s">
        <v>482</v>
      </c>
      <c r="C363" s="20" t="s">
        <v>888</v>
      </c>
      <c r="D363" s="50">
        <v>698.0</v>
      </c>
      <c r="E363" s="50">
        <v>605.0</v>
      </c>
      <c r="F363" s="50">
        <v>1303.0</v>
      </c>
      <c r="G363" s="57">
        <v>0.5356868764</v>
      </c>
      <c r="H363" s="57">
        <v>0.4643131236</v>
      </c>
      <c r="I363" s="7"/>
      <c r="J363" s="20" t="s">
        <v>272</v>
      </c>
      <c r="K363" s="20" t="s">
        <v>427</v>
      </c>
      <c r="L363" s="20">
        <v>650.0</v>
      </c>
      <c r="M363" s="57">
        <v>0.5049191791</v>
      </c>
      <c r="N363" s="57">
        <v>0.5508474576</v>
      </c>
      <c r="O363" s="27">
        <v>-4.59282785</v>
      </c>
      <c r="P363" s="20">
        <v>1.0</v>
      </c>
      <c r="Q363" s="7"/>
      <c r="R363" s="7"/>
      <c r="S363" s="7"/>
      <c r="T363" s="7"/>
      <c r="U363" s="7"/>
      <c r="V363" s="7"/>
      <c r="W363" s="7"/>
      <c r="X363" s="7"/>
      <c r="Y363" s="7"/>
      <c r="Z363" s="7"/>
    </row>
    <row r="364" ht="15.0" customHeight="1">
      <c r="A364" s="20" t="s">
        <v>272</v>
      </c>
      <c r="B364" s="20" t="s">
        <v>482</v>
      </c>
      <c r="C364" s="20" t="s">
        <v>889</v>
      </c>
      <c r="D364" s="50">
        <v>698.0</v>
      </c>
      <c r="E364" s="50">
        <v>605.0</v>
      </c>
      <c r="F364" s="50">
        <v>1303.0</v>
      </c>
      <c r="G364" s="57">
        <v>0.5356868764</v>
      </c>
      <c r="H364" s="57">
        <v>0.4643131236</v>
      </c>
      <c r="I364" s="7"/>
      <c r="J364" s="20" t="s">
        <v>272</v>
      </c>
      <c r="K364" s="20" t="s">
        <v>427</v>
      </c>
      <c r="L364" s="20">
        <v>660.0</v>
      </c>
      <c r="M364" s="57">
        <v>0.4925858747</v>
      </c>
      <c r="N364" s="57">
        <v>0.5210280374</v>
      </c>
      <c r="O364" s="27">
        <v>-2.844216267</v>
      </c>
      <c r="P364" s="20">
        <v>0.0</v>
      </c>
      <c r="Q364" s="7"/>
      <c r="R364" s="7"/>
      <c r="S364" s="7"/>
      <c r="T364" s="7"/>
      <c r="U364" s="7"/>
      <c r="V364" s="7"/>
      <c r="W364" s="7"/>
      <c r="X364" s="7"/>
      <c r="Y364" s="7"/>
      <c r="Z364" s="7"/>
    </row>
    <row r="365" ht="15.0" customHeight="1">
      <c r="A365" s="20" t="s">
        <v>272</v>
      </c>
      <c r="B365" s="20" t="s">
        <v>482</v>
      </c>
      <c r="C365" s="20" t="s">
        <v>890</v>
      </c>
      <c r="D365" s="50">
        <v>698.0</v>
      </c>
      <c r="E365" s="50">
        <v>605.0</v>
      </c>
      <c r="F365" s="50">
        <v>1303.0</v>
      </c>
      <c r="G365" s="57">
        <v>0.5356868764</v>
      </c>
      <c r="H365" s="57">
        <v>0.4643131236</v>
      </c>
      <c r="I365" s="7"/>
      <c r="J365" s="20" t="s">
        <v>272</v>
      </c>
      <c r="K365" s="20" t="s">
        <v>427</v>
      </c>
      <c r="L365" s="20">
        <v>670.0</v>
      </c>
      <c r="M365" s="57">
        <v>0.4850979771</v>
      </c>
      <c r="N365" s="57">
        <v>0.5232067511</v>
      </c>
      <c r="O365" s="27">
        <v>-3.810877397</v>
      </c>
      <c r="P365" s="20">
        <v>0.0</v>
      </c>
      <c r="Q365" s="7"/>
      <c r="R365" s="7"/>
      <c r="S365" s="7"/>
      <c r="T365" s="7"/>
      <c r="U365" s="7"/>
      <c r="V365" s="7"/>
      <c r="W365" s="7"/>
      <c r="X365" s="7"/>
      <c r="Y365" s="7"/>
      <c r="Z365" s="7"/>
    </row>
    <row r="366" ht="15.0" customHeight="1">
      <c r="A366" s="20" t="s">
        <v>272</v>
      </c>
      <c r="B366" s="20" t="s">
        <v>482</v>
      </c>
      <c r="C366" s="20" t="s">
        <v>891</v>
      </c>
      <c r="D366" s="50">
        <v>698.0</v>
      </c>
      <c r="E366" s="50">
        <v>605.0</v>
      </c>
      <c r="F366" s="50">
        <v>1303.0</v>
      </c>
      <c r="G366" s="57">
        <v>0.5356868764</v>
      </c>
      <c r="H366" s="57">
        <v>0.4643131236</v>
      </c>
      <c r="I366" s="7"/>
      <c r="J366" s="20" t="s">
        <v>272</v>
      </c>
      <c r="K366" s="20" t="s">
        <v>427</v>
      </c>
      <c r="L366" s="20">
        <v>673.0</v>
      </c>
      <c r="M366" s="57">
        <v>0.5243589077</v>
      </c>
      <c r="N366" s="57">
        <v>0.5457746479</v>
      </c>
      <c r="O366" s="27">
        <v>-2.141574017</v>
      </c>
      <c r="P366" s="20">
        <v>1.0</v>
      </c>
      <c r="Q366" s="7"/>
      <c r="R366" s="7"/>
      <c r="S366" s="7"/>
      <c r="T366" s="7"/>
      <c r="U366" s="7"/>
      <c r="V366" s="7"/>
      <c r="W366" s="7"/>
      <c r="X366" s="7"/>
      <c r="Y366" s="7"/>
      <c r="Z366" s="7"/>
    </row>
    <row r="367" ht="15.0" customHeight="1">
      <c r="A367" s="20" t="s">
        <v>272</v>
      </c>
      <c r="B367" s="20" t="s">
        <v>482</v>
      </c>
      <c r="C367" s="20" t="s">
        <v>892</v>
      </c>
      <c r="D367" s="50">
        <v>698.0</v>
      </c>
      <c r="E367" s="50">
        <v>605.0</v>
      </c>
      <c r="F367" s="50">
        <v>1303.0</v>
      </c>
      <c r="G367" s="57">
        <v>0.5356868764</v>
      </c>
      <c r="H367" s="57">
        <v>0.4643131236</v>
      </c>
      <c r="I367" s="7"/>
      <c r="J367" s="20" t="s">
        <v>272</v>
      </c>
      <c r="K367" s="20" t="s">
        <v>427</v>
      </c>
      <c r="L367" s="20">
        <v>677.0</v>
      </c>
      <c r="M367" s="57">
        <v>0.5046215669</v>
      </c>
      <c r="N367" s="57">
        <v>0.5300829876</v>
      </c>
      <c r="O367" s="27">
        <v>-2.546142069</v>
      </c>
      <c r="P367" s="20">
        <v>1.0</v>
      </c>
      <c r="Q367" s="7"/>
      <c r="R367" s="7"/>
      <c r="S367" s="7"/>
      <c r="T367" s="7"/>
      <c r="U367" s="7"/>
      <c r="V367" s="7"/>
      <c r="W367" s="7"/>
      <c r="X367" s="7"/>
      <c r="Y367" s="7"/>
      <c r="Z367" s="7"/>
    </row>
    <row r="368" ht="15.0" customHeight="1">
      <c r="A368" s="20" t="s">
        <v>272</v>
      </c>
      <c r="B368" s="20" t="s">
        <v>558</v>
      </c>
      <c r="C368" s="20" t="s">
        <v>893</v>
      </c>
      <c r="D368" s="50">
        <v>138.0</v>
      </c>
      <c r="E368" s="50">
        <v>214.0</v>
      </c>
      <c r="F368" s="50">
        <v>352.0</v>
      </c>
      <c r="G368" s="57">
        <v>0.3920454545</v>
      </c>
      <c r="H368" s="57">
        <v>0.6079545455</v>
      </c>
      <c r="I368" s="7"/>
      <c r="J368" s="20" t="s">
        <v>272</v>
      </c>
      <c r="K368" s="20" t="s">
        <v>474</v>
      </c>
      <c r="L368" s="20">
        <v>680.0</v>
      </c>
      <c r="M368" s="57">
        <v>0.4523772785</v>
      </c>
      <c r="N368" s="57">
        <v>0.487654321</v>
      </c>
      <c r="O368" s="27">
        <v>-3.527704247</v>
      </c>
      <c r="P368" s="20">
        <v>1.0</v>
      </c>
      <c r="Q368" s="7"/>
      <c r="R368" s="7"/>
      <c r="S368" s="7"/>
      <c r="T368" s="7"/>
      <c r="U368" s="7"/>
      <c r="V368" s="7"/>
      <c r="W368" s="7"/>
      <c r="X368" s="7"/>
      <c r="Y368" s="7"/>
      <c r="Z368" s="7"/>
    </row>
    <row r="369" ht="15.0" customHeight="1">
      <c r="A369" s="20" t="s">
        <v>272</v>
      </c>
      <c r="B369" s="20" t="s">
        <v>558</v>
      </c>
      <c r="C369" s="20" t="s">
        <v>894</v>
      </c>
      <c r="D369" s="50">
        <v>138.0</v>
      </c>
      <c r="E369" s="50">
        <v>214.0</v>
      </c>
      <c r="F369" s="50">
        <v>352.0</v>
      </c>
      <c r="G369" s="57">
        <v>0.3920454545</v>
      </c>
      <c r="H369" s="57">
        <v>0.6079545455</v>
      </c>
      <c r="I369" s="7"/>
      <c r="J369" s="20" t="s">
        <v>272</v>
      </c>
      <c r="K369" s="20" t="s">
        <v>474</v>
      </c>
      <c r="L369" s="20">
        <v>690.0</v>
      </c>
      <c r="M369" s="57">
        <v>0.4926363685</v>
      </c>
      <c r="N369" s="57">
        <v>0.5042643923</v>
      </c>
      <c r="O369" s="27">
        <v>-1.162802378</v>
      </c>
      <c r="P369" s="20">
        <v>0.0</v>
      </c>
      <c r="Q369" s="7"/>
      <c r="R369" s="7"/>
      <c r="S369" s="7"/>
      <c r="T369" s="7"/>
      <c r="U369" s="7"/>
      <c r="V369" s="7"/>
      <c r="W369" s="7"/>
      <c r="X369" s="7"/>
      <c r="Y369" s="7"/>
      <c r="Z369" s="7"/>
    </row>
    <row r="370" ht="15.0" customHeight="1">
      <c r="A370" s="20" t="s">
        <v>272</v>
      </c>
      <c r="B370" s="20" t="s">
        <v>558</v>
      </c>
      <c r="C370" s="20" t="s">
        <v>895</v>
      </c>
      <c r="D370" s="50">
        <v>138.0</v>
      </c>
      <c r="E370" s="50">
        <v>214.0</v>
      </c>
      <c r="F370" s="50">
        <v>352.0</v>
      </c>
      <c r="G370" s="57">
        <v>0.3920454545</v>
      </c>
      <c r="H370" s="57">
        <v>0.6079545455</v>
      </c>
      <c r="I370" s="7"/>
      <c r="J370" s="20" t="s">
        <v>272</v>
      </c>
      <c r="K370" s="20" t="s">
        <v>474</v>
      </c>
      <c r="L370" s="20">
        <v>700.0</v>
      </c>
      <c r="M370" s="57">
        <v>0.526013159</v>
      </c>
      <c r="N370" s="57">
        <v>0.5227781927</v>
      </c>
      <c r="O370" s="27">
        <v>0.3234966304</v>
      </c>
      <c r="P370" s="20">
        <v>1.0</v>
      </c>
      <c r="Q370" s="7"/>
      <c r="R370" s="7"/>
      <c r="S370" s="7"/>
      <c r="T370" s="7"/>
      <c r="U370" s="7"/>
      <c r="V370" s="7"/>
      <c r="W370" s="7"/>
      <c r="X370" s="7"/>
      <c r="Y370" s="7"/>
      <c r="Z370" s="7"/>
    </row>
    <row r="371" ht="15.0" customHeight="1">
      <c r="A371" s="20" t="s">
        <v>272</v>
      </c>
      <c r="B371" s="20" t="s">
        <v>558</v>
      </c>
      <c r="C371" s="20" t="s">
        <v>896</v>
      </c>
      <c r="D371" s="50">
        <v>138.0</v>
      </c>
      <c r="E371" s="50">
        <v>214.0</v>
      </c>
      <c r="F371" s="50">
        <v>352.0</v>
      </c>
      <c r="G371" s="57">
        <v>0.3920454545</v>
      </c>
      <c r="H371" s="57">
        <v>0.6079545455</v>
      </c>
      <c r="I371" s="7"/>
      <c r="J371" s="20" t="s">
        <v>272</v>
      </c>
      <c r="K371" s="20" t="s">
        <v>406</v>
      </c>
      <c r="L371" s="20">
        <v>710.0</v>
      </c>
      <c r="M371" s="57">
        <v>0.3207122544</v>
      </c>
      <c r="N371" s="57">
        <v>0.3339449541</v>
      </c>
      <c r="O371" s="27">
        <v>-1.323269971</v>
      </c>
      <c r="P371" s="20">
        <v>1.0</v>
      </c>
      <c r="Q371" s="7"/>
      <c r="R371" s="7"/>
      <c r="S371" s="7"/>
      <c r="T371" s="7"/>
      <c r="U371" s="7"/>
      <c r="V371" s="7"/>
      <c r="W371" s="7"/>
      <c r="X371" s="7"/>
      <c r="Y371" s="7"/>
      <c r="Z371" s="7"/>
    </row>
    <row r="372" ht="15.0" customHeight="1">
      <c r="A372" s="20" t="s">
        <v>272</v>
      </c>
      <c r="B372" s="20" t="s">
        <v>559</v>
      </c>
      <c r="C372" s="20" t="s">
        <v>897</v>
      </c>
      <c r="D372" s="50">
        <v>326.0</v>
      </c>
      <c r="E372" s="50">
        <v>574.0</v>
      </c>
      <c r="F372" s="50">
        <v>900.0</v>
      </c>
      <c r="G372" s="57">
        <v>0.3622222222</v>
      </c>
      <c r="H372" s="57">
        <v>0.6377777778</v>
      </c>
      <c r="I372" s="7"/>
      <c r="J372" s="20" t="s">
        <v>272</v>
      </c>
      <c r="K372" s="20" t="s">
        <v>406</v>
      </c>
      <c r="L372" s="20">
        <v>720.0</v>
      </c>
      <c r="M372" s="57">
        <v>0.3321734489</v>
      </c>
      <c r="N372" s="57">
        <v>0.335089568</v>
      </c>
      <c r="O372" s="27">
        <v>-0.2916119057</v>
      </c>
      <c r="P372" s="20">
        <v>1.0</v>
      </c>
      <c r="Q372" s="7"/>
      <c r="R372" s="7"/>
      <c r="S372" s="7"/>
      <c r="T372" s="7"/>
      <c r="U372" s="7"/>
      <c r="V372" s="7"/>
      <c r="W372" s="7"/>
      <c r="X372" s="7"/>
      <c r="Y372" s="7"/>
      <c r="Z372" s="7"/>
    </row>
    <row r="373" ht="15.0" customHeight="1">
      <c r="A373" s="20" t="s">
        <v>272</v>
      </c>
      <c r="B373" s="20" t="s">
        <v>559</v>
      </c>
      <c r="C373" s="20" t="s">
        <v>898</v>
      </c>
      <c r="D373" s="50">
        <v>326.0</v>
      </c>
      <c r="E373" s="50">
        <v>574.0</v>
      </c>
      <c r="F373" s="50">
        <v>900.0</v>
      </c>
      <c r="G373" s="57">
        <v>0.3622222222</v>
      </c>
      <c r="H373" s="57">
        <v>0.6377777778</v>
      </c>
      <c r="I373" s="7"/>
      <c r="J373" s="20" t="s">
        <v>272</v>
      </c>
      <c r="K373" s="20" t="s">
        <v>406</v>
      </c>
      <c r="L373" s="20">
        <v>730.0</v>
      </c>
      <c r="M373" s="57">
        <v>0.2595984044</v>
      </c>
      <c r="N373" s="57">
        <v>0.3115438108</v>
      </c>
      <c r="O373" s="27">
        <v>-5.194540645</v>
      </c>
      <c r="P373" s="20">
        <v>1.0</v>
      </c>
      <c r="Q373" s="7"/>
      <c r="R373" s="7"/>
      <c r="S373" s="7"/>
      <c r="T373" s="7"/>
      <c r="U373" s="7"/>
      <c r="V373" s="7"/>
      <c r="W373" s="7"/>
      <c r="X373" s="7"/>
      <c r="Y373" s="7"/>
      <c r="Z373" s="7"/>
    </row>
    <row r="374" ht="15.0" customHeight="1">
      <c r="A374" s="20" t="s">
        <v>272</v>
      </c>
      <c r="B374" s="20" t="s">
        <v>559</v>
      </c>
      <c r="C374" s="20" t="s">
        <v>899</v>
      </c>
      <c r="D374" s="50">
        <v>326.0</v>
      </c>
      <c r="E374" s="50">
        <v>574.0</v>
      </c>
      <c r="F374" s="50">
        <v>900.0</v>
      </c>
      <c r="G374" s="57">
        <v>0.3622222222</v>
      </c>
      <c r="H374" s="57">
        <v>0.6377777778</v>
      </c>
      <c r="I374" s="7"/>
      <c r="J374" s="20" t="s">
        <v>272</v>
      </c>
      <c r="K374" s="20" t="s">
        <v>406</v>
      </c>
      <c r="L374" s="20">
        <v>740.0</v>
      </c>
      <c r="M374" s="57">
        <v>0.3199143714</v>
      </c>
      <c r="N374" s="57">
        <v>0.3352033661</v>
      </c>
      <c r="O374" s="27">
        <v>-1.52889947</v>
      </c>
      <c r="P374" s="20">
        <v>1.0</v>
      </c>
      <c r="Q374" s="7"/>
      <c r="R374" s="7"/>
      <c r="S374" s="7"/>
      <c r="T374" s="7"/>
      <c r="U374" s="7"/>
      <c r="V374" s="7"/>
      <c r="W374" s="7"/>
      <c r="X374" s="7"/>
      <c r="Y374" s="7"/>
      <c r="Z374" s="7"/>
    </row>
    <row r="375" ht="15.0" customHeight="1">
      <c r="A375" s="20" t="s">
        <v>272</v>
      </c>
      <c r="B375" s="20" t="s">
        <v>559</v>
      </c>
      <c r="C375" s="20" t="s">
        <v>900</v>
      </c>
      <c r="D375" s="50">
        <v>326.0</v>
      </c>
      <c r="E375" s="50">
        <v>574.0</v>
      </c>
      <c r="F375" s="50">
        <v>900.0</v>
      </c>
      <c r="G375" s="57">
        <v>0.3622222222</v>
      </c>
      <c r="H375" s="57">
        <v>0.6377777778</v>
      </c>
      <c r="I375" s="7"/>
      <c r="J375" s="20" t="s">
        <v>272</v>
      </c>
      <c r="K375" s="20" t="s">
        <v>406</v>
      </c>
      <c r="L375" s="20">
        <v>750.0</v>
      </c>
      <c r="M375" s="57">
        <v>0.3306477097</v>
      </c>
      <c r="N375" s="57">
        <v>0.3582089552</v>
      </c>
      <c r="O375" s="27">
        <v>-2.756124555</v>
      </c>
      <c r="P375" s="20">
        <v>1.0</v>
      </c>
      <c r="Q375" s="7"/>
      <c r="R375" s="7"/>
      <c r="S375" s="7"/>
      <c r="T375" s="7"/>
      <c r="U375" s="7"/>
      <c r="V375" s="7"/>
      <c r="W375" s="7"/>
      <c r="X375" s="7"/>
      <c r="Y375" s="7"/>
      <c r="Z375" s="7"/>
    </row>
    <row r="376" ht="15.0" customHeight="1">
      <c r="A376" s="20" t="s">
        <v>272</v>
      </c>
      <c r="B376" s="20" t="s">
        <v>560</v>
      </c>
      <c r="C376" s="20" t="s">
        <v>560</v>
      </c>
      <c r="D376" s="50">
        <v>81.0</v>
      </c>
      <c r="E376" s="50">
        <v>141.0</v>
      </c>
      <c r="F376" s="50">
        <v>222.0</v>
      </c>
      <c r="G376" s="57">
        <v>0.3648648649</v>
      </c>
      <c r="H376" s="57">
        <v>0.6351351351</v>
      </c>
      <c r="I376" s="7"/>
      <c r="J376" s="20" t="s">
        <v>272</v>
      </c>
      <c r="K376" s="20" t="s">
        <v>475</v>
      </c>
      <c r="L376" s="20">
        <v>760.0</v>
      </c>
      <c r="M376" s="57">
        <v>0.343527376</v>
      </c>
      <c r="N376" s="57">
        <v>0.3755334282</v>
      </c>
      <c r="O376" s="27">
        <v>-3.200605219</v>
      </c>
      <c r="P376" s="20">
        <v>1.0</v>
      </c>
      <c r="Q376" s="7"/>
      <c r="R376" s="7"/>
      <c r="S376" s="7"/>
      <c r="T376" s="7"/>
      <c r="U376" s="7"/>
      <c r="V376" s="7"/>
      <c r="W376" s="7"/>
      <c r="X376" s="7"/>
      <c r="Y376" s="7"/>
      <c r="Z376" s="7"/>
    </row>
    <row r="377" ht="15.0" customHeight="1">
      <c r="A377" s="20" t="s">
        <v>272</v>
      </c>
      <c r="B377" s="20" t="s">
        <v>561</v>
      </c>
      <c r="C377" s="20" t="s">
        <v>561</v>
      </c>
      <c r="D377" s="50">
        <v>304.0</v>
      </c>
      <c r="E377" s="50">
        <v>470.0</v>
      </c>
      <c r="F377" s="50">
        <v>774.0</v>
      </c>
      <c r="G377" s="57">
        <v>0.3927648579</v>
      </c>
      <c r="H377" s="57">
        <v>0.6072351421</v>
      </c>
      <c r="I377" s="7"/>
      <c r="J377" s="20" t="s">
        <v>272</v>
      </c>
      <c r="K377" s="20" t="s">
        <v>475</v>
      </c>
      <c r="L377" s="20">
        <v>770.0</v>
      </c>
      <c r="M377" s="57">
        <v>0.3203399844</v>
      </c>
      <c r="N377" s="57">
        <v>0.3177816901</v>
      </c>
      <c r="O377" s="27">
        <v>0.2558294274</v>
      </c>
      <c r="P377" s="20">
        <v>1.0</v>
      </c>
      <c r="Q377" s="7"/>
      <c r="R377" s="7"/>
      <c r="S377" s="7"/>
      <c r="T377" s="7"/>
      <c r="U377" s="7"/>
      <c r="V377" s="7"/>
      <c r="W377" s="7"/>
      <c r="X377" s="7"/>
      <c r="Y377" s="7"/>
      <c r="Z377" s="7"/>
    </row>
    <row r="378" ht="15.0" customHeight="1">
      <c r="A378" s="20" t="s">
        <v>272</v>
      </c>
      <c r="B378" s="20" t="s">
        <v>562</v>
      </c>
      <c r="C378" s="20" t="s">
        <v>562</v>
      </c>
      <c r="D378" s="50">
        <v>198.0</v>
      </c>
      <c r="E378" s="50">
        <v>262.0</v>
      </c>
      <c r="F378" s="50">
        <v>460.0</v>
      </c>
      <c r="G378" s="57">
        <v>0.4304347826</v>
      </c>
      <c r="H378" s="57">
        <v>0.5695652174</v>
      </c>
      <c r="I378" s="7"/>
      <c r="J378" s="20" t="s">
        <v>272</v>
      </c>
      <c r="K378" s="20" t="s">
        <v>476</v>
      </c>
      <c r="L378" s="20">
        <v>780.0</v>
      </c>
      <c r="M378" s="57">
        <v>0.4073388963</v>
      </c>
      <c r="N378" s="57">
        <v>0.462600321</v>
      </c>
      <c r="O378" s="27">
        <v>-5.526142474</v>
      </c>
      <c r="P378" s="20">
        <v>1.0</v>
      </c>
      <c r="Q378" s="7"/>
      <c r="R378" s="7"/>
      <c r="S378" s="7"/>
      <c r="T378" s="7"/>
      <c r="U378" s="7"/>
      <c r="V378" s="7"/>
      <c r="W378" s="7"/>
      <c r="X378" s="7"/>
      <c r="Y378" s="7"/>
      <c r="Z378" s="7"/>
    </row>
    <row r="379" ht="15.0" customHeight="1">
      <c r="A379" s="20" t="s">
        <v>272</v>
      </c>
      <c r="B379" s="20" t="s">
        <v>563</v>
      </c>
      <c r="C379" s="20" t="s">
        <v>563</v>
      </c>
      <c r="D379" s="50">
        <v>304.0</v>
      </c>
      <c r="E379" s="50">
        <v>373.0</v>
      </c>
      <c r="F379" s="50">
        <v>677.0</v>
      </c>
      <c r="G379" s="57">
        <v>0.4490398818</v>
      </c>
      <c r="H379" s="57">
        <v>0.5509601182</v>
      </c>
      <c r="I379" s="7"/>
      <c r="J379" s="20" t="s">
        <v>272</v>
      </c>
      <c r="K379" s="20" t="s">
        <v>476</v>
      </c>
      <c r="L379" s="20">
        <v>790.0</v>
      </c>
      <c r="M379" s="57">
        <v>0.3947640491</v>
      </c>
      <c r="N379" s="57">
        <v>0.4234800839</v>
      </c>
      <c r="O379" s="27">
        <v>-2.871603476</v>
      </c>
      <c r="P379" s="20">
        <v>1.0</v>
      </c>
      <c r="Q379" s="7"/>
      <c r="R379" s="7"/>
      <c r="S379" s="7"/>
      <c r="T379" s="7"/>
      <c r="U379" s="7"/>
      <c r="V379" s="7"/>
      <c r="W379" s="7"/>
      <c r="X379" s="7"/>
      <c r="Y379" s="7"/>
      <c r="Z379" s="7"/>
    </row>
    <row r="380" ht="15.0" customHeight="1">
      <c r="A380" s="20" t="s">
        <v>272</v>
      </c>
      <c r="B380" s="20" t="s">
        <v>564</v>
      </c>
      <c r="C380" s="20" t="s">
        <v>901</v>
      </c>
      <c r="D380" s="50">
        <v>240.0</v>
      </c>
      <c r="E380" s="50">
        <v>475.0</v>
      </c>
      <c r="F380" s="50">
        <v>715.0</v>
      </c>
      <c r="G380" s="57">
        <v>0.3356643357</v>
      </c>
      <c r="H380" s="57">
        <v>0.6643356643</v>
      </c>
      <c r="I380" s="7"/>
      <c r="J380" s="20" t="s">
        <v>272</v>
      </c>
      <c r="K380" s="20" t="s">
        <v>477</v>
      </c>
      <c r="L380" s="20">
        <v>800.0</v>
      </c>
      <c r="M380" s="57">
        <v>0.4945871574</v>
      </c>
      <c r="N380" s="57">
        <v>0.5260791367</v>
      </c>
      <c r="O380" s="27">
        <v>-3.149197931</v>
      </c>
      <c r="P380" s="20">
        <v>0.0</v>
      </c>
      <c r="Q380" s="7"/>
      <c r="R380" s="7"/>
      <c r="S380" s="7"/>
      <c r="T380" s="7"/>
      <c r="U380" s="7"/>
      <c r="V380" s="7"/>
      <c r="W380" s="7"/>
      <c r="X380" s="7"/>
      <c r="Y380" s="7"/>
      <c r="Z380" s="7"/>
    </row>
    <row r="381" ht="15.0" customHeight="1">
      <c r="A381" s="20" t="s">
        <v>272</v>
      </c>
      <c r="B381" s="20" t="s">
        <v>564</v>
      </c>
      <c r="C381" s="20" t="s">
        <v>902</v>
      </c>
      <c r="D381" s="50">
        <v>240.0</v>
      </c>
      <c r="E381" s="50">
        <v>475.0</v>
      </c>
      <c r="F381" s="50">
        <v>715.0</v>
      </c>
      <c r="G381" s="57">
        <v>0.3356643357</v>
      </c>
      <c r="H381" s="57">
        <v>0.6643356643</v>
      </c>
      <c r="I381" s="7"/>
      <c r="J381" s="20" t="s">
        <v>272</v>
      </c>
      <c r="K381" s="20" t="s">
        <v>477</v>
      </c>
      <c r="L381" s="20">
        <v>810.0</v>
      </c>
      <c r="M381" s="57">
        <v>0.4046887709</v>
      </c>
      <c r="N381" s="57">
        <v>0.4190163934</v>
      </c>
      <c r="O381" s="27">
        <v>-1.432762252</v>
      </c>
      <c r="P381" s="20">
        <v>1.0</v>
      </c>
      <c r="Q381" s="7"/>
      <c r="R381" s="7"/>
      <c r="S381" s="7"/>
      <c r="T381" s="7"/>
      <c r="U381" s="7"/>
      <c r="V381" s="7"/>
      <c r="W381" s="7"/>
      <c r="X381" s="7"/>
      <c r="Y381" s="7"/>
      <c r="Z381" s="7"/>
    </row>
    <row r="382" ht="15.0" customHeight="1">
      <c r="A382" s="20" t="s">
        <v>272</v>
      </c>
      <c r="B382" s="20" t="s">
        <v>564</v>
      </c>
      <c r="C382" s="20" t="s">
        <v>903</v>
      </c>
      <c r="D382" s="50">
        <v>240.0</v>
      </c>
      <c r="E382" s="50">
        <v>475.0</v>
      </c>
      <c r="F382" s="50">
        <v>715.0</v>
      </c>
      <c r="G382" s="57">
        <v>0.3356643357</v>
      </c>
      <c r="H382" s="57">
        <v>0.6643356643</v>
      </c>
      <c r="I382" s="7"/>
      <c r="J382" s="20" t="s">
        <v>272</v>
      </c>
      <c r="K382" s="20" t="s">
        <v>477</v>
      </c>
      <c r="L382" s="20">
        <v>820.0</v>
      </c>
      <c r="M382" s="57">
        <v>0.4023313162</v>
      </c>
      <c r="N382" s="57">
        <v>0.4269662921</v>
      </c>
      <c r="O382" s="27">
        <v>-2.463497592</v>
      </c>
      <c r="P382" s="20">
        <v>1.0</v>
      </c>
      <c r="Q382" s="7"/>
      <c r="R382" s="7"/>
      <c r="S382" s="7"/>
      <c r="T382" s="7"/>
      <c r="U382" s="7"/>
      <c r="V382" s="7"/>
      <c r="W382" s="7"/>
      <c r="X382" s="7"/>
      <c r="Y382" s="7"/>
      <c r="Z382" s="7"/>
    </row>
    <row r="383" ht="15.0" customHeight="1">
      <c r="A383" s="20" t="s">
        <v>272</v>
      </c>
      <c r="B383" s="20" t="s">
        <v>564</v>
      </c>
      <c r="C383" s="20" t="s">
        <v>904</v>
      </c>
      <c r="D383" s="50">
        <v>240.0</v>
      </c>
      <c r="E383" s="50">
        <v>475.0</v>
      </c>
      <c r="F383" s="50">
        <v>715.0</v>
      </c>
      <c r="G383" s="57">
        <v>0.3356643357</v>
      </c>
      <c r="H383" s="57">
        <v>0.6643356643</v>
      </c>
      <c r="I383" s="7"/>
      <c r="J383" s="20" t="s">
        <v>272</v>
      </c>
      <c r="K383" s="20" t="s">
        <v>477</v>
      </c>
      <c r="L383" s="20">
        <v>830.0</v>
      </c>
      <c r="M383" s="57">
        <v>0.4819255773</v>
      </c>
      <c r="N383" s="57">
        <v>0.5199161426</v>
      </c>
      <c r="O383" s="27">
        <v>-3.799056526</v>
      </c>
      <c r="P383" s="20">
        <v>0.0</v>
      </c>
      <c r="Q383" s="7"/>
      <c r="R383" s="7"/>
      <c r="S383" s="7"/>
      <c r="T383" s="7"/>
      <c r="U383" s="7"/>
      <c r="V383" s="7"/>
      <c r="W383" s="7"/>
      <c r="X383" s="7"/>
      <c r="Y383" s="7"/>
      <c r="Z383" s="7"/>
    </row>
    <row r="384" ht="15.0" customHeight="1">
      <c r="A384" s="20" t="s">
        <v>272</v>
      </c>
      <c r="B384" s="20" t="s">
        <v>564</v>
      </c>
      <c r="C384" s="20" t="s">
        <v>905</v>
      </c>
      <c r="D384" s="50">
        <v>240.0</v>
      </c>
      <c r="E384" s="50">
        <v>475.0</v>
      </c>
      <c r="F384" s="50">
        <v>715.0</v>
      </c>
      <c r="G384" s="57">
        <v>0.3356643357</v>
      </c>
      <c r="H384" s="57">
        <v>0.6643356643</v>
      </c>
      <c r="I384" s="7"/>
      <c r="J384" s="20" t="s">
        <v>272</v>
      </c>
      <c r="K384" s="20" t="s">
        <v>477</v>
      </c>
      <c r="L384" s="20">
        <v>833.0</v>
      </c>
      <c r="M384" s="57">
        <v>0.5000816688</v>
      </c>
      <c r="N384" s="57">
        <v>0.515195369</v>
      </c>
      <c r="O384" s="27">
        <v>-1.511370026</v>
      </c>
      <c r="P384" s="20">
        <v>1.0</v>
      </c>
      <c r="Q384" s="7"/>
      <c r="R384" s="7"/>
      <c r="S384" s="7"/>
      <c r="T384" s="7"/>
      <c r="U384" s="7"/>
      <c r="V384" s="7"/>
      <c r="W384" s="7"/>
      <c r="X384" s="7"/>
      <c r="Y384" s="7"/>
      <c r="Z384" s="7"/>
    </row>
    <row r="385" ht="15.0" customHeight="1">
      <c r="A385" s="20" t="s">
        <v>272</v>
      </c>
      <c r="B385" s="20" t="s">
        <v>490</v>
      </c>
      <c r="C385" s="20" t="s">
        <v>906</v>
      </c>
      <c r="D385" s="50">
        <v>476.0</v>
      </c>
      <c r="E385" s="50">
        <v>475.0</v>
      </c>
      <c r="F385" s="50">
        <v>951.0</v>
      </c>
      <c r="G385" s="57">
        <v>0.5005257624</v>
      </c>
      <c r="H385" s="57">
        <v>0.4994742376</v>
      </c>
      <c r="I385" s="7"/>
      <c r="J385" s="20" t="s">
        <v>272</v>
      </c>
      <c r="K385" s="20" t="s">
        <v>477</v>
      </c>
      <c r="L385" s="20">
        <v>837.0</v>
      </c>
      <c r="M385" s="57">
        <v>0.5177838119</v>
      </c>
      <c r="N385" s="57">
        <v>0.5541082164</v>
      </c>
      <c r="O385" s="27">
        <v>-3.632440453</v>
      </c>
      <c r="P385" s="20">
        <v>1.0</v>
      </c>
      <c r="Q385" s="7"/>
      <c r="R385" s="7"/>
      <c r="S385" s="7"/>
      <c r="T385" s="7"/>
      <c r="U385" s="7"/>
      <c r="V385" s="7"/>
      <c r="W385" s="7"/>
      <c r="X385" s="7"/>
      <c r="Y385" s="7"/>
      <c r="Z385" s="7"/>
    </row>
    <row r="386" ht="15.0" customHeight="1">
      <c r="A386" s="20" t="s">
        <v>272</v>
      </c>
      <c r="B386" s="20" t="s">
        <v>490</v>
      </c>
      <c r="C386" s="20" t="s">
        <v>907</v>
      </c>
      <c r="D386" s="50">
        <v>476.0</v>
      </c>
      <c r="E386" s="50">
        <v>475.0</v>
      </c>
      <c r="F386" s="50">
        <v>951.0</v>
      </c>
      <c r="G386" s="57">
        <v>0.5005257624</v>
      </c>
      <c r="H386" s="57">
        <v>0.4994742376</v>
      </c>
      <c r="I386" s="7"/>
      <c r="J386" s="20" t="s">
        <v>272</v>
      </c>
      <c r="K386" s="20" t="s">
        <v>477</v>
      </c>
      <c r="L386" s="20">
        <v>840.0</v>
      </c>
      <c r="M386" s="57">
        <v>0.3973237199</v>
      </c>
      <c r="N386" s="57">
        <v>0.4087759815</v>
      </c>
      <c r="O386" s="27">
        <v>-1.145226159</v>
      </c>
      <c r="P386" s="20">
        <v>1.0</v>
      </c>
      <c r="Q386" s="7"/>
      <c r="R386" s="7"/>
      <c r="S386" s="7"/>
      <c r="T386" s="7"/>
      <c r="U386" s="7"/>
      <c r="V386" s="7"/>
      <c r="W386" s="7"/>
      <c r="X386" s="7"/>
      <c r="Y386" s="7"/>
      <c r="Z386" s="7"/>
    </row>
    <row r="387" ht="15.0" customHeight="1">
      <c r="A387" s="20" t="s">
        <v>272</v>
      </c>
      <c r="B387" s="20" t="s">
        <v>490</v>
      </c>
      <c r="C387" s="20" t="s">
        <v>908</v>
      </c>
      <c r="D387" s="50">
        <v>476.0</v>
      </c>
      <c r="E387" s="50">
        <v>475.0</v>
      </c>
      <c r="F387" s="50">
        <v>951.0</v>
      </c>
      <c r="G387" s="57">
        <v>0.5005257624</v>
      </c>
      <c r="H387" s="57">
        <v>0.4994742376</v>
      </c>
      <c r="I387" s="7"/>
      <c r="J387" s="20" t="s">
        <v>272</v>
      </c>
      <c r="K387" s="20" t="s">
        <v>477</v>
      </c>
      <c r="L387" s="20">
        <v>850.0</v>
      </c>
      <c r="M387" s="57">
        <v>0.3867844767</v>
      </c>
      <c r="N387" s="57">
        <v>0.4167487685</v>
      </c>
      <c r="O387" s="27">
        <v>-2.996429179</v>
      </c>
      <c r="P387" s="20">
        <v>1.0</v>
      </c>
      <c r="Q387" s="7"/>
      <c r="R387" s="7"/>
      <c r="S387" s="7"/>
      <c r="T387" s="7"/>
      <c r="U387" s="7"/>
      <c r="V387" s="7"/>
      <c r="W387" s="7"/>
      <c r="X387" s="7"/>
      <c r="Y387" s="7"/>
      <c r="Z387" s="7"/>
    </row>
    <row r="388" ht="15.0" customHeight="1">
      <c r="A388" s="20" t="s">
        <v>272</v>
      </c>
      <c r="B388" s="20" t="s">
        <v>490</v>
      </c>
      <c r="C388" s="20" t="s">
        <v>909</v>
      </c>
      <c r="D388" s="50">
        <v>476.0</v>
      </c>
      <c r="E388" s="50">
        <v>475.0</v>
      </c>
      <c r="F388" s="50">
        <v>951.0</v>
      </c>
      <c r="G388" s="57">
        <v>0.5005257624</v>
      </c>
      <c r="H388" s="57">
        <v>0.4994742376</v>
      </c>
      <c r="I388" s="7"/>
      <c r="J388" s="20" t="s">
        <v>272</v>
      </c>
      <c r="K388" s="20" t="s">
        <v>478</v>
      </c>
      <c r="L388" s="20">
        <v>860.0</v>
      </c>
      <c r="M388" s="57">
        <v>0.3143025813</v>
      </c>
      <c r="N388" s="57">
        <v>0.3486786019</v>
      </c>
      <c r="O388" s="27">
        <v>-3.437602059</v>
      </c>
      <c r="P388" s="20">
        <v>1.0</v>
      </c>
      <c r="Q388" s="7"/>
      <c r="R388" s="7"/>
      <c r="S388" s="7"/>
      <c r="T388" s="7"/>
      <c r="U388" s="7"/>
      <c r="V388" s="7"/>
      <c r="W388" s="7"/>
      <c r="X388" s="7"/>
      <c r="Y388" s="7"/>
      <c r="Z388" s="7"/>
    </row>
    <row r="389" ht="15.0" customHeight="1">
      <c r="A389" s="20" t="s">
        <v>272</v>
      </c>
      <c r="B389" s="20" t="s">
        <v>565</v>
      </c>
      <c r="C389" s="20" t="s">
        <v>565</v>
      </c>
      <c r="D389" s="50">
        <v>342.0</v>
      </c>
      <c r="E389" s="50">
        <v>512.0</v>
      </c>
      <c r="F389" s="50">
        <v>854.0</v>
      </c>
      <c r="G389" s="57">
        <v>0.4004683841</v>
      </c>
      <c r="H389" s="57">
        <v>0.5995316159</v>
      </c>
      <c r="I389" s="7"/>
      <c r="J389" s="20" t="s">
        <v>272</v>
      </c>
      <c r="K389" s="20" t="s">
        <v>478</v>
      </c>
      <c r="L389" s="20">
        <v>870.0</v>
      </c>
      <c r="M389" s="57">
        <v>0.3213524147</v>
      </c>
      <c r="N389" s="57">
        <v>0.3379513014</v>
      </c>
      <c r="O389" s="27">
        <v>-1.659888673</v>
      </c>
      <c r="P389" s="20">
        <v>1.0</v>
      </c>
      <c r="Q389" s="7"/>
      <c r="R389" s="7"/>
      <c r="S389" s="7"/>
      <c r="T389" s="7"/>
      <c r="U389" s="7"/>
      <c r="V389" s="7"/>
      <c r="W389" s="7"/>
      <c r="X389" s="7"/>
      <c r="Y389" s="7"/>
      <c r="Z389" s="7"/>
    </row>
    <row r="390" ht="15.0" customHeight="1">
      <c r="A390" s="20" t="s">
        <v>272</v>
      </c>
      <c r="B390" s="20" t="s">
        <v>566</v>
      </c>
      <c r="C390" s="20" t="s">
        <v>910</v>
      </c>
      <c r="D390" s="50">
        <v>519.0</v>
      </c>
      <c r="E390" s="50">
        <v>923.0</v>
      </c>
      <c r="F390" s="50">
        <v>1442.0</v>
      </c>
      <c r="G390" s="57">
        <v>0.3599167822</v>
      </c>
      <c r="H390" s="57">
        <v>0.6400832178</v>
      </c>
      <c r="I390" s="7"/>
      <c r="J390" s="20" t="s">
        <v>272</v>
      </c>
      <c r="K390" s="20" t="s">
        <v>478</v>
      </c>
      <c r="L390" s="20">
        <v>880.0</v>
      </c>
      <c r="M390" s="57">
        <v>0.3017111961</v>
      </c>
      <c r="N390" s="57">
        <v>0.3169177289</v>
      </c>
      <c r="O390" s="27">
        <v>-1.520653276</v>
      </c>
      <c r="P390" s="20">
        <v>1.0</v>
      </c>
      <c r="Q390" s="7"/>
      <c r="R390" s="7"/>
      <c r="S390" s="7"/>
      <c r="T390" s="7"/>
      <c r="U390" s="7"/>
      <c r="V390" s="7"/>
      <c r="W390" s="7"/>
      <c r="X390" s="7"/>
      <c r="Y390" s="7"/>
      <c r="Z390" s="7"/>
    </row>
    <row r="391" ht="15.0" customHeight="1">
      <c r="A391" s="20" t="s">
        <v>272</v>
      </c>
      <c r="B391" s="20" t="s">
        <v>566</v>
      </c>
      <c r="C391" s="20" t="s">
        <v>911</v>
      </c>
      <c r="D391" s="50">
        <v>519.0</v>
      </c>
      <c r="E391" s="50">
        <v>923.0</v>
      </c>
      <c r="F391" s="50">
        <v>1442.0</v>
      </c>
      <c r="G391" s="57">
        <v>0.3599167822</v>
      </c>
      <c r="H391" s="57">
        <v>0.6400832178</v>
      </c>
      <c r="I391" s="7"/>
      <c r="J391" s="20" t="s">
        <v>272</v>
      </c>
      <c r="K391" s="20" t="s">
        <v>478</v>
      </c>
      <c r="L391" s="20">
        <v>890.0</v>
      </c>
      <c r="M391" s="57">
        <v>0.3265606224</v>
      </c>
      <c r="N391" s="57">
        <v>0.3132992327</v>
      </c>
      <c r="O391" s="27">
        <v>1.326138971</v>
      </c>
      <c r="P391" s="20">
        <v>1.0</v>
      </c>
      <c r="Q391" s="7"/>
      <c r="R391" s="7"/>
      <c r="S391" s="7"/>
      <c r="T391" s="7"/>
      <c r="U391" s="7"/>
      <c r="V391" s="7"/>
      <c r="W391" s="7"/>
      <c r="X391" s="7"/>
      <c r="Y391" s="7"/>
      <c r="Z391" s="7"/>
    </row>
    <row r="392" ht="15.0" customHeight="1">
      <c r="A392" s="20" t="s">
        <v>272</v>
      </c>
      <c r="B392" s="20" t="s">
        <v>492</v>
      </c>
      <c r="C392" s="20" t="s">
        <v>492</v>
      </c>
      <c r="D392" s="50">
        <v>225.0</v>
      </c>
      <c r="E392" s="50">
        <v>248.0</v>
      </c>
      <c r="F392" s="50">
        <v>473.0</v>
      </c>
      <c r="G392" s="57">
        <v>0.4756871036</v>
      </c>
      <c r="H392" s="57">
        <v>0.5243128964</v>
      </c>
      <c r="I392" s="7"/>
      <c r="J392" s="20" t="s">
        <v>272</v>
      </c>
      <c r="K392" s="20" t="s">
        <v>479</v>
      </c>
      <c r="L392" s="20">
        <v>900.0</v>
      </c>
      <c r="M392" s="57">
        <v>0.4592192676</v>
      </c>
      <c r="N392" s="57">
        <v>0.4983416252</v>
      </c>
      <c r="O392" s="27">
        <v>-3.912235765</v>
      </c>
      <c r="P392" s="20">
        <v>1.0</v>
      </c>
      <c r="Q392" s="7"/>
      <c r="R392" s="7"/>
      <c r="S392" s="7"/>
      <c r="T392" s="7"/>
      <c r="U392" s="7"/>
      <c r="V392" s="7"/>
      <c r="W392" s="7"/>
      <c r="X392" s="7"/>
      <c r="Y392" s="7"/>
      <c r="Z392" s="7"/>
    </row>
    <row r="393" ht="15.0" customHeight="1">
      <c r="A393" s="20" t="s">
        <v>272</v>
      </c>
      <c r="B393" s="20" t="s">
        <v>567</v>
      </c>
      <c r="C393" s="20" t="s">
        <v>912</v>
      </c>
      <c r="D393" s="50">
        <v>437.0</v>
      </c>
      <c r="E393" s="50">
        <v>514.0</v>
      </c>
      <c r="F393" s="50">
        <v>951.0</v>
      </c>
      <c r="G393" s="57">
        <v>0.4595162986</v>
      </c>
      <c r="H393" s="57">
        <v>0.5404837014</v>
      </c>
      <c r="I393" s="7"/>
      <c r="J393" s="20" t="s">
        <v>272</v>
      </c>
      <c r="K393" s="20" t="s">
        <v>479</v>
      </c>
      <c r="L393" s="20">
        <v>910.0</v>
      </c>
      <c r="M393" s="57">
        <v>0.5069502067</v>
      </c>
      <c r="N393" s="57">
        <v>0.4910798122</v>
      </c>
      <c r="O393" s="27">
        <v>1.587039451</v>
      </c>
      <c r="P393" s="20">
        <v>0.0</v>
      </c>
      <c r="Q393" s="7"/>
      <c r="R393" s="7"/>
      <c r="S393" s="7"/>
      <c r="T393" s="7"/>
      <c r="U393" s="7"/>
      <c r="V393" s="7"/>
      <c r="W393" s="7"/>
      <c r="X393" s="7"/>
      <c r="Y393" s="7"/>
      <c r="Z393" s="7"/>
    </row>
    <row r="394" ht="15.0" customHeight="1">
      <c r="A394" s="20" t="s">
        <v>272</v>
      </c>
      <c r="B394" s="20" t="s">
        <v>567</v>
      </c>
      <c r="C394" s="20" t="s">
        <v>913</v>
      </c>
      <c r="D394" s="50">
        <v>437.0</v>
      </c>
      <c r="E394" s="50">
        <v>514.0</v>
      </c>
      <c r="F394" s="50">
        <v>951.0</v>
      </c>
      <c r="G394" s="57">
        <v>0.4595162986</v>
      </c>
      <c r="H394" s="57">
        <v>0.5404837014</v>
      </c>
      <c r="I394" s="7"/>
      <c r="J394" s="20" t="s">
        <v>272</v>
      </c>
      <c r="K394" s="20" t="s">
        <v>479</v>
      </c>
      <c r="L394" s="20">
        <v>920.0</v>
      </c>
      <c r="M394" s="57">
        <v>0.4639104095</v>
      </c>
      <c r="N394" s="57">
        <v>0.4772497472</v>
      </c>
      <c r="O394" s="27">
        <v>-1.333933773</v>
      </c>
      <c r="P394" s="20">
        <v>1.0</v>
      </c>
      <c r="Q394" s="7"/>
      <c r="R394" s="7"/>
      <c r="S394" s="7"/>
      <c r="T394" s="7"/>
      <c r="U394" s="7"/>
      <c r="V394" s="7"/>
      <c r="W394" s="7"/>
      <c r="X394" s="7"/>
      <c r="Y394" s="7"/>
      <c r="Z394" s="7"/>
    </row>
    <row r="395" ht="15.0" customHeight="1">
      <c r="A395" s="20" t="s">
        <v>272</v>
      </c>
      <c r="B395" s="20" t="s">
        <v>567</v>
      </c>
      <c r="C395" s="20" t="s">
        <v>914</v>
      </c>
      <c r="D395" s="50">
        <v>437.0</v>
      </c>
      <c r="E395" s="50">
        <v>514.0</v>
      </c>
      <c r="F395" s="50">
        <v>951.0</v>
      </c>
      <c r="G395" s="57">
        <v>0.4595162986</v>
      </c>
      <c r="H395" s="57">
        <v>0.5404837014</v>
      </c>
      <c r="I395" s="7"/>
      <c r="J395" s="20" t="s">
        <v>272</v>
      </c>
      <c r="K395" s="20" t="s">
        <v>480</v>
      </c>
      <c r="L395" s="20">
        <v>930.0</v>
      </c>
      <c r="M395" s="57">
        <v>0.4278521888</v>
      </c>
      <c r="N395" s="57">
        <v>0.4457831325</v>
      </c>
      <c r="O395" s="27">
        <v>-1.79309437</v>
      </c>
      <c r="P395" s="20">
        <v>1.0</v>
      </c>
      <c r="Q395" s="7"/>
      <c r="R395" s="7"/>
      <c r="S395" s="7"/>
      <c r="T395" s="7"/>
      <c r="U395" s="7"/>
      <c r="V395" s="7"/>
      <c r="W395" s="7"/>
      <c r="X395" s="7"/>
      <c r="Y395" s="7"/>
      <c r="Z395" s="7"/>
    </row>
    <row r="396" ht="15.0" customHeight="1">
      <c r="A396" s="20" t="s">
        <v>272</v>
      </c>
      <c r="B396" s="20" t="s">
        <v>567</v>
      </c>
      <c r="C396" s="20" t="s">
        <v>915</v>
      </c>
      <c r="D396" s="50">
        <v>437.0</v>
      </c>
      <c r="E396" s="50">
        <v>514.0</v>
      </c>
      <c r="F396" s="50">
        <v>951.0</v>
      </c>
      <c r="G396" s="57">
        <v>0.4595162986</v>
      </c>
      <c r="H396" s="57">
        <v>0.5404837014</v>
      </c>
      <c r="I396" s="7"/>
      <c r="J396" s="20" t="s">
        <v>272</v>
      </c>
      <c r="K396" s="20" t="s">
        <v>480</v>
      </c>
      <c r="L396" s="20">
        <v>940.0</v>
      </c>
      <c r="M396" s="57">
        <v>0.4793297875</v>
      </c>
      <c r="N396" s="57">
        <v>0.5048465267</v>
      </c>
      <c r="O396" s="27">
        <v>-2.551673917</v>
      </c>
      <c r="P396" s="20">
        <v>0.0</v>
      </c>
      <c r="Q396" s="7"/>
      <c r="R396" s="7"/>
      <c r="S396" s="7"/>
      <c r="T396" s="7"/>
      <c r="U396" s="7"/>
      <c r="V396" s="7"/>
      <c r="W396" s="7"/>
      <c r="X396" s="7"/>
      <c r="Y396" s="7"/>
      <c r="Z396" s="7"/>
    </row>
    <row r="397" ht="15.0" customHeight="1">
      <c r="A397" s="20" t="s">
        <v>272</v>
      </c>
      <c r="B397" s="20" t="s">
        <v>568</v>
      </c>
      <c r="C397" s="20" t="s">
        <v>916</v>
      </c>
      <c r="D397" s="50">
        <v>474.0</v>
      </c>
      <c r="E397" s="50">
        <v>369.0</v>
      </c>
      <c r="F397" s="50">
        <v>843.0</v>
      </c>
      <c r="G397" s="57">
        <v>0.5622775801</v>
      </c>
      <c r="H397" s="57">
        <v>0.4377224199</v>
      </c>
      <c r="I397" s="7"/>
      <c r="J397" s="20" t="s">
        <v>272</v>
      </c>
      <c r="K397" s="20" t="s">
        <v>481</v>
      </c>
      <c r="L397" s="20">
        <v>950.0</v>
      </c>
      <c r="M397" s="57">
        <v>0.4536367757</v>
      </c>
      <c r="N397" s="57">
        <v>0.4662212324</v>
      </c>
      <c r="O397" s="27">
        <v>-1.258445666</v>
      </c>
      <c r="P397" s="20">
        <v>1.0</v>
      </c>
      <c r="Q397" s="7"/>
      <c r="R397" s="7"/>
      <c r="S397" s="7"/>
      <c r="T397" s="7"/>
      <c r="U397" s="7"/>
      <c r="V397" s="7"/>
      <c r="W397" s="7"/>
      <c r="X397" s="7"/>
      <c r="Y397" s="7"/>
      <c r="Z397" s="7"/>
    </row>
    <row r="398" ht="15.0" customHeight="1">
      <c r="A398" s="20" t="s">
        <v>272</v>
      </c>
      <c r="B398" s="20" t="s">
        <v>568</v>
      </c>
      <c r="C398" s="20" t="s">
        <v>917</v>
      </c>
      <c r="D398" s="50">
        <v>474.0</v>
      </c>
      <c r="E398" s="50">
        <v>369.0</v>
      </c>
      <c r="F398" s="50">
        <v>843.0</v>
      </c>
      <c r="G398" s="57">
        <v>0.5622775801</v>
      </c>
      <c r="H398" s="57">
        <v>0.4377224199</v>
      </c>
      <c r="I398" s="7"/>
      <c r="J398" s="20" t="s">
        <v>272</v>
      </c>
      <c r="K398" s="20" t="s">
        <v>481</v>
      </c>
      <c r="L398" s="20">
        <v>960.0</v>
      </c>
      <c r="M398" s="57">
        <v>0.4679892944</v>
      </c>
      <c r="N398" s="57">
        <v>0.4835526316</v>
      </c>
      <c r="O398" s="27">
        <v>-1.556333717</v>
      </c>
      <c r="P398" s="20">
        <v>1.0</v>
      </c>
      <c r="Q398" s="7"/>
      <c r="R398" s="7"/>
      <c r="S398" s="7"/>
      <c r="T398" s="7"/>
      <c r="U398" s="7"/>
      <c r="V398" s="7"/>
      <c r="W398" s="7"/>
      <c r="X398" s="7"/>
      <c r="Y398" s="7"/>
      <c r="Z398" s="7"/>
    </row>
    <row r="399" ht="15.0" customHeight="1">
      <c r="A399" s="20" t="s">
        <v>272</v>
      </c>
      <c r="B399" s="20" t="s">
        <v>568</v>
      </c>
      <c r="C399" s="20" t="s">
        <v>918</v>
      </c>
      <c r="D399" s="50">
        <v>474.0</v>
      </c>
      <c r="E399" s="50">
        <v>369.0</v>
      </c>
      <c r="F399" s="50">
        <v>843.0</v>
      </c>
      <c r="G399" s="57">
        <v>0.5622775801</v>
      </c>
      <c r="H399" s="57">
        <v>0.4377224199</v>
      </c>
      <c r="I399" s="7"/>
      <c r="J399" s="20" t="s">
        <v>272</v>
      </c>
      <c r="K399" s="20" t="s">
        <v>481</v>
      </c>
      <c r="L399" s="20">
        <v>970.0</v>
      </c>
      <c r="M399" s="57">
        <v>0.4571933144</v>
      </c>
      <c r="N399" s="57">
        <v>0.4530744337</v>
      </c>
      <c r="O399" s="27">
        <v>0.4118880727</v>
      </c>
      <c r="P399" s="20">
        <v>1.0</v>
      </c>
      <c r="Q399" s="7"/>
      <c r="R399" s="7"/>
      <c r="S399" s="7"/>
      <c r="T399" s="7"/>
      <c r="U399" s="7"/>
      <c r="V399" s="7"/>
      <c r="W399" s="7"/>
      <c r="X399" s="7"/>
      <c r="Y399" s="7"/>
      <c r="Z399" s="7"/>
    </row>
    <row r="400" ht="15.0" customHeight="1">
      <c r="A400" s="20" t="s">
        <v>272</v>
      </c>
      <c r="B400" s="20" t="s">
        <v>569</v>
      </c>
      <c r="C400" s="20" t="s">
        <v>495</v>
      </c>
      <c r="D400" s="50">
        <v>614.0</v>
      </c>
      <c r="E400" s="50">
        <v>777.0</v>
      </c>
      <c r="F400" s="50">
        <v>1391.0</v>
      </c>
      <c r="G400" s="57">
        <v>0.4414090582</v>
      </c>
      <c r="H400" s="57">
        <v>0.5585909418</v>
      </c>
      <c r="I400" s="7"/>
      <c r="J400" s="20" t="s">
        <v>272</v>
      </c>
      <c r="K400" s="20" t="s">
        <v>481</v>
      </c>
      <c r="L400" s="20">
        <v>980.0</v>
      </c>
      <c r="M400" s="57">
        <v>0.4601636731</v>
      </c>
      <c r="N400" s="57">
        <v>0.422459893</v>
      </c>
      <c r="O400" s="27">
        <v>3.770378004</v>
      </c>
      <c r="P400" s="20">
        <v>1.0</v>
      </c>
      <c r="Q400" s="7"/>
      <c r="R400" s="7"/>
      <c r="S400" s="7"/>
      <c r="T400" s="7"/>
      <c r="U400" s="7"/>
      <c r="V400" s="7"/>
      <c r="W400" s="7"/>
      <c r="X400" s="7"/>
      <c r="Y400" s="7"/>
      <c r="Z400" s="7"/>
    </row>
    <row r="401" ht="15.0" customHeight="1">
      <c r="A401" s="7"/>
      <c r="B401" s="7"/>
      <c r="C401" s="7"/>
      <c r="D401" s="7"/>
      <c r="E401" s="7"/>
      <c r="F401" s="7"/>
      <c r="G401" s="7"/>
      <c r="H401" s="7"/>
      <c r="I401" s="7"/>
      <c r="J401" s="20" t="s">
        <v>272</v>
      </c>
      <c r="K401" s="20" t="s">
        <v>482</v>
      </c>
      <c r="L401" s="20">
        <v>990.0</v>
      </c>
      <c r="M401" s="57">
        <v>0.5347778103</v>
      </c>
      <c r="N401" s="57">
        <v>0.546093427</v>
      </c>
      <c r="O401" s="27">
        <v>-1.131561677</v>
      </c>
      <c r="P401" s="20">
        <v>1.0</v>
      </c>
      <c r="Q401" s="7"/>
      <c r="R401" s="7"/>
      <c r="S401" s="7"/>
      <c r="T401" s="7"/>
      <c r="U401" s="7"/>
      <c r="V401" s="7"/>
      <c r="W401" s="7"/>
      <c r="X401" s="7"/>
      <c r="Y401" s="7"/>
      <c r="Z401" s="7"/>
    </row>
    <row r="402" ht="15.0" customHeight="1">
      <c r="A402" s="7"/>
      <c r="B402" s="7"/>
      <c r="C402" s="7"/>
      <c r="D402" s="7"/>
      <c r="E402" s="7"/>
      <c r="F402" s="7"/>
      <c r="G402" s="7"/>
      <c r="H402" s="7"/>
      <c r="I402" s="7"/>
      <c r="J402" s="20" t="s">
        <v>272</v>
      </c>
      <c r="K402" s="20" t="s">
        <v>482</v>
      </c>
      <c r="L402" s="20">
        <v>1000.0</v>
      </c>
      <c r="M402" s="57">
        <v>0.4567331239</v>
      </c>
      <c r="N402" s="57">
        <v>0.4683840749</v>
      </c>
      <c r="O402" s="27">
        <v>-1.165095102</v>
      </c>
      <c r="P402" s="20">
        <v>1.0</v>
      </c>
      <c r="Q402" s="7"/>
      <c r="R402" s="7"/>
      <c r="S402" s="7"/>
      <c r="T402" s="7"/>
      <c r="U402" s="7"/>
      <c r="V402" s="7"/>
      <c r="W402" s="7"/>
      <c r="X402" s="7"/>
      <c r="Y402" s="7"/>
      <c r="Z402" s="7"/>
    </row>
    <row r="403" ht="15.0" customHeight="1">
      <c r="A403" s="7"/>
      <c r="B403" s="7"/>
      <c r="C403" s="7"/>
      <c r="D403" s="7"/>
      <c r="E403" s="7"/>
      <c r="F403" s="7"/>
      <c r="G403" s="7"/>
      <c r="H403" s="7"/>
      <c r="I403" s="7"/>
      <c r="J403" s="20" t="s">
        <v>272</v>
      </c>
      <c r="K403" s="20" t="s">
        <v>482</v>
      </c>
      <c r="L403" s="20">
        <v>1010.0</v>
      </c>
      <c r="M403" s="57">
        <v>0.4914673215</v>
      </c>
      <c r="N403" s="57">
        <v>0.5089561458</v>
      </c>
      <c r="O403" s="27">
        <v>-1.748882429</v>
      </c>
      <c r="P403" s="20">
        <v>0.0</v>
      </c>
      <c r="Q403" s="7"/>
      <c r="R403" s="7"/>
      <c r="S403" s="7"/>
      <c r="T403" s="7"/>
      <c r="U403" s="7"/>
      <c r="V403" s="7"/>
      <c r="W403" s="7"/>
      <c r="X403" s="7"/>
      <c r="Y403" s="7"/>
      <c r="Z403" s="7"/>
    </row>
    <row r="404" ht="15.0" customHeight="1">
      <c r="A404" s="7"/>
      <c r="B404" s="7"/>
      <c r="C404" s="7"/>
      <c r="D404" s="7"/>
      <c r="E404" s="7"/>
      <c r="F404" s="7"/>
      <c r="G404" s="7"/>
      <c r="H404" s="7"/>
      <c r="I404" s="7"/>
      <c r="J404" s="20" t="s">
        <v>272</v>
      </c>
      <c r="K404" s="20" t="s">
        <v>482</v>
      </c>
      <c r="L404" s="20">
        <v>1020.0</v>
      </c>
      <c r="M404" s="57">
        <v>0.4445446203</v>
      </c>
      <c r="N404" s="57">
        <v>0.4721013059</v>
      </c>
      <c r="O404" s="27">
        <v>-2.755668555</v>
      </c>
      <c r="P404" s="20">
        <v>1.0</v>
      </c>
      <c r="Q404" s="7"/>
      <c r="R404" s="7"/>
      <c r="S404" s="7"/>
      <c r="T404" s="7"/>
      <c r="U404" s="7"/>
      <c r="V404" s="7"/>
      <c r="W404" s="7"/>
      <c r="X404" s="7"/>
      <c r="Y404" s="7"/>
      <c r="Z404" s="7"/>
    </row>
    <row r="405" ht="15.0" customHeight="1">
      <c r="A405" s="7"/>
      <c r="B405" s="7"/>
      <c r="C405" s="7"/>
      <c r="D405" s="7"/>
      <c r="E405" s="7"/>
      <c r="F405" s="7"/>
      <c r="G405" s="7"/>
      <c r="H405" s="7"/>
      <c r="I405" s="7"/>
      <c r="J405" s="20" t="s">
        <v>272</v>
      </c>
      <c r="K405" s="20" t="s">
        <v>482</v>
      </c>
      <c r="L405" s="20">
        <v>1030.0</v>
      </c>
      <c r="M405" s="57">
        <v>0.5106060746</v>
      </c>
      <c r="N405" s="57">
        <v>0.5492716367</v>
      </c>
      <c r="O405" s="27">
        <v>-3.866556203</v>
      </c>
      <c r="P405" s="20">
        <v>1.0</v>
      </c>
      <c r="Q405" s="7"/>
      <c r="R405" s="7"/>
      <c r="S405" s="7"/>
      <c r="T405" s="7"/>
      <c r="U405" s="7"/>
      <c r="V405" s="7"/>
      <c r="W405" s="7"/>
      <c r="X405" s="7"/>
      <c r="Y405" s="7"/>
      <c r="Z405" s="7"/>
    </row>
    <row r="406" ht="15.0" customHeight="1">
      <c r="A406" s="7"/>
      <c r="B406" s="7"/>
      <c r="C406" s="7"/>
      <c r="D406" s="7"/>
      <c r="E406" s="7"/>
      <c r="F406" s="7"/>
      <c r="G406" s="7"/>
      <c r="H406" s="7"/>
      <c r="I406" s="7"/>
      <c r="J406" s="20" t="s">
        <v>272</v>
      </c>
      <c r="K406" s="20" t="s">
        <v>482</v>
      </c>
      <c r="L406" s="20">
        <v>1040.0</v>
      </c>
      <c r="M406" s="57">
        <v>0.452131201</v>
      </c>
      <c r="N406" s="57">
        <v>0.4889896373</v>
      </c>
      <c r="O406" s="27">
        <v>-3.685843635</v>
      </c>
      <c r="P406" s="20">
        <v>1.0</v>
      </c>
      <c r="Q406" s="7"/>
      <c r="R406" s="7"/>
      <c r="S406" s="7"/>
      <c r="T406" s="7"/>
      <c r="U406" s="7"/>
      <c r="V406" s="7"/>
      <c r="W406" s="7"/>
      <c r="X406" s="7"/>
      <c r="Y406" s="7"/>
      <c r="Z406" s="7"/>
    </row>
    <row r="407" ht="15.0" customHeight="1">
      <c r="A407" s="7"/>
      <c r="B407" s="7"/>
      <c r="C407" s="7"/>
      <c r="D407" s="7"/>
      <c r="E407" s="7"/>
      <c r="F407" s="7"/>
      <c r="G407" s="7"/>
      <c r="H407" s="7"/>
      <c r="I407" s="7"/>
      <c r="J407" s="20" t="s">
        <v>272</v>
      </c>
      <c r="K407" s="20" t="s">
        <v>482</v>
      </c>
      <c r="L407" s="20">
        <v>1050.0</v>
      </c>
      <c r="M407" s="57">
        <v>0.4289666774</v>
      </c>
      <c r="N407" s="57">
        <v>0.4371184371</v>
      </c>
      <c r="O407" s="27">
        <v>-0.815175971</v>
      </c>
      <c r="P407" s="20">
        <v>1.0</v>
      </c>
      <c r="Q407" s="7"/>
      <c r="R407" s="7"/>
      <c r="S407" s="7"/>
      <c r="T407" s="7"/>
      <c r="U407" s="7"/>
      <c r="V407" s="7"/>
      <c r="W407" s="7"/>
      <c r="X407" s="7"/>
      <c r="Y407" s="7"/>
      <c r="Z407" s="7"/>
    </row>
    <row r="408" ht="15.0" customHeight="1">
      <c r="A408" s="7"/>
      <c r="B408" s="7"/>
      <c r="C408" s="7"/>
      <c r="D408" s="7"/>
      <c r="E408" s="7"/>
      <c r="F408" s="7"/>
      <c r="G408" s="7"/>
      <c r="H408" s="7"/>
      <c r="I408" s="7"/>
      <c r="J408" s="20" t="s">
        <v>272</v>
      </c>
      <c r="K408" s="20" t="s">
        <v>483</v>
      </c>
      <c r="L408" s="20">
        <v>1060.0</v>
      </c>
      <c r="M408" s="57">
        <v>0.3718470857</v>
      </c>
      <c r="N408" s="57">
        <v>0.3601286174</v>
      </c>
      <c r="O408" s="27">
        <v>1.171846832</v>
      </c>
      <c r="P408" s="20">
        <v>1.0</v>
      </c>
      <c r="Q408" s="7"/>
      <c r="R408" s="7"/>
      <c r="S408" s="7"/>
      <c r="T408" s="7"/>
      <c r="U408" s="7"/>
      <c r="V408" s="7"/>
      <c r="W408" s="7"/>
      <c r="X408" s="7"/>
      <c r="Y408" s="7"/>
      <c r="Z408" s="7"/>
    </row>
    <row r="409" ht="15.0" customHeight="1">
      <c r="A409" s="7"/>
      <c r="B409" s="7"/>
      <c r="C409" s="7"/>
      <c r="D409" s="7"/>
      <c r="E409" s="7"/>
      <c r="F409" s="7"/>
      <c r="G409" s="7"/>
      <c r="H409" s="7"/>
      <c r="I409" s="7"/>
      <c r="J409" s="20" t="s">
        <v>272</v>
      </c>
      <c r="K409" s="20" t="s">
        <v>483</v>
      </c>
      <c r="L409" s="20">
        <v>1070.0</v>
      </c>
      <c r="M409" s="57">
        <v>0.3158859618</v>
      </c>
      <c r="N409" s="57">
        <v>0.350473613</v>
      </c>
      <c r="O409" s="27">
        <v>-3.458765119</v>
      </c>
      <c r="P409" s="20">
        <v>1.0</v>
      </c>
      <c r="Q409" s="7"/>
      <c r="R409" s="7"/>
      <c r="S409" s="7"/>
      <c r="T409" s="7"/>
      <c r="U409" s="7"/>
      <c r="V409" s="7"/>
      <c r="W409" s="7"/>
      <c r="X409" s="7"/>
      <c r="Y409" s="7"/>
      <c r="Z409" s="7"/>
    </row>
    <row r="410" ht="15.0" customHeight="1">
      <c r="A410" s="7"/>
      <c r="B410" s="7"/>
      <c r="C410" s="7"/>
      <c r="D410" s="7"/>
      <c r="E410" s="7"/>
      <c r="F410" s="7"/>
      <c r="G410" s="7"/>
      <c r="H410" s="7"/>
      <c r="I410" s="7"/>
      <c r="J410" s="20" t="s">
        <v>272</v>
      </c>
      <c r="K410" s="20" t="s">
        <v>483</v>
      </c>
      <c r="L410" s="20">
        <v>1080.0</v>
      </c>
      <c r="M410" s="57">
        <v>0.39081181</v>
      </c>
      <c r="N410" s="57">
        <v>0.403960396</v>
      </c>
      <c r="O410" s="27">
        <v>-1.314858607</v>
      </c>
      <c r="P410" s="20">
        <v>1.0</v>
      </c>
      <c r="Q410" s="7"/>
      <c r="R410" s="7"/>
      <c r="S410" s="7"/>
      <c r="T410" s="7"/>
      <c r="U410" s="7"/>
      <c r="V410" s="7"/>
      <c r="W410" s="7"/>
      <c r="X410" s="7"/>
      <c r="Y410" s="7"/>
      <c r="Z410" s="7"/>
    </row>
    <row r="411" ht="15.0" customHeight="1">
      <c r="A411" s="7"/>
      <c r="B411" s="7"/>
      <c r="C411" s="7"/>
      <c r="D411" s="7"/>
      <c r="E411" s="7"/>
      <c r="F411" s="7"/>
      <c r="G411" s="7"/>
      <c r="H411" s="7"/>
      <c r="I411" s="7"/>
      <c r="J411" s="20" t="s">
        <v>272</v>
      </c>
      <c r="K411" s="20" t="s">
        <v>483</v>
      </c>
      <c r="L411" s="20">
        <v>1090.0</v>
      </c>
      <c r="M411" s="57">
        <v>0.4252410873</v>
      </c>
      <c r="N411" s="57">
        <v>0.3902439024</v>
      </c>
      <c r="O411" s="27">
        <v>3.499718485</v>
      </c>
      <c r="P411" s="20">
        <v>1.0</v>
      </c>
      <c r="Q411" s="7"/>
      <c r="R411" s="7"/>
      <c r="S411" s="7"/>
      <c r="T411" s="7"/>
      <c r="U411" s="7"/>
      <c r="V411" s="7"/>
      <c r="W411" s="7"/>
      <c r="X411" s="7"/>
      <c r="Y411" s="7"/>
      <c r="Z411" s="7"/>
    </row>
    <row r="412" ht="15.0" customHeight="1">
      <c r="A412" s="7"/>
      <c r="B412" s="7"/>
      <c r="C412" s="7"/>
      <c r="D412" s="7"/>
      <c r="E412" s="7"/>
      <c r="F412" s="7"/>
      <c r="G412" s="7"/>
      <c r="H412" s="7"/>
      <c r="I412" s="7"/>
      <c r="J412" s="20" t="s">
        <v>272</v>
      </c>
      <c r="K412" s="20" t="s">
        <v>484</v>
      </c>
      <c r="L412" s="20">
        <v>1100.0</v>
      </c>
      <c r="M412" s="57">
        <v>0.3132261847</v>
      </c>
      <c r="N412" s="57">
        <v>0.3494486853</v>
      </c>
      <c r="O412" s="27">
        <v>-3.622250058</v>
      </c>
      <c r="P412" s="20">
        <v>1.0</v>
      </c>
      <c r="Q412" s="7"/>
      <c r="R412" s="7"/>
      <c r="S412" s="7"/>
      <c r="T412" s="7"/>
      <c r="U412" s="7"/>
      <c r="V412" s="7"/>
      <c r="W412" s="7"/>
      <c r="X412" s="7"/>
      <c r="Y412" s="7"/>
      <c r="Z412" s="7"/>
    </row>
    <row r="413" ht="15.0" customHeight="1">
      <c r="A413" s="7"/>
      <c r="B413" s="7"/>
      <c r="C413" s="7"/>
      <c r="D413" s="7"/>
      <c r="E413" s="7"/>
      <c r="F413" s="7"/>
      <c r="G413" s="7"/>
      <c r="H413" s="7"/>
      <c r="I413" s="7"/>
      <c r="J413" s="20" t="s">
        <v>272</v>
      </c>
      <c r="K413" s="20" t="s">
        <v>484</v>
      </c>
      <c r="L413" s="20">
        <v>1110.0</v>
      </c>
      <c r="M413" s="57">
        <v>0.3325636325</v>
      </c>
      <c r="N413" s="57">
        <v>0.3631790744</v>
      </c>
      <c r="O413" s="27">
        <v>-3.061544195</v>
      </c>
      <c r="P413" s="20">
        <v>1.0</v>
      </c>
      <c r="Q413" s="7"/>
      <c r="R413" s="7"/>
      <c r="S413" s="7"/>
      <c r="T413" s="7"/>
      <c r="U413" s="7"/>
      <c r="V413" s="7"/>
      <c r="W413" s="7"/>
      <c r="X413" s="7"/>
      <c r="Y413" s="7"/>
      <c r="Z413" s="7"/>
    </row>
    <row r="414" ht="15.0" customHeight="1">
      <c r="A414" s="7"/>
      <c r="B414" s="7"/>
      <c r="C414" s="7"/>
      <c r="D414" s="7"/>
      <c r="E414" s="7"/>
      <c r="F414" s="7"/>
      <c r="G414" s="7"/>
      <c r="H414" s="7"/>
      <c r="I414" s="7"/>
      <c r="J414" s="20" t="s">
        <v>272</v>
      </c>
      <c r="K414" s="20" t="s">
        <v>484</v>
      </c>
      <c r="L414" s="20">
        <v>1120.0</v>
      </c>
      <c r="M414" s="57">
        <v>0.3101089321</v>
      </c>
      <c r="N414" s="57">
        <v>0.3408820024</v>
      </c>
      <c r="O414" s="27">
        <v>-3.077307033</v>
      </c>
      <c r="P414" s="20">
        <v>1.0</v>
      </c>
      <c r="Q414" s="7"/>
      <c r="R414" s="7"/>
      <c r="S414" s="7"/>
      <c r="T414" s="7"/>
      <c r="U414" s="7"/>
      <c r="V414" s="7"/>
      <c r="W414" s="7"/>
      <c r="X414" s="7"/>
      <c r="Y414" s="7"/>
      <c r="Z414" s="7"/>
    </row>
    <row r="415" ht="15.0" customHeight="1">
      <c r="A415" s="7"/>
      <c r="B415" s="7"/>
      <c r="C415" s="7"/>
      <c r="D415" s="7"/>
      <c r="E415" s="7"/>
      <c r="F415" s="7"/>
      <c r="G415" s="7"/>
      <c r="H415" s="7"/>
      <c r="I415" s="7"/>
      <c r="J415" s="20" t="s">
        <v>272</v>
      </c>
      <c r="K415" s="20" t="s">
        <v>484</v>
      </c>
      <c r="L415" s="20">
        <v>1130.0</v>
      </c>
      <c r="M415" s="57">
        <v>0.3075238344</v>
      </c>
      <c r="N415" s="57">
        <v>0.3318681319</v>
      </c>
      <c r="O415" s="27">
        <v>-2.43442975</v>
      </c>
      <c r="P415" s="20">
        <v>1.0</v>
      </c>
      <c r="Q415" s="7"/>
      <c r="R415" s="7"/>
      <c r="S415" s="7"/>
      <c r="T415" s="7"/>
      <c r="U415" s="7"/>
      <c r="V415" s="7"/>
      <c r="W415" s="7"/>
      <c r="X415" s="7"/>
      <c r="Y415" s="7"/>
      <c r="Z415" s="7"/>
    </row>
    <row r="416" ht="15.0" customHeight="1">
      <c r="A416" s="7"/>
      <c r="B416" s="7"/>
      <c r="C416" s="7"/>
      <c r="D416" s="7"/>
      <c r="E416" s="7"/>
      <c r="F416" s="7"/>
      <c r="G416" s="7"/>
      <c r="H416" s="7"/>
      <c r="I416" s="7"/>
      <c r="J416" s="20" t="s">
        <v>272</v>
      </c>
      <c r="K416" s="20" t="s">
        <v>485</v>
      </c>
      <c r="L416" s="20">
        <v>1140.0</v>
      </c>
      <c r="M416" s="57">
        <v>0.3024232529</v>
      </c>
      <c r="N416" s="57">
        <v>0.3552123552</v>
      </c>
      <c r="O416" s="27">
        <v>-5.278910227</v>
      </c>
      <c r="P416" s="20">
        <v>1.0</v>
      </c>
      <c r="Q416" s="7"/>
      <c r="R416" s="7"/>
      <c r="S416" s="7"/>
      <c r="T416" s="7"/>
      <c r="U416" s="7"/>
      <c r="V416" s="7"/>
      <c r="W416" s="7"/>
      <c r="X416" s="7"/>
      <c r="Y416" s="7"/>
      <c r="Z416" s="7"/>
    </row>
    <row r="417" ht="15.0" customHeight="1">
      <c r="A417" s="7"/>
      <c r="B417" s="7"/>
      <c r="C417" s="7"/>
      <c r="D417" s="7"/>
      <c r="E417" s="7"/>
      <c r="F417" s="7"/>
      <c r="G417" s="7"/>
      <c r="H417" s="7"/>
      <c r="I417" s="7"/>
      <c r="J417" s="20" t="s">
        <v>272</v>
      </c>
      <c r="K417" s="20" t="s">
        <v>486</v>
      </c>
      <c r="L417" s="20">
        <v>1150.0</v>
      </c>
      <c r="M417" s="57">
        <v>0.3477943703</v>
      </c>
      <c r="N417" s="57">
        <v>0.365720524</v>
      </c>
      <c r="O417" s="27">
        <v>-1.792615374</v>
      </c>
      <c r="P417" s="20">
        <v>1.0</v>
      </c>
      <c r="Q417" s="7"/>
      <c r="R417" s="7"/>
      <c r="S417" s="7"/>
      <c r="T417" s="7"/>
      <c r="U417" s="7"/>
      <c r="V417" s="7"/>
      <c r="W417" s="7"/>
      <c r="X417" s="7"/>
      <c r="Y417" s="7"/>
      <c r="Z417" s="7"/>
    </row>
    <row r="418" ht="15.0" customHeight="1">
      <c r="A418" s="7"/>
      <c r="B418" s="7"/>
      <c r="C418" s="7"/>
      <c r="D418" s="7"/>
      <c r="E418" s="7"/>
      <c r="F418" s="7"/>
      <c r="G418" s="7"/>
      <c r="H418" s="7"/>
      <c r="I418" s="7"/>
      <c r="J418" s="20" t="s">
        <v>272</v>
      </c>
      <c r="K418" s="20" t="s">
        <v>487</v>
      </c>
      <c r="L418" s="20">
        <v>1160.0</v>
      </c>
      <c r="M418" s="57">
        <v>0.3779997889</v>
      </c>
      <c r="N418" s="57">
        <v>0.4046242775</v>
      </c>
      <c r="O418" s="27">
        <v>-2.66244886</v>
      </c>
      <c r="P418" s="20">
        <v>1.0</v>
      </c>
      <c r="Q418" s="7"/>
      <c r="R418" s="7"/>
      <c r="S418" s="7"/>
      <c r="T418" s="7"/>
      <c r="U418" s="7"/>
      <c r="V418" s="7"/>
      <c r="W418" s="7"/>
      <c r="X418" s="7"/>
      <c r="Y418" s="7"/>
      <c r="Z418" s="7"/>
    </row>
    <row r="419" ht="15.0" customHeight="1">
      <c r="A419" s="7"/>
      <c r="B419" s="7"/>
      <c r="C419" s="7"/>
      <c r="D419" s="7"/>
      <c r="E419" s="7"/>
      <c r="F419" s="7"/>
      <c r="G419" s="7"/>
      <c r="H419" s="7"/>
      <c r="I419" s="7"/>
      <c r="J419" s="20" t="s">
        <v>272</v>
      </c>
      <c r="K419" s="20" t="s">
        <v>488</v>
      </c>
      <c r="L419" s="20">
        <v>1170.0</v>
      </c>
      <c r="M419" s="57">
        <v>0.3963276009</v>
      </c>
      <c r="N419" s="57">
        <v>0.4195183777</v>
      </c>
      <c r="O419" s="27">
        <v>-2.319077676</v>
      </c>
      <c r="P419" s="20">
        <v>1.0</v>
      </c>
      <c r="Q419" s="7"/>
      <c r="R419" s="7"/>
      <c r="S419" s="7"/>
      <c r="T419" s="7"/>
      <c r="U419" s="7"/>
      <c r="V419" s="7"/>
      <c r="W419" s="7"/>
      <c r="X419" s="7"/>
      <c r="Y419" s="7"/>
      <c r="Z419" s="7"/>
    </row>
    <row r="420" ht="15.0" customHeight="1">
      <c r="A420" s="7"/>
      <c r="B420" s="7"/>
      <c r="C420" s="7"/>
      <c r="D420" s="7"/>
      <c r="E420" s="7"/>
      <c r="F420" s="7"/>
      <c r="G420" s="7"/>
      <c r="H420" s="7"/>
      <c r="I420" s="7"/>
      <c r="J420" s="20" t="s">
        <v>272</v>
      </c>
      <c r="K420" s="20" t="s">
        <v>489</v>
      </c>
      <c r="L420" s="20">
        <v>1180.0</v>
      </c>
      <c r="M420" s="57">
        <v>0.2598927051</v>
      </c>
      <c r="N420" s="57">
        <v>0.2915479582</v>
      </c>
      <c r="O420" s="27">
        <v>-3.16552531</v>
      </c>
      <c r="P420" s="20">
        <v>1.0</v>
      </c>
      <c r="Q420" s="7"/>
      <c r="R420" s="7"/>
      <c r="S420" s="7"/>
      <c r="T420" s="7"/>
      <c r="U420" s="7"/>
      <c r="V420" s="7"/>
      <c r="W420" s="7"/>
      <c r="X420" s="7"/>
      <c r="Y420" s="7"/>
      <c r="Z420" s="7"/>
    </row>
    <row r="421" ht="15.0" customHeight="1">
      <c r="A421" s="7"/>
      <c r="B421" s="7"/>
      <c r="C421" s="7"/>
      <c r="D421" s="7"/>
      <c r="E421" s="7"/>
      <c r="F421" s="7"/>
      <c r="G421" s="7"/>
      <c r="H421" s="7"/>
      <c r="I421" s="7"/>
      <c r="J421" s="20" t="s">
        <v>272</v>
      </c>
      <c r="K421" s="20" t="s">
        <v>489</v>
      </c>
      <c r="L421" s="20">
        <v>1190.0</v>
      </c>
      <c r="M421" s="57">
        <v>0.2961241528</v>
      </c>
      <c r="N421" s="57">
        <v>0.3226703755</v>
      </c>
      <c r="O421" s="27">
        <v>-2.654622271</v>
      </c>
      <c r="P421" s="20">
        <v>1.0</v>
      </c>
      <c r="Q421" s="7"/>
      <c r="R421" s="7"/>
      <c r="S421" s="7"/>
      <c r="T421" s="7"/>
      <c r="U421" s="7"/>
      <c r="V421" s="7"/>
      <c r="W421" s="7"/>
      <c r="X421" s="7"/>
      <c r="Y421" s="7"/>
      <c r="Z421" s="7"/>
    </row>
    <row r="422" ht="15.0" customHeight="1">
      <c r="A422" s="7"/>
      <c r="B422" s="7"/>
      <c r="C422" s="7"/>
      <c r="D422" s="7"/>
      <c r="E422" s="7"/>
      <c r="F422" s="7"/>
      <c r="G422" s="7"/>
      <c r="H422" s="7"/>
      <c r="I422" s="7"/>
      <c r="J422" s="20" t="s">
        <v>272</v>
      </c>
      <c r="K422" s="20" t="s">
        <v>489</v>
      </c>
      <c r="L422" s="20">
        <v>1200.0</v>
      </c>
      <c r="M422" s="57">
        <v>0.2649830361</v>
      </c>
      <c r="N422" s="57">
        <v>0.2705167173</v>
      </c>
      <c r="O422" s="27">
        <v>-0.5533681211</v>
      </c>
      <c r="P422" s="20">
        <v>1.0</v>
      </c>
      <c r="Q422" s="7"/>
      <c r="R422" s="7"/>
      <c r="S422" s="7"/>
      <c r="T422" s="7"/>
      <c r="U422" s="7"/>
      <c r="V422" s="7"/>
      <c r="W422" s="7"/>
      <c r="X422" s="7"/>
      <c r="Y422" s="7"/>
      <c r="Z422" s="7"/>
    </row>
    <row r="423" ht="15.0" customHeight="1">
      <c r="A423" s="7"/>
      <c r="B423" s="7"/>
      <c r="C423" s="7"/>
      <c r="D423" s="7"/>
      <c r="E423" s="7"/>
      <c r="F423" s="7"/>
      <c r="G423" s="7"/>
      <c r="H423" s="7"/>
      <c r="I423" s="7"/>
      <c r="J423" s="20" t="s">
        <v>272</v>
      </c>
      <c r="K423" s="20" t="s">
        <v>489</v>
      </c>
      <c r="L423" s="20">
        <v>1210.0</v>
      </c>
      <c r="M423" s="57">
        <v>0.3032850439</v>
      </c>
      <c r="N423" s="57">
        <v>0.2950819672</v>
      </c>
      <c r="O423" s="27">
        <v>0.8203076725</v>
      </c>
      <c r="P423" s="20">
        <v>1.0</v>
      </c>
      <c r="Q423" s="7"/>
      <c r="R423" s="7"/>
      <c r="S423" s="7"/>
      <c r="T423" s="7"/>
      <c r="U423" s="7"/>
      <c r="V423" s="7"/>
      <c r="W423" s="7"/>
      <c r="X423" s="7"/>
      <c r="Y423" s="7"/>
      <c r="Z423" s="7"/>
    </row>
    <row r="424" ht="15.0" customHeight="1">
      <c r="A424" s="7"/>
      <c r="B424" s="7"/>
      <c r="C424" s="7"/>
      <c r="D424" s="7"/>
      <c r="E424" s="7"/>
      <c r="F424" s="7"/>
      <c r="G424" s="7"/>
      <c r="H424" s="7"/>
      <c r="I424" s="7"/>
      <c r="J424" s="20" t="s">
        <v>272</v>
      </c>
      <c r="K424" s="20" t="s">
        <v>489</v>
      </c>
      <c r="L424" s="20">
        <v>1220.0</v>
      </c>
      <c r="M424" s="57">
        <v>0.353531417</v>
      </c>
      <c r="N424" s="57">
        <v>0.3758169935</v>
      </c>
      <c r="O424" s="27">
        <v>-2.228557647</v>
      </c>
      <c r="P424" s="20">
        <v>1.0</v>
      </c>
      <c r="Q424" s="7"/>
      <c r="R424" s="7"/>
      <c r="S424" s="7"/>
      <c r="T424" s="7"/>
      <c r="U424" s="7"/>
      <c r="V424" s="7"/>
      <c r="W424" s="7"/>
      <c r="X424" s="7"/>
      <c r="Y424" s="7"/>
      <c r="Z424" s="7"/>
    </row>
    <row r="425" ht="15.0" customHeight="1">
      <c r="A425" s="7"/>
      <c r="B425" s="7"/>
      <c r="C425" s="7"/>
      <c r="D425" s="7"/>
      <c r="E425" s="7"/>
      <c r="F425" s="7"/>
      <c r="G425" s="7"/>
      <c r="H425" s="7"/>
      <c r="I425" s="7"/>
      <c r="J425" s="20" t="s">
        <v>272</v>
      </c>
      <c r="K425" s="20" t="s">
        <v>490</v>
      </c>
      <c r="L425" s="20">
        <v>1230.0</v>
      </c>
      <c r="M425" s="57">
        <v>0.4660419967</v>
      </c>
      <c r="N425" s="57">
        <v>0.4773227653</v>
      </c>
      <c r="O425" s="27">
        <v>-1.128076862</v>
      </c>
      <c r="P425" s="20">
        <v>1.0</v>
      </c>
      <c r="Q425" s="7"/>
      <c r="R425" s="7"/>
      <c r="S425" s="7"/>
      <c r="T425" s="7"/>
      <c r="U425" s="7"/>
      <c r="V425" s="7"/>
      <c r="W425" s="7"/>
      <c r="X425" s="7"/>
      <c r="Y425" s="7"/>
      <c r="Z425" s="7"/>
    </row>
    <row r="426" ht="15.0" customHeight="1">
      <c r="A426" s="7"/>
      <c r="B426" s="7"/>
      <c r="C426" s="7"/>
      <c r="D426" s="7"/>
      <c r="E426" s="7"/>
      <c r="F426" s="7"/>
      <c r="G426" s="7"/>
      <c r="H426" s="7"/>
      <c r="I426" s="7"/>
      <c r="J426" s="20" t="s">
        <v>272</v>
      </c>
      <c r="K426" s="20" t="s">
        <v>490</v>
      </c>
      <c r="L426" s="20">
        <v>1240.0</v>
      </c>
      <c r="M426" s="57">
        <v>0.4449580523</v>
      </c>
      <c r="N426" s="57">
        <v>0.4782608696</v>
      </c>
      <c r="O426" s="27">
        <v>-3.330281724</v>
      </c>
      <c r="P426" s="20">
        <v>1.0</v>
      </c>
      <c r="Q426" s="7"/>
      <c r="R426" s="7"/>
      <c r="S426" s="7"/>
      <c r="T426" s="7"/>
      <c r="U426" s="7"/>
      <c r="V426" s="7"/>
      <c r="W426" s="7"/>
      <c r="X426" s="7"/>
      <c r="Y426" s="7"/>
      <c r="Z426" s="7"/>
    </row>
    <row r="427" ht="15.0" customHeight="1">
      <c r="A427" s="7"/>
      <c r="B427" s="7"/>
      <c r="C427" s="7"/>
      <c r="D427" s="7"/>
      <c r="E427" s="7"/>
      <c r="F427" s="7"/>
      <c r="G427" s="7"/>
      <c r="H427" s="7"/>
      <c r="I427" s="7"/>
      <c r="J427" s="20" t="s">
        <v>272</v>
      </c>
      <c r="K427" s="20" t="s">
        <v>491</v>
      </c>
      <c r="L427" s="20">
        <v>1250.0</v>
      </c>
      <c r="M427" s="57">
        <v>0.3842786691</v>
      </c>
      <c r="N427" s="57">
        <v>0.3873370577</v>
      </c>
      <c r="O427" s="27">
        <v>-0.3058388642</v>
      </c>
      <c r="P427" s="20">
        <v>1.0</v>
      </c>
      <c r="Q427" s="7"/>
      <c r="R427" s="7"/>
      <c r="S427" s="7"/>
      <c r="T427" s="7"/>
      <c r="U427" s="7"/>
      <c r="V427" s="7"/>
      <c r="W427" s="7"/>
      <c r="X427" s="7"/>
      <c r="Y427" s="7"/>
      <c r="Z427" s="7"/>
    </row>
    <row r="428" ht="15.0" customHeight="1">
      <c r="A428" s="7"/>
      <c r="B428" s="7"/>
      <c r="C428" s="7"/>
      <c r="D428" s="7"/>
      <c r="E428" s="7"/>
      <c r="F428" s="7"/>
      <c r="G428" s="7"/>
      <c r="H428" s="7"/>
      <c r="I428" s="7"/>
      <c r="J428" s="20" t="s">
        <v>272</v>
      </c>
      <c r="K428" s="20" t="s">
        <v>441</v>
      </c>
      <c r="L428" s="20">
        <v>1260.0</v>
      </c>
      <c r="M428" s="57">
        <v>0.3149879288</v>
      </c>
      <c r="N428" s="57">
        <v>0.328476017</v>
      </c>
      <c r="O428" s="27">
        <v>-1.348808817</v>
      </c>
      <c r="P428" s="20">
        <v>1.0</v>
      </c>
      <c r="Q428" s="7"/>
      <c r="R428" s="7"/>
      <c r="S428" s="7"/>
      <c r="T428" s="7"/>
      <c r="U428" s="7"/>
      <c r="V428" s="7"/>
      <c r="W428" s="7"/>
      <c r="X428" s="7"/>
      <c r="Y428" s="7"/>
      <c r="Z428" s="7"/>
    </row>
    <row r="429" ht="15.0" customHeight="1">
      <c r="A429" s="7"/>
      <c r="B429" s="7"/>
      <c r="C429" s="7"/>
      <c r="D429" s="7"/>
      <c r="E429" s="7"/>
      <c r="F429" s="7"/>
      <c r="G429" s="7"/>
      <c r="H429" s="7"/>
      <c r="I429" s="7"/>
      <c r="J429" s="20" t="s">
        <v>272</v>
      </c>
      <c r="K429" s="20" t="s">
        <v>441</v>
      </c>
      <c r="L429" s="20">
        <v>1270.0</v>
      </c>
      <c r="M429" s="57">
        <v>0.3339326656</v>
      </c>
      <c r="N429" s="57">
        <v>0.3373819163</v>
      </c>
      <c r="O429" s="27">
        <v>-0.3449250766</v>
      </c>
      <c r="P429" s="20">
        <v>1.0</v>
      </c>
      <c r="Q429" s="7"/>
      <c r="R429" s="7"/>
      <c r="S429" s="7"/>
      <c r="T429" s="7"/>
      <c r="U429" s="7"/>
      <c r="V429" s="7"/>
      <c r="W429" s="7"/>
      <c r="X429" s="7"/>
      <c r="Y429" s="7"/>
      <c r="Z429" s="7"/>
    </row>
    <row r="430" ht="15.0" customHeight="1">
      <c r="A430" s="7"/>
      <c r="B430" s="7"/>
      <c r="C430" s="7"/>
      <c r="D430" s="7"/>
      <c r="E430" s="7"/>
      <c r="F430" s="7"/>
      <c r="G430" s="7"/>
      <c r="H430" s="7"/>
      <c r="I430" s="7"/>
      <c r="J430" s="20" t="s">
        <v>272</v>
      </c>
      <c r="K430" s="20" t="s">
        <v>492</v>
      </c>
      <c r="L430" s="20">
        <v>1280.0</v>
      </c>
      <c r="M430" s="57">
        <v>0.4428327447</v>
      </c>
      <c r="N430" s="57">
        <v>0.475465313</v>
      </c>
      <c r="O430" s="27">
        <v>-3.263256829</v>
      </c>
      <c r="P430" s="20">
        <v>1.0</v>
      </c>
      <c r="Q430" s="7"/>
      <c r="R430" s="7"/>
      <c r="S430" s="7"/>
      <c r="T430" s="7"/>
      <c r="U430" s="7"/>
      <c r="V430" s="7"/>
      <c r="W430" s="7"/>
      <c r="X430" s="7"/>
      <c r="Y430" s="7"/>
      <c r="Z430" s="7"/>
    </row>
    <row r="431" ht="15.0" customHeight="1">
      <c r="A431" s="7"/>
      <c r="B431" s="7"/>
      <c r="C431" s="7"/>
      <c r="D431" s="7"/>
      <c r="E431" s="7"/>
      <c r="F431" s="7"/>
      <c r="G431" s="7"/>
      <c r="H431" s="7"/>
      <c r="I431" s="7"/>
      <c r="J431" s="20" t="s">
        <v>272</v>
      </c>
      <c r="K431" s="20" t="s">
        <v>493</v>
      </c>
      <c r="L431" s="20">
        <v>1290.0</v>
      </c>
      <c r="M431" s="57">
        <v>0.3970877696</v>
      </c>
      <c r="N431" s="57">
        <v>0.4189079055</v>
      </c>
      <c r="O431" s="27">
        <v>-2.182013587</v>
      </c>
      <c r="P431" s="20">
        <v>1.0</v>
      </c>
      <c r="Q431" s="7"/>
      <c r="R431" s="7"/>
      <c r="S431" s="7"/>
      <c r="T431" s="7"/>
      <c r="U431" s="7"/>
      <c r="V431" s="7"/>
      <c r="W431" s="7"/>
      <c r="X431" s="7"/>
      <c r="Y431" s="7"/>
      <c r="Z431" s="7"/>
    </row>
    <row r="432" ht="15.0" customHeight="1">
      <c r="A432" s="7"/>
      <c r="B432" s="7"/>
      <c r="C432" s="7"/>
      <c r="D432" s="7"/>
      <c r="E432" s="7"/>
      <c r="F432" s="7"/>
      <c r="G432" s="7"/>
      <c r="H432" s="7"/>
      <c r="I432" s="7"/>
      <c r="J432" s="20" t="s">
        <v>272</v>
      </c>
      <c r="K432" s="20" t="s">
        <v>493</v>
      </c>
      <c r="L432" s="20">
        <v>1300.0</v>
      </c>
      <c r="M432" s="57">
        <v>0.3634102519</v>
      </c>
      <c r="N432" s="57">
        <v>0.3931544866</v>
      </c>
      <c r="O432" s="27">
        <v>-2.974423468</v>
      </c>
      <c r="P432" s="20">
        <v>1.0</v>
      </c>
      <c r="Q432" s="7"/>
      <c r="R432" s="7"/>
      <c r="S432" s="7"/>
      <c r="T432" s="7"/>
      <c r="U432" s="7"/>
      <c r="V432" s="7"/>
      <c r="W432" s="7"/>
      <c r="X432" s="7"/>
      <c r="Y432" s="7"/>
      <c r="Z432" s="7"/>
    </row>
    <row r="433" ht="15.0" customHeight="1">
      <c r="A433" s="7"/>
      <c r="B433" s="7"/>
      <c r="C433" s="7"/>
      <c r="D433" s="7"/>
      <c r="E433" s="7"/>
      <c r="F433" s="7"/>
      <c r="G433" s="7"/>
      <c r="H433" s="7"/>
      <c r="I433" s="7"/>
      <c r="J433" s="20" t="s">
        <v>272</v>
      </c>
      <c r="K433" s="20" t="s">
        <v>493</v>
      </c>
      <c r="L433" s="20">
        <v>1310.0</v>
      </c>
      <c r="M433" s="57">
        <v>0.4484002876</v>
      </c>
      <c r="N433" s="57">
        <v>0.5024154589</v>
      </c>
      <c r="O433" s="27">
        <v>-5.40151713</v>
      </c>
      <c r="P433" s="20">
        <v>0.0</v>
      </c>
      <c r="Q433" s="7"/>
      <c r="R433" s="7"/>
      <c r="S433" s="7"/>
      <c r="T433" s="7"/>
      <c r="U433" s="7"/>
      <c r="V433" s="7"/>
      <c r="W433" s="7"/>
      <c r="X433" s="7"/>
      <c r="Y433" s="7"/>
      <c r="Z433" s="7"/>
    </row>
    <row r="434" ht="15.0" customHeight="1">
      <c r="A434" s="7"/>
      <c r="B434" s="7"/>
      <c r="C434" s="7"/>
      <c r="D434" s="7"/>
      <c r="E434" s="7"/>
      <c r="F434" s="7"/>
      <c r="G434" s="7"/>
      <c r="H434" s="7"/>
      <c r="I434" s="7"/>
      <c r="J434" s="20" t="s">
        <v>272</v>
      </c>
      <c r="K434" s="20" t="s">
        <v>493</v>
      </c>
      <c r="L434" s="20">
        <v>1320.0</v>
      </c>
      <c r="M434" s="57">
        <v>0.3886742069</v>
      </c>
      <c r="N434" s="57">
        <v>0.4068767908</v>
      </c>
      <c r="O434" s="27">
        <v>-1.820258394</v>
      </c>
      <c r="P434" s="20">
        <v>1.0</v>
      </c>
      <c r="Q434" s="7"/>
      <c r="R434" s="7"/>
      <c r="S434" s="7"/>
      <c r="T434" s="7"/>
      <c r="U434" s="7"/>
      <c r="V434" s="7"/>
      <c r="W434" s="7"/>
      <c r="X434" s="7"/>
      <c r="Y434" s="7"/>
      <c r="Z434" s="7"/>
    </row>
    <row r="435" ht="15.0" customHeight="1">
      <c r="A435" s="7"/>
      <c r="B435" s="7"/>
      <c r="C435" s="7"/>
      <c r="D435" s="7"/>
      <c r="E435" s="7"/>
      <c r="F435" s="7"/>
      <c r="G435" s="7"/>
      <c r="H435" s="7"/>
      <c r="I435" s="7"/>
      <c r="J435" s="20" t="s">
        <v>272</v>
      </c>
      <c r="K435" s="20" t="s">
        <v>494</v>
      </c>
      <c r="L435" s="20">
        <v>1330.0</v>
      </c>
      <c r="M435" s="57">
        <v>0.5716970959</v>
      </c>
      <c r="N435" s="57">
        <v>0.5837837838</v>
      </c>
      <c r="O435" s="27">
        <v>-1.208668786</v>
      </c>
      <c r="P435" s="20">
        <v>1.0</v>
      </c>
      <c r="Q435" s="7"/>
      <c r="R435" s="7"/>
      <c r="S435" s="7"/>
      <c r="T435" s="7"/>
      <c r="U435" s="7"/>
      <c r="V435" s="7"/>
      <c r="W435" s="7"/>
      <c r="X435" s="7"/>
      <c r="Y435" s="7"/>
      <c r="Z435" s="7"/>
    </row>
    <row r="436" ht="15.0" customHeight="1">
      <c r="A436" s="7"/>
      <c r="B436" s="7"/>
      <c r="C436" s="7"/>
      <c r="D436" s="7"/>
      <c r="E436" s="7"/>
      <c r="F436" s="7"/>
      <c r="G436" s="7"/>
      <c r="H436" s="7"/>
      <c r="I436" s="7"/>
      <c r="J436" s="20" t="s">
        <v>272</v>
      </c>
      <c r="K436" s="20" t="s">
        <v>494</v>
      </c>
      <c r="L436" s="20">
        <v>1340.0</v>
      </c>
      <c r="M436" s="57">
        <v>0.5416670014</v>
      </c>
      <c r="N436" s="57">
        <v>0.5498320269</v>
      </c>
      <c r="O436" s="27">
        <v>-0.8165025461</v>
      </c>
      <c r="P436" s="20">
        <v>1.0</v>
      </c>
      <c r="Q436" s="7"/>
      <c r="R436" s="7"/>
      <c r="S436" s="7"/>
      <c r="T436" s="7"/>
      <c r="U436" s="7"/>
      <c r="V436" s="7"/>
      <c r="W436" s="7"/>
      <c r="X436" s="7"/>
      <c r="Y436" s="7"/>
      <c r="Z436" s="7"/>
    </row>
    <row r="437" ht="15.0" customHeight="1">
      <c r="A437" s="7"/>
      <c r="B437" s="7"/>
      <c r="C437" s="7"/>
      <c r="D437" s="7"/>
      <c r="E437" s="7"/>
      <c r="F437" s="7"/>
      <c r="G437" s="7"/>
      <c r="H437" s="7"/>
      <c r="I437" s="7"/>
      <c r="J437" s="20" t="s">
        <v>272</v>
      </c>
      <c r="K437" s="20" t="s">
        <v>494</v>
      </c>
      <c r="L437" s="20">
        <v>1350.0</v>
      </c>
      <c r="M437" s="57">
        <v>0.519689647</v>
      </c>
      <c r="N437" s="57">
        <v>0.5293296089</v>
      </c>
      <c r="O437" s="27">
        <v>-0.9639961943</v>
      </c>
      <c r="P437" s="20">
        <v>1.0</v>
      </c>
      <c r="Q437" s="7"/>
      <c r="R437" s="7"/>
      <c r="S437" s="7"/>
      <c r="T437" s="7"/>
      <c r="U437" s="7"/>
      <c r="V437" s="7"/>
      <c r="W437" s="7"/>
      <c r="X437" s="7"/>
      <c r="Y437" s="7"/>
      <c r="Z437" s="7"/>
    </row>
    <row r="438" ht="15.0" customHeight="1">
      <c r="A438" s="7"/>
      <c r="B438" s="7"/>
      <c r="C438" s="7"/>
      <c r="D438" s="7"/>
      <c r="E438" s="7"/>
      <c r="F438" s="7"/>
      <c r="G438" s="7"/>
      <c r="H438" s="7"/>
      <c r="I438" s="7"/>
      <c r="J438" s="20" t="s">
        <v>272</v>
      </c>
      <c r="K438" s="20" t="s">
        <v>495</v>
      </c>
      <c r="L438" s="20">
        <v>1360.0</v>
      </c>
      <c r="M438" s="57">
        <v>0.4132271624</v>
      </c>
      <c r="N438" s="57">
        <v>0.4255033557</v>
      </c>
      <c r="O438" s="27">
        <v>-1.227619335</v>
      </c>
      <c r="P438" s="20">
        <v>1.0</v>
      </c>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5">
    <mergeCell ref="A18:B18"/>
    <mergeCell ref="A19:B19"/>
    <mergeCell ref="A22:B22"/>
    <mergeCell ref="A23:B23"/>
    <mergeCell ref="A24:B24"/>
    <mergeCell ref="A25:B25"/>
    <mergeCell ref="A26:B26"/>
    <mergeCell ref="C26:H26"/>
    <mergeCell ref="A6:K6"/>
    <mergeCell ref="A7:K7"/>
    <mergeCell ref="A14:B14"/>
    <mergeCell ref="E14:K19"/>
    <mergeCell ref="A15:B15"/>
    <mergeCell ref="A16:B16"/>
    <mergeCell ref="A17:B17"/>
  </mergeCells>
  <hyperlinks>
    <hyperlink r:id="rId1" location="'Results'!A1" ref="A3"/>
    <hyperlink r:id="rId2" location="'How%20to%20Read'!A1" ref="F22"/>
  </hyperlinks>
  <printOptions/>
  <pageMargins bottom="1.0" footer="0.0" header="0.0" left="0.75" right="0.75" top="1.0"/>
  <pageSetup fitToHeight="0" paperSize="9" orientation="landscape"/>
  <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3" width="16.0"/>
    <col customWidth="1" min="4" max="11" width="13.0"/>
    <col customWidth="1" min="12" max="26" width="8.71"/>
  </cols>
  <sheetData>
    <row r="1" ht="17.25" customHeight="1">
      <c r="A1" s="1" t="s">
        <v>925</v>
      </c>
      <c r="B1" s="7"/>
      <c r="C1" s="7"/>
      <c r="D1" s="7"/>
      <c r="E1" s="7"/>
      <c r="F1" s="7"/>
      <c r="G1" s="7"/>
      <c r="H1" s="7"/>
      <c r="I1" s="7"/>
      <c r="J1" s="7"/>
      <c r="K1" s="7"/>
      <c r="L1" s="7"/>
      <c r="M1" s="7"/>
      <c r="N1" s="7"/>
      <c r="O1" s="7"/>
      <c r="P1" s="7"/>
      <c r="Q1" s="7"/>
      <c r="R1" s="7"/>
      <c r="S1" s="7"/>
      <c r="T1" s="7"/>
      <c r="U1" s="7"/>
      <c r="V1" s="7"/>
      <c r="W1" s="7"/>
      <c r="X1" s="7"/>
      <c r="Y1" s="7"/>
      <c r="Z1" s="7"/>
    </row>
    <row r="2" ht="15.0" customHeight="1">
      <c r="A2" s="2" t="s">
        <v>926</v>
      </c>
      <c r="B2" s="7"/>
      <c r="C2" s="7"/>
      <c r="D2" s="7"/>
      <c r="E2" s="7"/>
      <c r="F2" s="7"/>
      <c r="G2" s="7"/>
      <c r="H2" s="7"/>
      <c r="I2" s="7"/>
      <c r="J2" s="7"/>
      <c r="K2" s="7"/>
      <c r="L2" s="7"/>
      <c r="M2" s="7"/>
      <c r="N2" s="7"/>
      <c r="O2" s="7"/>
      <c r="P2" s="7"/>
      <c r="Q2" s="7"/>
      <c r="R2" s="7"/>
      <c r="S2" s="7"/>
      <c r="T2" s="7"/>
      <c r="U2" s="7"/>
      <c r="V2" s="7"/>
      <c r="W2" s="7"/>
      <c r="X2" s="7"/>
      <c r="Y2" s="7"/>
      <c r="Z2" s="7"/>
    </row>
    <row r="3" ht="15.0" customHeight="1">
      <c r="A3" s="25" t="s">
        <v>205</v>
      </c>
      <c r="B3" s="7"/>
      <c r="C3" s="7"/>
      <c r="D3" s="7"/>
      <c r="E3" s="7"/>
      <c r="F3" s="7"/>
      <c r="G3" s="7"/>
      <c r="H3" s="7"/>
      <c r="I3" s="7"/>
      <c r="J3" s="7"/>
      <c r="K3" s="7"/>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ht="15.0" customHeight="1">
      <c r="A5" s="8" t="s">
        <v>206</v>
      </c>
      <c r="B5" s="7"/>
      <c r="C5" s="7"/>
      <c r="D5" s="7"/>
      <c r="E5" s="7"/>
      <c r="F5" s="7"/>
      <c r="G5" s="7"/>
      <c r="H5" s="7"/>
      <c r="I5" s="7"/>
      <c r="J5" s="7"/>
      <c r="K5" s="7"/>
      <c r="L5" s="7"/>
      <c r="M5" s="7"/>
      <c r="N5" s="7"/>
      <c r="O5" s="7"/>
      <c r="P5" s="7"/>
      <c r="Q5" s="7"/>
      <c r="R5" s="7"/>
      <c r="S5" s="7"/>
      <c r="T5" s="7"/>
      <c r="U5" s="7"/>
      <c r="V5" s="7"/>
      <c r="W5" s="7"/>
      <c r="X5" s="7"/>
      <c r="Y5" s="7"/>
      <c r="Z5" s="7"/>
    </row>
    <row r="6" ht="18.0" customHeight="1">
      <c r="A6" s="3" t="s">
        <v>927</v>
      </c>
      <c r="L6" s="7"/>
      <c r="M6" s="7"/>
      <c r="N6" s="7"/>
      <c r="O6" s="7"/>
      <c r="P6" s="7"/>
      <c r="Q6" s="7"/>
      <c r="R6" s="7"/>
      <c r="S6" s="7"/>
      <c r="T6" s="7"/>
      <c r="U6" s="7"/>
      <c r="V6" s="7"/>
      <c r="W6" s="7"/>
      <c r="X6" s="7"/>
      <c r="Y6" s="7"/>
      <c r="Z6" s="7"/>
    </row>
    <row r="7" ht="30.0" customHeight="1">
      <c r="A7" s="3" t="s">
        <v>928</v>
      </c>
      <c r="L7" s="7"/>
      <c r="M7" s="7"/>
      <c r="N7" s="7"/>
      <c r="O7" s="7"/>
      <c r="P7" s="7"/>
      <c r="Q7" s="7"/>
      <c r="R7" s="7"/>
      <c r="S7" s="7"/>
      <c r="T7" s="7"/>
      <c r="U7" s="7"/>
      <c r="V7" s="7"/>
      <c r="W7" s="7"/>
      <c r="X7" s="7"/>
      <c r="Y7" s="7"/>
      <c r="Z7" s="7"/>
    </row>
    <row r="8" ht="30.0" customHeight="1">
      <c r="A8" s="3" t="s">
        <v>929</v>
      </c>
      <c r="L8" s="7"/>
      <c r="M8" s="7"/>
      <c r="N8" s="7"/>
      <c r="O8" s="7"/>
      <c r="P8" s="7"/>
      <c r="Q8" s="7"/>
      <c r="R8" s="7"/>
      <c r="S8" s="7"/>
      <c r="T8" s="7"/>
      <c r="U8" s="7"/>
      <c r="V8" s="7"/>
      <c r="W8" s="7"/>
      <c r="X8" s="7"/>
      <c r="Y8" s="7"/>
      <c r="Z8" s="7"/>
    </row>
    <row r="9" ht="18.0" customHeight="1">
      <c r="A9" s="3" t="s">
        <v>930</v>
      </c>
      <c r="L9" s="7"/>
      <c r="M9" s="7"/>
      <c r="N9" s="7"/>
      <c r="O9" s="7"/>
      <c r="P9" s="7"/>
      <c r="Q9" s="7"/>
      <c r="R9" s="7"/>
      <c r="S9" s="7"/>
      <c r="T9" s="7"/>
      <c r="U9" s="7"/>
      <c r="V9" s="7"/>
      <c r="W9" s="7"/>
      <c r="X9" s="7"/>
      <c r="Y9" s="7"/>
      <c r="Z9" s="7"/>
    </row>
    <row r="10" ht="18.0" customHeight="1">
      <c r="A10" s="3" t="s">
        <v>931</v>
      </c>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ht="15.0" customHeight="1">
      <c r="A13" s="8" t="s">
        <v>212</v>
      </c>
      <c r="B13" s="7"/>
      <c r="C13" s="7"/>
      <c r="D13" s="7"/>
      <c r="E13" s="8" t="s">
        <v>213</v>
      </c>
      <c r="F13" s="7"/>
      <c r="G13" s="7"/>
      <c r="H13" s="7"/>
      <c r="I13" s="7"/>
      <c r="J13" s="7"/>
      <c r="K13" s="7"/>
      <c r="L13" s="7"/>
      <c r="M13" s="7"/>
      <c r="N13" s="7"/>
      <c r="O13" s="7"/>
      <c r="P13" s="7"/>
      <c r="Q13" s="7"/>
      <c r="R13" s="7"/>
      <c r="S13" s="7"/>
      <c r="T13" s="7"/>
      <c r="U13" s="7"/>
      <c r="V13" s="7"/>
      <c r="W13" s="7"/>
      <c r="X13" s="7"/>
      <c r="Y13" s="7"/>
      <c r="Z13" s="7"/>
    </row>
    <row r="14" ht="15.0" customHeight="1">
      <c r="A14" s="3" t="s">
        <v>214</v>
      </c>
      <c r="C14" s="42">
        <v>0.499683310492912</v>
      </c>
      <c r="D14" s="7"/>
      <c r="E14" s="43" t="s">
        <v>932</v>
      </c>
      <c r="F14" s="44"/>
      <c r="G14" s="44"/>
      <c r="H14" s="44"/>
      <c r="I14" s="44"/>
      <c r="J14" s="44"/>
      <c r="K14" s="45"/>
      <c r="L14" s="7"/>
      <c r="M14" s="7"/>
      <c r="N14" s="7"/>
      <c r="O14" s="7"/>
      <c r="P14" s="7"/>
      <c r="Q14" s="7"/>
      <c r="R14" s="7"/>
      <c r="S14" s="7"/>
      <c r="T14" s="7"/>
      <c r="U14" s="7"/>
      <c r="V14" s="7"/>
      <c r="W14" s="7"/>
      <c r="X14" s="7"/>
      <c r="Y14" s="7"/>
      <c r="Z14" s="7"/>
    </row>
    <row r="15" ht="15.0" customHeight="1">
      <c r="A15" s="3" t="s">
        <v>216</v>
      </c>
      <c r="C15" s="42">
        <f>1-C14</f>
        <v>0.5003166895</v>
      </c>
      <c r="D15" s="7"/>
      <c r="E15" s="46"/>
      <c r="K15" s="47"/>
      <c r="L15" s="7"/>
      <c r="M15" s="7"/>
      <c r="N15" s="7"/>
      <c r="O15" s="7"/>
      <c r="P15" s="7"/>
      <c r="Q15" s="7"/>
      <c r="R15" s="7"/>
      <c r="S15" s="7"/>
      <c r="T15" s="7"/>
      <c r="U15" s="7"/>
      <c r="V15" s="7"/>
      <c r="W15" s="7"/>
      <c r="X15" s="7"/>
      <c r="Y15" s="7"/>
      <c r="Z15" s="7"/>
    </row>
    <row r="16" ht="15.0" customHeight="1">
      <c r="A16" s="3" t="s">
        <v>217</v>
      </c>
      <c r="C16" s="48">
        <f>(C14-C15)*100</f>
        <v>-0.06333790142</v>
      </c>
      <c r="D16" s="7"/>
      <c r="E16" s="46"/>
      <c r="K16" s="47"/>
      <c r="L16" s="7"/>
      <c r="M16" s="7"/>
      <c r="N16" s="7"/>
      <c r="O16" s="7"/>
      <c r="P16" s="7"/>
      <c r="Q16" s="7"/>
      <c r="R16" s="7"/>
      <c r="S16" s="7"/>
      <c r="T16" s="7"/>
      <c r="U16" s="7"/>
      <c r="V16" s="7"/>
      <c r="W16" s="7"/>
      <c r="X16" s="7"/>
      <c r="Y16" s="7"/>
      <c r="Z16" s="7"/>
    </row>
    <row r="17" ht="15.0" customHeight="1">
      <c r="A17" s="3" t="s">
        <v>120</v>
      </c>
      <c r="C17" s="49" t="str">
        <f>IF(C14&gt;0.5,"Brooks","Mackenzie")</f>
        <v>Mackenzie</v>
      </c>
      <c r="D17" s="7"/>
      <c r="E17" s="46"/>
      <c r="K17" s="47"/>
      <c r="L17" s="7"/>
      <c r="M17" s="7"/>
      <c r="N17" s="7"/>
      <c r="O17" s="7"/>
      <c r="P17" s="7"/>
      <c r="Q17" s="7"/>
      <c r="R17" s="7"/>
      <c r="S17" s="7"/>
      <c r="T17" s="7"/>
      <c r="U17" s="7"/>
      <c r="V17" s="7"/>
      <c r="W17" s="7"/>
      <c r="X17" s="7"/>
      <c r="Y17" s="7"/>
      <c r="Z17" s="7"/>
    </row>
    <row r="18" ht="15.0" customHeight="1">
      <c r="A18" s="20" t="s">
        <v>218</v>
      </c>
      <c r="C18" s="50"/>
      <c r="D18" s="7"/>
      <c r="E18" s="46"/>
      <c r="K18" s="47"/>
      <c r="L18" s="7"/>
      <c r="M18" s="7"/>
      <c r="N18" s="7"/>
      <c r="O18" s="7"/>
      <c r="P18" s="7"/>
      <c r="Q18" s="7"/>
      <c r="R18" s="7"/>
      <c r="S18" s="7"/>
      <c r="T18" s="7"/>
      <c r="U18" s="7"/>
      <c r="V18" s="7"/>
      <c r="W18" s="7"/>
      <c r="X18" s="7"/>
      <c r="Y18" s="7"/>
      <c r="Z18" s="7"/>
    </row>
    <row r="19" ht="15.0" customHeight="1">
      <c r="A19" s="20" t="s">
        <v>219</v>
      </c>
      <c r="C19" s="50"/>
      <c r="D19" s="7"/>
      <c r="E19" s="51"/>
      <c r="F19" s="52"/>
      <c r="G19" s="52"/>
      <c r="H19" s="52"/>
      <c r="I19" s="52"/>
      <c r="J19" s="52"/>
      <c r="K19" s="53"/>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0" customHeight="1">
      <c r="A21" s="8" t="s">
        <v>220</v>
      </c>
      <c r="B21" s="7"/>
      <c r="C21" s="7"/>
      <c r="D21" s="7"/>
      <c r="E21" s="8" t="s">
        <v>80</v>
      </c>
      <c r="F21" s="7"/>
      <c r="G21" s="7"/>
      <c r="H21" s="7"/>
      <c r="I21" s="7"/>
      <c r="J21" s="7"/>
      <c r="K21" s="7"/>
      <c r="L21" s="7"/>
      <c r="M21" s="7"/>
      <c r="N21" s="7"/>
      <c r="O21" s="7"/>
      <c r="P21" s="7"/>
      <c r="Q21" s="7"/>
      <c r="R21" s="7"/>
      <c r="S21" s="7"/>
      <c r="T21" s="7"/>
      <c r="U21" s="7"/>
      <c r="V21" s="7"/>
      <c r="W21" s="7"/>
      <c r="X21" s="7"/>
      <c r="Y21" s="7"/>
      <c r="Z21" s="7"/>
    </row>
    <row r="22" ht="27.75" customHeight="1">
      <c r="A22" s="3" t="s">
        <v>221</v>
      </c>
      <c r="C22" s="23" t="s">
        <v>227</v>
      </c>
      <c r="D22" s="7"/>
      <c r="E22" s="36" t="s">
        <v>180</v>
      </c>
      <c r="F22" s="55" t="s">
        <v>222</v>
      </c>
      <c r="G22" s="7"/>
      <c r="H22" s="7"/>
      <c r="I22" s="7"/>
      <c r="J22" s="7"/>
      <c r="K22" s="7"/>
      <c r="L22" s="7"/>
      <c r="M22" s="7"/>
      <c r="N22" s="7"/>
      <c r="O22" s="7"/>
      <c r="P22" s="7"/>
      <c r="Q22" s="7"/>
      <c r="R22" s="7"/>
      <c r="S22" s="7"/>
      <c r="T22" s="7"/>
      <c r="U22" s="7"/>
      <c r="V22" s="7"/>
      <c r="W22" s="7"/>
      <c r="X22" s="7"/>
      <c r="Y22" s="7"/>
      <c r="Z22" s="7"/>
    </row>
    <row r="23" ht="27.75" customHeight="1">
      <c r="A23" s="3" t="s">
        <v>223</v>
      </c>
      <c r="C23" s="23" t="s">
        <v>933</v>
      </c>
      <c r="D23" s="7"/>
      <c r="E23" s="7"/>
      <c r="F23" s="7"/>
      <c r="G23" s="7"/>
      <c r="H23" s="7"/>
      <c r="I23" s="7"/>
      <c r="J23" s="7"/>
      <c r="K23" s="7"/>
      <c r="L23" s="7"/>
      <c r="M23" s="7"/>
      <c r="N23" s="7"/>
      <c r="O23" s="7"/>
      <c r="P23" s="7"/>
      <c r="Q23" s="7"/>
      <c r="R23" s="7"/>
      <c r="S23" s="7"/>
      <c r="T23" s="7"/>
      <c r="U23" s="7"/>
      <c r="V23" s="7"/>
      <c r="W23" s="7"/>
      <c r="X23" s="7"/>
      <c r="Y23" s="7"/>
      <c r="Z23" s="7"/>
    </row>
    <row r="24" ht="27.75" customHeight="1">
      <c r="A24" s="3" t="s">
        <v>225</v>
      </c>
      <c r="C24" s="56">
        <v>-0.145861315837209</v>
      </c>
      <c r="D24" s="7"/>
      <c r="E24" s="7"/>
      <c r="F24" s="7"/>
      <c r="G24" s="7"/>
      <c r="H24" s="7"/>
      <c r="I24" s="7"/>
      <c r="J24" s="7"/>
      <c r="K24" s="7"/>
      <c r="L24" s="7"/>
      <c r="M24" s="7"/>
      <c r="N24" s="7"/>
      <c r="O24" s="7"/>
      <c r="P24" s="7"/>
      <c r="Q24" s="7"/>
      <c r="R24" s="7"/>
      <c r="S24" s="7"/>
      <c r="T24" s="7"/>
      <c r="U24" s="7"/>
      <c r="V24" s="7"/>
      <c r="W24" s="7"/>
      <c r="X24" s="7"/>
      <c r="Y24" s="7"/>
      <c r="Z24" s="7"/>
    </row>
    <row r="25" ht="27.75" customHeight="1">
      <c r="A25" s="3" t="s">
        <v>226</v>
      </c>
      <c r="C25" s="20" t="s">
        <v>227</v>
      </c>
      <c r="D25" s="7"/>
      <c r="E25" s="7"/>
      <c r="F25" s="7"/>
      <c r="G25" s="7"/>
      <c r="H25" s="7"/>
      <c r="I25" s="7"/>
      <c r="J25" s="7"/>
      <c r="K25" s="7"/>
      <c r="L25" s="7"/>
      <c r="M25" s="7"/>
      <c r="N25" s="7"/>
      <c r="O25" s="7"/>
      <c r="P25" s="7"/>
      <c r="Q25" s="7"/>
      <c r="R25" s="7"/>
      <c r="S25" s="7"/>
      <c r="T25" s="7"/>
      <c r="U25" s="7"/>
      <c r="V25" s="7"/>
      <c r="W25" s="7"/>
      <c r="X25" s="7"/>
      <c r="Y25" s="7"/>
      <c r="Z25" s="7"/>
    </row>
    <row r="26" ht="27.75" customHeight="1">
      <c r="A26" s="3" t="s">
        <v>125</v>
      </c>
      <c r="C26" s="3" t="s">
        <v>179</v>
      </c>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0" customHeight="1">
      <c r="A29" s="8" t="s">
        <v>934</v>
      </c>
      <c r="B29" s="7"/>
      <c r="C29" s="7"/>
      <c r="D29" s="7"/>
      <c r="E29" s="7"/>
      <c r="F29" s="7"/>
      <c r="G29" s="7"/>
      <c r="H29" s="8" t="s">
        <v>935</v>
      </c>
      <c r="I29" s="7"/>
      <c r="J29" s="7"/>
      <c r="K29" s="7"/>
      <c r="L29" s="7"/>
      <c r="M29" s="7"/>
      <c r="N29" s="7"/>
      <c r="O29" s="7"/>
      <c r="P29" s="7"/>
      <c r="Q29" s="7"/>
      <c r="R29" s="7"/>
      <c r="S29" s="7"/>
      <c r="T29" s="7"/>
      <c r="U29" s="7"/>
      <c r="V29" s="7"/>
      <c r="W29" s="7"/>
      <c r="X29" s="7"/>
      <c r="Y29" s="7"/>
      <c r="Z29" s="7"/>
    </row>
    <row r="30" ht="39.75" customHeight="1">
      <c r="A30" s="24" t="s">
        <v>392</v>
      </c>
      <c r="B30" s="24" t="s">
        <v>936</v>
      </c>
      <c r="C30" s="24" t="s">
        <v>937</v>
      </c>
      <c r="D30" s="24" t="s">
        <v>938</v>
      </c>
      <c r="E30" s="24" t="s">
        <v>218</v>
      </c>
      <c r="F30" s="24" t="s">
        <v>219</v>
      </c>
      <c r="G30" s="7"/>
      <c r="H30" s="24" t="s">
        <v>392</v>
      </c>
      <c r="I30" s="24" t="s">
        <v>936</v>
      </c>
      <c r="J30" s="24" t="s">
        <v>939</v>
      </c>
      <c r="K30" s="24" t="s">
        <v>940</v>
      </c>
      <c r="L30" s="7"/>
      <c r="M30" s="7"/>
      <c r="N30" s="7"/>
      <c r="O30" s="7"/>
      <c r="P30" s="7"/>
      <c r="Q30" s="7"/>
      <c r="R30" s="7"/>
      <c r="S30" s="7"/>
      <c r="T30" s="7"/>
      <c r="U30" s="7"/>
      <c r="V30" s="7"/>
      <c r="W30" s="7"/>
      <c r="X30" s="7"/>
      <c r="Y30" s="7"/>
      <c r="Z30" s="7"/>
    </row>
    <row r="31" ht="15.0" customHeight="1">
      <c r="A31" s="20" t="s">
        <v>707</v>
      </c>
      <c r="B31" s="27">
        <v>1.09</v>
      </c>
      <c r="C31" s="27">
        <v>0.07</v>
      </c>
      <c r="D31" s="57">
        <v>0.506051873198847</v>
      </c>
      <c r="E31" s="50">
        <v>878.0</v>
      </c>
      <c r="F31" s="50">
        <v>857.0</v>
      </c>
      <c r="G31" s="7"/>
      <c r="H31" s="20" t="s">
        <v>423</v>
      </c>
      <c r="I31" s="27">
        <v>-0.04</v>
      </c>
      <c r="J31" s="57">
        <v>0.489928525016244</v>
      </c>
      <c r="K31" s="57">
        <v>0.477582846003899</v>
      </c>
      <c r="L31" s="7"/>
      <c r="M31" s="7"/>
      <c r="N31" s="7"/>
      <c r="O31" s="7"/>
      <c r="P31" s="7"/>
      <c r="Q31" s="7"/>
      <c r="R31" s="7"/>
      <c r="S31" s="7"/>
      <c r="T31" s="7"/>
      <c r="U31" s="7"/>
      <c r="V31" s="7"/>
      <c r="W31" s="7"/>
      <c r="X31" s="7"/>
      <c r="Y31" s="7"/>
      <c r="Z31" s="7"/>
    </row>
    <row r="32" ht="15.0" customHeight="1">
      <c r="A32" s="20" t="s">
        <v>708</v>
      </c>
      <c r="B32" s="27">
        <v>0.58</v>
      </c>
      <c r="C32" s="27">
        <v>0.35</v>
      </c>
      <c r="D32" s="57">
        <v>0.509409045889733</v>
      </c>
      <c r="E32" s="50">
        <v>1543.0</v>
      </c>
      <c r="F32" s="50">
        <v>1486.0</v>
      </c>
      <c r="G32" s="7"/>
      <c r="H32" s="20" t="s">
        <v>709</v>
      </c>
      <c r="I32" s="27">
        <v>-0.18</v>
      </c>
      <c r="J32" s="57">
        <v>0.487274655355249</v>
      </c>
      <c r="K32" s="57">
        <v>0.480381760339343</v>
      </c>
      <c r="L32" s="7"/>
      <c r="M32" s="7"/>
      <c r="N32" s="7"/>
      <c r="O32" s="7"/>
      <c r="P32" s="7"/>
      <c r="Q32" s="7"/>
      <c r="R32" s="7"/>
      <c r="S32" s="7"/>
      <c r="T32" s="7"/>
      <c r="U32" s="7"/>
      <c r="V32" s="7"/>
      <c r="W32" s="7"/>
      <c r="X32" s="7"/>
      <c r="Y32" s="7"/>
      <c r="Z32" s="7"/>
    </row>
    <row r="33" ht="15.0" customHeight="1">
      <c r="A33" s="20" t="s">
        <v>706</v>
      </c>
      <c r="B33" s="27">
        <v>-0.29</v>
      </c>
      <c r="C33" s="27">
        <v>-1.06</v>
      </c>
      <c r="D33" s="57">
        <v>0.491940683430045</v>
      </c>
      <c r="E33" s="50">
        <v>763.0</v>
      </c>
      <c r="F33" s="50">
        <v>788.0</v>
      </c>
      <c r="G33" s="7"/>
      <c r="H33" s="20" t="s">
        <v>710</v>
      </c>
      <c r="I33" s="27">
        <v>-0.36</v>
      </c>
      <c r="J33" s="57">
        <v>0.49546485260771</v>
      </c>
      <c r="K33" s="57">
        <v>0.482993197278912</v>
      </c>
      <c r="L33" s="7"/>
      <c r="M33" s="7"/>
      <c r="N33" s="7"/>
      <c r="O33" s="7"/>
      <c r="P33" s="7"/>
      <c r="Q33" s="7"/>
      <c r="R33" s="7"/>
      <c r="S33" s="7"/>
      <c r="T33" s="7"/>
      <c r="U33" s="7"/>
      <c r="V33" s="7"/>
      <c r="W33" s="7"/>
      <c r="X33" s="7"/>
      <c r="Y33" s="7"/>
      <c r="Z33" s="7"/>
    </row>
    <row r="34" ht="15.0" customHeight="1">
      <c r="A34" s="20" t="s">
        <v>725</v>
      </c>
      <c r="B34" s="27">
        <v>-0.83</v>
      </c>
      <c r="C34" s="27">
        <v>-0.41</v>
      </c>
      <c r="D34" s="57">
        <v>0.489835430784124</v>
      </c>
      <c r="E34" s="50">
        <v>506.0</v>
      </c>
      <c r="F34" s="50">
        <v>527.0</v>
      </c>
      <c r="G34" s="7"/>
      <c r="H34" s="20" t="s">
        <v>706</v>
      </c>
      <c r="I34" s="27">
        <v>-0.29</v>
      </c>
      <c r="J34" s="57">
        <v>0.484864300626305</v>
      </c>
      <c r="K34" s="57">
        <v>0.484342379958246</v>
      </c>
      <c r="L34" s="7"/>
      <c r="M34" s="7"/>
      <c r="N34" s="7"/>
      <c r="O34" s="7"/>
      <c r="P34" s="7"/>
      <c r="Q34" s="7"/>
      <c r="R34" s="7"/>
      <c r="S34" s="7"/>
      <c r="T34" s="7"/>
      <c r="U34" s="7"/>
      <c r="V34" s="7"/>
      <c r="W34" s="7"/>
      <c r="X34" s="7"/>
      <c r="Y34" s="7"/>
      <c r="Z34" s="7"/>
    </row>
    <row r="35" ht="15.0" customHeight="1">
      <c r="A35" s="20" t="s">
        <v>726</v>
      </c>
      <c r="B35" s="27">
        <v>0.08</v>
      </c>
      <c r="C35" s="27">
        <v>0.04</v>
      </c>
      <c r="D35" s="57">
        <v>0.501238645747316</v>
      </c>
      <c r="E35" s="50">
        <v>607.0</v>
      </c>
      <c r="F35" s="50">
        <v>604.0</v>
      </c>
      <c r="G35" s="7"/>
      <c r="H35" s="20" t="s">
        <v>726</v>
      </c>
      <c r="I35" s="27">
        <v>0.08</v>
      </c>
      <c r="J35" s="57">
        <v>0.500308451573103</v>
      </c>
      <c r="K35" s="57">
        <v>0.495373226403455</v>
      </c>
      <c r="L35" s="7"/>
      <c r="M35" s="7"/>
      <c r="N35" s="7"/>
      <c r="O35" s="7"/>
      <c r="P35" s="7"/>
      <c r="Q35" s="7"/>
      <c r="R35" s="7"/>
      <c r="S35" s="7"/>
      <c r="T35" s="7"/>
      <c r="U35" s="7"/>
      <c r="V35" s="7"/>
      <c r="W35" s="7"/>
      <c r="X35" s="7"/>
      <c r="Y35" s="7"/>
      <c r="Z35" s="7"/>
    </row>
    <row r="36" ht="15.0" customHeight="1">
      <c r="A36" s="20" t="s">
        <v>732</v>
      </c>
      <c r="B36" s="27">
        <v>0.37</v>
      </c>
      <c r="C36" s="27">
        <v>0.41</v>
      </c>
      <c r="D36" s="57">
        <v>0.501573976915005</v>
      </c>
      <c r="E36" s="50">
        <v>478.0</v>
      </c>
      <c r="F36" s="50">
        <v>475.0</v>
      </c>
      <c r="G36" s="7"/>
      <c r="H36" s="20" t="s">
        <v>732</v>
      </c>
      <c r="I36" s="27">
        <v>0.37</v>
      </c>
      <c r="J36" s="57">
        <v>0.49063670411985</v>
      </c>
      <c r="K36" s="57">
        <v>0.499063670411985</v>
      </c>
      <c r="L36" s="7"/>
      <c r="M36" s="7"/>
      <c r="N36" s="7"/>
      <c r="O36" s="7"/>
      <c r="P36" s="7"/>
      <c r="Q36" s="7"/>
      <c r="R36" s="7"/>
      <c r="S36" s="7"/>
      <c r="T36" s="7"/>
      <c r="U36" s="7"/>
      <c r="V36" s="7"/>
      <c r="W36" s="7"/>
      <c r="X36" s="7"/>
      <c r="Y36" s="7"/>
      <c r="Z36" s="7"/>
    </row>
    <row r="37" ht="15.0" customHeight="1">
      <c r="A37" s="20" t="s">
        <v>754</v>
      </c>
      <c r="B37" s="27">
        <v>-0.15</v>
      </c>
      <c r="C37" s="27">
        <v>-0.86</v>
      </c>
      <c r="D37" s="57">
        <v>0.493593314763231</v>
      </c>
      <c r="E37" s="50">
        <v>886.0</v>
      </c>
      <c r="F37" s="50">
        <v>909.0</v>
      </c>
      <c r="G37" s="7"/>
      <c r="H37" s="20" t="s">
        <v>754</v>
      </c>
      <c r="I37" s="27">
        <v>-0.15</v>
      </c>
      <c r="J37" s="57">
        <v>0.490674318507891</v>
      </c>
      <c r="K37" s="57">
        <v>0.486370157819225</v>
      </c>
      <c r="L37" s="7"/>
      <c r="M37" s="7"/>
      <c r="N37" s="7"/>
      <c r="O37" s="7"/>
      <c r="P37" s="7"/>
      <c r="Q37" s="7"/>
      <c r="R37" s="7"/>
      <c r="S37" s="7"/>
      <c r="T37" s="7"/>
      <c r="U37" s="7"/>
      <c r="V37" s="7"/>
      <c r="W37" s="7"/>
      <c r="X37" s="7"/>
      <c r="Y37" s="7"/>
      <c r="Z37" s="7"/>
    </row>
    <row r="38" ht="15.0" customHeight="1">
      <c r="A38" s="20" t="s">
        <v>875</v>
      </c>
      <c r="B38" s="27">
        <v>-0.93</v>
      </c>
      <c r="C38" s="27">
        <v>0.34</v>
      </c>
      <c r="D38" s="57">
        <v>0.493360572012257</v>
      </c>
      <c r="E38" s="50">
        <v>483.0</v>
      </c>
      <c r="F38" s="50">
        <v>496.0</v>
      </c>
      <c r="G38" s="7"/>
      <c r="H38" s="20" t="s">
        <v>818</v>
      </c>
      <c r="I38" s="27">
        <v>-0.53</v>
      </c>
      <c r="J38" s="57">
        <v>0.493803622497617</v>
      </c>
      <c r="K38" s="57">
        <v>0.510009532888465</v>
      </c>
      <c r="L38" s="7"/>
      <c r="M38" s="7"/>
      <c r="N38" s="7"/>
      <c r="O38" s="7"/>
      <c r="P38" s="7"/>
      <c r="Q38" s="7"/>
      <c r="R38" s="7"/>
      <c r="S38" s="7"/>
      <c r="T38" s="7"/>
      <c r="U38" s="7"/>
      <c r="V38" s="7"/>
      <c r="W38" s="7"/>
      <c r="X38" s="7"/>
      <c r="Y38" s="7"/>
      <c r="Z38" s="7"/>
    </row>
    <row r="39" ht="15.0" customHeight="1">
      <c r="A39" s="20" t="s">
        <v>879</v>
      </c>
      <c r="B39" s="27">
        <v>0.98</v>
      </c>
      <c r="C39" s="27">
        <v>0.99</v>
      </c>
      <c r="D39" s="57">
        <v>0.506907545164718</v>
      </c>
      <c r="E39" s="50">
        <v>477.0</v>
      </c>
      <c r="F39" s="50">
        <v>464.0</v>
      </c>
      <c r="G39" s="7"/>
      <c r="H39" s="20" t="s">
        <v>819</v>
      </c>
      <c r="I39" s="27">
        <v>-0.47</v>
      </c>
      <c r="J39" s="57">
        <v>0.501551189245088</v>
      </c>
      <c r="K39" s="57">
        <v>0.516028955532575</v>
      </c>
      <c r="L39" s="7"/>
      <c r="M39" s="7"/>
      <c r="N39" s="7"/>
      <c r="O39" s="7"/>
      <c r="P39" s="7"/>
      <c r="Q39" s="7"/>
      <c r="R39" s="7"/>
      <c r="S39" s="7"/>
      <c r="T39" s="7"/>
      <c r="U39" s="7"/>
      <c r="V39" s="7"/>
      <c r="W39" s="7"/>
      <c r="X39" s="7"/>
      <c r="Y39" s="7"/>
      <c r="Z39" s="7"/>
    </row>
    <row r="40" ht="15.0" customHeight="1">
      <c r="A40" s="20" t="s">
        <v>881</v>
      </c>
      <c r="B40" s="27">
        <v>-0.26</v>
      </c>
      <c r="C40" s="27">
        <v>-1.14</v>
      </c>
      <c r="D40" s="57">
        <v>0.488914819136523</v>
      </c>
      <c r="E40" s="50">
        <v>419.0</v>
      </c>
      <c r="F40" s="50">
        <v>438.0</v>
      </c>
      <c r="G40" s="7"/>
      <c r="H40" s="20" t="s">
        <v>881</v>
      </c>
      <c r="I40" s="27">
        <v>-0.26</v>
      </c>
      <c r="J40" s="57">
        <v>0.489309210526316</v>
      </c>
      <c r="K40" s="57">
        <v>0.483552631578947</v>
      </c>
      <c r="L40" s="7"/>
      <c r="M40" s="7"/>
      <c r="N40" s="7"/>
      <c r="O40" s="7"/>
      <c r="P40" s="7"/>
      <c r="Q40" s="7"/>
      <c r="R40" s="7"/>
      <c r="S40" s="7"/>
      <c r="T40" s="7"/>
      <c r="U40" s="7"/>
      <c r="V40" s="7"/>
      <c r="W40" s="7"/>
      <c r="X40" s="7"/>
      <c r="Y40" s="7"/>
      <c r="Z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ht="15.0" customHeight="1">
      <c r="A43" s="7"/>
      <c r="B43" s="7"/>
      <c r="C43" s="7"/>
      <c r="D43" s="7"/>
      <c r="E43" s="7"/>
      <c r="F43" s="7"/>
      <c r="G43" s="7"/>
      <c r="H43" s="20" t="s">
        <v>941</v>
      </c>
      <c r="I43" s="7"/>
      <c r="J43" s="7"/>
      <c r="K43" s="26">
        <v>0.499857994887816</v>
      </c>
      <c r="L43" s="7"/>
      <c r="M43" s="7"/>
      <c r="N43" s="7"/>
      <c r="O43" s="7"/>
      <c r="P43" s="7"/>
      <c r="Q43" s="7"/>
      <c r="R43" s="7"/>
      <c r="S43" s="7"/>
      <c r="T43" s="7"/>
      <c r="U43" s="7"/>
      <c r="V43" s="7"/>
      <c r="W43" s="7"/>
      <c r="X43" s="7"/>
      <c r="Y43" s="7"/>
      <c r="Z43" s="7"/>
    </row>
    <row r="44" ht="15.0" customHeight="1">
      <c r="A44" s="7"/>
      <c r="B44" s="7"/>
      <c r="C44" s="7"/>
      <c r="D44" s="7"/>
      <c r="E44" s="7"/>
      <c r="F44" s="7"/>
      <c r="G44" s="7"/>
      <c r="H44" s="20" t="s">
        <v>942</v>
      </c>
      <c r="I44" s="7"/>
      <c r="J44" s="7"/>
      <c r="K44" s="27">
        <v>0.0174684394904062</v>
      </c>
      <c r="L44" s="7"/>
      <c r="M44" s="7"/>
      <c r="N44" s="7"/>
      <c r="O44" s="7"/>
      <c r="P44" s="7"/>
      <c r="Q44" s="7"/>
      <c r="R44" s="7"/>
      <c r="S44" s="7"/>
      <c r="T44" s="7"/>
      <c r="U44" s="7"/>
      <c r="V44" s="7"/>
      <c r="W44" s="7"/>
      <c r="X44" s="7"/>
      <c r="Y44" s="7"/>
      <c r="Z44" s="7"/>
    </row>
    <row r="45" ht="15.0" customHeight="1">
      <c r="A45" s="7"/>
      <c r="B45" s="7"/>
      <c r="C45" s="7"/>
      <c r="D45" s="7"/>
      <c r="E45" s="7"/>
      <c r="F45" s="7"/>
      <c r="G45" s="7"/>
      <c r="H45" s="20" t="s">
        <v>943</v>
      </c>
      <c r="I45" s="7"/>
      <c r="J45" s="7"/>
      <c r="K45" s="26">
        <v>0.499683310492912</v>
      </c>
      <c r="L45" s="7"/>
      <c r="M45" s="7"/>
      <c r="N45" s="7"/>
      <c r="O45" s="7"/>
      <c r="P45" s="7"/>
      <c r="Q45" s="7"/>
      <c r="R45" s="7"/>
      <c r="S45" s="7"/>
      <c r="T45" s="7"/>
      <c r="U45" s="7"/>
      <c r="V45" s="7"/>
      <c r="W45" s="7"/>
      <c r="X45" s="7"/>
      <c r="Y45" s="7"/>
      <c r="Z45" s="7"/>
    </row>
    <row r="46" ht="15.0" customHeight="1">
      <c r="A46" s="7"/>
      <c r="B46" s="7"/>
      <c r="C46" s="7"/>
      <c r="D46" s="7"/>
      <c r="E46" s="7"/>
      <c r="F46" s="7"/>
      <c r="G46" s="7"/>
      <c r="H46" s="20" t="s">
        <v>944</v>
      </c>
      <c r="I46" s="7"/>
      <c r="J46" s="7"/>
      <c r="K46" s="26">
        <v>0.491830389627572</v>
      </c>
      <c r="L46" s="7"/>
      <c r="M46" s="7"/>
      <c r="N46" s="7"/>
      <c r="O46" s="7"/>
      <c r="P46" s="7"/>
      <c r="Q46" s="7"/>
      <c r="R46" s="7"/>
      <c r="S46" s="7"/>
      <c r="T46" s="7"/>
      <c r="U46" s="7"/>
      <c r="V46" s="7"/>
      <c r="W46" s="7"/>
      <c r="X46" s="7"/>
      <c r="Y46" s="7"/>
      <c r="Z46" s="7"/>
    </row>
    <row r="47" ht="15.0" customHeight="1">
      <c r="A47" s="7"/>
      <c r="B47" s="7"/>
      <c r="C47" s="7"/>
      <c r="D47" s="7"/>
      <c r="E47" s="7"/>
      <c r="F47" s="7"/>
      <c r="G47" s="7"/>
      <c r="H47" s="20" t="s">
        <v>945</v>
      </c>
      <c r="I47" s="7"/>
      <c r="J47" s="7"/>
      <c r="K47" s="27">
        <v>-0.174999721405633</v>
      </c>
      <c r="L47" s="7"/>
      <c r="M47" s="7"/>
      <c r="N47" s="7"/>
      <c r="O47" s="7"/>
      <c r="P47" s="7"/>
      <c r="Q47" s="7"/>
      <c r="R47" s="7"/>
      <c r="S47" s="7"/>
      <c r="T47" s="7"/>
      <c r="U47" s="7"/>
      <c r="V47" s="7"/>
      <c r="W47" s="7"/>
      <c r="X47" s="7"/>
      <c r="Y47" s="7"/>
      <c r="Z47" s="7"/>
    </row>
    <row r="48" ht="15.0" customHeight="1">
      <c r="A48" s="7"/>
      <c r="B48" s="7"/>
      <c r="C48" s="7"/>
      <c r="D48" s="7"/>
      <c r="E48" s="7"/>
      <c r="F48" s="7"/>
      <c r="G48" s="7"/>
      <c r="H48" s="20" t="s">
        <v>946</v>
      </c>
      <c r="I48" s="7"/>
      <c r="J48" s="7"/>
      <c r="K48" s="26">
        <v>0.493580386841628</v>
      </c>
      <c r="L48" s="7"/>
      <c r="M48" s="7"/>
      <c r="N48" s="7"/>
      <c r="O48" s="7"/>
      <c r="P48" s="7"/>
      <c r="Q48" s="7"/>
      <c r="R48" s="7"/>
      <c r="S48" s="7"/>
      <c r="T48" s="7"/>
      <c r="U48" s="7"/>
      <c r="V48" s="7"/>
      <c r="W48" s="7"/>
      <c r="X48" s="7"/>
      <c r="Y48" s="7"/>
      <c r="Z48" s="7"/>
    </row>
    <row r="49" ht="15.0" customHeight="1">
      <c r="A49" s="7"/>
      <c r="B49" s="7"/>
      <c r="C49" s="7"/>
      <c r="D49" s="7"/>
      <c r="E49" s="7"/>
      <c r="F49" s="7"/>
      <c r="G49" s="7"/>
      <c r="H49" s="20" t="s">
        <v>947</v>
      </c>
      <c r="I49" s="7"/>
      <c r="J49" s="7"/>
      <c r="K49" s="26">
        <v>0.495039</v>
      </c>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8">
    <mergeCell ref="A15:B15"/>
    <mergeCell ref="A16:B16"/>
    <mergeCell ref="A17:B17"/>
    <mergeCell ref="A18:B18"/>
    <mergeCell ref="A22:B22"/>
    <mergeCell ref="A23:B23"/>
    <mergeCell ref="A24:B24"/>
    <mergeCell ref="A25:B25"/>
    <mergeCell ref="A26:B26"/>
    <mergeCell ref="C26:H26"/>
    <mergeCell ref="A6:K6"/>
    <mergeCell ref="A7:K7"/>
    <mergeCell ref="A8:K8"/>
    <mergeCell ref="A9:K9"/>
    <mergeCell ref="A10:K10"/>
    <mergeCell ref="A14:B14"/>
    <mergeCell ref="E14:K19"/>
    <mergeCell ref="A19:B19"/>
  </mergeCells>
  <hyperlinks>
    <hyperlink r:id="rId1" location="'Results'!A1" ref="A3"/>
    <hyperlink r:id="rId2" location="'How%20to%20Read'!A1" ref="F22"/>
  </hyperlinks>
  <printOptions/>
  <pageMargins bottom="1.0" footer="0.0" header="0.0" left="0.75" right="0.75" top="1.0"/>
  <pageSetup fitToHeight="0" paperSize="9" orientation="landscape"/>
  <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3" width="16.0"/>
    <col customWidth="1" min="4" max="11" width="13.0"/>
    <col customWidth="1" min="12" max="26" width="8.71"/>
  </cols>
  <sheetData>
    <row r="1" ht="17.25" customHeight="1">
      <c r="A1" s="1" t="s">
        <v>948</v>
      </c>
      <c r="B1" s="7"/>
      <c r="C1" s="7"/>
      <c r="D1" s="7"/>
      <c r="E1" s="7"/>
      <c r="F1" s="7"/>
      <c r="G1" s="7"/>
      <c r="H1" s="7"/>
      <c r="I1" s="7"/>
      <c r="J1" s="7"/>
      <c r="K1" s="7"/>
      <c r="L1" s="7"/>
      <c r="M1" s="7"/>
      <c r="N1" s="7"/>
      <c r="O1" s="7"/>
      <c r="P1" s="7"/>
      <c r="Q1" s="7"/>
      <c r="R1" s="7"/>
      <c r="S1" s="7"/>
      <c r="T1" s="7"/>
      <c r="U1" s="7"/>
      <c r="V1" s="7"/>
      <c r="W1" s="7"/>
      <c r="X1" s="7"/>
      <c r="Y1" s="7"/>
      <c r="Z1" s="7"/>
    </row>
    <row r="2" ht="15.0" customHeight="1">
      <c r="A2" s="2" t="s">
        <v>949</v>
      </c>
      <c r="B2" s="7"/>
      <c r="C2" s="7"/>
      <c r="D2" s="7"/>
      <c r="E2" s="7"/>
      <c r="F2" s="7"/>
      <c r="G2" s="7"/>
      <c r="H2" s="7"/>
      <c r="I2" s="7"/>
      <c r="J2" s="7"/>
      <c r="K2" s="7"/>
      <c r="L2" s="7"/>
      <c r="M2" s="7"/>
      <c r="N2" s="7"/>
      <c r="O2" s="7"/>
      <c r="P2" s="7"/>
      <c r="Q2" s="7"/>
      <c r="R2" s="7"/>
      <c r="S2" s="7"/>
      <c r="T2" s="7"/>
      <c r="U2" s="7"/>
      <c r="V2" s="7"/>
      <c r="W2" s="7"/>
      <c r="X2" s="7"/>
      <c r="Y2" s="7"/>
      <c r="Z2" s="7"/>
    </row>
    <row r="3" ht="15.0" customHeight="1">
      <c r="A3" s="25" t="s">
        <v>205</v>
      </c>
      <c r="B3" s="7"/>
      <c r="C3" s="7"/>
      <c r="D3" s="7"/>
      <c r="E3" s="7"/>
      <c r="F3" s="7"/>
      <c r="G3" s="7"/>
      <c r="H3" s="7"/>
      <c r="I3" s="7"/>
      <c r="J3" s="7"/>
      <c r="K3" s="7"/>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ht="15.0" customHeight="1">
      <c r="A5" s="8" t="s">
        <v>206</v>
      </c>
      <c r="B5" s="7"/>
      <c r="C5" s="7"/>
      <c r="D5" s="7"/>
      <c r="E5" s="7"/>
      <c r="F5" s="7"/>
      <c r="G5" s="7"/>
      <c r="H5" s="7"/>
      <c r="I5" s="7"/>
      <c r="J5" s="7"/>
      <c r="K5" s="7"/>
      <c r="L5" s="7"/>
      <c r="M5" s="7"/>
      <c r="N5" s="7"/>
      <c r="O5" s="7"/>
      <c r="P5" s="7"/>
      <c r="Q5" s="7"/>
      <c r="R5" s="7"/>
      <c r="S5" s="7"/>
      <c r="T5" s="7"/>
      <c r="U5" s="7"/>
      <c r="V5" s="7"/>
      <c r="W5" s="7"/>
      <c r="X5" s="7"/>
      <c r="Y5" s="7"/>
      <c r="Z5" s="7"/>
    </row>
    <row r="6" ht="30.0" customHeight="1">
      <c r="A6" s="3" t="s">
        <v>950</v>
      </c>
      <c r="L6" s="7"/>
      <c r="M6" s="7"/>
      <c r="N6" s="7"/>
      <c r="O6" s="7"/>
      <c r="P6" s="7"/>
      <c r="Q6" s="7"/>
      <c r="R6" s="7"/>
      <c r="S6" s="7"/>
      <c r="T6" s="7"/>
      <c r="U6" s="7"/>
      <c r="V6" s="7"/>
      <c r="W6" s="7"/>
      <c r="X6" s="7"/>
      <c r="Y6" s="7"/>
      <c r="Z6" s="7"/>
    </row>
    <row r="7" ht="30.0" customHeight="1">
      <c r="A7" s="3" t="s">
        <v>951</v>
      </c>
      <c r="L7" s="7"/>
      <c r="M7" s="7"/>
      <c r="N7" s="7"/>
      <c r="O7" s="7"/>
      <c r="P7" s="7"/>
      <c r="Q7" s="7"/>
      <c r="R7" s="7"/>
      <c r="S7" s="7"/>
      <c r="T7" s="7"/>
      <c r="U7" s="7"/>
      <c r="V7" s="7"/>
      <c r="W7" s="7"/>
      <c r="X7" s="7"/>
      <c r="Y7" s="7"/>
      <c r="Z7" s="7"/>
    </row>
    <row r="8" ht="18.0" customHeight="1">
      <c r="A8" s="3" t="s">
        <v>952</v>
      </c>
      <c r="L8" s="7"/>
      <c r="M8" s="7"/>
      <c r="N8" s="7"/>
      <c r="O8" s="7"/>
      <c r="P8" s="7"/>
      <c r="Q8" s="7"/>
      <c r="R8" s="7"/>
      <c r="S8" s="7"/>
      <c r="T8" s="7"/>
      <c r="U8" s="7"/>
      <c r="V8" s="7"/>
      <c r="W8" s="7"/>
      <c r="X8" s="7"/>
      <c r="Y8" s="7"/>
      <c r="Z8" s="7"/>
    </row>
    <row r="9" ht="30.0" customHeight="1">
      <c r="A9" s="3" t="s">
        <v>953</v>
      </c>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ht="15.0" customHeight="1">
      <c r="A13" s="8" t="s">
        <v>212</v>
      </c>
      <c r="B13" s="7"/>
      <c r="C13" s="7"/>
      <c r="D13" s="7"/>
      <c r="E13" s="8" t="s">
        <v>213</v>
      </c>
      <c r="F13" s="7"/>
      <c r="G13" s="7"/>
      <c r="H13" s="7"/>
      <c r="I13" s="7"/>
      <c r="J13" s="7"/>
      <c r="K13" s="7"/>
      <c r="L13" s="7"/>
      <c r="M13" s="7"/>
      <c r="N13" s="7"/>
      <c r="O13" s="7"/>
      <c r="P13" s="7"/>
      <c r="Q13" s="7"/>
      <c r="R13" s="7"/>
      <c r="S13" s="7"/>
      <c r="T13" s="7"/>
      <c r="U13" s="7"/>
      <c r="V13" s="7"/>
      <c r="W13" s="7"/>
      <c r="X13" s="7"/>
      <c r="Y13" s="7"/>
      <c r="Z13" s="7"/>
    </row>
    <row r="14" ht="15.0" customHeight="1">
      <c r="A14" s="3" t="s">
        <v>214</v>
      </c>
      <c r="C14" s="42">
        <v>0.492175508982358</v>
      </c>
      <c r="D14" s="7"/>
      <c r="E14" s="43" t="s">
        <v>954</v>
      </c>
      <c r="F14" s="44"/>
      <c r="G14" s="44"/>
      <c r="H14" s="44"/>
      <c r="I14" s="44"/>
      <c r="J14" s="44"/>
      <c r="K14" s="45"/>
      <c r="L14" s="7"/>
      <c r="M14" s="7"/>
      <c r="N14" s="7"/>
      <c r="O14" s="7"/>
      <c r="P14" s="7"/>
      <c r="Q14" s="7"/>
      <c r="R14" s="7"/>
      <c r="S14" s="7"/>
      <c r="T14" s="7"/>
      <c r="U14" s="7"/>
      <c r="V14" s="7"/>
      <c r="W14" s="7"/>
      <c r="X14" s="7"/>
      <c r="Y14" s="7"/>
      <c r="Z14" s="7"/>
    </row>
    <row r="15" ht="15.0" customHeight="1">
      <c r="A15" s="3" t="s">
        <v>216</v>
      </c>
      <c r="C15" s="42">
        <f>1-C14</f>
        <v>0.507824491</v>
      </c>
      <c r="D15" s="7"/>
      <c r="E15" s="46"/>
      <c r="K15" s="47"/>
      <c r="L15" s="7"/>
      <c r="M15" s="7"/>
      <c r="N15" s="7"/>
      <c r="O15" s="7"/>
      <c r="P15" s="7"/>
      <c r="Q15" s="7"/>
      <c r="R15" s="7"/>
      <c r="S15" s="7"/>
      <c r="T15" s="7"/>
      <c r="U15" s="7"/>
      <c r="V15" s="7"/>
      <c r="W15" s="7"/>
      <c r="X15" s="7"/>
      <c r="Y15" s="7"/>
      <c r="Z15" s="7"/>
    </row>
    <row r="16" ht="15.0" customHeight="1">
      <c r="A16" s="3" t="s">
        <v>217</v>
      </c>
      <c r="C16" s="48">
        <f>(C14-C15)*100</f>
        <v>-1.564898204</v>
      </c>
      <c r="D16" s="7"/>
      <c r="E16" s="46"/>
      <c r="K16" s="47"/>
      <c r="L16" s="7"/>
      <c r="M16" s="7"/>
      <c r="N16" s="7"/>
      <c r="O16" s="7"/>
      <c r="P16" s="7"/>
      <c r="Q16" s="7"/>
      <c r="R16" s="7"/>
      <c r="S16" s="7"/>
      <c r="T16" s="7"/>
      <c r="U16" s="7"/>
      <c r="V16" s="7"/>
      <c r="W16" s="7"/>
      <c r="X16" s="7"/>
      <c r="Y16" s="7"/>
      <c r="Z16" s="7"/>
    </row>
    <row r="17" ht="15.0" customHeight="1">
      <c r="A17" s="3" t="s">
        <v>120</v>
      </c>
      <c r="C17" s="49" t="str">
        <f>IF(C14&gt;0.5,"Brooks","Mackenzie")</f>
        <v>Mackenzie</v>
      </c>
      <c r="D17" s="7"/>
      <c r="E17" s="46"/>
      <c r="K17" s="47"/>
      <c r="L17" s="7"/>
      <c r="M17" s="7"/>
      <c r="N17" s="7"/>
      <c r="O17" s="7"/>
      <c r="P17" s="7"/>
      <c r="Q17" s="7"/>
      <c r="R17" s="7"/>
      <c r="S17" s="7"/>
      <c r="T17" s="7"/>
      <c r="U17" s="7"/>
      <c r="V17" s="7"/>
      <c r="W17" s="7"/>
      <c r="X17" s="7"/>
      <c r="Y17" s="7"/>
      <c r="Z17" s="7"/>
    </row>
    <row r="18" ht="15.0" customHeight="1">
      <c r="A18" s="20" t="s">
        <v>218</v>
      </c>
      <c r="C18" s="50"/>
      <c r="D18" s="7"/>
      <c r="E18" s="46"/>
      <c r="K18" s="47"/>
      <c r="L18" s="7"/>
      <c r="M18" s="7"/>
      <c r="N18" s="7"/>
      <c r="O18" s="7"/>
      <c r="P18" s="7"/>
      <c r="Q18" s="7"/>
      <c r="R18" s="7"/>
      <c r="S18" s="7"/>
      <c r="T18" s="7"/>
      <c r="U18" s="7"/>
      <c r="V18" s="7"/>
      <c r="W18" s="7"/>
      <c r="X18" s="7"/>
      <c r="Y18" s="7"/>
      <c r="Z18" s="7"/>
    </row>
    <row r="19" ht="15.0" customHeight="1">
      <c r="A19" s="20" t="s">
        <v>219</v>
      </c>
      <c r="C19" s="50"/>
      <c r="D19" s="7"/>
      <c r="E19" s="51"/>
      <c r="F19" s="52"/>
      <c r="G19" s="52"/>
      <c r="H19" s="52"/>
      <c r="I19" s="52"/>
      <c r="J19" s="52"/>
      <c r="K19" s="53"/>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0" customHeight="1">
      <c r="A21" s="8" t="s">
        <v>220</v>
      </c>
      <c r="B21" s="7"/>
      <c r="C21" s="7"/>
      <c r="D21" s="7"/>
      <c r="E21" s="8" t="s">
        <v>80</v>
      </c>
      <c r="F21" s="7"/>
      <c r="G21" s="7"/>
      <c r="H21" s="7"/>
      <c r="I21" s="7"/>
      <c r="J21" s="7"/>
      <c r="K21" s="7"/>
      <c r="L21" s="7"/>
      <c r="M21" s="7"/>
      <c r="N21" s="7"/>
      <c r="O21" s="7"/>
      <c r="P21" s="7"/>
      <c r="Q21" s="7"/>
      <c r="R21" s="7"/>
      <c r="S21" s="7"/>
      <c r="T21" s="7"/>
      <c r="U21" s="7"/>
      <c r="V21" s="7"/>
      <c r="W21" s="7"/>
      <c r="X21" s="7"/>
      <c r="Y21" s="7"/>
      <c r="Z21" s="7"/>
    </row>
    <row r="22" ht="27.75" customHeight="1">
      <c r="A22" s="3" t="s">
        <v>221</v>
      </c>
      <c r="C22" s="23" t="s">
        <v>227</v>
      </c>
      <c r="D22" s="7"/>
      <c r="E22" s="37" t="s">
        <v>186</v>
      </c>
      <c r="F22" s="55" t="s">
        <v>222</v>
      </c>
      <c r="G22" s="7"/>
      <c r="H22" s="7"/>
      <c r="I22" s="7"/>
      <c r="J22" s="7"/>
      <c r="K22" s="7"/>
      <c r="L22" s="7"/>
      <c r="M22" s="7"/>
      <c r="N22" s="7"/>
      <c r="O22" s="7"/>
      <c r="P22" s="7"/>
      <c r="Q22" s="7"/>
      <c r="R22" s="7"/>
      <c r="S22" s="7"/>
      <c r="T22" s="7"/>
      <c r="U22" s="7"/>
      <c r="V22" s="7"/>
      <c r="W22" s="7"/>
      <c r="X22" s="7"/>
      <c r="Y22" s="7"/>
      <c r="Z22" s="7"/>
    </row>
    <row r="23" ht="27.75" customHeight="1">
      <c r="A23" s="3" t="s">
        <v>223</v>
      </c>
      <c r="C23" s="23" t="s">
        <v>933</v>
      </c>
      <c r="D23" s="7"/>
      <c r="E23" s="7"/>
      <c r="F23" s="7"/>
      <c r="G23" s="7"/>
      <c r="H23" s="7"/>
      <c r="I23" s="7"/>
      <c r="J23" s="7"/>
      <c r="K23" s="7"/>
      <c r="L23" s="7"/>
      <c r="M23" s="7"/>
      <c r="N23" s="7"/>
      <c r="O23" s="7"/>
      <c r="P23" s="7"/>
      <c r="Q23" s="7"/>
      <c r="R23" s="7"/>
      <c r="S23" s="7"/>
      <c r="T23" s="7"/>
      <c r="U23" s="7"/>
      <c r="V23" s="7"/>
      <c r="W23" s="7"/>
      <c r="X23" s="7"/>
      <c r="Y23" s="7"/>
      <c r="Z23" s="7"/>
    </row>
    <row r="24" ht="27.75" customHeight="1">
      <c r="A24" s="3" t="s">
        <v>225</v>
      </c>
      <c r="C24" s="56">
        <v>-0.628228980255088</v>
      </c>
      <c r="D24" s="7"/>
      <c r="E24" s="7"/>
      <c r="F24" s="7"/>
      <c r="G24" s="7"/>
      <c r="H24" s="7"/>
      <c r="I24" s="7"/>
      <c r="J24" s="7"/>
      <c r="K24" s="7"/>
      <c r="L24" s="7"/>
      <c r="M24" s="7"/>
      <c r="N24" s="7"/>
      <c r="O24" s="7"/>
      <c r="P24" s="7"/>
      <c r="Q24" s="7"/>
      <c r="R24" s="7"/>
      <c r="S24" s="7"/>
      <c r="T24" s="7"/>
      <c r="U24" s="7"/>
      <c r="V24" s="7"/>
      <c r="W24" s="7"/>
      <c r="X24" s="7"/>
      <c r="Y24" s="7"/>
      <c r="Z24" s="7"/>
    </row>
    <row r="25" ht="27.75" customHeight="1">
      <c r="A25" s="3" t="s">
        <v>226</v>
      </c>
      <c r="C25" s="20" t="s">
        <v>227</v>
      </c>
      <c r="D25" s="7"/>
      <c r="E25" s="7"/>
      <c r="F25" s="7"/>
      <c r="G25" s="7"/>
      <c r="H25" s="7"/>
      <c r="I25" s="7"/>
      <c r="J25" s="7"/>
      <c r="K25" s="7"/>
      <c r="L25" s="7"/>
      <c r="M25" s="7"/>
      <c r="N25" s="7"/>
      <c r="O25" s="7"/>
      <c r="P25" s="7"/>
      <c r="Q25" s="7"/>
      <c r="R25" s="7"/>
      <c r="S25" s="7"/>
      <c r="T25" s="7"/>
      <c r="U25" s="7"/>
      <c r="V25" s="7"/>
      <c r="W25" s="7"/>
      <c r="X25" s="7"/>
      <c r="Y25" s="7"/>
      <c r="Z25" s="7"/>
    </row>
    <row r="26" ht="27.75" customHeight="1">
      <c r="A26" s="3" t="s">
        <v>125</v>
      </c>
      <c r="C26" s="3" t="s">
        <v>185</v>
      </c>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0" customHeight="1">
      <c r="A29" s="8" t="s">
        <v>934</v>
      </c>
      <c r="B29" s="7"/>
      <c r="C29" s="7"/>
      <c r="D29" s="7"/>
      <c r="E29" s="7"/>
      <c r="F29" s="7"/>
      <c r="G29" s="7"/>
      <c r="H29" s="8" t="s">
        <v>229</v>
      </c>
      <c r="I29" s="7"/>
      <c r="J29" s="7"/>
      <c r="K29" s="7"/>
      <c r="L29" s="7"/>
      <c r="M29" s="7"/>
      <c r="N29" s="7"/>
      <c r="O29" s="7"/>
      <c r="P29" s="7"/>
      <c r="Q29" s="7"/>
      <c r="R29" s="7"/>
      <c r="S29" s="7"/>
      <c r="T29" s="7"/>
      <c r="U29" s="7"/>
      <c r="V29" s="7"/>
      <c r="W29" s="7"/>
      <c r="X29" s="7"/>
      <c r="Y29" s="7"/>
      <c r="Z29" s="7"/>
    </row>
    <row r="30" ht="39.75" customHeight="1">
      <c r="A30" s="24" t="s">
        <v>392</v>
      </c>
      <c r="B30" s="24" t="s">
        <v>936</v>
      </c>
      <c r="C30" s="24" t="s">
        <v>937</v>
      </c>
      <c r="D30" s="24" t="s">
        <v>938</v>
      </c>
      <c r="E30" s="24" t="s">
        <v>218</v>
      </c>
      <c r="F30" s="24" t="s">
        <v>219</v>
      </c>
      <c r="G30" s="7"/>
      <c r="H30" s="24" t="s">
        <v>392</v>
      </c>
      <c r="I30" s="24" t="s">
        <v>936</v>
      </c>
      <c r="J30" s="24" t="s">
        <v>939</v>
      </c>
      <c r="K30" s="24" t="s">
        <v>940</v>
      </c>
      <c r="L30" s="7"/>
      <c r="M30" s="7"/>
      <c r="N30" s="7"/>
      <c r="O30" s="7"/>
      <c r="P30" s="7"/>
      <c r="Q30" s="7"/>
      <c r="R30" s="7"/>
      <c r="S30" s="7"/>
      <c r="T30" s="7"/>
      <c r="U30" s="7"/>
      <c r="V30" s="7"/>
      <c r="W30" s="7"/>
      <c r="X30" s="7"/>
      <c r="Y30" s="7"/>
      <c r="Z30" s="7"/>
    </row>
    <row r="31" ht="15.0" customHeight="1">
      <c r="A31" s="20" t="s">
        <v>709</v>
      </c>
      <c r="B31" s="27">
        <v>-0.18</v>
      </c>
      <c r="C31" s="27">
        <v>-1.46</v>
      </c>
      <c r="D31" s="57">
        <v>0.493803000652316</v>
      </c>
      <c r="E31" s="50">
        <v>757.0</v>
      </c>
      <c r="F31" s="50">
        <v>776.0</v>
      </c>
      <c r="G31" s="7"/>
      <c r="H31" s="20" t="s">
        <v>709</v>
      </c>
      <c r="I31" s="27">
        <v>-0.18</v>
      </c>
      <c r="J31" s="57">
        <v>0.487274655355249</v>
      </c>
      <c r="K31" s="57">
        <v>0.480381760339343</v>
      </c>
      <c r="L31" s="7"/>
      <c r="M31" s="7"/>
      <c r="N31" s="7"/>
      <c r="O31" s="7"/>
      <c r="P31" s="7"/>
      <c r="Q31" s="7"/>
      <c r="R31" s="7"/>
      <c r="S31" s="7"/>
      <c r="T31" s="7"/>
      <c r="U31" s="7"/>
      <c r="V31" s="7"/>
      <c r="W31" s="7"/>
      <c r="X31" s="7"/>
      <c r="Y31" s="7"/>
      <c r="Z31" s="7"/>
    </row>
    <row r="32" ht="15.0" customHeight="1">
      <c r="A32" s="20" t="s">
        <v>737</v>
      </c>
      <c r="B32" s="27">
        <v>2.33</v>
      </c>
      <c r="C32" s="27">
        <v>0.56</v>
      </c>
      <c r="D32" s="57">
        <v>0.502248875562219</v>
      </c>
      <c r="E32" s="50">
        <v>335.0</v>
      </c>
      <c r="F32" s="50">
        <v>332.0</v>
      </c>
      <c r="G32" s="7"/>
      <c r="H32" s="20" t="s">
        <v>737</v>
      </c>
      <c r="I32" s="27">
        <v>2.33</v>
      </c>
      <c r="J32" s="57">
        <v>0.511705685618729</v>
      </c>
      <c r="K32" s="57">
        <v>0.500557413600892</v>
      </c>
      <c r="L32" s="7"/>
      <c r="M32" s="7"/>
      <c r="N32" s="7"/>
      <c r="O32" s="7"/>
      <c r="P32" s="7"/>
      <c r="Q32" s="7"/>
      <c r="R32" s="7"/>
      <c r="S32" s="7"/>
      <c r="T32" s="7"/>
      <c r="U32" s="7"/>
      <c r="V32" s="7"/>
      <c r="W32" s="7"/>
      <c r="X32" s="7"/>
      <c r="Y32" s="7"/>
      <c r="Z32" s="7"/>
    </row>
    <row r="33" ht="15.0" customHeight="1">
      <c r="A33" s="20" t="s">
        <v>743</v>
      </c>
      <c r="B33" s="27">
        <v>1.26</v>
      </c>
      <c r="C33" s="27">
        <v>1.0</v>
      </c>
      <c r="D33" s="57">
        <v>0.506941120153183</v>
      </c>
      <c r="E33" s="50">
        <v>1059.0</v>
      </c>
      <c r="F33" s="50">
        <v>1030.0</v>
      </c>
      <c r="G33" s="7"/>
      <c r="H33" s="20" t="s">
        <v>743</v>
      </c>
      <c r="I33" s="27">
        <v>1.26</v>
      </c>
      <c r="J33" s="57">
        <v>0.511886503067485</v>
      </c>
      <c r="K33" s="57">
        <v>0.504984662576687</v>
      </c>
      <c r="L33" s="7"/>
      <c r="M33" s="7"/>
      <c r="N33" s="7"/>
      <c r="O33" s="7"/>
      <c r="P33" s="7"/>
      <c r="Q33" s="7"/>
      <c r="R33" s="7"/>
      <c r="S33" s="7"/>
      <c r="T33" s="7"/>
      <c r="U33" s="7"/>
      <c r="V33" s="7"/>
      <c r="W33" s="7"/>
      <c r="X33" s="7"/>
      <c r="Y33" s="7"/>
      <c r="Z33" s="7"/>
    </row>
    <row r="34" ht="15.0" customHeight="1">
      <c r="A34" s="20" t="s">
        <v>747</v>
      </c>
      <c r="B34" s="27">
        <v>5.35</v>
      </c>
      <c r="C34" s="27">
        <v>3.46</v>
      </c>
      <c r="D34" s="57">
        <v>0.539851222104145</v>
      </c>
      <c r="E34" s="50">
        <v>508.0</v>
      </c>
      <c r="F34" s="50">
        <v>433.0</v>
      </c>
      <c r="G34" s="7"/>
      <c r="H34" s="20" t="s">
        <v>747</v>
      </c>
      <c r="I34" s="27">
        <v>5.35</v>
      </c>
      <c r="J34" s="57">
        <v>0.548270893371758</v>
      </c>
      <c r="K34" s="57">
        <v>0.529538904899136</v>
      </c>
      <c r="L34" s="7"/>
      <c r="M34" s="7"/>
      <c r="N34" s="7"/>
      <c r="O34" s="7"/>
      <c r="P34" s="7"/>
      <c r="Q34" s="7"/>
      <c r="R34" s="7"/>
      <c r="S34" s="7"/>
      <c r="T34" s="7"/>
      <c r="U34" s="7"/>
      <c r="V34" s="7"/>
      <c r="W34" s="7"/>
      <c r="X34" s="7"/>
      <c r="Y34" s="7"/>
      <c r="Z34" s="7"/>
    </row>
    <row r="35" ht="15.0" customHeight="1">
      <c r="A35" s="20" t="s">
        <v>752</v>
      </c>
      <c r="B35" s="27">
        <v>-2.39</v>
      </c>
      <c r="C35" s="27">
        <v>-2.93</v>
      </c>
      <c r="D35" s="57">
        <v>0.463129145532579</v>
      </c>
      <c r="E35" s="50">
        <v>1187.0</v>
      </c>
      <c r="F35" s="50">
        <v>1376.0</v>
      </c>
      <c r="G35" s="7"/>
      <c r="H35" s="20" t="s">
        <v>752</v>
      </c>
      <c r="I35" s="27">
        <v>-2.39</v>
      </c>
      <c r="J35" s="57">
        <v>0.454631678785963</v>
      </c>
      <c r="K35" s="57">
        <v>0.465697122984508</v>
      </c>
      <c r="L35" s="7"/>
      <c r="M35" s="7"/>
      <c r="N35" s="7"/>
      <c r="O35" s="7"/>
      <c r="P35" s="7"/>
      <c r="Q35" s="7"/>
      <c r="R35" s="7"/>
      <c r="S35" s="7"/>
      <c r="T35" s="7"/>
      <c r="U35" s="7"/>
      <c r="V35" s="7"/>
      <c r="W35" s="7"/>
      <c r="X35" s="7"/>
      <c r="Y35" s="7"/>
      <c r="Z35" s="7"/>
    </row>
    <row r="36" ht="15.0" customHeight="1">
      <c r="A36" s="20" t="s">
        <v>802</v>
      </c>
      <c r="B36" s="27">
        <v>19.92</v>
      </c>
      <c r="C36" s="27">
        <v>18.09</v>
      </c>
      <c r="D36" s="57">
        <v>0.667892156862745</v>
      </c>
      <c r="E36" s="50">
        <v>545.0</v>
      </c>
      <c r="F36" s="50">
        <v>271.0</v>
      </c>
      <c r="G36" s="7"/>
      <c r="H36" s="20" t="s">
        <v>802</v>
      </c>
      <c r="I36" s="27">
        <v>19.92</v>
      </c>
      <c r="J36" s="57">
        <v>0.670152091254753</v>
      </c>
      <c r="K36" s="57">
        <v>0.675855513307985</v>
      </c>
      <c r="L36" s="7"/>
      <c r="M36" s="7"/>
      <c r="N36" s="7"/>
      <c r="O36" s="7"/>
      <c r="P36" s="7"/>
      <c r="Q36" s="7"/>
      <c r="R36" s="7"/>
      <c r="S36" s="7"/>
      <c r="T36" s="7"/>
      <c r="U36" s="7"/>
      <c r="V36" s="7"/>
      <c r="W36" s="7"/>
      <c r="X36" s="7"/>
      <c r="Y36" s="7"/>
      <c r="Z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ht="15.0" customHeight="1">
      <c r="A39" s="7"/>
      <c r="B39" s="7"/>
      <c r="C39" s="7"/>
      <c r="D39" s="7"/>
      <c r="E39" s="7"/>
      <c r="F39" s="7"/>
      <c r="G39" s="7"/>
      <c r="H39" s="20" t="s">
        <v>941</v>
      </c>
      <c r="I39" s="7"/>
      <c r="J39" s="7"/>
      <c r="K39" s="26">
        <v>0.510047624578929</v>
      </c>
      <c r="L39" s="7"/>
      <c r="M39" s="7"/>
      <c r="N39" s="7"/>
      <c r="O39" s="7"/>
      <c r="P39" s="7"/>
      <c r="Q39" s="7"/>
      <c r="R39" s="7"/>
      <c r="S39" s="7"/>
      <c r="T39" s="7"/>
      <c r="U39" s="7"/>
      <c r="V39" s="7"/>
      <c r="W39" s="7"/>
      <c r="X39" s="7"/>
      <c r="Y39" s="7"/>
      <c r="Z39" s="7"/>
    </row>
    <row r="40" ht="15.0" customHeight="1">
      <c r="A40" s="7"/>
      <c r="B40" s="7"/>
      <c r="C40" s="7"/>
      <c r="D40" s="7"/>
      <c r="E40" s="7"/>
      <c r="F40" s="7"/>
      <c r="G40" s="7"/>
      <c r="H40" s="20" t="s">
        <v>942</v>
      </c>
      <c r="I40" s="7"/>
      <c r="J40" s="7"/>
      <c r="K40" s="27">
        <v>1.78721155965713</v>
      </c>
      <c r="L40" s="7"/>
      <c r="M40" s="7"/>
      <c r="N40" s="7"/>
      <c r="O40" s="7"/>
      <c r="P40" s="7"/>
      <c r="Q40" s="7"/>
      <c r="R40" s="7"/>
      <c r="S40" s="7"/>
      <c r="T40" s="7"/>
      <c r="U40" s="7"/>
      <c r="V40" s="7"/>
      <c r="W40" s="7"/>
      <c r="X40" s="7"/>
      <c r="Y40" s="7"/>
      <c r="Z40" s="7"/>
    </row>
    <row r="41" ht="15.0" customHeight="1">
      <c r="A41" s="7"/>
      <c r="B41" s="7"/>
      <c r="C41" s="7"/>
      <c r="D41" s="7"/>
      <c r="E41" s="7"/>
      <c r="F41" s="7"/>
      <c r="G41" s="7"/>
      <c r="H41" s="20" t="s">
        <v>943</v>
      </c>
      <c r="I41" s="7"/>
      <c r="J41" s="7"/>
      <c r="K41" s="26">
        <v>0.492175508982358</v>
      </c>
      <c r="L41" s="7"/>
      <c r="M41" s="7"/>
      <c r="N41" s="7"/>
      <c r="O41" s="7"/>
      <c r="P41" s="7"/>
      <c r="Q41" s="7"/>
      <c r="R41" s="7"/>
      <c r="S41" s="7"/>
      <c r="T41" s="7"/>
      <c r="U41" s="7"/>
      <c r="V41" s="7"/>
      <c r="W41" s="7"/>
      <c r="X41" s="7"/>
      <c r="Y41" s="7"/>
      <c r="Z41" s="7"/>
    </row>
    <row r="42" ht="15.0" customHeight="1">
      <c r="A42" s="7"/>
      <c r="B42" s="7"/>
      <c r="C42" s="7"/>
      <c r="D42" s="7"/>
      <c r="E42" s="7"/>
      <c r="F42" s="7"/>
      <c r="G42" s="7"/>
      <c r="H42" s="20" t="s">
        <v>944</v>
      </c>
      <c r="I42" s="7"/>
      <c r="J42" s="7"/>
      <c r="K42" s="26">
        <v>0.510915044569765</v>
      </c>
      <c r="L42" s="7"/>
      <c r="M42" s="7"/>
      <c r="N42" s="7"/>
      <c r="O42" s="7"/>
      <c r="P42" s="7"/>
      <c r="Q42" s="7"/>
      <c r="R42" s="7"/>
      <c r="S42" s="7"/>
      <c r="T42" s="7"/>
      <c r="U42" s="7"/>
      <c r="V42" s="7"/>
      <c r="W42" s="7"/>
      <c r="X42" s="7"/>
      <c r="Y42" s="7"/>
      <c r="Z42" s="7"/>
    </row>
    <row r="43" ht="15.0" customHeight="1">
      <c r="A43" s="7"/>
      <c r="B43" s="7"/>
      <c r="C43" s="7"/>
      <c r="D43" s="7"/>
      <c r="E43" s="7"/>
      <c r="F43" s="7"/>
      <c r="G43" s="7"/>
      <c r="H43" s="20" t="s">
        <v>945</v>
      </c>
      <c r="I43" s="7"/>
      <c r="J43" s="7"/>
      <c r="K43" s="27">
        <v>2.21583343723162</v>
      </c>
      <c r="L43" s="7"/>
      <c r="M43" s="7"/>
      <c r="N43" s="7"/>
      <c r="O43" s="7"/>
      <c r="P43" s="7"/>
      <c r="Q43" s="7"/>
      <c r="R43" s="7"/>
      <c r="S43" s="7"/>
      <c r="T43" s="7"/>
      <c r="U43" s="7"/>
      <c r="V43" s="7"/>
      <c r="W43" s="7"/>
      <c r="X43" s="7"/>
      <c r="Y43" s="7"/>
      <c r="Z43" s="7"/>
    </row>
    <row r="44" ht="15.0" customHeight="1">
      <c r="A44" s="7"/>
      <c r="B44" s="7"/>
      <c r="C44" s="7"/>
      <c r="D44" s="7"/>
      <c r="E44" s="7"/>
      <c r="F44" s="7"/>
      <c r="G44" s="7"/>
      <c r="H44" s="20" t="s">
        <v>946</v>
      </c>
      <c r="I44" s="7"/>
      <c r="J44" s="7"/>
      <c r="K44" s="26">
        <v>0.488756710197449</v>
      </c>
      <c r="L44" s="7"/>
      <c r="M44" s="7"/>
      <c r="N44" s="7"/>
      <c r="O44" s="7"/>
      <c r="P44" s="7"/>
      <c r="Q44" s="7"/>
      <c r="R44" s="7"/>
      <c r="S44" s="7"/>
      <c r="T44" s="7"/>
      <c r="U44" s="7"/>
      <c r="V44" s="7"/>
      <c r="W44" s="7"/>
      <c r="X44" s="7"/>
      <c r="Y44" s="7"/>
      <c r="Z44" s="7"/>
    </row>
    <row r="45" ht="15.0" customHeight="1">
      <c r="A45" s="7"/>
      <c r="B45" s="7"/>
      <c r="C45" s="7"/>
      <c r="D45" s="7"/>
      <c r="E45" s="7"/>
      <c r="F45" s="7"/>
      <c r="G45" s="7"/>
      <c r="H45" s="20" t="s">
        <v>947</v>
      </c>
      <c r="I45" s="7"/>
      <c r="J45" s="7"/>
      <c r="K45" s="26">
        <v>0.495039</v>
      </c>
      <c r="L45" s="7"/>
      <c r="M45" s="7"/>
      <c r="N45" s="7"/>
      <c r="O45" s="7"/>
      <c r="P45" s="7"/>
      <c r="Q45" s="7"/>
      <c r="R45" s="7"/>
      <c r="S45" s="7"/>
      <c r="T45" s="7"/>
      <c r="U45" s="7"/>
      <c r="V45" s="7"/>
      <c r="W45" s="7"/>
      <c r="X45" s="7"/>
      <c r="Y45" s="7"/>
      <c r="Z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7">
    <mergeCell ref="A16:B16"/>
    <mergeCell ref="A17:B17"/>
    <mergeCell ref="A18:B18"/>
    <mergeCell ref="A19:B19"/>
    <mergeCell ref="A22:B22"/>
    <mergeCell ref="A23:B23"/>
    <mergeCell ref="A24:B24"/>
    <mergeCell ref="A25:B25"/>
    <mergeCell ref="A26:B26"/>
    <mergeCell ref="C26:H26"/>
    <mergeCell ref="A6:K6"/>
    <mergeCell ref="A7:K7"/>
    <mergeCell ref="A8:K8"/>
    <mergeCell ref="A9:K9"/>
    <mergeCell ref="A14:B14"/>
    <mergeCell ref="E14:K19"/>
    <mergeCell ref="A15:B15"/>
  </mergeCells>
  <hyperlinks>
    <hyperlink r:id="rId1" location="'Results'!A1" ref="A3"/>
    <hyperlink r:id="rId2" location="'How%20to%20Read'!A1" ref="F22"/>
  </hyperlinks>
  <printOptions/>
  <pageMargins bottom="1.0" footer="0.0" header="0.0" left="0.75" right="0.75" top="1.0"/>
  <pageSetup fitToHeight="0" paperSize="9" orientation="landscape"/>
  <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3" width="16.0"/>
    <col customWidth="1" min="4" max="11" width="13.0"/>
    <col customWidth="1" min="12" max="26" width="8.71"/>
  </cols>
  <sheetData>
    <row r="1" ht="17.25" customHeight="1">
      <c r="A1" s="1" t="s">
        <v>955</v>
      </c>
      <c r="B1" s="7"/>
      <c r="C1" s="7"/>
      <c r="D1" s="7"/>
      <c r="E1" s="7"/>
      <c r="F1" s="7"/>
      <c r="G1" s="7"/>
      <c r="H1" s="7"/>
      <c r="I1" s="7"/>
      <c r="J1" s="7"/>
      <c r="K1" s="7"/>
      <c r="L1" s="7"/>
      <c r="M1" s="7"/>
      <c r="N1" s="7"/>
      <c r="O1" s="7"/>
      <c r="P1" s="7"/>
      <c r="Q1" s="7"/>
      <c r="R1" s="7"/>
      <c r="S1" s="7"/>
      <c r="T1" s="7"/>
      <c r="U1" s="7"/>
      <c r="V1" s="7"/>
      <c r="W1" s="7"/>
      <c r="X1" s="7"/>
      <c r="Y1" s="7"/>
      <c r="Z1" s="7"/>
    </row>
    <row r="2" ht="15.0" customHeight="1">
      <c r="A2" s="2" t="s">
        <v>956</v>
      </c>
      <c r="B2" s="7"/>
      <c r="C2" s="7"/>
      <c r="D2" s="7"/>
      <c r="E2" s="7"/>
      <c r="F2" s="7"/>
      <c r="G2" s="7"/>
      <c r="H2" s="7"/>
      <c r="I2" s="7"/>
      <c r="J2" s="7"/>
      <c r="K2" s="7"/>
      <c r="L2" s="7"/>
      <c r="M2" s="7"/>
      <c r="N2" s="7"/>
      <c r="O2" s="7"/>
      <c r="P2" s="7"/>
      <c r="Q2" s="7"/>
      <c r="R2" s="7"/>
      <c r="S2" s="7"/>
      <c r="T2" s="7"/>
      <c r="U2" s="7"/>
      <c r="V2" s="7"/>
      <c r="W2" s="7"/>
      <c r="X2" s="7"/>
      <c r="Y2" s="7"/>
      <c r="Z2" s="7"/>
    </row>
    <row r="3" ht="15.0" customHeight="1">
      <c r="A3" s="25" t="s">
        <v>205</v>
      </c>
      <c r="B3" s="7"/>
      <c r="C3" s="7"/>
      <c r="D3" s="7"/>
      <c r="E3" s="7"/>
      <c r="F3" s="7"/>
      <c r="G3" s="7"/>
      <c r="H3" s="7"/>
      <c r="I3" s="7"/>
      <c r="J3" s="7"/>
      <c r="K3" s="7"/>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ht="15.0" customHeight="1">
      <c r="A5" s="8" t="s">
        <v>206</v>
      </c>
      <c r="B5" s="7"/>
      <c r="C5" s="7"/>
      <c r="D5" s="7"/>
      <c r="E5" s="7"/>
      <c r="F5" s="7"/>
      <c r="G5" s="7"/>
      <c r="H5" s="7"/>
      <c r="I5" s="7"/>
      <c r="J5" s="7"/>
      <c r="K5" s="7"/>
      <c r="L5" s="7"/>
      <c r="M5" s="7"/>
      <c r="N5" s="7"/>
      <c r="O5" s="7"/>
      <c r="P5" s="7"/>
      <c r="Q5" s="7"/>
      <c r="R5" s="7"/>
      <c r="S5" s="7"/>
      <c r="T5" s="7"/>
      <c r="U5" s="7"/>
      <c r="V5" s="7"/>
      <c r="W5" s="7"/>
      <c r="X5" s="7"/>
      <c r="Y5" s="7"/>
      <c r="Z5" s="7"/>
    </row>
    <row r="6" ht="18.0" customHeight="1">
      <c r="A6" s="3" t="s">
        <v>957</v>
      </c>
      <c r="L6" s="7"/>
      <c r="M6" s="7"/>
      <c r="N6" s="7"/>
      <c r="O6" s="7"/>
      <c r="P6" s="7"/>
      <c r="Q6" s="7"/>
      <c r="R6" s="7"/>
      <c r="S6" s="7"/>
      <c r="T6" s="7"/>
      <c r="U6" s="7"/>
      <c r="V6" s="7"/>
      <c r="W6" s="7"/>
      <c r="X6" s="7"/>
      <c r="Y6" s="7"/>
      <c r="Z6" s="7"/>
    </row>
    <row r="7" ht="30.0" customHeight="1">
      <c r="A7" s="3" t="s">
        <v>958</v>
      </c>
      <c r="L7" s="7"/>
      <c r="M7" s="7"/>
      <c r="N7" s="7"/>
      <c r="O7" s="7"/>
      <c r="P7" s="7"/>
      <c r="Q7" s="7"/>
      <c r="R7" s="7"/>
      <c r="S7" s="7"/>
      <c r="T7" s="7"/>
      <c r="U7" s="7"/>
      <c r="V7" s="7"/>
      <c r="W7" s="7"/>
      <c r="X7" s="7"/>
      <c r="Y7" s="7"/>
      <c r="Z7" s="7"/>
    </row>
    <row r="8" ht="18.0" customHeight="1">
      <c r="A8" s="3" t="s">
        <v>959</v>
      </c>
      <c r="L8" s="7"/>
      <c r="M8" s="7"/>
      <c r="N8" s="7"/>
      <c r="O8" s="7"/>
      <c r="P8" s="7"/>
      <c r="Q8" s="7"/>
      <c r="R8" s="7"/>
      <c r="S8" s="7"/>
      <c r="T8" s="7"/>
      <c r="U8" s="7"/>
      <c r="V8" s="7"/>
      <c r="W8" s="7"/>
      <c r="X8" s="7"/>
      <c r="Y8" s="7"/>
      <c r="Z8" s="7"/>
    </row>
    <row r="9" ht="18.0" customHeight="1">
      <c r="A9" s="3" t="s">
        <v>960</v>
      </c>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ht="15.0" customHeight="1">
      <c r="A13" s="8" t="s">
        <v>212</v>
      </c>
      <c r="B13" s="7"/>
      <c r="C13" s="7"/>
      <c r="D13" s="7"/>
      <c r="E13" s="8" t="s">
        <v>213</v>
      </c>
      <c r="F13" s="7"/>
      <c r="G13" s="7"/>
      <c r="H13" s="7"/>
      <c r="I13" s="7"/>
      <c r="J13" s="7"/>
      <c r="K13" s="7"/>
      <c r="L13" s="7"/>
      <c r="M13" s="7"/>
      <c r="N13" s="7"/>
      <c r="O13" s="7"/>
      <c r="P13" s="7"/>
      <c r="Q13" s="7"/>
      <c r="R13" s="7"/>
      <c r="S13" s="7"/>
      <c r="T13" s="7"/>
      <c r="U13" s="7"/>
      <c r="V13" s="7"/>
      <c r="W13" s="7"/>
      <c r="X13" s="7"/>
      <c r="Y13" s="7"/>
      <c r="Z13" s="7"/>
    </row>
    <row r="14" ht="15.0" customHeight="1">
      <c r="A14" s="3" t="s">
        <v>214</v>
      </c>
      <c r="C14" s="42">
        <v>0.500110744461953</v>
      </c>
      <c r="D14" s="7"/>
      <c r="E14" s="43" t="s">
        <v>191</v>
      </c>
      <c r="F14" s="44"/>
      <c r="G14" s="44"/>
      <c r="H14" s="44"/>
      <c r="I14" s="44"/>
      <c r="J14" s="44"/>
      <c r="K14" s="45"/>
      <c r="L14" s="7"/>
      <c r="M14" s="7"/>
      <c r="N14" s="7"/>
      <c r="O14" s="7"/>
      <c r="P14" s="7"/>
      <c r="Q14" s="7"/>
      <c r="R14" s="7"/>
      <c r="S14" s="7"/>
      <c r="T14" s="7"/>
      <c r="U14" s="7"/>
      <c r="V14" s="7"/>
      <c r="W14" s="7"/>
      <c r="X14" s="7"/>
      <c r="Y14" s="7"/>
      <c r="Z14" s="7"/>
    </row>
    <row r="15" ht="15.0" customHeight="1">
      <c r="A15" s="3" t="s">
        <v>216</v>
      </c>
      <c r="C15" s="42">
        <f>1-C14</f>
        <v>0.4998892555</v>
      </c>
      <c r="D15" s="7"/>
      <c r="E15" s="46"/>
      <c r="K15" s="47"/>
      <c r="L15" s="7"/>
      <c r="M15" s="7"/>
      <c r="N15" s="7"/>
      <c r="O15" s="7"/>
      <c r="P15" s="7"/>
      <c r="Q15" s="7"/>
      <c r="R15" s="7"/>
      <c r="S15" s="7"/>
      <c r="T15" s="7"/>
      <c r="U15" s="7"/>
      <c r="V15" s="7"/>
      <c r="W15" s="7"/>
      <c r="X15" s="7"/>
      <c r="Y15" s="7"/>
      <c r="Z15" s="7"/>
    </row>
    <row r="16" ht="15.0" customHeight="1">
      <c r="A16" s="3" t="s">
        <v>217</v>
      </c>
      <c r="C16" s="48">
        <f>(C14-C15)*100</f>
        <v>0.02214889239</v>
      </c>
      <c r="D16" s="7"/>
      <c r="E16" s="46"/>
      <c r="K16" s="47"/>
      <c r="L16" s="7"/>
      <c r="M16" s="7"/>
      <c r="N16" s="7"/>
      <c r="O16" s="7"/>
      <c r="P16" s="7"/>
      <c r="Q16" s="7"/>
      <c r="R16" s="7"/>
      <c r="S16" s="7"/>
      <c r="T16" s="7"/>
      <c r="U16" s="7"/>
      <c r="V16" s="7"/>
      <c r="W16" s="7"/>
      <c r="X16" s="7"/>
      <c r="Y16" s="7"/>
      <c r="Z16" s="7"/>
    </row>
    <row r="17" ht="15.0" customHeight="1">
      <c r="A17" s="3" t="s">
        <v>120</v>
      </c>
      <c r="C17" s="49" t="str">
        <f>IF(C14&gt;0.5,"Brooks","Mackenzie")</f>
        <v>Brooks</v>
      </c>
      <c r="D17" s="7"/>
      <c r="E17" s="46"/>
      <c r="K17" s="47"/>
      <c r="L17" s="7"/>
      <c r="M17" s="7"/>
      <c r="N17" s="7"/>
      <c r="O17" s="7"/>
      <c r="P17" s="7"/>
      <c r="Q17" s="7"/>
      <c r="R17" s="7"/>
      <c r="S17" s="7"/>
      <c r="T17" s="7"/>
      <c r="U17" s="7"/>
      <c r="V17" s="7"/>
      <c r="W17" s="7"/>
      <c r="X17" s="7"/>
      <c r="Y17" s="7"/>
      <c r="Z17" s="7"/>
    </row>
    <row r="18" ht="15.0" customHeight="1">
      <c r="A18" s="20" t="s">
        <v>218</v>
      </c>
      <c r="C18" s="50"/>
      <c r="D18" s="7"/>
      <c r="E18" s="46"/>
      <c r="K18" s="47"/>
      <c r="L18" s="7"/>
      <c r="M18" s="7"/>
      <c r="N18" s="7"/>
      <c r="O18" s="7"/>
      <c r="P18" s="7"/>
      <c r="Q18" s="7"/>
      <c r="R18" s="7"/>
      <c r="S18" s="7"/>
      <c r="T18" s="7"/>
      <c r="U18" s="7"/>
      <c r="V18" s="7"/>
      <c r="W18" s="7"/>
      <c r="X18" s="7"/>
      <c r="Y18" s="7"/>
      <c r="Z18" s="7"/>
    </row>
    <row r="19" ht="15.0" customHeight="1">
      <c r="A19" s="20" t="s">
        <v>219</v>
      </c>
      <c r="C19" s="50"/>
      <c r="D19" s="7"/>
      <c r="E19" s="51"/>
      <c r="F19" s="52"/>
      <c r="G19" s="52"/>
      <c r="H19" s="52"/>
      <c r="I19" s="52"/>
      <c r="J19" s="52"/>
      <c r="K19" s="53"/>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0" customHeight="1">
      <c r="A21" s="8" t="s">
        <v>220</v>
      </c>
      <c r="B21" s="7"/>
      <c r="C21" s="7"/>
      <c r="D21" s="7"/>
      <c r="E21" s="8" t="s">
        <v>80</v>
      </c>
      <c r="F21" s="7"/>
      <c r="G21" s="7"/>
      <c r="H21" s="7"/>
      <c r="I21" s="7"/>
      <c r="J21" s="7"/>
      <c r="K21" s="7"/>
      <c r="L21" s="7"/>
      <c r="M21" s="7"/>
      <c r="N21" s="7"/>
      <c r="O21" s="7"/>
      <c r="P21" s="7"/>
      <c r="Q21" s="7"/>
      <c r="R21" s="7"/>
      <c r="S21" s="7"/>
      <c r="T21" s="7"/>
      <c r="U21" s="7"/>
      <c r="V21" s="7"/>
      <c r="W21" s="7"/>
      <c r="X21" s="7"/>
      <c r="Y21" s="7"/>
      <c r="Z21" s="7"/>
    </row>
    <row r="22" ht="27.75" customHeight="1">
      <c r="A22" s="3" t="s">
        <v>221</v>
      </c>
      <c r="C22" s="23" t="s">
        <v>227</v>
      </c>
      <c r="D22" s="7"/>
      <c r="E22" s="39" t="s">
        <v>67</v>
      </c>
      <c r="F22" s="55" t="s">
        <v>222</v>
      </c>
      <c r="G22" s="7"/>
      <c r="H22" s="7"/>
      <c r="I22" s="7"/>
      <c r="J22" s="7"/>
      <c r="K22" s="7"/>
      <c r="L22" s="7"/>
      <c r="M22" s="7"/>
      <c r="N22" s="7"/>
      <c r="O22" s="7"/>
      <c r="P22" s="7"/>
      <c r="Q22" s="7"/>
      <c r="R22" s="7"/>
      <c r="S22" s="7"/>
      <c r="T22" s="7"/>
      <c r="U22" s="7"/>
      <c r="V22" s="7"/>
      <c r="W22" s="7"/>
      <c r="X22" s="7"/>
      <c r="Y22" s="7"/>
      <c r="Z22" s="7"/>
    </row>
    <row r="23" ht="27.75" customHeight="1">
      <c r="A23" s="3" t="s">
        <v>223</v>
      </c>
      <c r="C23" s="23" t="s">
        <v>933</v>
      </c>
      <c r="D23" s="7"/>
      <c r="E23" s="7"/>
      <c r="F23" s="7"/>
      <c r="G23" s="7"/>
      <c r="H23" s="7"/>
      <c r="I23" s="7"/>
      <c r="J23" s="7"/>
      <c r="K23" s="7"/>
      <c r="L23" s="7"/>
      <c r="M23" s="7"/>
      <c r="N23" s="7"/>
      <c r="O23" s="7"/>
      <c r="P23" s="7"/>
      <c r="Q23" s="7"/>
      <c r="R23" s="7"/>
      <c r="S23" s="7"/>
      <c r="T23" s="7"/>
      <c r="U23" s="7"/>
      <c r="V23" s="7"/>
      <c r="W23" s="7"/>
      <c r="X23" s="7"/>
      <c r="Y23" s="7"/>
      <c r="Z23" s="7"/>
    </row>
    <row r="24" ht="27.75" customHeight="1">
      <c r="A24" s="3" t="s">
        <v>225</v>
      </c>
      <c r="C24" s="56">
        <v>-0.510462817599553</v>
      </c>
      <c r="D24" s="7"/>
      <c r="E24" s="7"/>
      <c r="F24" s="7"/>
      <c r="G24" s="7"/>
      <c r="H24" s="7"/>
      <c r="I24" s="7"/>
      <c r="J24" s="7"/>
      <c r="K24" s="7"/>
      <c r="L24" s="7"/>
      <c r="M24" s="7"/>
      <c r="N24" s="7"/>
      <c r="O24" s="7"/>
      <c r="P24" s="7"/>
      <c r="Q24" s="7"/>
      <c r="R24" s="7"/>
      <c r="S24" s="7"/>
      <c r="T24" s="7"/>
      <c r="U24" s="7"/>
      <c r="V24" s="7"/>
      <c r="W24" s="7"/>
      <c r="X24" s="7"/>
      <c r="Y24" s="7"/>
      <c r="Z24" s="7"/>
    </row>
    <row r="25" ht="27.75" customHeight="1">
      <c r="A25" s="3" t="s">
        <v>226</v>
      </c>
      <c r="C25" s="27">
        <v>0.267049395809593</v>
      </c>
      <c r="D25" s="7"/>
      <c r="E25" s="7"/>
      <c r="F25" s="7"/>
      <c r="G25" s="7"/>
      <c r="H25" s="7"/>
      <c r="I25" s="7"/>
      <c r="J25" s="7"/>
      <c r="K25" s="7"/>
      <c r="L25" s="7"/>
      <c r="M25" s="7"/>
      <c r="N25" s="7"/>
      <c r="O25" s="7"/>
      <c r="P25" s="7"/>
      <c r="Q25" s="7"/>
      <c r="R25" s="7"/>
      <c r="S25" s="7"/>
      <c r="T25" s="7"/>
      <c r="U25" s="7"/>
      <c r="V25" s="7"/>
      <c r="W25" s="7"/>
      <c r="X25" s="7"/>
      <c r="Y25" s="7"/>
      <c r="Z25" s="7"/>
    </row>
    <row r="26" ht="27.75" customHeight="1">
      <c r="A26" s="3" t="s">
        <v>125</v>
      </c>
      <c r="C26" s="3" t="s">
        <v>190</v>
      </c>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0" customHeight="1">
      <c r="A29" s="8" t="s">
        <v>961</v>
      </c>
      <c r="B29" s="7"/>
      <c r="C29" s="7"/>
      <c r="D29" s="7"/>
      <c r="E29" s="7"/>
      <c r="F29" s="7"/>
      <c r="G29" s="7"/>
      <c r="H29" s="7"/>
      <c r="I29" s="7"/>
      <c r="J29" s="7"/>
      <c r="K29" s="7"/>
      <c r="L29" s="7"/>
      <c r="M29" s="7"/>
      <c r="N29" s="7"/>
      <c r="O29" s="7"/>
      <c r="P29" s="7"/>
      <c r="Q29" s="7"/>
      <c r="R29" s="7"/>
      <c r="S29" s="7"/>
      <c r="T29" s="7"/>
      <c r="U29" s="7"/>
      <c r="V29" s="7"/>
      <c r="W29" s="7"/>
      <c r="X29" s="7"/>
      <c r="Y29" s="7"/>
      <c r="Z29" s="7"/>
    </row>
    <row r="30" ht="39.75" customHeight="1">
      <c r="A30" s="24" t="s">
        <v>962</v>
      </c>
      <c r="B30" s="24" t="s">
        <v>963</v>
      </c>
      <c r="C30" s="24" t="s">
        <v>964</v>
      </c>
      <c r="D30" s="24" t="s">
        <v>965</v>
      </c>
      <c r="E30" s="24" t="s">
        <v>966</v>
      </c>
      <c r="F30" s="24" t="s">
        <v>967</v>
      </c>
      <c r="G30" s="24" t="s">
        <v>968</v>
      </c>
      <c r="H30" s="24" t="s">
        <v>969</v>
      </c>
      <c r="I30" s="7"/>
      <c r="J30" s="7"/>
      <c r="K30" s="7"/>
      <c r="L30" s="7"/>
      <c r="M30" s="7"/>
      <c r="N30" s="7"/>
      <c r="O30" s="7"/>
      <c r="P30" s="7"/>
      <c r="Q30" s="7"/>
      <c r="R30" s="7"/>
      <c r="S30" s="7"/>
      <c r="T30" s="7"/>
      <c r="U30" s="7"/>
      <c r="V30" s="7"/>
      <c r="W30" s="7"/>
      <c r="X30" s="7"/>
      <c r="Y30" s="7"/>
      <c r="Z30" s="7"/>
    </row>
    <row r="31" ht="15.0" customHeight="1">
      <c r="A31" s="20" t="s">
        <v>970</v>
      </c>
      <c r="B31" s="20" t="s">
        <v>971</v>
      </c>
      <c r="C31" s="27">
        <v>-0.0454326270597022</v>
      </c>
      <c r="D31" s="26">
        <v>0.509969167523124</v>
      </c>
      <c r="E31" s="26">
        <v>0.510423493793721</v>
      </c>
      <c r="F31" s="26">
        <v>0.507960066239449</v>
      </c>
      <c r="G31" s="26">
        <v>0.509191780016585</v>
      </c>
      <c r="H31" s="26">
        <v>0.507752999835626</v>
      </c>
      <c r="I31" s="7"/>
      <c r="J31" s="7"/>
      <c r="K31" s="7"/>
      <c r="L31" s="7"/>
      <c r="M31" s="7"/>
      <c r="N31" s="7"/>
      <c r="O31" s="7"/>
      <c r="P31" s="7"/>
      <c r="Q31" s="7"/>
      <c r="R31" s="7"/>
      <c r="S31" s="7"/>
      <c r="T31" s="7"/>
      <c r="U31" s="7"/>
      <c r="V31" s="7"/>
      <c r="W31" s="7"/>
      <c r="X31" s="7"/>
      <c r="Y31" s="7"/>
      <c r="Z31" s="7"/>
    </row>
    <row r="32" ht="15.0" customHeight="1">
      <c r="A32" s="20" t="s">
        <v>220</v>
      </c>
      <c r="B32" s="20" t="s">
        <v>972</v>
      </c>
      <c r="C32" s="27">
        <v>0.0656595261334658</v>
      </c>
      <c r="D32" s="26">
        <v>0.488176873965477</v>
      </c>
      <c r="E32" s="26">
        <v>0.487520278704142</v>
      </c>
      <c r="F32" s="26">
        <v>0.490840733350596</v>
      </c>
      <c r="G32" s="26">
        <v>0.489180506027369</v>
      </c>
      <c r="H32" s="26">
        <v>0.492624906880137</v>
      </c>
      <c r="I32" s="7"/>
      <c r="J32" s="7"/>
      <c r="K32" s="7"/>
      <c r="L32" s="7"/>
      <c r="M32" s="7"/>
      <c r="N32" s="7"/>
      <c r="O32" s="7"/>
      <c r="P32" s="7"/>
      <c r="Q32" s="7"/>
      <c r="R32" s="7"/>
      <c r="S32" s="7"/>
      <c r="T32" s="7"/>
      <c r="U32" s="7"/>
      <c r="V32" s="7"/>
      <c r="W32" s="7"/>
      <c r="X32" s="7"/>
      <c r="Y32" s="7"/>
      <c r="Z32" s="7"/>
    </row>
    <row r="33" ht="15.0" customHeight="1">
      <c r="A33" s="20" t="s">
        <v>212</v>
      </c>
      <c r="B33" s="20" t="s">
        <v>973</v>
      </c>
      <c r="C33" s="27">
        <v>0.0174684394904062</v>
      </c>
      <c r="D33" s="26">
        <v>0.500285428856858</v>
      </c>
      <c r="E33" s="26">
        <v>0.500110744461953</v>
      </c>
      <c r="F33" s="26">
        <v>0.494943015304461</v>
      </c>
      <c r="G33" s="26">
        <v>0.497526879883207</v>
      </c>
      <c r="H33" s="26"/>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0" customHeight="1">
      <c r="A36" s="8" t="s">
        <v>974</v>
      </c>
      <c r="B36" s="7"/>
      <c r="C36" s="7"/>
      <c r="D36" s="8" t="s">
        <v>975</v>
      </c>
      <c r="E36" s="7"/>
      <c r="F36" s="7"/>
      <c r="G36" s="8" t="s">
        <v>976</v>
      </c>
      <c r="H36" s="7"/>
      <c r="I36" s="7"/>
      <c r="J36" s="7"/>
      <c r="K36" s="7"/>
      <c r="L36" s="7"/>
      <c r="M36" s="7"/>
      <c r="N36" s="7"/>
      <c r="O36" s="7"/>
      <c r="P36" s="7"/>
      <c r="Q36" s="7"/>
      <c r="R36" s="7"/>
      <c r="S36" s="7"/>
      <c r="T36" s="7"/>
      <c r="U36" s="7"/>
      <c r="V36" s="7"/>
      <c r="W36" s="7"/>
      <c r="X36" s="7"/>
      <c r="Y36" s="7"/>
      <c r="Z36" s="7"/>
    </row>
    <row r="37" ht="39.75" customHeight="1">
      <c r="A37" s="24" t="s">
        <v>977</v>
      </c>
      <c r="B37" s="7"/>
      <c r="C37" s="7"/>
      <c r="D37" s="24" t="s">
        <v>978</v>
      </c>
      <c r="E37" s="7"/>
      <c r="F37" s="7"/>
      <c r="G37" s="24" t="s">
        <v>979</v>
      </c>
      <c r="H37" s="7"/>
      <c r="I37" s="7"/>
      <c r="J37" s="7"/>
      <c r="K37" s="7"/>
      <c r="L37" s="7"/>
      <c r="M37" s="7"/>
      <c r="N37" s="7"/>
      <c r="O37" s="7"/>
      <c r="P37" s="7"/>
      <c r="Q37" s="7"/>
      <c r="R37" s="7"/>
      <c r="S37" s="7"/>
      <c r="T37" s="7"/>
      <c r="U37" s="7"/>
      <c r="V37" s="7"/>
      <c r="W37" s="7"/>
      <c r="X37" s="7"/>
      <c r="Y37" s="7"/>
      <c r="Z37" s="7"/>
    </row>
    <row r="38" ht="15.0" customHeight="1">
      <c r="A38" s="20" t="s">
        <v>701</v>
      </c>
      <c r="B38" s="7"/>
      <c r="C38" s="7"/>
      <c r="D38" s="20" t="s">
        <v>726</v>
      </c>
      <c r="E38" s="7"/>
      <c r="F38" s="7"/>
      <c r="G38" s="20" t="s">
        <v>726</v>
      </c>
      <c r="H38" s="7"/>
      <c r="I38" s="7"/>
      <c r="J38" s="7"/>
      <c r="K38" s="7"/>
      <c r="L38" s="7"/>
      <c r="M38" s="7"/>
      <c r="N38" s="7"/>
      <c r="O38" s="7"/>
      <c r="P38" s="7"/>
      <c r="Q38" s="7"/>
      <c r="R38" s="7"/>
      <c r="S38" s="7"/>
      <c r="T38" s="7"/>
      <c r="U38" s="7"/>
      <c r="V38" s="7"/>
      <c r="W38" s="7"/>
      <c r="X38" s="7"/>
      <c r="Y38" s="7"/>
      <c r="Z38" s="7"/>
    </row>
    <row r="39" ht="15.0" customHeight="1">
      <c r="A39" s="20" t="s">
        <v>743</v>
      </c>
      <c r="B39" s="7"/>
      <c r="C39" s="7"/>
      <c r="D39" s="20" t="s">
        <v>708</v>
      </c>
      <c r="E39" s="7"/>
      <c r="F39" s="7"/>
      <c r="G39" s="20" t="s">
        <v>732</v>
      </c>
      <c r="H39" s="7"/>
      <c r="I39" s="7"/>
      <c r="J39" s="7"/>
      <c r="K39" s="7"/>
      <c r="L39" s="7"/>
      <c r="M39" s="7"/>
      <c r="N39" s="7"/>
      <c r="O39" s="7"/>
      <c r="P39" s="7"/>
      <c r="Q39" s="7"/>
      <c r="R39" s="7"/>
      <c r="S39" s="7"/>
      <c r="T39" s="7"/>
      <c r="U39" s="7"/>
      <c r="V39" s="7"/>
      <c r="W39" s="7"/>
      <c r="X39" s="7"/>
      <c r="Y39" s="7"/>
      <c r="Z39" s="7"/>
    </row>
    <row r="40" ht="15.0" customHeight="1">
      <c r="A40" s="20" t="s">
        <v>725</v>
      </c>
      <c r="B40" s="7"/>
      <c r="C40" s="7"/>
      <c r="D40" s="20" t="s">
        <v>725</v>
      </c>
      <c r="E40" s="7"/>
      <c r="F40" s="7"/>
      <c r="G40" s="20" t="s">
        <v>708</v>
      </c>
      <c r="H40" s="7"/>
      <c r="I40" s="7"/>
      <c r="J40" s="7"/>
      <c r="K40" s="7"/>
      <c r="L40" s="7"/>
      <c r="M40" s="7"/>
      <c r="N40" s="7"/>
      <c r="O40" s="7"/>
      <c r="P40" s="7"/>
      <c r="Q40" s="7"/>
      <c r="R40" s="7"/>
      <c r="S40" s="7"/>
      <c r="T40" s="7"/>
      <c r="U40" s="7"/>
      <c r="V40" s="7"/>
      <c r="W40" s="7"/>
      <c r="X40" s="7"/>
      <c r="Y40" s="7"/>
      <c r="Z40" s="7"/>
    </row>
    <row r="41" ht="15.0" customHeight="1">
      <c r="A41" s="20" t="s">
        <v>726</v>
      </c>
      <c r="B41" s="7"/>
      <c r="C41" s="7"/>
      <c r="D41" s="20" t="s">
        <v>816</v>
      </c>
      <c r="E41" s="7"/>
      <c r="F41" s="7"/>
      <c r="G41" s="20" t="s">
        <v>725</v>
      </c>
      <c r="H41" s="7"/>
      <c r="I41" s="7"/>
      <c r="J41" s="7"/>
      <c r="K41" s="7"/>
      <c r="L41" s="7"/>
      <c r="M41" s="7"/>
      <c r="N41" s="7"/>
      <c r="O41" s="7"/>
      <c r="P41" s="7"/>
      <c r="Q41" s="7"/>
      <c r="R41" s="7"/>
      <c r="S41" s="7"/>
      <c r="T41" s="7"/>
      <c r="U41" s="7"/>
      <c r="V41" s="7"/>
      <c r="W41" s="7"/>
      <c r="X41" s="7"/>
      <c r="Y41" s="7"/>
      <c r="Z41" s="7"/>
    </row>
    <row r="42" ht="15.0" customHeight="1">
      <c r="A42" s="20" t="s">
        <v>810</v>
      </c>
      <c r="B42" s="7"/>
      <c r="C42" s="7"/>
      <c r="D42" s="20" t="s">
        <v>813</v>
      </c>
      <c r="E42" s="7"/>
      <c r="F42" s="7"/>
      <c r="G42" s="20" t="s">
        <v>754</v>
      </c>
      <c r="H42" s="7"/>
      <c r="I42" s="7"/>
      <c r="J42" s="7"/>
      <c r="K42" s="7"/>
      <c r="L42" s="7"/>
      <c r="M42" s="7"/>
      <c r="N42" s="7"/>
      <c r="O42" s="7"/>
      <c r="P42" s="7"/>
      <c r="Q42" s="7"/>
      <c r="R42" s="7"/>
      <c r="S42" s="7"/>
      <c r="T42" s="7"/>
      <c r="U42" s="7"/>
      <c r="V42" s="7"/>
      <c r="W42" s="7"/>
      <c r="X42" s="7"/>
      <c r="Y42" s="7"/>
      <c r="Z42" s="7"/>
    </row>
    <row r="43" ht="15.0" customHeight="1">
      <c r="A43" s="20" t="s">
        <v>736</v>
      </c>
      <c r="B43" s="7"/>
      <c r="C43" s="7"/>
      <c r="D43" s="20" t="s">
        <v>745</v>
      </c>
      <c r="E43" s="7"/>
      <c r="F43" s="7"/>
      <c r="G43" s="20" t="s">
        <v>875</v>
      </c>
      <c r="H43" s="7"/>
      <c r="I43" s="7"/>
      <c r="J43" s="7"/>
      <c r="K43" s="7"/>
      <c r="L43" s="7"/>
      <c r="M43" s="7"/>
      <c r="N43" s="7"/>
      <c r="O43" s="7"/>
      <c r="P43" s="7"/>
      <c r="Q43" s="7"/>
      <c r="R43" s="7"/>
      <c r="S43" s="7"/>
      <c r="T43" s="7"/>
      <c r="U43" s="7"/>
      <c r="V43" s="7"/>
      <c r="W43" s="7"/>
      <c r="X43" s="7"/>
      <c r="Y43" s="7"/>
      <c r="Z43" s="7"/>
    </row>
    <row r="44" ht="15.0" customHeight="1">
      <c r="A44" s="20" t="s">
        <v>728</v>
      </c>
      <c r="B44" s="7"/>
      <c r="C44" s="7"/>
      <c r="D44" s="20" t="s">
        <v>707</v>
      </c>
      <c r="E44" s="7"/>
      <c r="F44" s="7"/>
      <c r="G44" s="20" t="s">
        <v>879</v>
      </c>
      <c r="H44" s="7"/>
      <c r="I44" s="7"/>
      <c r="J44" s="7"/>
      <c r="K44" s="7"/>
      <c r="L44" s="7"/>
      <c r="M44" s="7"/>
      <c r="N44" s="7"/>
      <c r="O44" s="7"/>
      <c r="P44" s="7"/>
      <c r="Q44" s="7"/>
      <c r="R44" s="7"/>
      <c r="S44" s="7"/>
      <c r="T44" s="7"/>
      <c r="U44" s="7"/>
      <c r="V44" s="7"/>
      <c r="W44" s="7"/>
      <c r="X44" s="7"/>
      <c r="Y44" s="7"/>
      <c r="Z44" s="7"/>
    </row>
    <row r="45" ht="15.0" customHeight="1">
      <c r="A45" s="20" t="s">
        <v>848</v>
      </c>
      <c r="B45" s="7"/>
      <c r="C45" s="7"/>
      <c r="D45" s="20" t="s">
        <v>879</v>
      </c>
      <c r="E45" s="7"/>
      <c r="F45" s="7"/>
      <c r="G45" s="20" t="s">
        <v>706</v>
      </c>
      <c r="H45" s="7"/>
      <c r="I45" s="7"/>
      <c r="J45" s="7"/>
      <c r="K45" s="7"/>
      <c r="L45" s="7"/>
      <c r="M45" s="7"/>
      <c r="N45" s="7"/>
      <c r="O45" s="7"/>
      <c r="P45" s="7"/>
      <c r="Q45" s="7"/>
      <c r="R45" s="7"/>
      <c r="S45" s="7"/>
      <c r="T45" s="7"/>
      <c r="U45" s="7"/>
      <c r="V45" s="7"/>
      <c r="W45" s="7"/>
      <c r="X45" s="7"/>
      <c r="Y45" s="7"/>
      <c r="Z45" s="7"/>
    </row>
    <row r="46" ht="15.0" customHeight="1">
      <c r="A46" s="20" t="s">
        <v>744</v>
      </c>
      <c r="B46" s="7"/>
      <c r="C46" s="7"/>
      <c r="D46" s="20" t="s">
        <v>711</v>
      </c>
      <c r="E46" s="7"/>
      <c r="F46" s="7"/>
      <c r="G46" s="20" t="s">
        <v>707</v>
      </c>
      <c r="H46" s="7"/>
      <c r="I46" s="7"/>
      <c r="J46" s="7"/>
      <c r="K46" s="7"/>
      <c r="L46" s="7"/>
      <c r="M46" s="7"/>
      <c r="N46" s="7"/>
      <c r="O46" s="7"/>
      <c r="P46" s="7"/>
      <c r="Q46" s="7"/>
      <c r="R46" s="7"/>
      <c r="S46" s="7"/>
      <c r="T46" s="7"/>
      <c r="U46" s="7"/>
      <c r="V46" s="7"/>
      <c r="W46" s="7"/>
      <c r="X46" s="7"/>
      <c r="Y46" s="7"/>
      <c r="Z46" s="7"/>
    </row>
    <row r="47" ht="15.0" customHeight="1">
      <c r="A47" s="20" t="s">
        <v>727</v>
      </c>
      <c r="B47" s="7"/>
      <c r="C47" s="7"/>
      <c r="D47" s="20" t="s">
        <v>875</v>
      </c>
      <c r="E47" s="7"/>
      <c r="F47" s="7"/>
      <c r="G47" s="20" t="s">
        <v>881</v>
      </c>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7">
    <mergeCell ref="A16:B16"/>
    <mergeCell ref="A17:B17"/>
    <mergeCell ref="A18:B18"/>
    <mergeCell ref="A19:B19"/>
    <mergeCell ref="A22:B22"/>
    <mergeCell ref="A23:B23"/>
    <mergeCell ref="A24:B24"/>
    <mergeCell ref="A25:B25"/>
    <mergeCell ref="A26:B26"/>
    <mergeCell ref="C26:H26"/>
    <mergeCell ref="A6:K6"/>
    <mergeCell ref="A7:K7"/>
    <mergeCell ref="A8:K8"/>
    <mergeCell ref="A9:K9"/>
    <mergeCell ref="A14:B14"/>
    <mergeCell ref="E14:K19"/>
    <mergeCell ref="A15:B15"/>
  </mergeCells>
  <hyperlinks>
    <hyperlink r:id="rId1" location="'Results'!A1" ref="A3"/>
    <hyperlink r:id="rId2" location="'How%20to%20Read'!A1" ref="F22"/>
  </hyperlinks>
  <printOptions/>
  <pageMargins bottom="1.0" footer="0.0" header="0.0" left="0.75" right="0.75" top="1.0"/>
  <pageSetup fitToHeight="0" paperSize="9" orientation="landscape"/>
  <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3" width="16.0"/>
    <col customWidth="1" min="4" max="11" width="13.0"/>
    <col customWidth="1" min="12" max="26" width="8.71"/>
  </cols>
  <sheetData>
    <row r="1" ht="17.25" customHeight="1">
      <c r="A1" s="1" t="s">
        <v>980</v>
      </c>
      <c r="B1" s="7"/>
      <c r="C1" s="7"/>
      <c r="D1" s="7"/>
      <c r="E1" s="7"/>
      <c r="F1" s="7"/>
      <c r="G1" s="7"/>
      <c r="H1" s="7"/>
      <c r="I1" s="7"/>
      <c r="J1" s="7"/>
      <c r="K1" s="7"/>
      <c r="L1" s="7"/>
      <c r="M1" s="7"/>
      <c r="N1" s="7"/>
      <c r="O1" s="7"/>
      <c r="P1" s="7"/>
      <c r="Q1" s="7"/>
      <c r="R1" s="7"/>
      <c r="S1" s="7"/>
      <c r="T1" s="7"/>
      <c r="U1" s="7"/>
      <c r="V1" s="7"/>
      <c r="W1" s="7"/>
      <c r="X1" s="7"/>
      <c r="Y1" s="7"/>
      <c r="Z1" s="7"/>
    </row>
    <row r="2" ht="15.0" customHeight="1">
      <c r="A2" s="2" t="s">
        <v>981</v>
      </c>
      <c r="B2" s="7"/>
      <c r="C2" s="7"/>
      <c r="D2" s="7"/>
      <c r="E2" s="7"/>
      <c r="F2" s="7"/>
      <c r="G2" s="7"/>
      <c r="H2" s="7"/>
      <c r="I2" s="7"/>
      <c r="J2" s="7"/>
      <c r="K2" s="7"/>
      <c r="L2" s="7"/>
      <c r="M2" s="7"/>
      <c r="N2" s="7"/>
      <c r="O2" s="7"/>
      <c r="P2" s="7"/>
      <c r="Q2" s="7"/>
      <c r="R2" s="7"/>
      <c r="S2" s="7"/>
      <c r="T2" s="7"/>
      <c r="U2" s="7"/>
      <c r="V2" s="7"/>
      <c r="W2" s="7"/>
      <c r="X2" s="7"/>
      <c r="Y2" s="7"/>
      <c r="Z2" s="7"/>
    </row>
    <row r="3" ht="15.0" customHeight="1">
      <c r="A3" s="25" t="s">
        <v>205</v>
      </c>
      <c r="B3" s="7"/>
      <c r="C3" s="7"/>
      <c r="D3" s="7"/>
      <c r="E3" s="7"/>
      <c r="F3" s="7"/>
      <c r="G3" s="7"/>
      <c r="H3" s="7"/>
      <c r="I3" s="7"/>
      <c r="J3" s="7"/>
      <c r="K3" s="7"/>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ht="15.0" customHeight="1">
      <c r="A5" s="8" t="s">
        <v>206</v>
      </c>
      <c r="B5" s="7"/>
      <c r="C5" s="7"/>
      <c r="D5" s="7"/>
      <c r="E5" s="7"/>
      <c r="F5" s="7"/>
      <c r="G5" s="7"/>
      <c r="H5" s="7"/>
      <c r="I5" s="7"/>
      <c r="J5" s="7"/>
      <c r="K5" s="7"/>
      <c r="L5" s="7"/>
      <c r="M5" s="7"/>
      <c r="N5" s="7"/>
      <c r="O5" s="7"/>
      <c r="P5" s="7"/>
      <c r="Q5" s="7"/>
      <c r="R5" s="7"/>
      <c r="S5" s="7"/>
      <c r="T5" s="7"/>
      <c r="U5" s="7"/>
      <c r="V5" s="7"/>
      <c r="W5" s="7"/>
      <c r="X5" s="7"/>
      <c r="Y5" s="7"/>
      <c r="Z5" s="7"/>
    </row>
    <row r="6" ht="18.0" customHeight="1">
      <c r="A6" s="3" t="s">
        <v>982</v>
      </c>
      <c r="L6" s="7"/>
      <c r="M6" s="7"/>
      <c r="N6" s="7"/>
      <c r="O6" s="7"/>
      <c r="P6" s="7"/>
      <c r="Q6" s="7"/>
      <c r="R6" s="7"/>
      <c r="S6" s="7"/>
      <c r="T6" s="7"/>
      <c r="U6" s="7"/>
      <c r="V6" s="7"/>
      <c r="W6" s="7"/>
      <c r="X6" s="7"/>
      <c r="Y6" s="7"/>
      <c r="Z6" s="7"/>
    </row>
    <row r="7" ht="18.0" customHeight="1">
      <c r="A7" s="3" t="s">
        <v>983</v>
      </c>
      <c r="L7" s="7"/>
      <c r="M7" s="7"/>
      <c r="N7" s="7"/>
      <c r="O7" s="7"/>
      <c r="P7" s="7"/>
      <c r="Q7" s="7"/>
      <c r="R7" s="7"/>
      <c r="S7" s="7"/>
      <c r="T7" s="7"/>
      <c r="U7" s="7"/>
      <c r="V7" s="7"/>
      <c r="W7" s="7"/>
      <c r="X7" s="7"/>
      <c r="Y7" s="7"/>
      <c r="Z7" s="7"/>
    </row>
    <row r="8" ht="18.0" customHeight="1">
      <c r="A8" s="3" t="s">
        <v>984</v>
      </c>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ht="15.0" customHeight="1">
      <c r="A13" s="8" t="s">
        <v>212</v>
      </c>
      <c r="B13" s="7"/>
      <c r="C13" s="7"/>
      <c r="D13" s="7"/>
      <c r="E13" s="8" t="s">
        <v>213</v>
      </c>
      <c r="F13" s="7"/>
      <c r="G13" s="7"/>
      <c r="H13" s="7"/>
      <c r="I13" s="7"/>
      <c r="J13" s="7"/>
      <c r="K13" s="7"/>
      <c r="L13" s="7"/>
      <c r="M13" s="7"/>
      <c r="N13" s="7"/>
      <c r="O13" s="7"/>
      <c r="P13" s="7"/>
      <c r="Q13" s="7"/>
      <c r="R13" s="7"/>
      <c r="S13" s="7"/>
      <c r="T13" s="7"/>
      <c r="U13" s="7"/>
      <c r="V13" s="7"/>
      <c r="W13" s="7"/>
      <c r="X13" s="7"/>
      <c r="Y13" s="7"/>
      <c r="Z13" s="7"/>
    </row>
    <row r="14" ht="15.0" customHeight="1">
      <c r="A14" s="3" t="s">
        <v>214</v>
      </c>
      <c r="C14" s="42">
        <v>0.497526879883207</v>
      </c>
      <c r="D14" s="7"/>
      <c r="E14" s="43" t="s">
        <v>985</v>
      </c>
      <c r="F14" s="44"/>
      <c r="G14" s="44"/>
      <c r="H14" s="44"/>
      <c r="I14" s="44"/>
      <c r="J14" s="44"/>
      <c r="K14" s="45"/>
      <c r="L14" s="7"/>
      <c r="M14" s="7"/>
      <c r="N14" s="7"/>
      <c r="O14" s="7"/>
      <c r="P14" s="7"/>
      <c r="Q14" s="7"/>
      <c r="R14" s="7"/>
      <c r="S14" s="7"/>
      <c r="T14" s="7"/>
      <c r="U14" s="7"/>
      <c r="V14" s="7"/>
      <c r="W14" s="7"/>
      <c r="X14" s="7"/>
      <c r="Y14" s="7"/>
      <c r="Z14" s="7"/>
    </row>
    <row r="15" ht="15.0" customHeight="1">
      <c r="A15" s="3" t="s">
        <v>216</v>
      </c>
      <c r="C15" s="42">
        <f>1-C14</f>
        <v>0.5024731201</v>
      </c>
      <c r="D15" s="7"/>
      <c r="E15" s="46"/>
      <c r="K15" s="47"/>
      <c r="L15" s="7"/>
      <c r="M15" s="7"/>
      <c r="N15" s="7"/>
      <c r="O15" s="7"/>
      <c r="P15" s="7"/>
      <c r="Q15" s="7"/>
      <c r="R15" s="7"/>
      <c r="S15" s="7"/>
      <c r="T15" s="7"/>
      <c r="U15" s="7"/>
      <c r="V15" s="7"/>
      <c r="W15" s="7"/>
      <c r="X15" s="7"/>
      <c r="Y15" s="7"/>
      <c r="Z15" s="7"/>
    </row>
    <row r="16" ht="15.0" customHeight="1">
      <c r="A16" s="3" t="s">
        <v>217</v>
      </c>
      <c r="C16" s="48">
        <f>(C14-C15)*100</f>
        <v>-0.4946240234</v>
      </c>
      <c r="D16" s="7"/>
      <c r="E16" s="46"/>
      <c r="K16" s="47"/>
      <c r="L16" s="7"/>
      <c r="M16" s="7"/>
      <c r="N16" s="7"/>
      <c r="O16" s="7"/>
      <c r="P16" s="7"/>
      <c r="Q16" s="7"/>
      <c r="R16" s="7"/>
      <c r="S16" s="7"/>
      <c r="T16" s="7"/>
      <c r="U16" s="7"/>
      <c r="V16" s="7"/>
      <c r="W16" s="7"/>
      <c r="X16" s="7"/>
      <c r="Y16" s="7"/>
      <c r="Z16" s="7"/>
    </row>
    <row r="17" ht="15.0" customHeight="1">
      <c r="A17" s="3" t="s">
        <v>120</v>
      </c>
      <c r="C17" s="49" t="str">
        <f>IF(C14&gt;0.5,"Brooks","Mackenzie")</f>
        <v>Mackenzie</v>
      </c>
      <c r="D17" s="7"/>
      <c r="E17" s="46"/>
      <c r="K17" s="47"/>
      <c r="L17" s="7"/>
      <c r="M17" s="7"/>
      <c r="N17" s="7"/>
      <c r="O17" s="7"/>
      <c r="P17" s="7"/>
      <c r="Q17" s="7"/>
      <c r="R17" s="7"/>
      <c r="S17" s="7"/>
      <c r="T17" s="7"/>
      <c r="U17" s="7"/>
      <c r="V17" s="7"/>
      <c r="W17" s="7"/>
      <c r="X17" s="7"/>
      <c r="Y17" s="7"/>
      <c r="Z17" s="7"/>
    </row>
    <row r="18" ht="15.0" customHeight="1">
      <c r="A18" s="20" t="s">
        <v>218</v>
      </c>
      <c r="C18" s="50"/>
      <c r="D18" s="7"/>
      <c r="E18" s="46"/>
      <c r="K18" s="47"/>
      <c r="L18" s="7"/>
      <c r="M18" s="7"/>
      <c r="N18" s="7"/>
      <c r="O18" s="7"/>
      <c r="P18" s="7"/>
      <c r="Q18" s="7"/>
      <c r="R18" s="7"/>
      <c r="S18" s="7"/>
      <c r="T18" s="7"/>
      <c r="U18" s="7"/>
      <c r="V18" s="7"/>
      <c r="W18" s="7"/>
      <c r="X18" s="7"/>
      <c r="Y18" s="7"/>
      <c r="Z18" s="7"/>
    </row>
    <row r="19" ht="15.0" customHeight="1">
      <c r="A19" s="20" t="s">
        <v>219</v>
      </c>
      <c r="C19" s="50"/>
      <c r="D19" s="7"/>
      <c r="E19" s="51"/>
      <c r="F19" s="52"/>
      <c r="G19" s="52"/>
      <c r="H19" s="52"/>
      <c r="I19" s="52"/>
      <c r="J19" s="52"/>
      <c r="K19" s="53"/>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ht="15.0" customHeight="1">
      <c r="A21" s="8" t="s">
        <v>220</v>
      </c>
      <c r="B21" s="7"/>
      <c r="C21" s="7"/>
      <c r="D21" s="7"/>
      <c r="E21" s="8" t="s">
        <v>80</v>
      </c>
      <c r="F21" s="7"/>
      <c r="G21" s="7"/>
      <c r="H21" s="7"/>
      <c r="I21" s="7"/>
      <c r="J21" s="7"/>
      <c r="K21" s="7"/>
      <c r="L21" s="7"/>
      <c r="M21" s="7"/>
      <c r="N21" s="7"/>
      <c r="O21" s="7"/>
      <c r="P21" s="7"/>
      <c r="Q21" s="7"/>
      <c r="R21" s="7"/>
      <c r="S21" s="7"/>
      <c r="T21" s="7"/>
      <c r="U21" s="7"/>
      <c r="V21" s="7"/>
      <c r="W21" s="7"/>
      <c r="X21" s="7"/>
      <c r="Y21" s="7"/>
      <c r="Z21" s="7"/>
    </row>
    <row r="22" ht="27.75" customHeight="1">
      <c r="A22" s="3" t="s">
        <v>221</v>
      </c>
      <c r="C22" s="23" t="s">
        <v>227</v>
      </c>
      <c r="D22" s="7"/>
      <c r="E22" s="39" t="s">
        <v>67</v>
      </c>
      <c r="F22" s="55" t="s">
        <v>222</v>
      </c>
      <c r="G22" s="7"/>
      <c r="H22" s="7"/>
      <c r="I22" s="7"/>
      <c r="J22" s="7"/>
      <c r="K22" s="7"/>
      <c r="L22" s="7"/>
      <c r="M22" s="7"/>
      <c r="N22" s="7"/>
      <c r="O22" s="7"/>
      <c r="P22" s="7"/>
      <c r="Q22" s="7"/>
      <c r="R22" s="7"/>
      <c r="S22" s="7"/>
      <c r="T22" s="7"/>
      <c r="U22" s="7"/>
      <c r="V22" s="7"/>
      <c r="W22" s="7"/>
      <c r="X22" s="7"/>
      <c r="Y22" s="7"/>
      <c r="Z22" s="7"/>
    </row>
    <row r="23" ht="27.75" customHeight="1">
      <c r="A23" s="3" t="s">
        <v>223</v>
      </c>
      <c r="C23" s="23" t="s">
        <v>933</v>
      </c>
      <c r="D23" s="7"/>
      <c r="E23" s="7"/>
      <c r="F23" s="7"/>
      <c r="G23" s="7"/>
      <c r="H23" s="7"/>
      <c r="I23" s="7"/>
      <c r="J23" s="7"/>
      <c r="K23" s="7"/>
      <c r="L23" s="7"/>
      <c r="M23" s="7"/>
      <c r="N23" s="7"/>
      <c r="O23" s="7"/>
      <c r="P23" s="7"/>
      <c r="Q23" s="7"/>
      <c r="R23" s="7"/>
      <c r="S23" s="7"/>
      <c r="T23" s="7"/>
      <c r="U23" s="7"/>
      <c r="V23" s="7"/>
      <c r="W23" s="7"/>
      <c r="X23" s="7"/>
      <c r="Y23" s="7"/>
      <c r="Z23" s="7"/>
    </row>
    <row r="24" ht="27.75" customHeight="1">
      <c r="A24" s="3" t="s">
        <v>225</v>
      </c>
      <c r="C24" s="56">
        <v>-0.344440085276851</v>
      </c>
      <c r="D24" s="7"/>
      <c r="E24" s="7"/>
      <c r="F24" s="7"/>
      <c r="G24" s="7"/>
      <c r="H24" s="7"/>
      <c r="I24" s="7"/>
      <c r="J24" s="7"/>
      <c r="K24" s="7"/>
      <c r="L24" s="7"/>
      <c r="M24" s="7"/>
      <c r="N24" s="7"/>
      <c r="O24" s="7"/>
      <c r="P24" s="7"/>
      <c r="Q24" s="7"/>
      <c r="R24" s="7"/>
      <c r="S24" s="7"/>
      <c r="T24" s="7"/>
      <c r="U24" s="7"/>
      <c r="V24" s="7"/>
      <c r="W24" s="7"/>
      <c r="X24" s="7"/>
      <c r="Y24" s="7"/>
      <c r="Z24" s="7"/>
    </row>
    <row r="25" ht="27.75" customHeight="1">
      <c r="A25" s="3" t="s">
        <v>226</v>
      </c>
      <c r="C25" s="27">
        <v>0.143878018095975</v>
      </c>
      <c r="D25" s="7"/>
      <c r="E25" s="7"/>
      <c r="F25" s="7"/>
      <c r="G25" s="7"/>
      <c r="H25" s="7"/>
      <c r="I25" s="7"/>
      <c r="J25" s="7"/>
      <c r="K25" s="7"/>
      <c r="L25" s="7"/>
      <c r="M25" s="7"/>
      <c r="N25" s="7"/>
      <c r="O25" s="7"/>
      <c r="P25" s="7"/>
      <c r="Q25" s="7"/>
      <c r="R25" s="7"/>
      <c r="S25" s="7"/>
      <c r="T25" s="7"/>
      <c r="U25" s="7"/>
      <c r="V25" s="7"/>
      <c r="W25" s="7"/>
      <c r="X25" s="7"/>
      <c r="Y25" s="7"/>
      <c r="Z25" s="7"/>
    </row>
    <row r="26" ht="27.75" customHeight="1">
      <c r="A26" s="3" t="s">
        <v>125</v>
      </c>
      <c r="C26" s="3" t="s">
        <v>190</v>
      </c>
      <c r="I26" s="7"/>
      <c r="J26" s="7"/>
      <c r="K26" s="7"/>
      <c r="L26" s="7"/>
      <c r="M26" s="7"/>
      <c r="N26" s="7"/>
      <c r="O26" s="7"/>
      <c r="P26" s="7"/>
      <c r="Q26" s="7"/>
      <c r="R26" s="7"/>
      <c r="S26" s="7"/>
      <c r="T26" s="7"/>
      <c r="U26" s="7"/>
      <c r="V26" s="7"/>
      <c r="W26" s="7"/>
      <c r="X26" s="7"/>
      <c r="Y26" s="7"/>
      <c r="Z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ht="15.0" customHeight="1">
      <c r="A29" s="8" t="s">
        <v>961</v>
      </c>
      <c r="B29" s="7"/>
      <c r="C29" s="7"/>
      <c r="D29" s="7"/>
      <c r="E29" s="7"/>
      <c r="F29" s="7"/>
      <c r="G29" s="7"/>
      <c r="H29" s="7"/>
      <c r="I29" s="7"/>
      <c r="J29" s="7"/>
      <c r="K29" s="7"/>
      <c r="L29" s="7"/>
      <c r="M29" s="7"/>
      <c r="N29" s="7"/>
      <c r="O29" s="7"/>
      <c r="P29" s="7"/>
      <c r="Q29" s="7"/>
      <c r="R29" s="7"/>
      <c r="S29" s="7"/>
      <c r="T29" s="7"/>
      <c r="U29" s="7"/>
      <c r="V29" s="7"/>
      <c r="W29" s="7"/>
      <c r="X29" s="7"/>
      <c r="Y29" s="7"/>
      <c r="Z29" s="7"/>
    </row>
    <row r="30" ht="39.75" customHeight="1">
      <c r="A30" s="24" t="s">
        <v>962</v>
      </c>
      <c r="B30" s="24" t="s">
        <v>963</v>
      </c>
      <c r="C30" s="24" t="s">
        <v>964</v>
      </c>
      <c r="D30" s="24" t="s">
        <v>965</v>
      </c>
      <c r="E30" s="24" t="s">
        <v>966</v>
      </c>
      <c r="F30" s="24" t="s">
        <v>967</v>
      </c>
      <c r="G30" s="24" t="s">
        <v>968</v>
      </c>
      <c r="H30" s="24" t="s">
        <v>969</v>
      </c>
      <c r="I30" s="7"/>
      <c r="J30" s="7"/>
      <c r="K30" s="7"/>
      <c r="L30" s="7"/>
      <c r="M30" s="7"/>
      <c r="N30" s="7"/>
      <c r="O30" s="7"/>
      <c r="P30" s="7"/>
      <c r="Q30" s="7"/>
      <c r="R30" s="7"/>
      <c r="S30" s="7"/>
      <c r="T30" s="7"/>
      <c r="U30" s="7"/>
      <c r="V30" s="7"/>
      <c r="W30" s="7"/>
      <c r="X30" s="7"/>
      <c r="Y30" s="7"/>
      <c r="Z30" s="7"/>
    </row>
    <row r="31" ht="15.0" customHeight="1">
      <c r="A31" s="20" t="s">
        <v>970</v>
      </c>
      <c r="B31" s="20" t="s">
        <v>971</v>
      </c>
      <c r="C31" s="27">
        <v>-0.0454326270597022</v>
      </c>
      <c r="D31" s="26">
        <v>0.509969167523124</v>
      </c>
      <c r="E31" s="26">
        <v>0.510423493793721</v>
      </c>
      <c r="F31" s="26">
        <v>0.507960066239449</v>
      </c>
      <c r="G31" s="26">
        <v>0.509191780016585</v>
      </c>
      <c r="H31" s="26">
        <v>0.507752999835626</v>
      </c>
      <c r="I31" s="7"/>
      <c r="J31" s="7"/>
      <c r="K31" s="7"/>
      <c r="L31" s="7"/>
      <c r="M31" s="7"/>
      <c r="N31" s="7"/>
      <c r="O31" s="7"/>
      <c r="P31" s="7"/>
      <c r="Q31" s="7"/>
      <c r="R31" s="7"/>
      <c r="S31" s="7"/>
      <c r="T31" s="7"/>
      <c r="U31" s="7"/>
      <c r="V31" s="7"/>
      <c r="W31" s="7"/>
      <c r="X31" s="7"/>
      <c r="Y31" s="7"/>
      <c r="Z31" s="7"/>
    </row>
    <row r="32" ht="15.0" customHeight="1">
      <c r="A32" s="20" t="s">
        <v>220</v>
      </c>
      <c r="B32" s="20" t="s">
        <v>972</v>
      </c>
      <c r="C32" s="27">
        <v>0.0656595261334658</v>
      </c>
      <c r="D32" s="26">
        <v>0.488176873965477</v>
      </c>
      <c r="E32" s="26">
        <v>0.487520278704142</v>
      </c>
      <c r="F32" s="26">
        <v>0.490840733350596</v>
      </c>
      <c r="G32" s="26">
        <v>0.489180506027369</v>
      </c>
      <c r="H32" s="26">
        <v>0.492624906880137</v>
      </c>
      <c r="I32" s="7"/>
      <c r="J32" s="7"/>
      <c r="K32" s="7"/>
      <c r="L32" s="7"/>
      <c r="M32" s="7"/>
      <c r="N32" s="7"/>
      <c r="O32" s="7"/>
      <c r="P32" s="7"/>
      <c r="Q32" s="7"/>
      <c r="R32" s="7"/>
      <c r="S32" s="7"/>
      <c r="T32" s="7"/>
      <c r="U32" s="7"/>
      <c r="V32" s="7"/>
      <c r="W32" s="7"/>
      <c r="X32" s="7"/>
      <c r="Y32" s="7"/>
      <c r="Z32" s="7"/>
    </row>
    <row r="33" ht="15.0" customHeight="1">
      <c r="A33" s="20" t="s">
        <v>212</v>
      </c>
      <c r="B33" s="20" t="s">
        <v>973</v>
      </c>
      <c r="C33" s="27">
        <v>0.0174684394904062</v>
      </c>
      <c r="D33" s="26">
        <v>0.500285428856858</v>
      </c>
      <c r="E33" s="26">
        <v>0.500110744461953</v>
      </c>
      <c r="F33" s="26">
        <v>0.494943015304461</v>
      </c>
      <c r="G33" s="26">
        <v>0.497526879883207</v>
      </c>
      <c r="H33" s="26"/>
      <c r="I33" s="7"/>
      <c r="J33" s="7"/>
      <c r="K33" s="7"/>
      <c r="L33" s="7"/>
      <c r="M33" s="7"/>
      <c r="N33" s="7"/>
      <c r="O33" s="7"/>
      <c r="P33" s="7"/>
      <c r="Q33" s="7"/>
      <c r="R33" s="7"/>
      <c r="S33" s="7"/>
      <c r="T33" s="7"/>
      <c r="U33" s="7"/>
      <c r="V33" s="7"/>
      <c r="W33" s="7"/>
      <c r="X33" s="7"/>
      <c r="Y33" s="7"/>
      <c r="Z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ht="15.0" customHeight="1">
      <c r="A36" s="8" t="s">
        <v>974</v>
      </c>
      <c r="B36" s="7"/>
      <c r="C36" s="7"/>
      <c r="D36" s="8" t="s">
        <v>975</v>
      </c>
      <c r="E36" s="7"/>
      <c r="F36" s="7"/>
      <c r="G36" s="8" t="s">
        <v>976</v>
      </c>
      <c r="H36" s="7"/>
      <c r="I36" s="7"/>
      <c r="J36" s="7"/>
      <c r="K36" s="7"/>
      <c r="L36" s="7"/>
      <c r="M36" s="7"/>
      <c r="N36" s="7"/>
      <c r="O36" s="7"/>
      <c r="P36" s="7"/>
      <c r="Q36" s="7"/>
      <c r="R36" s="7"/>
      <c r="S36" s="7"/>
      <c r="T36" s="7"/>
      <c r="U36" s="7"/>
      <c r="V36" s="7"/>
      <c r="W36" s="7"/>
      <c r="X36" s="7"/>
      <c r="Y36" s="7"/>
      <c r="Z36" s="7"/>
    </row>
    <row r="37" ht="39.75" customHeight="1">
      <c r="A37" s="24" t="s">
        <v>977</v>
      </c>
      <c r="B37" s="7"/>
      <c r="C37" s="7"/>
      <c r="D37" s="24" t="s">
        <v>978</v>
      </c>
      <c r="E37" s="7"/>
      <c r="F37" s="7"/>
      <c r="G37" s="24" t="s">
        <v>979</v>
      </c>
      <c r="H37" s="7"/>
      <c r="I37" s="7"/>
      <c r="J37" s="7"/>
      <c r="K37" s="7"/>
      <c r="L37" s="7"/>
      <c r="M37" s="7"/>
      <c r="N37" s="7"/>
      <c r="O37" s="7"/>
      <c r="P37" s="7"/>
      <c r="Q37" s="7"/>
      <c r="R37" s="7"/>
      <c r="S37" s="7"/>
      <c r="T37" s="7"/>
      <c r="U37" s="7"/>
      <c r="V37" s="7"/>
      <c r="W37" s="7"/>
      <c r="X37" s="7"/>
      <c r="Y37" s="7"/>
      <c r="Z37" s="7"/>
    </row>
    <row r="38" ht="15.0" customHeight="1">
      <c r="A38" s="20" t="s">
        <v>701</v>
      </c>
      <c r="B38" s="7"/>
      <c r="C38" s="7"/>
      <c r="D38" s="20" t="s">
        <v>726</v>
      </c>
      <c r="E38" s="7"/>
      <c r="F38" s="7"/>
      <c r="G38" s="20" t="s">
        <v>726</v>
      </c>
      <c r="H38" s="7"/>
      <c r="I38" s="7"/>
      <c r="J38" s="7"/>
      <c r="K38" s="7"/>
      <c r="L38" s="7"/>
      <c r="M38" s="7"/>
      <c r="N38" s="7"/>
      <c r="O38" s="7"/>
      <c r="P38" s="7"/>
      <c r="Q38" s="7"/>
      <c r="R38" s="7"/>
      <c r="S38" s="7"/>
      <c r="T38" s="7"/>
      <c r="U38" s="7"/>
      <c r="V38" s="7"/>
      <c r="W38" s="7"/>
      <c r="X38" s="7"/>
      <c r="Y38" s="7"/>
      <c r="Z38" s="7"/>
    </row>
    <row r="39" ht="15.0" customHeight="1">
      <c r="A39" s="20" t="s">
        <v>743</v>
      </c>
      <c r="B39" s="7"/>
      <c r="C39" s="7"/>
      <c r="D39" s="20" t="s">
        <v>708</v>
      </c>
      <c r="E39" s="7"/>
      <c r="F39" s="7"/>
      <c r="G39" s="20" t="s">
        <v>732</v>
      </c>
      <c r="H39" s="7"/>
      <c r="I39" s="7"/>
      <c r="J39" s="7"/>
      <c r="K39" s="7"/>
      <c r="L39" s="7"/>
      <c r="M39" s="7"/>
      <c r="N39" s="7"/>
      <c r="O39" s="7"/>
      <c r="P39" s="7"/>
      <c r="Q39" s="7"/>
      <c r="R39" s="7"/>
      <c r="S39" s="7"/>
      <c r="T39" s="7"/>
      <c r="U39" s="7"/>
      <c r="V39" s="7"/>
      <c r="W39" s="7"/>
      <c r="X39" s="7"/>
      <c r="Y39" s="7"/>
      <c r="Z39" s="7"/>
    </row>
    <row r="40" ht="15.0" customHeight="1">
      <c r="A40" s="20" t="s">
        <v>725</v>
      </c>
      <c r="B40" s="7"/>
      <c r="C40" s="7"/>
      <c r="D40" s="20" t="s">
        <v>725</v>
      </c>
      <c r="E40" s="7"/>
      <c r="F40" s="7"/>
      <c r="G40" s="20" t="s">
        <v>708</v>
      </c>
      <c r="H40" s="7"/>
      <c r="I40" s="7"/>
      <c r="J40" s="7"/>
      <c r="K40" s="7"/>
      <c r="L40" s="7"/>
      <c r="M40" s="7"/>
      <c r="N40" s="7"/>
      <c r="O40" s="7"/>
      <c r="P40" s="7"/>
      <c r="Q40" s="7"/>
      <c r="R40" s="7"/>
      <c r="S40" s="7"/>
      <c r="T40" s="7"/>
      <c r="U40" s="7"/>
      <c r="V40" s="7"/>
      <c r="W40" s="7"/>
      <c r="X40" s="7"/>
      <c r="Y40" s="7"/>
      <c r="Z40" s="7"/>
    </row>
    <row r="41" ht="15.0" customHeight="1">
      <c r="A41" s="20" t="s">
        <v>726</v>
      </c>
      <c r="B41" s="7"/>
      <c r="C41" s="7"/>
      <c r="D41" s="20" t="s">
        <v>816</v>
      </c>
      <c r="E41" s="7"/>
      <c r="F41" s="7"/>
      <c r="G41" s="20" t="s">
        <v>725</v>
      </c>
      <c r="H41" s="7"/>
      <c r="I41" s="7"/>
      <c r="J41" s="7"/>
      <c r="K41" s="7"/>
      <c r="L41" s="7"/>
      <c r="M41" s="7"/>
      <c r="N41" s="7"/>
      <c r="O41" s="7"/>
      <c r="P41" s="7"/>
      <c r="Q41" s="7"/>
      <c r="R41" s="7"/>
      <c r="S41" s="7"/>
      <c r="T41" s="7"/>
      <c r="U41" s="7"/>
      <c r="V41" s="7"/>
      <c r="W41" s="7"/>
      <c r="X41" s="7"/>
      <c r="Y41" s="7"/>
      <c r="Z41" s="7"/>
    </row>
    <row r="42" ht="15.0" customHeight="1">
      <c r="A42" s="20" t="s">
        <v>810</v>
      </c>
      <c r="B42" s="7"/>
      <c r="C42" s="7"/>
      <c r="D42" s="20" t="s">
        <v>813</v>
      </c>
      <c r="E42" s="7"/>
      <c r="F42" s="7"/>
      <c r="G42" s="20" t="s">
        <v>754</v>
      </c>
      <c r="H42" s="7"/>
      <c r="I42" s="7"/>
      <c r="J42" s="7"/>
      <c r="K42" s="7"/>
      <c r="L42" s="7"/>
      <c r="M42" s="7"/>
      <c r="N42" s="7"/>
      <c r="O42" s="7"/>
      <c r="P42" s="7"/>
      <c r="Q42" s="7"/>
      <c r="R42" s="7"/>
      <c r="S42" s="7"/>
      <c r="T42" s="7"/>
      <c r="U42" s="7"/>
      <c r="V42" s="7"/>
      <c r="W42" s="7"/>
      <c r="X42" s="7"/>
      <c r="Y42" s="7"/>
      <c r="Z42" s="7"/>
    </row>
    <row r="43" ht="15.0" customHeight="1">
      <c r="A43" s="20" t="s">
        <v>736</v>
      </c>
      <c r="B43" s="7"/>
      <c r="C43" s="7"/>
      <c r="D43" s="20" t="s">
        <v>745</v>
      </c>
      <c r="E43" s="7"/>
      <c r="F43" s="7"/>
      <c r="G43" s="20" t="s">
        <v>875</v>
      </c>
      <c r="H43" s="7"/>
      <c r="I43" s="7"/>
      <c r="J43" s="7"/>
      <c r="K43" s="7"/>
      <c r="L43" s="7"/>
      <c r="M43" s="7"/>
      <c r="N43" s="7"/>
      <c r="O43" s="7"/>
      <c r="P43" s="7"/>
      <c r="Q43" s="7"/>
      <c r="R43" s="7"/>
      <c r="S43" s="7"/>
      <c r="T43" s="7"/>
      <c r="U43" s="7"/>
      <c r="V43" s="7"/>
      <c r="W43" s="7"/>
      <c r="X43" s="7"/>
      <c r="Y43" s="7"/>
      <c r="Z43" s="7"/>
    </row>
    <row r="44" ht="15.0" customHeight="1">
      <c r="A44" s="20" t="s">
        <v>728</v>
      </c>
      <c r="B44" s="7"/>
      <c r="C44" s="7"/>
      <c r="D44" s="20" t="s">
        <v>707</v>
      </c>
      <c r="E44" s="7"/>
      <c r="F44" s="7"/>
      <c r="G44" s="20" t="s">
        <v>879</v>
      </c>
      <c r="H44" s="7"/>
      <c r="I44" s="7"/>
      <c r="J44" s="7"/>
      <c r="K44" s="7"/>
      <c r="L44" s="7"/>
      <c r="M44" s="7"/>
      <c r="N44" s="7"/>
      <c r="O44" s="7"/>
      <c r="P44" s="7"/>
      <c r="Q44" s="7"/>
      <c r="R44" s="7"/>
      <c r="S44" s="7"/>
      <c r="T44" s="7"/>
      <c r="U44" s="7"/>
      <c r="V44" s="7"/>
      <c r="W44" s="7"/>
      <c r="X44" s="7"/>
      <c r="Y44" s="7"/>
      <c r="Z44" s="7"/>
    </row>
    <row r="45" ht="15.0" customHeight="1">
      <c r="A45" s="20" t="s">
        <v>848</v>
      </c>
      <c r="B45" s="7"/>
      <c r="C45" s="7"/>
      <c r="D45" s="20" t="s">
        <v>879</v>
      </c>
      <c r="E45" s="7"/>
      <c r="F45" s="7"/>
      <c r="G45" s="20" t="s">
        <v>706</v>
      </c>
      <c r="H45" s="7"/>
      <c r="I45" s="7"/>
      <c r="J45" s="7"/>
      <c r="K45" s="7"/>
      <c r="L45" s="7"/>
      <c r="M45" s="7"/>
      <c r="N45" s="7"/>
      <c r="O45" s="7"/>
      <c r="P45" s="7"/>
      <c r="Q45" s="7"/>
      <c r="R45" s="7"/>
      <c r="S45" s="7"/>
      <c r="T45" s="7"/>
      <c r="U45" s="7"/>
      <c r="V45" s="7"/>
      <c r="W45" s="7"/>
      <c r="X45" s="7"/>
      <c r="Y45" s="7"/>
      <c r="Z45" s="7"/>
    </row>
    <row r="46" ht="15.0" customHeight="1">
      <c r="A46" s="20" t="s">
        <v>744</v>
      </c>
      <c r="B46" s="7"/>
      <c r="C46" s="7"/>
      <c r="D46" s="20" t="s">
        <v>711</v>
      </c>
      <c r="E46" s="7"/>
      <c r="F46" s="7"/>
      <c r="G46" s="20" t="s">
        <v>707</v>
      </c>
      <c r="H46" s="7"/>
      <c r="I46" s="7"/>
      <c r="J46" s="7"/>
      <c r="K46" s="7"/>
      <c r="L46" s="7"/>
      <c r="M46" s="7"/>
      <c r="N46" s="7"/>
      <c r="O46" s="7"/>
      <c r="P46" s="7"/>
      <c r="Q46" s="7"/>
      <c r="R46" s="7"/>
      <c r="S46" s="7"/>
      <c r="T46" s="7"/>
      <c r="U46" s="7"/>
      <c r="V46" s="7"/>
      <c r="W46" s="7"/>
      <c r="X46" s="7"/>
      <c r="Y46" s="7"/>
      <c r="Z46" s="7"/>
    </row>
    <row r="47" ht="15.0" customHeight="1">
      <c r="A47" s="20" t="s">
        <v>727</v>
      </c>
      <c r="B47" s="7"/>
      <c r="C47" s="7"/>
      <c r="D47" s="20" t="s">
        <v>875</v>
      </c>
      <c r="E47" s="7"/>
      <c r="F47" s="7"/>
      <c r="G47" s="20" t="s">
        <v>881</v>
      </c>
      <c r="H47" s="7"/>
      <c r="I47" s="7"/>
      <c r="J47" s="7"/>
      <c r="K47" s="7"/>
      <c r="L47" s="7"/>
      <c r="M47" s="7"/>
      <c r="N47" s="7"/>
      <c r="O47" s="7"/>
      <c r="P47" s="7"/>
      <c r="Q47" s="7"/>
      <c r="R47" s="7"/>
      <c r="S47" s="7"/>
      <c r="T47" s="7"/>
      <c r="U47" s="7"/>
      <c r="V47" s="7"/>
      <c r="W47" s="7"/>
      <c r="X47" s="7"/>
      <c r="Y47" s="7"/>
      <c r="Z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16">
    <mergeCell ref="A17:B17"/>
    <mergeCell ref="A18:B18"/>
    <mergeCell ref="A22:B22"/>
    <mergeCell ref="A23:B23"/>
    <mergeCell ref="A24:B24"/>
    <mergeCell ref="A25:B25"/>
    <mergeCell ref="A26:B26"/>
    <mergeCell ref="C26:H26"/>
    <mergeCell ref="A6:K6"/>
    <mergeCell ref="A7:K7"/>
    <mergeCell ref="A8:K8"/>
    <mergeCell ref="A14:B14"/>
    <mergeCell ref="E14:K19"/>
    <mergeCell ref="A15:B15"/>
    <mergeCell ref="A16:B16"/>
    <mergeCell ref="A19:B19"/>
  </mergeCells>
  <hyperlinks>
    <hyperlink r:id="rId1" location="'Results'!A1" ref="A3"/>
    <hyperlink r:id="rId2" location="'How%20to%20Read'!A1" ref="F22"/>
  </hyperlinks>
  <printOptions/>
  <pageMargins bottom="1.0" footer="0.0" header="0.0" left="0.75" right="0.75" top="1.0"/>
  <pageSetup fitToHeight="0" paperSize="9" orientation="landscape"/>
  <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0.0"/>
    <col customWidth="1" min="2" max="8" width="15.0"/>
    <col customWidth="1" min="9" max="26" width="8.71"/>
  </cols>
  <sheetData>
    <row r="1">
      <c r="A1" s="1" t="s">
        <v>986</v>
      </c>
    </row>
    <row r="2">
      <c r="A2" s="58" t="s">
        <v>205</v>
      </c>
    </row>
    <row r="4">
      <c r="A4" s="8" t="s">
        <v>987</v>
      </c>
    </row>
    <row r="5" ht="30.0" customHeight="1">
      <c r="A5" s="3" t="s">
        <v>988</v>
      </c>
    </row>
    <row r="6" ht="18.0" customHeight="1">
      <c r="A6" s="3" t="s">
        <v>989</v>
      </c>
    </row>
    <row r="7" ht="18.0" customHeight="1">
      <c r="A7" s="3" t="s">
        <v>990</v>
      </c>
    </row>
    <row r="8" ht="18.0" customHeight="1">
      <c r="A8" s="3" t="s">
        <v>991</v>
      </c>
    </row>
    <row r="9" ht="18.0" customHeight="1">
      <c r="A9" s="3" t="s">
        <v>992</v>
      </c>
    </row>
    <row r="10" ht="18.0" customHeight="1">
      <c r="A10" s="3" t="s">
        <v>993</v>
      </c>
    </row>
    <row r="12">
      <c r="A12" s="8" t="s">
        <v>994</v>
      </c>
    </row>
    <row r="13" ht="31.5" customHeight="1">
      <c r="A13" s="9" t="s">
        <v>392</v>
      </c>
      <c r="B13" s="9" t="s">
        <v>231</v>
      </c>
      <c r="C13" s="9" t="s">
        <v>995</v>
      </c>
      <c r="D13" s="9" t="s">
        <v>996</v>
      </c>
      <c r="E13" s="9" t="s">
        <v>997</v>
      </c>
      <c r="F13" s="9" t="s">
        <v>998</v>
      </c>
    </row>
    <row r="14">
      <c r="A14" s="13" t="s">
        <v>999</v>
      </c>
      <c r="B14" s="13" t="s">
        <v>243</v>
      </c>
      <c r="C14" s="59">
        <v>0.08</v>
      </c>
      <c r="D14" s="59">
        <v>0.04</v>
      </c>
      <c r="E14" s="60">
        <v>0.091</v>
      </c>
      <c r="F14" s="61">
        <v>0.501</v>
      </c>
    </row>
    <row r="15">
      <c r="A15" s="13" t="s">
        <v>1000</v>
      </c>
      <c r="B15" s="13" t="s">
        <v>243</v>
      </c>
      <c r="C15" s="59">
        <v>0.37</v>
      </c>
      <c r="D15" s="59">
        <v>0.41</v>
      </c>
      <c r="E15" s="60">
        <v>-0.026</v>
      </c>
      <c r="F15" s="61">
        <v>0.502</v>
      </c>
    </row>
    <row r="16">
      <c r="A16" s="13" t="s">
        <v>1001</v>
      </c>
      <c r="B16" s="13" t="s">
        <v>243</v>
      </c>
      <c r="C16" s="59">
        <v>0.58</v>
      </c>
      <c r="D16" s="59">
        <v>0.35</v>
      </c>
      <c r="E16" s="60">
        <v>-0.038</v>
      </c>
      <c r="F16" s="61">
        <v>0.509</v>
      </c>
    </row>
    <row r="17">
      <c r="A17" s="13" t="s">
        <v>1002</v>
      </c>
      <c r="B17" s="13" t="s">
        <v>243</v>
      </c>
      <c r="C17" s="59">
        <v>-0.83</v>
      </c>
      <c r="D17" s="59">
        <v>-0.41</v>
      </c>
      <c r="E17" s="60">
        <v>0.088</v>
      </c>
      <c r="F17" s="61">
        <v>0.49</v>
      </c>
    </row>
    <row r="18">
      <c r="A18" s="13" t="s">
        <v>1003</v>
      </c>
      <c r="B18" s="13" t="s">
        <v>243</v>
      </c>
      <c r="C18" s="59">
        <v>-0.15</v>
      </c>
      <c r="D18" s="59">
        <v>-0.86</v>
      </c>
      <c r="E18" s="60">
        <v>-0.08</v>
      </c>
      <c r="F18" s="61">
        <v>0.494</v>
      </c>
    </row>
    <row r="19">
      <c r="A19" s="13" t="s">
        <v>1004</v>
      </c>
      <c r="B19" s="13" t="s">
        <v>272</v>
      </c>
      <c r="C19" s="59">
        <v>-0.93</v>
      </c>
      <c r="D19" s="59">
        <v>0.34</v>
      </c>
      <c r="E19" s="60">
        <v>-0.069</v>
      </c>
      <c r="F19" s="61">
        <v>0.493</v>
      </c>
    </row>
    <row r="20">
      <c r="A20" s="13" t="s">
        <v>1005</v>
      </c>
      <c r="B20" s="13" t="s">
        <v>272</v>
      </c>
      <c r="C20" s="59">
        <v>0.98</v>
      </c>
      <c r="D20" s="59">
        <v>0.99</v>
      </c>
      <c r="E20" s="60">
        <v>0.037</v>
      </c>
      <c r="F20" s="61">
        <v>0.507</v>
      </c>
    </row>
    <row r="21" ht="15.75" customHeight="1">
      <c r="A21" s="13" t="s">
        <v>1006</v>
      </c>
      <c r="B21" s="13" t="s">
        <v>243</v>
      </c>
      <c r="C21" s="59">
        <v>-0.29</v>
      </c>
      <c r="D21" s="59">
        <v>-1.06</v>
      </c>
      <c r="E21" s="60">
        <v>-0.069</v>
      </c>
      <c r="F21" s="61">
        <v>0.492</v>
      </c>
    </row>
    <row r="22" ht="15.75" customHeight="1">
      <c r="A22" s="13" t="s">
        <v>1007</v>
      </c>
      <c r="B22" s="13" t="s">
        <v>243</v>
      </c>
      <c r="C22" s="59">
        <v>1.09</v>
      </c>
      <c r="D22" s="59">
        <v>0.07</v>
      </c>
      <c r="E22" s="60">
        <v>-0.01</v>
      </c>
      <c r="F22" s="61">
        <v>0.506</v>
      </c>
    </row>
    <row r="23" ht="15.75" customHeight="1">
      <c r="A23" s="13" t="s">
        <v>1008</v>
      </c>
      <c r="B23" s="13" t="s">
        <v>272</v>
      </c>
      <c r="C23" s="59">
        <v>-0.26</v>
      </c>
      <c r="D23" s="59">
        <v>-1.14</v>
      </c>
      <c r="E23" s="60">
        <v>0.042</v>
      </c>
      <c r="F23" s="61">
        <v>0.489</v>
      </c>
    </row>
    <row r="24" ht="15.75" customHeight="1">
      <c r="A24" s="13" t="s">
        <v>1009</v>
      </c>
      <c r="B24" s="13"/>
      <c r="C24" s="59">
        <v>0.16</v>
      </c>
      <c r="D24" s="59">
        <v>-0.13</v>
      </c>
      <c r="E24" s="60">
        <v>-0.01</v>
      </c>
      <c r="F24" s="61">
        <v>0.5</v>
      </c>
    </row>
    <row r="25" ht="30.0" customHeight="1">
      <c r="A25" s="3" t="s">
        <v>1010</v>
      </c>
    </row>
    <row r="26" ht="15.75" customHeight="1"/>
    <row r="27" ht="15.75" customHeight="1">
      <c r="A27" s="8" t="s">
        <v>1011</v>
      </c>
    </row>
    <row r="28" ht="31.5" customHeight="1">
      <c r="A28" s="9" t="s">
        <v>1012</v>
      </c>
      <c r="B28" s="9" t="s">
        <v>1013</v>
      </c>
      <c r="C28" s="10" t="s">
        <v>1014</v>
      </c>
      <c r="D28" s="11"/>
      <c r="E28" s="11"/>
      <c r="F28" s="11"/>
      <c r="G28" s="11"/>
      <c r="H28" s="12"/>
    </row>
    <row r="29" ht="31.5" customHeight="1">
      <c r="A29" s="13" t="s">
        <v>41</v>
      </c>
      <c r="B29" s="13" t="s">
        <v>1015</v>
      </c>
      <c r="C29" s="14" t="s">
        <v>1016</v>
      </c>
      <c r="D29" s="11"/>
      <c r="E29" s="11"/>
      <c r="F29" s="11"/>
      <c r="G29" s="11"/>
      <c r="H29" s="12"/>
    </row>
    <row r="30" ht="31.5" customHeight="1">
      <c r="A30" s="13" t="s">
        <v>1017</v>
      </c>
      <c r="B30" s="13" t="s">
        <v>1018</v>
      </c>
      <c r="C30" s="14" t="s">
        <v>1019</v>
      </c>
      <c r="D30" s="11"/>
      <c r="E30" s="11"/>
      <c r="F30" s="11"/>
      <c r="G30" s="11"/>
      <c r="H30" s="12"/>
    </row>
    <row r="31" ht="31.5" customHeight="1">
      <c r="A31" s="13" t="s">
        <v>1020</v>
      </c>
      <c r="B31" s="13" t="s">
        <v>1021</v>
      </c>
      <c r="C31" s="14" t="s">
        <v>1022</v>
      </c>
      <c r="D31" s="11"/>
      <c r="E31" s="11"/>
      <c r="F31" s="11"/>
      <c r="G31" s="11"/>
      <c r="H31" s="12"/>
    </row>
    <row r="32" ht="31.5" customHeight="1">
      <c r="A32" s="13" t="s">
        <v>1023</v>
      </c>
      <c r="B32" s="13" t="s">
        <v>1024</v>
      </c>
      <c r="C32" s="14" t="s">
        <v>1025</v>
      </c>
      <c r="D32" s="11"/>
      <c r="E32" s="11"/>
      <c r="F32" s="11"/>
      <c r="G32" s="11"/>
      <c r="H32" s="12"/>
    </row>
    <row r="33" ht="31.5" customHeight="1">
      <c r="A33" s="13" t="s">
        <v>1026</v>
      </c>
      <c r="B33" s="13" t="s">
        <v>1027</v>
      </c>
      <c r="C33" s="14" t="s">
        <v>1028</v>
      </c>
      <c r="D33" s="11"/>
      <c r="E33" s="11"/>
      <c r="F33" s="11"/>
      <c r="G33" s="11"/>
      <c r="H33" s="12"/>
    </row>
    <row r="34" ht="31.5" customHeight="1">
      <c r="A34" s="13" t="s">
        <v>1029</v>
      </c>
      <c r="B34" s="13" t="s">
        <v>1030</v>
      </c>
      <c r="C34" s="14" t="s">
        <v>1031</v>
      </c>
      <c r="D34" s="11"/>
      <c r="E34" s="11"/>
      <c r="F34" s="11"/>
      <c r="G34" s="11"/>
      <c r="H34" s="12"/>
    </row>
    <row r="35" ht="15.75" customHeight="1"/>
    <row r="36" ht="15.75" customHeight="1">
      <c r="A36" s="8" t="s">
        <v>1032</v>
      </c>
    </row>
    <row r="37" ht="31.5" customHeight="1">
      <c r="A37" s="9" t="s">
        <v>1033</v>
      </c>
      <c r="B37" s="9" t="s">
        <v>1034</v>
      </c>
      <c r="C37" s="9" t="s">
        <v>1035</v>
      </c>
      <c r="D37" s="9" t="s">
        <v>1036</v>
      </c>
      <c r="E37" s="9" t="s">
        <v>1037</v>
      </c>
    </row>
    <row r="38" ht="15.75" customHeight="1">
      <c r="A38" s="13" t="s">
        <v>1038</v>
      </c>
      <c r="B38" s="60">
        <v>0.009</v>
      </c>
      <c r="C38" s="60">
        <v>-0.013</v>
      </c>
      <c r="D38" s="60">
        <v>-0.01</v>
      </c>
      <c r="E38" s="13" t="s">
        <v>1039</v>
      </c>
    </row>
    <row r="39" ht="15.75" customHeight="1">
      <c r="A39" s="13" t="s">
        <v>1040</v>
      </c>
      <c r="B39" s="60">
        <v>0.017</v>
      </c>
      <c r="C39" s="60">
        <v>-0.002</v>
      </c>
      <c r="D39" s="60">
        <v>-0.001</v>
      </c>
      <c r="E39" s="13" t="s">
        <v>1041</v>
      </c>
    </row>
    <row r="40" ht="15.75" customHeight="1">
      <c r="A40" s="13" t="s">
        <v>193</v>
      </c>
      <c r="B40" s="60">
        <v>0.078</v>
      </c>
      <c r="C40" s="60">
        <v>0.045</v>
      </c>
      <c r="D40" s="60">
        <v>0.033</v>
      </c>
      <c r="E40" s="13" t="s">
        <v>1042</v>
      </c>
    </row>
    <row r="41" ht="30.0" customHeight="1">
      <c r="A41" s="3" t="s">
        <v>1043</v>
      </c>
    </row>
    <row r="42" ht="15.75" customHeight="1"/>
    <row r="43" ht="15.75" customHeight="1">
      <c r="A43" s="8" t="s">
        <v>1044</v>
      </c>
    </row>
    <row r="44" ht="31.5" customHeight="1">
      <c r="A44" s="9" t="s">
        <v>1045</v>
      </c>
      <c r="B44" s="9" t="s">
        <v>193</v>
      </c>
      <c r="C44" s="9" t="s">
        <v>1038</v>
      </c>
      <c r="D44" s="9" t="s">
        <v>1046</v>
      </c>
    </row>
    <row r="45" ht="15.75" customHeight="1">
      <c r="A45" s="13" t="s">
        <v>1047</v>
      </c>
      <c r="B45" s="62">
        <v>531739.0</v>
      </c>
      <c r="C45" s="62">
        <v>21367.0</v>
      </c>
      <c r="D45" s="62">
        <v>13457.0</v>
      </c>
    </row>
    <row r="46" ht="15.75" customHeight="1">
      <c r="A46" s="13" t="s">
        <v>1048</v>
      </c>
      <c r="B46" s="61">
        <v>0.415</v>
      </c>
      <c r="C46" s="61">
        <v>0.4</v>
      </c>
      <c r="D46" s="61">
        <v>0.403</v>
      </c>
    </row>
    <row r="47" ht="15.75" customHeight="1">
      <c r="A47" s="13" t="s">
        <v>1049</v>
      </c>
      <c r="B47" s="61">
        <v>0.382</v>
      </c>
      <c r="C47" s="61">
        <v>0.412</v>
      </c>
      <c r="D47" s="61">
        <v>0.404</v>
      </c>
    </row>
    <row r="48" ht="15.75" customHeight="1">
      <c r="A48" s="13" t="s">
        <v>1050</v>
      </c>
      <c r="B48" s="61">
        <v>0.204</v>
      </c>
      <c r="C48" s="61">
        <v>0.188</v>
      </c>
      <c r="D48" s="61">
        <v>0.192</v>
      </c>
    </row>
    <row r="49" ht="15.75" customHeight="1">
      <c r="A49" s="13" t="s">
        <v>1051</v>
      </c>
      <c r="B49" s="61">
        <v>0.157</v>
      </c>
      <c r="C49" s="61">
        <v>0.133</v>
      </c>
      <c r="D49" s="61">
        <v>0.145</v>
      </c>
    </row>
    <row r="50" ht="15.75" customHeight="1">
      <c r="A50" s="13" t="s">
        <v>1052</v>
      </c>
      <c r="B50" s="61">
        <v>0.255</v>
      </c>
      <c r="C50" s="61">
        <v>0.237</v>
      </c>
      <c r="D50" s="61">
        <v>0.236</v>
      </c>
    </row>
    <row r="51" ht="15.75" customHeight="1">
      <c r="A51" s="13" t="s">
        <v>1053</v>
      </c>
      <c r="B51" s="61">
        <v>0.248</v>
      </c>
      <c r="C51" s="61">
        <v>0.247</v>
      </c>
      <c r="D51" s="61">
        <v>0.256</v>
      </c>
    </row>
    <row r="52" ht="15.75" customHeight="1">
      <c r="A52" s="13" t="s">
        <v>1054</v>
      </c>
      <c r="B52" s="61">
        <v>0.28</v>
      </c>
      <c r="C52" s="61">
        <v>0.303</v>
      </c>
      <c r="D52" s="61">
        <v>0.302</v>
      </c>
    </row>
    <row r="53" ht="15.75" customHeight="1">
      <c r="A53" s="13" t="s">
        <v>1055</v>
      </c>
      <c r="B53" s="61">
        <v>0.06</v>
      </c>
      <c r="C53" s="61">
        <v>0.08</v>
      </c>
      <c r="D53" s="61">
        <v>0.061</v>
      </c>
    </row>
    <row r="54" ht="15.75" customHeight="1">
      <c r="A54" s="13" t="s">
        <v>1056</v>
      </c>
      <c r="B54" s="61">
        <v>0.757</v>
      </c>
      <c r="C54" s="61">
        <v>0.816</v>
      </c>
      <c r="D54" s="61">
        <v>0.81</v>
      </c>
    </row>
    <row r="55" ht="15.75" customHeight="1">
      <c r="A55" s="13" t="s">
        <v>1057</v>
      </c>
      <c r="B55" s="61">
        <v>0.581</v>
      </c>
      <c r="C55" s="61">
        <v>0.653</v>
      </c>
      <c r="D55" s="61">
        <v>0.642</v>
      </c>
    </row>
    <row r="56" ht="15.75" customHeight="1">
      <c r="A56" s="13" t="s">
        <v>1058</v>
      </c>
      <c r="B56" s="61">
        <v>0.768</v>
      </c>
      <c r="C56" s="61">
        <v>0.8</v>
      </c>
      <c r="D56" s="61">
        <v>0.792</v>
      </c>
    </row>
    <row r="57" ht="15.75" customHeight="1">
      <c r="A57" s="13" t="s">
        <v>1059</v>
      </c>
      <c r="B57" s="61">
        <v>0.419</v>
      </c>
      <c r="C57" s="61">
        <v>0.437</v>
      </c>
      <c r="D57" s="61">
        <v>0.43</v>
      </c>
    </row>
    <row r="58" ht="15.75" customHeight="1">
      <c r="A58" s="13" t="s">
        <v>1060</v>
      </c>
      <c r="B58" s="61">
        <v>0.296</v>
      </c>
      <c r="C58" s="61">
        <v>0.318</v>
      </c>
      <c r="D58" s="61">
        <v>0.323</v>
      </c>
    </row>
    <row r="59" ht="43.5" customHeight="1">
      <c r="A59" s="3" t="s">
        <v>1061</v>
      </c>
    </row>
    <row r="60" ht="15.75" customHeight="1"/>
    <row r="61" ht="15.75" customHeight="1">
      <c r="A61" s="8" t="s">
        <v>1062</v>
      </c>
    </row>
    <row r="62" ht="30.0" customHeight="1">
      <c r="A62" s="3" t="s">
        <v>1063</v>
      </c>
    </row>
    <row r="63" ht="31.5" customHeight="1">
      <c r="A63" s="9" t="s">
        <v>1012</v>
      </c>
      <c r="B63" s="9" t="s">
        <v>1038</v>
      </c>
      <c r="C63" s="9" t="s">
        <v>1046</v>
      </c>
    </row>
    <row r="64" ht="15.75" customHeight="1">
      <c r="A64" s="13" t="s">
        <v>1064</v>
      </c>
      <c r="B64" s="13" t="s">
        <v>1065</v>
      </c>
      <c r="C64" s="13" t="s">
        <v>1066</v>
      </c>
    </row>
    <row r="65" ht="15.75" customHeight="1">
      <c r="A65" s="13" t="s">
        <v>1067</v>
      </c>
      <c r="B65" s="13" t="s">
        <v>1068</v>
      </c>
      <c r="C65" s="13" t="s">
        <v>1069</v>
      </c>
    </row>
    <row r="66" ht="15.75" customHeight="1">
      <c r="A66" s="13" t="s">
        <v>1070</v>
      </c>
      <c r="B66" s="13" t="s">
        <v>1071</v>
      </c>
      <c r="C66" s="13" t="s">
        <v>1072</v>
      </c>
    </row>
    <row r="67" ht="15.75" customHeight="1">
      <c r="A67" s="13" t="s">
        <v>1073</v>
      </c>
      <c r="B67" s="13" t="s">
        <v>1074</v>
      </c>
      <c r="C67" s="13" t="s">
        <v>1075</v>
      </c>
    </row>
    <row r="68" ht="15.75" customHeight="1">
      <c r="A68" s="13" t="s">
        <v>1076</v>
      </c>
      <c r="B68" s="13" t="s">
        <v>1077</v>
      </c>
      <c r="C68" s="13" t="s">
        <v>1078</v>
      </c>
    </row>
    <row r="69" ht="15.75" customHeight="1">
      <c r="A69" s="13" t="s">
        <v>1079</v>
      </c>
      <c r="B69" s="13" t="s">
        <v>1080</v>
      </c>
      <c r="C69" s="13" t="s">
        <v>1081</v>
      </c>
    </row>
    <row r="70" ht="15.75" customHeight="1">
      <c r="A70" s="13" t="s">
        <v>1082</v>
      </c>
      <c r="B70" s="13" t="s">
        <v>1083</v>
      </c>
      <c r="C70" s="13" t="s">
        <v>1084</v>
      </c>
    </row>
    <row r="71" ht="15.75" customHeight="1">
      <c r="A71" s="13" t="s">
        <v>1085</v>
      </c>
      <c r="B71" s="13" t="s">
        <v>1086</v>
      </c>
      <c r="C71" s="13" t="s">
        <v>1087</v>
      </c>
    </row>
    <row r="72" ht="15.75" customHeight="1">
      <c r="A72" s="13" t="s">
        <v>1088</v>
      </c>
      <c r="B72" s="13" t="s">
        <v>1089</v>
      </c>
      <c r="C72" s="13" t="s">
        <v>1090</v>
      </c>
    </row>
    <row r="73" ht="30.0" customHeight="1">
      <c r="A73" s="3" t="s">
        <v>1091</v>
      </c>
    </row>
    <row r="74" ht="15.75" customHeight="1"/>
    <row r="75" ht="15.75" customHeight="1">
      <c r="A75" s="8" t="s">
        <v>1092</v>
      </c>
    </row>
    <row r="76" ht="31.5" customHeight="1">
      <c r="A76" s="9"/>
      <c r="B76" s="9" t="s">
        <v>1093</v>
      </c>
      <c r="C76" s="9" t="s">
        <v>1094</v>
      </c>
      <c r="D76" s="9" t="s">
        <v>1095</v>
      </c>
    </row>
    <row r="77" ht="15.75" customHeight="1">
      <c r="A77" s="13" t="s">
        <v>1096</v>
      </c>
      <c r="B77" s="13" t="s">
        <v>1097</v>
      </c>
      <c r="C77" s="13" t="s">
        <v>1098</v>
      </c>
      <c r="D77" s="13" t="s">
        <v>1099</v>
      </c>
    </row>
    <row r="78" ht="15.75" customHeight="1">
      <c r="A78" s="13" t="s">
        <v>1100</v>
      </c>
      <c r="B78" s="13" t="s">
        <v>1101</v>
      </c>
      <c r="C78" s="13" t="s">
        <v>1102</v>
      </c>
      <c r="D78" s="13" t="s">
        <v>1103</v>
      </c>
    </row>
    <row r="79" ht="15.75" customHeight="1">
      <c r="A79" s="13" t="s">
        <v>1104</v>
      </c>
      <c r="B79" s="13" t="s">
        <v>1105</v>
      </c>
      <c r="C79" s="13" t="s">
        <v>1106</v>
      </c>
      <c r="D79" s="13" t="s">
        <v>1107</v>
      </c>
    </row>
    <row r="80" ht="15.75" customHeight="1">
      <c r="A80" s="13" t="s">
        <v>1108</v>
      </c>
      <c r="B80" s="13" t="s">
        <v>1109</v>
      </c>
      <c r="C80" s="13" t="s">
        <v>1089</v>
      </c>
      <c r="D80" s="13" t="s">
        <v>1110</v>
      </c>
    </row>
    <row r="81" ht="43.5" customHeight="1">
      <c r="A81" s="3" t="s">
        <v>1111</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5:H5"/>
    <mergeCell ref="A6:H6"/>
    <mergeCell ref="A7:H7"/>
    <mergeCell ref="A8:H8"/>
    <mergeCell ref="A9:H9"/>
    <mergeCell ref="A10:H10"/>
    <mergeCell ref="A25:H25"/>
    <mergeCell ref="A41:H41"/>
    <mergeCell ref="A59:H59"/>
    <mergeCell ref="A62:H62"/>
    <mergeCell ref="A73:H73"/>
    <mergeCell ref="A81:H81"/>
    <mergeCell ref="C28:H28"/>
    <mergeCell ref="C29:H29"/>
    <mergeCell ref="C30:H30"/>
    <mergeCell ref="C31:H31"/>
    <mergeCell ref="C32:H32"/>
    <mergeCell ref="C33:H33"/>
    <mergeCell ref="C34:H34"/>
  </mergeCells>
  <hyperlinks>
    <hyperlink r:id="rId1" location="'Results'!A1" ref="A2"/>
  </hyperlinks>
  <printOptions/>
  <pageMargins bottom="1.0" footer="0.0" header="0.0" left="0.75" right="0.75" top="1.0"/>
  <pageSetup fitToHeight="0" orientation="landscape"/>
  <drawing r:id="rId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0.0"/>
    <col customWidth="1" min="2" max="2" width="34.0"/>
    <col customWidth="1" min="3" max="3" width="70.0"/>
    <col customWidth="1" min="4" max="5" width="14.0"/>
    <col customWidth="1" min="6" max="6" width="36.0"/>
    <col customWidth="1" min="7" max="26" width="8.71"/>
  </cols>
  <sheetData>
    <row r="1" ht="17.25" customHeight="1">
      <c r="A1" s="1" t="s">
        <v>1112</v>
      </c>
      <c r="B1" s="7"/>
      <c r="C1" s="7"/>
      <c r="D1" s="7"/>
      <c r="E1" s="7"/>
      <c r="F1" s="7"/>
    </row>
    <row r="2" ht="55.5" customHeight="1">
      <c r="A2" s="2" t="s">
        <v>1113</v>
      </c>
    </row>
    <row r="3" ht="15.0" customHeight="1">
      <c r="A3" s="25" t="s">
        <v>205</v>
      </c>
      <c r="B3" s="7"/>
      <c r="C3" s="7"/>
      <c r="D3" s="7"/>
      <c r="E3" s="7"/>
      <c r="F3" s="7"/>
    </row>
    <row r="4">
      <c r="A4" s="7"/>
      <c r="B4" s="7"/>
      <c r="C4" s="7"/>
      <c r="D4" s="7"/>
      <c r="E4" s="7"/>
      <c r="F4" s="7"/>
    </row>
    <row r="5" ht="34.5" customHeight="1">
      <c r="A5" s="24" t="s">
        <v>1114</v>
      </c>
      <c r="B5" s="24" t="s">
        <v>338</v>
      </c>
      <c r="C5" s="24" t="s">
        <v>1115</v>
      </c>
      <c r="D5" s="24" t="s">
        <v>1116</v>
      </c>
      <c r="E5" s="24" t="s">
        <v>1117</v>
      </c>
      <c r="F5" s="24" t="s">
        <v>1118</v>
      </c>
    </row>
    <row r="6" ht="30.0" customHeight="1">
      <c r="A6" s="3">
        <v>1.0</v>
      </c>
      <c r="B6" s="3" t="s">
        <v>1119</v>
      </c>
      <c r="C6" s="3" t="s">
        <v>1120</v>
      </c>
      <c r="D6" s="63">
        <v>1.2771</v>
      </c>
      <c r="E6" s="3" t="s">
        <v>1121</v>
      </c>
      <c r="F6" s="3" t="s">
        <v>1122</v>
      </c>
    </row>
    <row r="7" ht="30.0" customHeight="1">
      <c r="A7" s="3">
        <v>2.0</v>
      </c>
      <c r="B7" s="3" t="s">
        <v>1123</v>
      </c>
      <c r="C7" s="3" t="s">
        <v>1124</v>
      </c>
      <c r="D7" s="63">
        <v>1.4095</v>
      </c>
      <c r="E7" s="3" t="s">
        <v>1125</v>
      </c>
      <c r="F7" s="3" t="s">
        <v>1126</v>
      </c>
    </row>
    <row r="8" ht="30.0" customHeight="1">
      <c r="A8" s="3">
        <v>3.0</v>
      </c>
      <c r="B8" s="3" t="s">
        <v>1127</v>
      </c>
      <c r="C8" s="3" t="s">
        <v>1128</v>
      </c>
      <c r="D8" s="63">
        <v>1.469</v>
      </c>
      <c r="E8" s="3" t="s">
        <v>933</v>
      </c>
      <c r="F8" s="3" t="s">
        <v>1129</v>
      </c>
    </row>
    <row r="9" ht="30.0" customHeight="1">
      <c r="A9" s="3">
        <v>4.0</v>
      </c>
      <c r="B9" s="3" t="s">
        <v>1130</v>
      </c>
      <c r="C9" s="3" t="s">
        <v>1131</v>
      </c>
      <c r="D9" s="63">
        <v>1.6727</v>
      </c>
      <c r="E9" s="3" t="s">
        <v>1125</v>
      </c>
      <c r="F9" s="3" t="s">
        <v>1126</v>
      </c>
    </row>
    <row r="10" ht="30.0" customHeight="1">
      <c r="A10" s="3">
        <v>5.0</v>
      </c>
      <c r="B10" s="3" t="s">
        <v>1132</v>
      </c>
      <c r="C10" s="3" t="s">
        <v>1133</v>
      </c>
      <c r="D10" s="63">
        <v>1.6889</v>
      </c>
      <c r="E10" s="3" t="s">
        <v>933</v>
      </c>
      <c r="F10" s="3" t="s">
        <v>1129</v>
      </c>
    </row>
    <row r="11" ht="30.0" customHeight="1">
      <c r="A11" s="3">
        <v>6.0</v>
      </c>
      <c r="B11" s="3" t="s">
        <v>1134</v>
      </c>
      <c r="C11" s="3" t="s">
        <v>1135</v>
      </c>
      <c r="D11" s="63">
        <v>1.7507</v>
      </c>
      <c r="E11" s="3" t="s">
        <v>1121</v>
      </c>
      <c r="F11" s="3" t="s">
        <v>1126</v>
      </c>
    </row>
    <row r="12" ht="30.0" customHeight="1">
      <c r="A12" s="3">
        <v>7.0</v>
      </c>
      <c r="B12" s="3" t="s">
        <v>1136</v>
      </c>
      <c r="C12" s="3" t="s">
        <v>1137</v>
      </c>
      <c r="D12" s="63">
        <v>1.799</v>
      </c>
      <c r="E12" s="3" t="s">
        <v>1125</v>
      </c>
      <c r="F12" s="3" t="s">
        <v>1126</v>
      </c>
    </row>
    <row r="13" ht="30.0" customHeight="1">
      <c r="A13" s="3">
        <v>8.0</v>
      </c>
      <c r="B13" s="3" t="s">
        <v>1138</v>
      </c>
      <c r="C13" s="3" t="s">
        <v>1139</v>
      </c>
      <c r="D13" s="63">
        <v>1.8066</v>
      </c>
      <c r="E13" s="3" t="s">
        <v>1121</v>
      </c>
      <c r="F13" s="3" t="s">
        <v>1126</v>
      </c>
    </row>
    <row r="14" ht="30.0" customHeight="1">
      <c r="A14" s="3">
        <v>9.0</v>
      </c>
      <c r="B14" s="3" t="s">
        <v>1140</v>
      </c>
      <c r="C14" s="3" t="s">
        <v>1141</v>
      </c>
      <c r="D14" s="63">
        <v>1.8572</v>
      </c>
      <c r="E14" s="3" t="s">
        <v>933</v>
      </c>
      <c r="F14" s="3" t="s">
        <v>1129</v>
      </c>
    </row>
    <row r="15" ht="30.0" customHeight="1">
      <c r="A15" s="3">
        <v>10.0</v>
      </c>
      <c r="B15" s="3" t="s">
        <v>1142</v>
      </c>
      <c r="C15" s="3" t="s">
        <v>1143</v>
      </c>
      <c r="D15" s="63">
        <v>1.9894</v>
      </c>
      <c r="E15" s="3" t="s">
        <v>1121</v>
      </c>
      <c r="F15" s="3" t="s">
        <v>1126</v>
      </c>
    </row>
    <row r="16" ht="30.0" customHeight="1">
      <c r="A16" s="3">
        <v>11.0</v>
      </c>
      <c r="B16" s="3" t="s">
        <v>1144</v>
      </c>
      <c r="C16" s="3" t="s">
        <v>1145</v>
      </c>
      <c r="D16" s="63">
        <v>2.256</v>
      </c>
      <c r="E16" s="3" t="s">
        <v>1146</v>
      </c>
      <c r="F16" s="3" t="s">
        <v>1126</v>
      </c>
    </row>
    <row r="17" ht="30.0" customHeight="1">
      <c r="A17" s="3">
        <v>12.0</v>
      </c>
      <c r="B17" s="3" t="s">
        <v>1147</v>
      </c>
      <c r="C17" s="3" t="s">
        <v>1148</v>
      </c>
      <c r="D17" s="63">
        <v>3.0936</v>
      </c>
      <c r="E17" s="3" t="s">
        <v>1149</v>
      </c>
      <c r="F17" s="3" t="s">
        <v>1150</v>
      </c>
    </row>
    <row r="18" ht="15.0" customHeight="1">
      <c r="A18" s="20" t="s">
        <v>1151</v>
      </c>
      <c r="B18" s="7"/>
      <c r="C18" s="7"/>
      <c r="D18" s="7"/>
      <c r="E18" s="7"/>
      <c r="F18" s="7"/>
    </row>
    <row r="19" ht="15.0" customHeight="1">
      <c r="A19" s="20" t="s">
        <v>1152</v>
      </c>
      <c r="B19" s="7"/>
      <c r="C19" s="7"/>
      <c r="D19" s="7"/>
      <c r="E19" s="7"/>
      <c r="F19" s="7"/>
    </row>
    <row r="20">
      <c r="A20" s="7"/>
      <c r="B20" s="7"/>
      <c r="C20" s="7"/>
      <c r="D20" s="7"/>
      <c r="E20" s="7"/>
      <c r="F20" s="7"/>
    </row>
    <row r="21" ht="15.75" customHeight="1">
      <c r="A21" s="8" t="s">
        <v>1153</v>
      </c>
      <c r="B21" s="7"/>
      <c r="C21" s="7"/>
      <c r="D21" s="7"/>
      <c r="E21" s="7"/>
      <c r="F21" s="7"/>
    </row>
    <row r="22" ht="43.5" customHeight="1">
      <c r="A22" s="3" t="s">
        <v>1154</v>
      </c>
    </row>
    <row r="23" ht="15.75" customHeight="1">
      <c r="A23" s="7"/>
      <c r="B23" s="7"/>
      <c r="C23" s="7"/>
      <c r="D23" s="7"/>
      <c r="E23" s="7"/>
      <c r="F23" s="7"/>
    </row>
    <row r="24" ht="15.75" customHeight="1">
      <c r="A24" s="7"/>
      <c r="B24" s="7"/>
      <c r="C24" s="7"/>
      <c r="D24" s="7"/>
      <c r="E24" s="7"/>
      <c r="F24" s="7"/>
    </row>
    <row r="25" ht="15.75" customHeight="1">
      <c r="A25" s="7"/>
      <c r="B25" s="7"/>
      <c r="C25" s="7"/>
      <c r="D25" s="7"/>
      <c r="E25" s="7"/>
      <c r="F25" s="7"/>
    </row>
    <row r="26" ht="15.75" customHeight="1">
      <c r="A26" s="7"/>
      <c r="B26" s="7"/>
      <c r="C26" s="7"/>
      <c r="D26" s="7"/>
      <c r="E26" s="7"/>
      <c r="F26" s="7"/>
    </row>
    <row r="27" ht="15.75" customHeight="1">
      <c r="A27" s="7"/>
      <c r="B27" s="7"/>
      <c r="C27" s="7"/>
      <c r="D27" s="7"/>
      <c r="E27" s="7"/>
      <c r="F27" s="7"/>
    </row>
    <row r="28" ht="15.75" customHeight="1">
      <c r="A28" s="7"/>
      <c r="B28" s="7"/>
      <c r="C28" s="7"/>
      <c r="D28" s="7"/>
      <c r="E28" s="7"/>
      <c r="F28" s="7"/>
    </row>
    <row r="29" ht="15.75" customHeight="1">
      <c r="A29" s="7"/>
      <c r="B29" s="7"/>
      <c r="C29" s="7"/>
      <c r="D29" s="7"/>
      <c r="E29" s="7"/>
      <c r="F29" s="7"/>
    </row>
    <row r="30" ht="15.75" customHeight="1">
      <c r="A30" s="7"/>
      <c r="B30" s="7"/>
      <c r="C30" s="7"/>
      <c r="D30" s="7"/>
      <c r="E30" s="7"/>
      <c r="F30" s="7"/>
    </row>
    <row r="31" ht="15.75" customHeight="1">
      <c r="A31" s="7"/>
      <c r="B31" s="7"/>
      <c r="C31" s="7"/>
      <c r="D31" s="7"/>
      <c r="E31" s="7"/>
      <c r="F31" s="7"/>
    </row>
    <row r="32" ht="15.75" customHeight="1">
      <c r="A32" s="7"/>
      <c r="B32" s="7"/>
      <c r="C32" s="7"/>
      <c r="D32" s="7"/>
      <c r="E32" s="7"/>
      <c r="F32" s="7"/>
    </row>
    <row r="33" ht="15.75" customHeight="1">
      <c r="A33" s="7"/>
      <c r="B33" s="7"/>
      <c r="C33" s="7"/>
      <c r="D33" s="7"/>
      <c r="E33" s="7"/>
      <c r="F33" s="7"/>
    </row>
    <row r="34" ht="15.75" customHeight="1">
      <c r="A34" s="7"/>
      <c r="B34" s="7"/>
      <c r="C34" s="7"/>
      <c r="D34" s="7"/>
      <c r="E34" s="7"/>
      <c r="F34" s="7"/>
    </row>
    <row r="35" ht="15.75" customHeight="1">
      <c r="A35" s="7"/>
      <c r="B35" s="7"/>
      <c r="C35" s="7"/>
      <c r="D35" s="7"/>
      <c r="E35" s="7"/>
      <c r="F35" s="7"/>
    </row>
    <row r="36" ht="15.75" customHeight="1">
      <c r="A36" s="7"/>
      <c r="B36" s="7"/>
      <c r="C36" s="7"/>
      <c r="D36" s="7"/>
      <c r="E36" s="7"/>
      <c r="F36" s="7"/>
    </row>
    <row r="37" ht="15.75" customHeight="1">
      <c r="A37" s="7"/>
      <c r="B37" s="7"/>
      <c r="C37" s="7"/>
      <c r="D37" s="7"/>
      <c r="E37" s="7"/>
      <c r="F37" s="7"/>
    </row>
    <row r="38" ht="15.75" customHeight="1">
      <c r="A38" s="7"/>
      <c r="B38" s="7"/>
      <c r="C38" s="7"/>
      <c r="D38" s="7"/>
      <c r="E38" s="7"/>
      <c r="F38" s="7"/>
    </row>
    <row r="39" ht="15.75" customHeight="1">
      <c r="A39" s="7"/>
      <c r="B39" s="7"/>
      <c r="C39" s="7"/>
      <c r="D39" s="7"/>
      <c r="E39" s="7"/>
      <c r="F39" s="7"/>
    </row>
    <row r="40" ht="15.75" customHeight="1">
      <c r="A40" s="7"/>
      <c r="B40" s="7"/>
      <c r="C40" s="7"/>
      <c r="D40" s="7"/>
      <c r="E40" s="7"/>
      <c r="F40" s="7"/>
    </row>
    <row r="41" ht="15.75" customHeight="1">
      <c r="A41" s="7"/>
      <c r="B41" s="7"/>
      <c r="C41" s="7"/>
      <c r="D41" s="7"/>
      <c r="E41" s="7"/>
      <c r="F41" s="7"/>
    </row>
    <row r="42" ht="15.75" customHeight="1">
      <c r="A42" s="7"/>
      <c r="B42" s="7"/>
      <c r="C42" s="7"/>
      <c r="D42" s="7"/>
      <c r="E42" s="7"/>
      <c r="F42" s="7"/>
    </row>
    <row r="43" ht="15.75" customHeight="1">
      <c r="A43" s="7"/>
      <c r="B43" s="7"/>
      <c r="C43" s="7"/>
      <c r="D43" s="7"/>
      <c r="E43" s="7"/>
      <c r="F43" s="7"/>
    </row>
    <row r="44" ht="15.75" customHeight="1">
      <c r="A44" s="7"/>
      <c r="B44" s="7"/>
      <c r="C44" s="7"/>
      <c r="D44" s="7"/>
      <c r="E44" s="7"/>
      <c r="F44" s="7"/>
    </row>
    <row r="45" ht="15.75" customHeight="1">
      <c r="A45" s="7"/>
      <c r="B45" s="7"/>
      <c r="C45" s="7"/>
      <c r="D45" s="7"/>
      <c r="E45" s="7"/>
      <c r="F45" s="7"/>
    </row>
    <row r="46" ht="15.75" customHeight="1">
      <c r="A46" s="7"/>
      <c r="B46" s="7"/>
      <c r="C46" s="7"/>
      <c r="D46" s="7"/>
      <c r="E46" s="7"/>
      <c r="F46" s="7"/>
    </row>
    <row r="47" ht="15.75" customHeight="1">
      <c r="A47" s="7"/>
      <c r="B47" s="7"/>
      <c r="C47" s="7"/>
      <c r="D47" s="7"/>
      <c r="E47" s="7"/>
      <c r="F47" s="7"/>
    </row>
    <row r="48" ht="15.75" customHeight="1">
      <c r="A48" s="7"/>
      <c r="B48" s="7"/>
      <c r="C48" s="7"/>
      <c r="D48" s="7"/>
      <c r="E48" s="7"/>
      <c r="F48" s="7"/>
    </row>
    <row r="49" ht="15.75" customHeight="1">
      <c r="A49" s="7"/>
      <c r="B49" s="7"/>
      <c r="C49" s="7"/>
      <c r="D49" s="7"/>
      <c r="E49" s="7"/>
      <c r="F49" s="7"/>
    </row>
    <row r="50" ht="15.75" customHeight="1">
      <c r="A50" s="7"/>
      <c r="B50" s="7"/>
      <c r="C50" s="7"/>
      <c r="D50" s="7"/>
      <c r="E50" s="7"/>
      <c r="F50" s="7"/>
    </row>
    <row r="51" ht="15.75" customHeight="1">
      <c r="A51" s="7"/>
      <c r="B51" s="7"/>
      <c r="C51" s="7"/>
      <c r="D51" s="7"/>
      <c r="E51" s="7"/>
      <c r="F51" s="7"/>
    </row>
    <row r="52" ht="15.75" customHeight="1">
      <c r="A52" s="7"/>
      <c r="B52" s="7"/>
      <c r="C52" s="7"/>
      <c r="D52" s="7"/>
      <c r="E52" s="7"/>
      <c r="F52" s="7"/>
    </row>
    <row r="53" ht="15.75" customHeight="1">
      <c r="A53" s="7"/>
      <c r="B53" s="7"/>
      <c r="C53" s="7"/>
      <c r="D53" s="7"/>
      <c r="E53" s="7"/>
      <c r="F53" s="7"/>
    </row>
    <row r="54" ht="15.75" customHeight="1">
      <c r="A54" s="7"/>
      <c r="B54" s="7"/>
      <c r="C54" s="7"/>
      <c r="D54" s="7"/>
      <c r="E54" s="7"/>
      <c r="F54" s="7"/>
    </row>
    <row r="55" ht="15.75" customHeight="1">
      <c r="A55" s="7"/>
      <c r="B55" s="7"/>
      <c r="C55" s="7"/>
      <c r="D55" s="7"/>
      <c r="E55" s="7"/>
      <c r="F55" s="7"/>
    </row>
    <row r="56" ht="15.75" customHeight="1">
      <c r="A56" s="7"/>
      <c r="B56" s="7"/>
      <c r="C56" s="7"/>
      <c r="D56" s="7"/>
      <c r="E56" s="7"/>
      <c r="F56" s="7"/>
    </row>
    <row r="57" ht="15.75" customHeight="1">
      <c r="A57" s="7"/>
      <c r="B57" s="7"/>
      <c r="C57" s="7"/>
      <c r="D57" s="7"/>
      <c r="E57" s="7"/>
      <c r="F57" s="7"/>
    </row>
    <row r="58" ht="15.75" customHeight="1">
      <c r="A58" s="7"/>
      <c r="B58" s="7"/>
      <c r="C58" s="7"/>
      <c r="D58" s="7"/>
      <c r="E58" s="7"/>
      <c r="F58" s="7"/>
    </row>
    <row r="59" ht="15.75" customHeight="1">
      <c r="A59" s="7"/>
      <c r="B59" s="7"/>
      <c r="C59" s="7"/>
      <c r="D59" s="7"/>
      <c r="E59" s="7"/>
      <c r="F59" s="7"/>
    </row>
    <row r="60" ht="15.75" customHeight="1">
      <c r="A60" s="7"/>
      <c r="B60" s="7"/>
      <c r="C60" s="7"/>
      <c r="D60" s="7"/>
      <c r="E60" s="7"/>
      <c r="F60" s="7"/>
    </row>
    <row r="61" ht="15.75" customHeight="1">
      <c r="A61" s="7"/>
      <c r="B61" s="7"/>
      <c r="C61" s="7"/>
      <c r="D61" s="7"/>
      <c r="E61" s="7"/>
      <c r="F61" s="7"/>
    </row>
    <row r="62" ht="15.75" customHeight="1">
      <c r="A62" s="7"/>
      <c r="B62" s="7"/>
      <c r="C62" s="7"/>
      <c r="D62" s="7"/>
      <c r="E62" s="7"/>
      <c r="F62" s="7"/>
    </row>
    <row r="63" ht="15.75" customHeight="1">
      <c r="A63" s="7"/>
      <c r="B63" s="7"/>
      <c r="C63" s="7"/>
      <c r="D63" s="7"/>
      <c r="E63" s="7"/>
      <c r="F63" s="7"/>
    </row>
    <row r="64" ht="15.75" customHeight="1">
      <c r="A64" s="7"/>
      <c r="B64" s="7"/>
      <c r="C64" s="7"/>
      <c r="D64" s="7"/>
      <c r="E64" s="7"/>
      <c r="F64" s="7"/>
    </row>
    <row r="65" ht="15.75" customHeight="1">
      <c r="A65" s="7"/>
      <c r="B65" s="7"/>
      <c r="C65" s="7"/>
      <c r="D65" s="7"/>
      <c r="E65" s="7"/>
      <c r="F65" s="7"/>
    </row>
    <row r="66" ht="15.75" customHeight="1">
      <c r="A66" s="7"/>
      <c r="B66" s="7"/>
      <c r="C66" s="7"/>
      <c r="D66" s="7"/>
      <c r="E66" s="7"/>
      <c r="F66" s="7"/>
    </row>
    <row r="67" ht="15.75" customHeight="1">
      <c r="A67" s="7"/>
      <c r="B67" s="7"/>
      <c r="C67" s="7"/>
      <c r="D67" s="7"/>
      <c r="E67" s="7"/>
      <c r="F67" s="7"/>
    </row>
    <row r="68" ht="15.75" customHeight="1">
      <c r="A68" s="7"/>
      <c r="B68" s="7"/>
      <c r="C68" s="7"/>
      <c r="D68" s="7"/>
      <c r="E68" s="7"/>
      <c r="F68" s="7"/>
    </row>
    <row r="69" ht="15.75" customHeight="1">
      <c r="A69" s="7"/>
      <c r="B69" s="7"/>
      <c r="C69" s="7"/>
      <c r="D69" s="7"/>
      <c r="E69" s="7"/>
      <c r="F69" s="7"/>
    </row>
    <row r="70" ht="15.75" customHeight="1">
      <c r="A70" s="7"/>
      <c r="B70" s="7"/>
      <c r="C70" s="7"/>
      <c r="D70" s="7"/>
      <c r="E70" s="7"/>
      <c r="F70" s="7"/>
    </row>
    <row r="71" ht="15.75" customHeight="1">
      <c r="A71" s="7"/>
      <c r="B71" s="7"/>
      <c r="C71" s="7"/>
      <c r="D71" s="7"/>
      <c r="E71" s="7"/>
      <c r="F71" s="7"/>
    </row>
    <row r="72" ht="15.75" customHeight="1">
      <c r="A72" s="7"/>
      <c r="B72" s="7"/>
      <c r="C72" s="7"/>
      <c r="D72" s="7"/>
      <c r="E72" s="7"/>
      <c r="F72" s="7"/>
    </row>
    <row r="73" ht="15.75" customHeight="1">
      <c r="A73" s="7"/>
      <c r="B73" s="7"/>
      <c r="C73" s="7"/>
      <c r="D73" s="7"/>
      <c r="E73" s="7"/>
      <c r="F73" s="7"/>
    </row>
    <row r="74" ht="15.75" customHeight="1">
      <c r="A74" s="7"/>
      <c r="B74" s="7"/>
      <c r="C74" s="7"/>
      <c r="D74" s="7"/>
      <c r="E74" s="7"/>
      <c r="F74" s="7"/>
    </row>
    <row r="75" ht="15.75" customHeight="1">
      <c r="A75" s="7"/>
      <c r="B75" s="7"/>
      <c r="C75" s="7"/>
      <c r="D75" s="7"/>
      <c r="E75" s="7"/>
      <c r="F75" s="7"/>
    </row>
    <row r="76" ht="15.75" customHeight="1">
      <c r="A76" s="7"/>
      <c r="B76" s="7"/>
      <c r="C76" s="7"/>
      <c r="D76" s="7"/>
      <c r="E76" s="7"/>
      <c r="F76" s="7"/>
    </row>
    <row r="77" ht="15.75" customHeight="1">
      <c r="A77" s="7"/>
      <c r="B77" s="7"/>
      <c r="C77" s="7"/>
      <c r="D77" s="7"/>
      <c r="E77" s="7"/>
      <c r="F77" s="7"/>
    </row>
    <row r="78" ht="15.75" customHeight="1">
      <c r="A78" s="7"/>
      <c r="B78" s="7"/>
      <c r="C78" s="7"/>
      <c r="D78" s="7"/>
      <c r="E78" s="7"/>
      <c r="F78" s="7"/>
    </row>
    <row r="79" ht="15.75" customHeight="1">
      <c r="A79" s="7"/>
      <c r="B79" s="7"/>
      <c r="C79" s="7"/>
      <c r="D79" s="7"/>
      <c r="E79" s="7"/>
      <c r="F79" s="7"/>
    </row>
    <row r="80" ht="15.75" customHeight="1">
      <c r="A80" s="7"/>
      <c r="B80" s="7"/>
      <c r="C80" s="7"/>
      <c r="D80" s="7"/>
      <c r="E80" s="7"/>
      <c r="F80" s="7"/>
    </row>
    <row r="81" ht="15.75" customHeight="1">
      <c r="A81" s="7"/>
      <c r="B81" s="7"/>
      <c r="C81" s="7"/>
      <c r="D81" s="7"/>
      <c r="E81" s="7"/>
      <c r="F81" s="7"/>
    </row>
    <row r="82" ht="15.75" customHeight="1">
      <c r="A82" s="7"/>
      <c r="B82" s="7"/>
      <c r="C82" s="7"/>
      <c r="D82" s="7"/>
      <c r="E82" s="7"/>
      <c r="F82" s="7"/>
    </row>
    <row r="83" ht="15.75" customHeight="1">
      <c r="A83" s="7"/>
      <c r="B83" s="7"/>
      <c r="C83" s="7"/>
      <c r="D83" s="7"/>
      <c r="E83" s="7"/>
      <c r="F83" s="7"/>
    </row>
    <row r="84" ht="15.75" customHeight="1">
      <c r="A84" s="7"/>
      <c r="B84" s="7"/>
      <c r="C84" s="7"/>
      <c r="D84" s="7"/>
      <c r="E84" s="7"/>
      <c r="F84" s="7"/>
    </row>
    <row r="85" ht="15.75" customHeight="1">
      <c r="A85" s="7"/>
      <c r="B85" s="7"/>
      <c r="C85" s="7"/>
      <c r="D85" s="7"/>
      <c r="E85" s="7"/>
      <c r="F85" s="7"/>
    </row>
    <row r="86" ht="15.75" customHeight="1">
      <c r="A86" s="7"/>
      <c r="B86" s="7"/>
      <c r="C86" s="7"/>
      <c r="D86" s="7"/>
      <c r="E86" s="7"/>
      <c r="F86" s="7"/>
    </row>
    <row r="87" ht="15.75" customHeight="1">
      <c r="A87" s="7"/>
      <c r="B87" s="7"/>
      <c r="C87" s="7"/>
      <c r="D87" s="7"/>
      <c r="E87" s="7"/>
      <c r="F87" s="7"/>
    </row>
    <row r="88" ht="15.75" customHeight="1">
      <c r="A88" s="7"/>
      <c r="B88" s="7"/>
      <c r="C88" s="7"/>
      <c r="D88" s="7"/>
      <c r="E88" s="7"/>
      <c r="F88" s="7"/>
    </row>
    <row r="89" ht="15.75" customHeight="1">
      <c r="A89" s="7"/>
      <c r="B89" s="7"/>
      <c r="C89" s="7"/>
      <c r="D89" s="7"/>
      <c r="E89" s="7"/>
      <c r="F89" s="7"/>
    </row>
    <row r="90" ht="15.75" customHeight="1">
      <c r="A90" s="7"/>
      <c r="B90" s="7"/>
      <c r="C90" s="7"/>
      <c r="D90" s="7"/>
      <c r="E90" s="7"/>
      <c r="F90" s="7"/>
    </row>
    <row r="91" ht="15.75" customHeight="1">
      <c r="A91" s="7"/>
      <c r="B91" s="7"/>
      <c r="C91" s="7"/>
      <c r="D91" s="7"/>
      <c r="E91" s="7"/>
      <c r="F91" s="7"/>
    </row>
    <row r="92" ht="15.75" customHeight="1">
      <c r="A92" s="7"/>
      <c r="B92" s="7"/>
      <c r="C92" s="7"/>
      <c r="D92" s="7"/>
      <c r="E92" s="7"/>
      <c r="F92" s="7"/>
    </row>
    <row r="93" ht="15.75" customHeight="1">
      <c r="A93" s="7"/>
      <c r="B93" s="7"/>
      <c r="C93" s="7"/>
      <c r="D93" s="7"/>
      <c r="E93" s="7"/>
      <c r="F93" s="7"/>
    </row>
    <row r="94" ht="15.75" customHeight="1">
      <c r="A94" s="7"/>
      <c r="B94" s="7"/>
      <c r="C94" s="7"/>
      <c r="D94" s="7"/>
      <c r="E94" s="7"/>
      <c r="F94" s="7"/>
    </row>
    <row r="95" ht="15.75" customHeight="1">
      <c r="A95" s="7"/>
      <c r="B95" s="7"/>
      <c r="C95" s="7"/>
      <c r="D95" s="7"/>
      <c r="E95" s="7"/>
      <c r="F95" s="7"/>
    </row>
    <row r="96" ht="15.75" customHeight="1">
      <c r="A96" s="7"/>
      <c r="B96" s="7"/>
      <c r="C96" s="7"/>
      <c r="D96" s="7"/>
      <c r="E96" s="7"/>
      <c r="F96" s="7"/>
    </row>
    <row r="97" ht="15.75" customHeight="1">
      <c r="A97" s="7"/>
      <c r="B97" s="7"/>
      <c r="C97" s="7"/>
      <c r="D97" s="7"/>
      <c r="E97" s="7"/>
      <c r="F97" s="7"/>
    </row>
    <row r="98" ht="15.75" customHeight="1">
      <c r="A98" s="7"/>
      <c r="B98" s="7"/>
      <c r="C98" s="7"/>
      <c r="D98" s="7"/>
      <c r="E98" s="7"/>
      <c r="F98" s="7"/>
    </row>
    <row r="99" ht="15.75" customHeight="1">
      <c r="A99" s="7"/>
      <c r="B99" s="7"/>
      <c r="C99" s="7"/>
      <c r="D99" s="7"/>
      <c r="E99" s="7"/>
      <c r="F99" s="7"/>
    </row>
    <row r="100" ht="15.75" customHeight="1">
      <c r="A100" s="7"/>
      <c r="B100" s="7"/>
      <c r="C100" s="7"/>
      <c r="D100" s="7"/>
      <c r="E100" s="7"/>
      <c r="F100" s="7"/>
    </row>
    <row r="101" ht="15.75" customHeight="1">
      <c r="A101" s="7"/>
      <c r="B101" s="7"/>
      <c r="C101" s="7"/>
      <c r="D101" s="7"/>
      <c r="E101" s="7"/>
      <c r="F101" s="7"/>
    </row>
    <row r="102" ht="15.75" customHeight="1">
      <c r="A102" s="7"/>
      <c r="B102" s="7"/>
      <c r="C102" s="7"/>
      <c r="D102" s="7"/>
      <c r="E102" s="7"/>
      <c r="F102" s="7"/>
    </row>
    <row r="103" ht="15.75" customHeight="1">
      <c r="A103" s="7"/>
      <c r="B103" s="7"/>
      <c r="C103" s="7"/>
      <c r="D103" s="7"/>
      <c r="E103" s="7"/>
      <c r="F103" s="7"/>
    </row>
    <row r="104" ht="15.75" customHeight="1">
      <c r="A104" s="7"/>
      <c r="B104" s="7"/>
      <c r="C104" s="7"/>
      <c r="D104" s="7"/>
      <c r="E104" s="7"/>
      <c r="F104" s="7"/>
    </row>
    <row r="105" ht="15.75" customHeight="1">
      <c r="A105" s="7"/>
      <c r="B105" s="7"/>
      <c r="C105" s="7"/>
      <c r="D105" s="7"/>
      <c r="E105" s="7"/>
      <c r="F105" s="7"/>
    </row>
    <row r="106" ht="15.75" customHeight="1">
      <c r="A106" s="7"/>
      <c r="B106" s="7"/>
      <c r="C106" s="7"/>
      <c r="D106" s="7"/>
      <c r="E106" s="7"/>
      <c r="F106" s="7"/>
    </row>
    <row r="107" ht="15.75" customHeight="1">
      <c r="A107" s="7"/>
      <c r="B107" s="7"/>
      <c r="C107" s="7"/>
      <c r="D107" s="7"/>
      <c r="E107" s="7"/>
      <c r="F107" s="7"/>
    </row>
    <row r="108" ht="15.75" customHeight="1">
      <c r="A108" s="7"/>
      <c r="B108" s="7"/>
      <c r="C108" s="7"/>
      <c r="D108" s="7"/>
      <c r="E108" s="7"/>
      <c r="F108" s="7"/>
    </row>
    <row r="109" ht="15.75" customHeight="1">
      <c r="A109" s="7"/>
      <c r="B109" s="7"/>
      <c r="C109" s="7"/>
      <c r="D109" s="7"/>
      <c r="E109" s="7"/>
      <c r="F109" s="7"/>
    </row>
    <row r="110" ht="15.75" customHeight="1">
      <c r="A110" s="7"/>
      <c r="B110" s="7"/>
      <c r="C110" s="7"/>
      <c r="D110" s="7"/>
      <c r="E110" s="7"/>
      <c r="F110" s="7"/>
    </row>
    <row r="111" ht="15.75" customHeight="1">
      <c r="A111" s="7"/>
      <c r="B111" s="7"/>
      <c r="C111" s="7"/>
      <c r="D111" s="7"/>
      <c r="E111" s="7"/>
      <c r="F111" s="7"/>
    </row>
    <row r="112" ht="15.75" customHeight="1">
      <c r="A112" s="7"/>
      <c r="B112" s="7"/>
      <c r="C112" s="7"/>
      <c r="D112" s="7"/>
      <c r="E112" s="7"/>
      <c r="F112" s="7"/>
    </row>
    <row r="113" ht="15.75" customHeight="1">
      <c r="A113" s="7"/>
      <c r="B113" s="7"/>
      <c r="C113" s="7"/>
      <c r="D113" s="7"/>
      <c r="E113" s="7"/>
      <c r="F113" s="7"/>
    </row>
    <row r="114" ht="15.75" customHeight="1">
      <c r="A114" s="7"/>
      <c r="B114" s="7"/>
      <c r="C114" s="7"/>
      <c r="D114" s="7"/>
      <c r="E114" s="7"/>
      <c r="F114" s="7"/>
    </row>
    <row r="115" ht="15.75" customHeight="1">
      <c r="A115" s="7"/>
      <c r="B115" s="7"/>
      <c r="C115" s="7"/>
      <c r="D115" s="7"/>
      <c r="E115" s="7"/>
      <c r="F115" s="7"/>
    </row>
    <row r="116" ht="15.75" customHeight="1">
      <c r="A116" s="7"/>
      <c r="B116" s="7"/>
      <c r="C116" s="7"/>
      <c r="D116" s="7"/>
      <c r="E116" s="7"/>
      <c r="F116" s="7"/>
    </row>
    <row r="117" ht="15.75" customHeight="1">
      <c r="A117" s="7"/>
      <c r="B117" s="7"/>
      <c r="C117" s="7"/>
      <c r="D117" s="7"/>
      <c r="E117" s="7"/>
      <c r="F117" s="7"/>
    </row>
    <row r="118" ht="15.75" customHeight="1">
      <c r="A118" s="7"/>
      <c r="B118" s="7"/>
      <c r="C118" s="7"/>
      <c r="D118" s="7"/>
      <c r="E118" s="7"/>
      <c r="F118" s="7"/>
    </row>
    <row r="119" ht="15.75" customHeight="1">
      <c r="A119" s="7"/>
      <c r="B119" s="7"/>
      <c r="C119" s="7"/>
      <c r="D119" s="7"/>
      <c r="E119" s="7"/>
      <c r="F119" s="7"/>
    </row>
    <row r="120" ht="15.75" customHeight="1">
      <c r="A120" s="7"/>
      <c r="B120" s="7"/>
      <c r="C120" s="7"/>
      <c r="D120" s="7"/>
      <c r="E120" s="7"/>
      <c r="F120" s="7"/>
    </row>
    <row r="121" ht="15.75" customHeight="1">
      <c r="A121" s="7"/>
      <c r="B121" s="7"/>
      <c r="C121" s="7"/>
      <c r="D121" s="7"/>
      <c r="E121" s="7"/>
      <c r="F121" s="7"/>
    </row>
    <row r="122" ht="15.75" customHeight="1">
      <c r="A122" s="7"/>
      <c r="B122" s="7"/>
      <c r="C122" s="7"/>
      <c r="D122" s="7"/>
      <c r="E122" s="7"/>
      <c r="F122" s="7"/>
    </row>
    <row r="123" ht="15.75" customHeight="1">
      <c r="A123" s="7"/>
      <c r="B123" s="7"/>
      <c r="C123" s="7"/>
      <c r="D123" s="7"/>
      <c r="E123" s="7"/>
      <c r="F123" s="7"/>
    </row>
    <row r="124" ht="15.75" customHeight="1">
      <c r="A124" s="7"/>
      <c r="B124" s="7"/>
      <c r="C124" s="7"/>
      <c r="D124" s="7"/>
      <c r="E124" s="7"/>
      <c r="F124" s="7"/>
    </row>
    <row r="125" ht="15.75" customHeight="1">
      <c r="A125" s="7"/>
      <c r="B125" s="7"/>
      <c r="C125" s="7"/>
      <c r="D125" s="7"/>
      <c r="E125" s="7"/>
      <c r="F125" s="7"/>
    </row>
    <row r="126" ht="15.75" customHeight="1">
      <c r="A126" s="7"/>
      <c r="B126" s="7"/>
      <c r="C126" s="7"/>
      <c r="D126" s="7"/>
      <c r="E126" s="7"/>
      <c r="F126" s="7"/>
    </row>
    <row r="127" ht="15.75" customHeight="1">
      <c r="A127" s="7"/>
      <c r="B127" s="7"/>
      <c r="C127" s="7"/>
      <c r="D127" s="7"/>
      <c r="E127" s="7"/>
      <c r="F127" s="7"/>
    </row>
    <row r="128" ht="15.75" customHeight="1">
      <c r="A128" s="7"/>
      <c r="B128" s="7"/>
      <c r="C128" s="7"/>
      <c r="D128" s="7"/>
      <c r="E128" s="7"/>
      <c r="F128" s="7"/>
    </row>
    <row r="129" ht="15.75" customHeight="1">
      <c r="A129" s="7"/>
      <c r="B129" s="7"/>
      <c r="C129" s="7"/>
      <c r="D129" s="7"/>
      <c r="E129" s="7"/>
      <c r="F129" s="7"/>
    </row>
    <row r="130" ht="15.75" customHeight="1">
      <c r="A130" s="7"/>
      <c r="B130" s="7"/>
      <c r="C130" s="7"/>
      <c r="D130" s="7"/>
      <c r="E130" s="7"/>
      <c r="F130" s="7"/>
    </row>
    <row r="131" ht="15.75" customHeight="1">
      <c r="A131" s="7"/>
      <c r="B131" s="7"/>
      <c r="C131" s="7"/>
      <c r="D131" s="7"/>
      <c r="E131" s="7"/>
      <c r="F131" s="7"/>
    </row>
    <row r="132" ht="15.75" customHeight="1">
      <c r="A132" s="7"/>
      <c r="B132" s="7"/>
      <c r="C132" s="7"/>
      <c r="D132" s="7"/>
      <c r="E132" s="7"/>
      <c r="F132" s="7"/>
    </row>
    <row r="133" ht="15.75" customHeight="1">
      <c r="A133" s="7"/>
      <c r="B133" s="7"/>
      <c r="C133" s="7"/>
      <c r="D133" s="7"/>
      <c r="E133" s="7"/>
      <c r="F133" s="7"/>
    </row>
    <row r="134" ht="15.75" customHeight="1">
      <c r="A134" s="7"/>
      <c r="B134" s="7"/>
      <c r="C134" s="7"/>
      <c r="D134" s="7"/>
      <c r="E134" s="7"/>
      <c r="F134" s="7"/>
    </row>
    <row r="135" ht="15.75" customHeight="1">
      <c r="A135" s="7"/>
      <c r="B135" s="7"/>
      <c r="C135" s="7"/>
      <c r="D135" s="7"/>
      <c r="E135" s="7"/>
      <c r="F135" s="7"/>
    </row>
    <row r="136" ht="15.75" customHeight="1">
      <c r="A136" s="7"/>
      <c r="B136" s="7"/>
      <c r="C136" s="7"/>
      <c r="D136" s="7"/>
      <c r="E136" s="7"/>
      <c r="F136" s="7"/>
    </row>
    <row r="137" ht="15.75" customHeight="1">
      <c r="A137" s="7"/>
      <c r="B137" s="7"/>
      <c r="C137" s="7"/>
      <c r="D137" s="7"/>
      <c r="E137" s="7"/>
      <c r="F137" s="7"/>
    </row>
    <row r="138" ht="15.75" customHeight="1">
      <c r="A138" s="7"/>
      <c r="B138" s="7"/>
      <c r="C138" s="7"/>
      <c r="D138" s="7"/>
      <c r="E138" s="7"/>
      <c r="F138" s="7"/>
    </row>
    <row r="139" ht="15.75" customHeight="1">
      <c r="A139" s="7"/>
      <c r="B139" s="7"/>
      <c r="C139" s="7"/>
      <c r="D139" s="7"/>
      <c r="E139" s="7"/>
      <c r="F139" s="7"/>
    </row>
    <row r="140" ht="15.75" customHeight="1">
      <c r="A140" s="7"/>
      <c r="B140" s="7"/>
      <c r="C140" s="7"/>
      <c r="D140" s="7"/>
      <c r="E140" s="7"/>
      <c r="F140" s="7"/>
    </row>
    <row r="141" ht="15.75" customHeight="1">
      <c r="A141" s="7"/>
      <c r="B141" s="7"/>
      <c r="C141" s="7"/>
      <c r="D141" s="7"/>
      <c r="E141" s="7"/>
      <c r="F141" s="7"/>
    </row>
    <row r="142" ht="15.75" customHeight="1">
      <c r="A142" s="7"/>
      <c r="B142" s="7"/>
      <c r="C142" s="7"/>
      <c r="D142" s="7"/>
      <c r="E142" s="7"/>
      <c r="F142" s="7"/>
    </row>
    <row r="143" ht="15.75" customHeight="1">
      <c r="A143" s="7"/>
      <c r="B143" s="7"/>
      <c r="C143" s="7"/>
      <c r="D143" s="7"/>
      <c r="E143" s="7"/>
      <c r="F143" s="7"/>
    </row>
    <row r="144" ht="15.75" customHeight="1">
      <c r="A144" s="7"/>
      <c r="B144" s="7"/>
      <c r="C144" s="7"/>
      <c r="D144" s="7"/>
      <c r="E144" s="7"/>
      <c r="F144" s="7"/>
    </row>
    <row r="145" ht="15.75" customHeight="1">
      <c r="A145" s="7"/>
      <c r="B145" s="7"/>
      <c r="C145" s="7"/>
      <c r="D145" s="7"/>
      <c r="E145" s="7"/>
      <c r="F145" s="7"/>
    </row>
    <row r="146" ht="15.75" customHeight="1">
      <c r="A146" s="7"/>
      <c r="B146" s="7"/>
      <c r="C146" s="7"/>
      <c r="D146" s="7"/>
      <c r="E146" s="7"/>
      <c r="F146" s="7"/>
    </row>
    <row r="147" ht="15.75" customHeight="1">
      <c r="A147" s="7"/>
      <c r="B147" s="7"/>
      <c r="C147" s="7"/>
      <c r="D147" s="7"/>
      <c r="E147" s="7"/>
      <c r="F147" s="7"/>
    </row>
    <row r="148" ht="15.75" customHeight="1">
      <c r="A148" s="7"/>
      <c r="B148" s="7"/>
      <c r="C148" s="7"/>
      <c r="D148" s="7"/>
      <c r="E148" s="7"/>
      <c r="F148" s="7"/>
    </row>
    <row r="149" ht="15.75" customHeight="1">
      <c r="A149" s="7"/>
      <c r="B149" s="7"/>
      <c r="C149" s="7"/>
      <c r="D149" s="7"/>
      <c r="E149" s="7"/>
      <c r="F149" s="7"/>
    </row>
    <row r="150" ht="15.75" customHeight="1">
      <c r="A150" s="7"/>
      <c r="B150" s="7"/>
      <c r="C150" s="7"/>
      <c r="D150" s="7"/>
      <c r="E150" s="7"/>
      <c r="F150" s="7"/>
    </row>
    <row r="151" ht="15.75" customHeight="1">
      <c r="A151" s="7"/>
      <c r="B151" s="7"/>
      <c r="C151" s="7"/>
      <c r="D151" s="7"/>
      <c r="E151" s="7"/>
      <c r="F151" s="7"/>
    </row>
    <row r="152" ht="15.75" customHeight="1">
      <c r="A152" s="7"/>
      <c r="B152" s="7"/>
      <c r="C152" s="7"/>
      <c r="D152" s="7"/>
      <c r="E152" s="7"/>
      <c r="F152" s="7"/>
    </row>
    <row r="153" ht="15.75" customHeight="1">
      <c r="A153" s="7"/>
      <c r="B153" s="7"/>
      <c r="C153" s="7"/>
      <c r="D153" s="7"/>
      <c r="E153" s="7"/>
      <c r="F153" s="7"/>
    </row>
    <row r="154" ht="15.75" customHeight="1">
      <c r="A154" s="7"/>
      <c r="B154" s="7"/>
      <c r="C154" s="7"/>
      <c r="D154" s="7"/>
      <c r="E154" s="7"/>
      <c r="F154" s="7"/>
    </row>
    <row r="155" ht="15.75" customHeight="1">
      <c r="A155" s="7"/>
      <c r="B155" s="7"/>
      <c r="C155" s="7"/>
      <c r="D155" s="7"/>
      <c r="E155" s="7"/>
      <c r="F155" s="7"/>
    </row>
    <row r="156" ht="15.75" customHeight="1">
      <c r="A156" s="7"/>
      <c r="B156" s="7"/>
      <c r="C156" s="7"/>
      <c r="D156" s="7"/>
      <c r="E156" s="7"/>
      <c r="F156" s="7"/>
    </row>
    <row r="157" ht="15.75" customHeight="1">
      <c r="A157" s="7"/>
      <c r="B157" s="7"/>
      <c r="C157" s="7"/>
      <c r="D157" s="7"/>
      <c r="E157" s="7"/>
      <c r="F157" s="7"/>
    </row>
    <row r="158" ht="15.75" customHeight="1">
      <c r="A158" s="7"/>
      <c r="B158" s="7"/>
      <c r="C158" s="7"/>
      <c r="D158" s="7"/>
      <c r="E158" s="7"/>
      <c r="F158" s="7"/>
    </row>
    <row r="159" ht="15.75" customHeight="1">
      <c r="A159" s="7"/>
      <c r="B159" s="7"/>
      <c r="C159" s="7"/>
      <c r="D159" s="7"/>
      <c r="E159" s="7"/>
      <c r="F159" s="7"/>
    </row>
    <row r="160" ht="15.75" customHeight="1">
      <c r="A160" s="7"/>
      <c r="B160" s="7"/>
      <c r="C160" s="7"/>
      <c r="D160" s="7"/>
      <c r="E160" s="7"/>
      <c r="F160" s="7"/>
    </row>
    <row r="161" ht="15.75" customHeight="1">
      <c r="A161" s="7"/>
      <c r="B161" s="7"/>
      <c r="C161" s="7"/>
      <c r="D161" s="7"/>
      <c r="E161" s="7"/>
      <c r="F161" s="7"/>
    </row>
    <row r="162" ht="15.75" customHeight="1">
      <c r="A162" s="7"/>
      <c r="B162" s="7"/>
      <c r="C162" s="7"/>
      <c r="D162" s="7"/>
      <c r="E162" s="7"/>
      <c r="F162" s="7"/>
    </row>
    <row r="163" ht="15.75" customHeight="1">
      <c r="A163" s="7"/>
      <c r="B163" s="7"/>
      <c r="C163" s="7"/>
      <c r="D163" s="7"/>
      <c r="E163" s="7"/>
      <c r="F163" s="7"/>
    </row>
    <row r="164" ht="15.75" customHeight="1">
      <c r="A164" s="7"/>
      <c r="B164" s="7"/>
      <c r="C164" s="7"/>
      <c r="D164" s="7"/>
      <c r="E164" s="7"/>
      <c r="F164" s="7"/>
    </row>
    <row r="165" ht="15.75" customHeight="1">
      <c r="A165" s="7"/>
      <c r="B165" s="7"/>
      <c r="C165" s="7"/>
      <c r="D165" s="7"/>
      <c r="E165" s="7"/>
      <c r="F165" s="7"/>
    </row>
    <row r="166" ht="15.75" customHeight="1">
      <c r="A166" s="7"/>
      <c r="B166" s="7"/>
      <c r="C166" s="7"/>
      <c r="D166" s="7"/>
      <c r="E166" s="7"/>
      <c r="F166" s="7"/>
    </row>
    <row r="167" ht="15.75" customHeight="1">
      <c r="A167" s="7"/>
      <c r="B167" s="7"/>
      <c r="C167" s="7"/>
      <c r="D167" s="7"/>
      <c r="E167" s="7"/>
      <c r="F167" s="7"/>
    </row>
    <row r="168" ht="15.75" customHeight="1">
      <c r="A168" s="7"/>
      <c r="B168" s="7"/>
      <c r="C168" s="7"/>
      <c r="D168" s="7"/>
      <c r="E168" s="7"/>
      <c r="F168" s="7"/>
    </row>
    <row r="169" ht="15.75" customHeight="1">
      <c r="A169" s="7"/>
      <c r="B169" s="7"/>
      <c r="C169" s="7"/>
      <c r="D169" s="7"/>
      <c r="E169" s="7"/>
      <c r="F169" s="7"/>
    </row>
    <row r="170" ht="15.75" customHeight="1">
      <c r="A170" s="7"/>
      <c r="B170" s="7"/>
      <c r="C170" s="7"/>
      <c r="D170" s="7"/>
      <c r="E170" s="7"/>
      <c r="F170" s="7"/>
    </row>
    <row r="171" ht="15.75" customHeight="1">
      <c r="A171" s="7"/>
      <c r="B171" s="7"/>
      <c r="C171" s="7"/>
      <c r="D171" s="7"/>
      <c r="E171" s="7"/>
      <c r="F171" s="7"/>
    </row>
    <row r="172" ht="15.75" customHeight="1">
      <c r="A172" s="7"/>
      <c r="B172" s="7"/>
      <c r="C172" s="7"/>
      <c r="D172" s="7"/>
      <c r="E172" s="7"/>
      <c r="F172" s="7"/>
    </row>
    <row r="173" ht="15.75" customHeight="1">
      <c r="A173" s="7"/>
      <c r="B173" s="7"/>
      <c r="C173" s="7"/>
      <c r="D173" s="7"/>
      <c r="E173" s="7"/>
      <c r="F173" s="7"/>
    </row>
    <row r="174" ht="15.75" customHeight="1">
      <c r="A174" s="7"/>
      <c r="B174" s="7"/>
      <c r="C174" s="7"/>
      <c r="D174" s="7"/>
      <c r="E174" s="7"/>
      <c r="F174" s="7"/>
    </row>
    <row r="175" ht="15.75" customHeight="1">
      <c r="A175" s="7"/>
      <c r="B175" s="7"/>
      <c r="C175" s="7"/>
      <c r="D175" s="7"/>
      <c r="E175" s="7"/>
      <c r="F175" s="7"/>
    </row>
    <row r="176" ht="15.75" customHeight="1">
      <c r="A176" s="7"/>
      <c r="B176" s="7"/>
      <c r="C176" s="7"/>
      <c r="D176" s="7"/>
      <c r="E176" s="7"/>
      <c r="F176" s="7"/>
    </row>
    <row r="177" ht="15.75" customHeight="1">
      <c r="A177" s="7"/>
      <c r="B177" s="7"/>
      <c r="C177" s="7"/>
      <c r="D177" s="7"/>
      <c r="E177" s="7"/>
      <c r="F177" s="7"/>
    </row>
    <row r="178" ht="15.75" customHeight="1">
      <c r="A178" s="7"/>
      <c r="B178" s="7"/>
      <c r="C178" s="7"/>
      <c r="D178" s="7"/>
      <c r="E178" s="7"/>
      <c r="F178" s="7"/>
    </row>
    <row r="179" ht="15.75" customHeight="1">
      <c r="A179" s="7"/>
      <c r="B179" s="7"/>
      <c r="C179" s="7"/>
      <c r="D179" s="7"/>
      <c r="E179" s="7"/>
      <c r="F179" s="7"/>
    </row>
    <row r="180" ht="15.75" customHeight="1">
      <c r="A180" s="7"/>
      <c r="B180" s="7"/>
      <c r="C180" s="7"/>
      <c r="D180" s="7"/>
      <c r="E180" s="7"/>
      <c r="F180" s="7"/>
    </row>
    <row r="181" ht="15.75" customHeight="1">
      <c r="A181" s="7"/>
      <c r="B181" s="7"/>
      <c r="C181" s="7"/>
      <c r="D181" s="7"/>
      <c r="E181" s="7"/>
      <c r="F181" s="7"/>
    </row>
    <row r="182" ht="15.75" customHeight="1">
      <c r="A182" s="7"/>
      <c r="B182" s="7"/>
      <c r="C182" s="7"/>
      <c r="D182" s="7"/>
      <c r="E182" s="7"/>
      <c r="F182" s="7"/>
    </row>
    <row r="183" ht="15.75" customHeight="1">
      <c r="A183" s="7"/>
      <c r="B183" s="7"/>
      <c r="C183" s="7"/>
      <c r="D183" s="7"/>
      <c r="E183" s="7"/>
      <c r="F183" s="7"/>
    </row>
    <row r="184" ht="15.75" customHeight="1">
      <c r="A184" s="7"/>
      <c r="B184" s="7"/>
      <c r="C184" s="7"/>
      <c r="D184" s="7"/>
      <c r="E184" s="7"/>
      <c r="F184" s="7"/>
    </row>
    <row r="185" ht="15.75" customHeight="1">
      <c r="A185" s="7"/>
      <c r="B185" s="7"/>
      <c r="C185" s="7"/>
      <c r="D185" s="7"/>
      <c r="E185" s="7"/>
      <c r="F185" s="7"/>
    </row>
    <row r="186" ht="15.75" customHeight="1">
      <c r="A186" s="7"/>
      <c r="B186" s="7"/>
      <c r="C186" s="7"/>
      <c r="D186" s="7"/>
      <c r="E186" s="7"/>
      <c r="F186" s="7"/>
    </row>
    <row r="187" ht="15.75" customHeight="1">
      <c r="A187" s="7"/>
      <c r="B187" s="7"/>
      <c r="C187" s="7"/>
      <c r="D187" s="7"/>
      <c r="E187" s="7"/>
      <c r="F187" s="7"/>
    </row>
    <row r="188" ht="15.75" customHeight="1">
      <c r="A188" s="7"/>
      <c r="B188" s="7"/>
      <c r="C188" s="7"/>
      <c r="D188" s="7"/>
      <c r="E188" s="7"/>
      <c r="F188" s="7"/>
    </row>
    <row r="189" ht="15.75" customHeight="1">
      <c r="A189" s="7"/>
      <c r="B189" s="7"/>
      <c r="C189" s="7"/>
      <c r="D189" s="7"/>
      <c r="E189" s="7"/>
      <c r="F189" s="7"/>
    </row>
    <row r="190" ht="15.75" customHeight="1">
      <c r="A190" s="7"/>
      <c r="B190" s="7"/>
      <c r="C190" s="7"/>
      <c r="D190" s="7"/>
      <c r="E190" s="7"/>
      <c r="F190" s="7"/>
    </row>
    <row r="191" ht="15.75" customHeight="1">
      <c r="A191" s="7"/>
      <c r="B191" s="7"/>
      <c r="C191" s="7"/>
      <c r="D191" s="7"/>
      <c r="E191" s="7"/>
      <c r="F191" s="7"/>
    </row>
    <row r="192" ht="15.75" customHeight="1">
      <c r="A192" s="7"/>
      <c r="B192" s="7"/>
      <c r="C192" s="7"/>
      <c r="D192" s="7"/>
      <c r="E192" s="7"/>
      <c r="F192" s="7"/>
    </row>
    <row r="193" ht="15.75" customHeight="1">
      <c r="A193" s="7"/>
      <c r="B193" s="7"/>
      <c r="C193" s="7"/>
      <c r="D193" s="7"/>
      <c r="E193" s="7"/>
      <c r="F193" s="7"/>
    </row>
    <row r="194" ht="15.75" customHeight="1">
      <c r="A194" s="7"/>
      <c r="B194" s="7"/>
      <c r="C194" s="7"/>
      <c r="D194" s="7"/>
      <c r="E194" s="7"/>
      <c r="F194" s="7"/>
    </row>
    <row r="195" ht="15.75" customHeight="1">
      <c r="A195" s="7"/>
      <c r="B195" s="7"/>
      <c r="C195" s="7"/>
      <c r="D195" s="7"/>
      <c r="E195" s="7"/>
      <c r="F195" s="7"/>
    </row>
    <row r="196" ht="15.75" customHeight="1">
      <c r="A196" s="7"/>
      <c r="B196" s="7"/>
      <c r="C196" s="7"/>
      <c r="D196" s="7"/>
      <c r="E196" s="7"/>
      <c r="F196" s="7"/>
    </row>
    <row r="197" ht="15.75" customHeight="1">
      <c r="A197" s="7"/>
      <c r="B197" s="7"/>
      <c r="C197" s="7"/>
      <c r="D197" s="7"/>
      <c r="E197" s="7"/>
      <c r="F197" s="7"/>
    </row>
    <row r="198" ht="15.75" customHeight="1">
      <c r="A198" s="7"/>
      <c r="B198" s="7"/>
      <c r="C198" s="7"/>
      <c r="D198" s="7"/>
      <c r="E198" s="7"/>
      <c r="F198" s="7"/>
    </row>
    <row r="199" ht="15.75" customHeight="1">
      <c r="A199" s="7"/>
      <c r="B199" s="7"/>
      <c r="C199" s="7"/>
      <c r="D199" s="7"/>
      <c r="E199" s="7"/>
      <c r="F199" s="7"/>
    </row>
    <row r="200" ht="15.75" customHeight="1">
      <c r="A200" s="7"/>
      <c r="B200" s="7"/>
      <c r="C200" s="7"/>
      <c r="D200" s="7"/>
      <c r="E200" s="7"/>
      <c r="F200" s="7"/>
    </row>
    <row r="201" ht="15.75" customHeight="1">
      <c r="A201" s="7"/>
      <c r="B201" s="7"/>
      <c r="C201" s="7"/>
      <c r="D201" s="7"/>
      <c r="E201" s="7"/>
      <c r="F201" s="7"/>
    </row>
    <row r="202" ht="15.75" customHeight="1">
      <c r="A202" s="7"/>
      <c r="B202" s="7"/>
      <c r="C202" s="7"/>
      <c r="D202" s="7"/>
      <c r="E202" s="7"/>
      <c r="F202" s="7"/>
    </row>
    <row r="203" ht="15.75" customHeight="1">
      <c r="A203" s="7"/>
      <c r="B203" s="7"/>
      <c r="C203" s="7"/>
      <c r="D203" s="7"/>
      <c r="E203" s="7"/>
      <c r="F203" s="7"/>
    </row>
    <row r="204" ht="15.75" customHeight="1">
      <c r="A204" s="7"/>
      <c r="B204" s="7"/>
      <c r="C204" s="7"/>
      <c r="D204" s="7"/>
      <c r="E204" s="7"/>
      <c r="F204" s="7"/>
    </row>
    <row r="205" ht="15.75" customHeight="1">
      <c r="A205" s="7"/>
      <c r="B205" s="7"/>
      <c r="C205" s="7"/>
      <c r="D205" s="7"/>
      <c r="E205" s="7"/>
      <c r="F205" s="7"/>
    </row>
    <row r="206" ht="15.75" customHeight="1">
      <c r="A206" s="7"/>
      <c r="B206" s="7"/>
      <c r="C206" s="7"/>
      <c r="D206" s="7"/>
      <c r="E206" s="7"/>
      <c r="F206" s="7"/>
    </row>
    <row r="207" ht="15.75" customHeight="1">
      <c r="A207" s="7"/>
      <c r="B207" s="7"/>
      <c r="C207" s="7"/>
      <c r="D207" s="7"/>
      <c r="E207" s="7"/>
      <c r="F207" s="7"/>
    </row>
    <row r="208" ht="15.75" customHeight="1">
      <c r="A208" s="7"/>
      <c r="B208" s="7"/>
      <c r="C208" s="7"/>
      <c r="D208" s="7"/>
      <c r="E208" s="7"/>
      <c r="F208" s="7"/>
    </row>
    <row r="209" ht="15.75" customHeight="1">
      <c r="A209" s="7"/>
      <c r="B209" s="7"/>
      <c r="C209" s="7"/>
      <c r="D209" s="7"/>
      <c r="E209" s="7"/>
      <c r="F209" s="7"/>
    </row>
    <row r="210" ht="15.75" customHeight="1">
      <c r="A210" s="7"/>
      <c r="B210" s="7"/>
      <c r="C210" s="7"/>
      <c r="D210" s="7"/>
      <c r="E210" s="7"/>
      <c r="F210" s="7"/>
    </row>
    <row r="211" ht="15.75" customHeight="1">
      <c r="A211" s="7"/>
      <c r="B211" s="7"/>
      <c r="C211" s="7"/>
      <c r="D211" s="7"/>
      <c r="E211" s="7"/>
      <c r="F211" s="7"/>
    </row>
    <row r="212" ht="15.75" customHeight="1">
      <c r="A212" s="7"/>
      <c r="B212" s="7"/>
      <c r="C212" s="7"/>
      <c r="D212" s="7"/>
      <c r="E212" s="7"/>
      <c r="F212" s="7"/>
    </row>
    <row r="213" ht="15.75" customHeight="1">
      <c r="A213" s="7"/>
      <c r="B213" s="7"/>
      <c r="C213" s="7"/>
      <c r="D213" s="7"/>
      <c r="E213" s="7"/>
      <c r="F213" s="7"/>
    </row>
    <row r="214" ht="15.75" customHeight="1">
      <c r="A214" s="7"/>
      <c r="B214" s="7"/>
      <c r="C214" s="7"/>
      <c r="D214" s="7"/>
      <c r="E214" s="7"/>
      <c r="F214" s="7"/>
    </row>
    <row r="215" ht="15.75" customHeight="1">
      <c r="A215" s="7"/>
      <c r="B215" s="7"/>
      <c r="C215" s="7"/>
      <c r="D215" s="7"/>
      <c r="E215" s="7"/>
      <c r="F215" s="7"/>
    </row>
    <row r="216" ht="15.75" customHeight="1">
      <c r="A216" s="7"/>
      <c r="B216" s="7"/>
      <c r="C216" s="7"/>
      <c r="D216" s="7"/>
      <c r="E216" s="7"/>
      <c r="F216" s="7"/>
    </row>
    <row r="217" ht="15.75" customHeight="1">
      <c r="A217" s="7"/>
      <c r="B217" s="7"/>
      <c r="C217" s="7"/>
      <c r="D217" s="7"/>
      <c r="E217" s="7"/>
      <c r="F217" s="7"/>
    </row>
    <row r="218" ht="15.75" customHeight="1">
      <c r="A218" s="7"/>
      <c r="B218" s="7"/>
      <c r="C218" s="7"/>
      <c r="D218" s="7"/>
      <c r="E218" s="7"/>
      <c r="F218" s="7"/>
    </row>
    <row r="219" ht="15.75" customHeight="1">
      <c r="A219" s="7"/>
      <c r="B219" s="7"/>
      <c r="C219" s="7"/>
      <c r="D219" s="7"/>
      <c r="E219" s="7"/>
      <c r="F219" s="7"/>
    </row>
    <row r="220" ht="15.75" customHeight="1">
      <c r="A220" s="7"/>
      <c r="B220" s="7"/>
      <c r="C220" s="7"/>
      <c r="D220" s="7"/>
      <c r="E220" s="7"/>
      <c r="F220" s="7"/>
    </row>
    <row r="221" ht="15.75" customHeight="1">
      <c r="A221" s="7"/>
      <c r="B221" s="7"/>
      <c r="C221" s="7"/>
      <c r="D221" s="7"/>
      <c r="E221" s="7"/>
      <c r="F221" s="7"/>
    </row>
    <row r="222" ht="15.75" customHeight="1">
      <c r="A222" s="7"/>
      <c r="B222" s="7"/>
      <c r="C222" s="7"/>
      <c r="D222" s="7"/>
      <c r="E222" s="7"/>
      <c r="F222" s="7"/>
    </row>
    <row r="223" ht="15.75" customHeight="1">
      <c r="A223" s="7"/>
      <c r="B223" s="7"/>
      <c r="C223" s="7"/>
      <c r="D223" s="7"/>
      <c r="E223" s="7"/>
      <c r="F223" s="7"/>
    </row>
    <row r="224" ht="15.75" customHeight="1">
      <c r="A224" s="7"/>
      <c r="B224" s="7"/>
      <c r="C224" s="7"/>
      <c r="D224" s="7"/>
      <c r="E224" s="7"/>
      <c r="F224" s="7"/>
    </row>
    <row r="225" ht="15.75" customHeight="1">
      <c r="A225" s="7"/>
      <c r="B225" s="7"/>
      <c r="C225" s="7"/>
      <c r="D225" s="7"/>
      <c r="E225" s="7"/>
      <c r="F225" s="7"/>
    </row>
    <row r="226" ht="15.75" customHeight="1">
      <c r="A226" s="7"/>
      <c r="B226" s="7"/>
      <c r="C226" s="7"/>
      <c r="D226" s="7"/>
      <c r="E226" s="7"/>
      <c r="F226" s="7"/>
    </row>
    <row r="227" ht="15.75" customHeight="1">
      <c r="A227" s="7"/>
      <c r="B227" s="7"/>
      <c r="C227" s="7"/>
      <c r="D227" s="7"/>
      <c r="E227" s="7"/>
      <c r="F227" s="7"/>
    </row>
    <row r="228" ht="15.75" customHeight="1">
      <c r="A228" s="7"/>
      <c r="B228" s="7"/>
      <c r="C228" s="7"/>
      <c r="D228" s="7"/>
      <c r="E228" s="7"/>
      <c r="F228" s="7"/>
    </row>
    <row r="229" ht="15.75" customHeight="1">
      <c r="A229" s="7"/>
      <c r="B229" s="7"/>
      <c r="C229" s="7"/>
      <c r="D229" s="7"/>
      <c r="E229" s="7"/>
      <c r="F229" s="7"/>
    </row>
    <row r="230" ht="15.75" customHeight="1">
      <c r="A230" s="7"/>
      <c r="B230" s="7"/>
      <c r="C230" s="7"/>
      <c r="D230" s="7"/>
      <c r="E230" s="7"/>
      <c r="F230" s="7"/>
    </row>
    <row r="231" ht="15.75" customHeight="1">
      <c r="A231" s="7"/>
      <c r="B231" s="7"/>
      <c r="C231" s="7"/>
      <c r="D231" s="7"/>
      <c r="E231" s="7"/>
      <c r="F231" s="7"/>
    </row>
    <row r="232" ht="15.75" customHeight="1">
      <c r="A232" s="7"/>
      <c r="B232" s="7"/>
      <c r="C232" s="7"/>
      <c r="D232" s="7"/>
      <c r="E232" s="7"/>
      <c r="F232" s="7"/>
    </row>
    <row r="233" ht="15.75" customHeight="1">
      <c r="A233" s="7"/>
      <c r="B233" s="7"/>
      <c r="C233" s="7"/>
      <c r="D233" s="7"/>
      <c r="E233" s="7"/>
      <c r="F233" s="7"/>
    </row>
    <row r="234" ht="15.75" customHeight="1">
      <c r="A234" s="7"/>
      <c r="B234" s="7"/>
      <c r="C234" s="7"/>
      <c r="D234" s="7"/>
      <c r="E234" s="7"/>
      <c r="F234" s="7"/>
    </row>
    <row r="235" ht="15.75" customHeight="1">
      <c r="A235" s="7"/>
      <c r="B235" s="7"/>
      <c r="C235" s="7"/>
      <c r="D235" s="7"/>
      <c r="E235" s="7"/>
      <c r="F235" s="7"/>
    </row>
    <row r="236" ht="15.75" customHeight="1">
      <c r="A236" s="7"/>
      <c r="B236" s="7"/>
      <c r="C236" s="7"/>
      <c r="D236" s="7"/>
      <c r="E236" s="7"/>
      <c r="F236" s="7"/>
    </row>
    <row r="237" ht="15.75" customHeight="1">
      <c r="A237" s="7"/>
      <c r="B237" s="7"/>
      <c r="C237" s="7"/>
      <c r="D237" s="7"/>
      <c r="E237" s="7"/>
      <c r="F237" s="7"/>
    </row>
    <row r="238" ht="15.75" customHeight="1">
      <c r="A238" s="7"/>
      <c r="B238" s="7"/>
      <c r="C238" s="7"/>
      <c r="D238" s="7"/>
      <c r="E238" s="7"/>
      <c r="F238" s="7"/>
    </row>
    <row r="239" ht="15.75" customHeight="1">
      <c r="A239" s="7"/>
      <c r="B239" s="7"/>
      <c r="C239" s="7"/>
      <c r="D239" s="7"/>
      <c r="E239" s="7"/>
      <c r="F239" s="7"/>
    </row>
    <row r="240" ht="15.75" customHeight="1">
      <c r="A240" s="7"/>
      <c r="B240" s="7"/>
      <c r="C240" s="7"/>
      <c r="D240" s="7"/>
      <c r="E240" s="7"/>
      <c r="F240" s="7"/>
    </row>
    <row r="241" ht="15.75" customHeight="1">
      <c r="A241" s="7"/>
      <c r="B241" s="7"/>
      <c r="C241" s="7"/>
      <c r="D241" s="7"/>
      <c r="E241" s="7"/>
      <c r="F241" s="7"/>
    </row>
    <row r="242" ht="15.75" customHeight="1">
      <c r="A242" s="7"/>
      <c r="B242" s="7"/>
      <c r="C242" s="7"/>
      <c r="D242" s="7"/>
      <c r="E242" s="7"/>
      <c r="F242" s="7"/>
    </row>
    <row r="243" ht="15.75" customHeight="1">
      <c r="A243" s="7"/>
      <c r="B243" s="7"/>
      <c r="C243" s="7"/>
      <c r="D243" s="7"/>
      <c r="E243" s="7"/>
      <c r="F243" s="7"/>
    </row>
    <row r="244" ht="15.75" customHeight="1">
      <c r="A244" s="7"/>
      <c r="B244" s="7"/>
      <c r="C244" s="7"/>
      <c r="D244" s="7"/>
      <c r="E244" s="7"/>
      <c r="F244" s="7"/>
    </row>
    <row r="245" ht="15.75" customHeight="1">
      <c r="A245" s="7"/>
      <c r="B245" s="7"/>
      <c r="C245" s="7"/>
      <c r="D245" s="7"/>
      <c r="E245" s="7"/>
      <c r="F245" s="7"/>
    </row>
    <row r="246" ht="15.75" customHeight="1">
      <c r="A246" s="7"/>
      <c r="B246" s="7"/>
      <c r="C246" s="7"/>
      <c r="D246" s="7"/>
      <c r="E246" s="7"/>
      <c r="F246" s="7"/>
    </row>
    <row r="247" ht="15.75" customHeight="1">
      <c r="A247" s="7"/>
      <c r="B247" s="7"/>
      <c r="C247" s="7"/>
      <c r="D247" s="7"/>
      <c r="E247" s="7"/>
      <c r="F247" s="7"/>
    </row>
    <row r="248" ht="15.75" customHeight="1">
      <c r="A248" s="7"/>
      <c r="B248" s="7"/>
      <c r="C248" s="7"/>
      <c r="D248" s="7"/>
      <c r="E248" s="7"/>
      <c r="F248" s="7"/>
    </row>
    <row r="249" ht="15.75" customHeight="1">
      <c r="A249" s="7"/>
      <c r="B249" s="7"/>
      <c r="C249" s="7"/>
      <c r="D249" s="7"/>
      <c r="E249" s="7"/>
      <c r="F249" s="7"/>
    </row>
    <row r="250" ht="15.75" customHeight="1">
      <c r="A250" s="7"/>
      <c r="B250" s="7"/>
      <c r="C250" s="7"/>
      <c r="D250" s="7"/>
      <c r="E250" s="7"/>
      <c r="F250" s="7"/>
    </row>
    <row r="251" ht="15.75" customHeight="1">
      <c r="A251" s="7"/>
      <c r="B251" s="7"/>
      <c r="C251" s="7"/>
      <c r="D251" s="7"/>
      <c r="E251" s="7"/>
      <c r="F251" s="7"/>
    </row>
    <row r="252" ht="15.75" customHeight="1">
      <c r="A252" s="7"/>
      <c r="B252" s="7"/>
      <c r="C252" s="7"/>
      <c r="D252" s="7"/>
      <c r="E252" s="7"/>
      <c r="F252" s="7"/>
    </row>
    <row r="253" ht="15.75" customHeight="1">
      <c r="A253" s="7"/>
      <c r="B253" s="7"/>
      <c r="C253" s="7"/>
      <c r="D253" s="7"/>
      <c r="E253" s="7"/>
      <c r="F253" s="7"/>
    </row>
    <row r="254" ht="15.75" customHeight="1">
      <c r="A254" s="7"/>
      <c r="B254" s="7"/>
      <c r="C254" s="7"/>
      <c r="D254" s="7"/>
      <c r="E254" s="7"/>
      <c r="F254" s="7"/>
    </row>
    <row r="255" ht="15.75" customHeight="1">
      <c r="A255" s="7"/>
      <c r="B255" s="7"/>
      <c r="C255" s="7"/>
      <c r="D255" s="7"/>
      <c r="E255" s="7"/>
      <c r="F255" s="7"/>
    </row>
    <row r="256" ht="15.75" customHeight="1">
      <c r="A256" s="7"/>
      <c r="B256" s="7"/>
      <c r="C256" s="7"/>
      <c r="D256" s="7"/>
      <c r="E256" s="7"/>
      <c r="F256" s="7"/>
    </row>
    <row r="257" ht="15.75" customHeight="1">
      <c r="A257" s="7"/>
      <c r="B257" s="7"/>
      <c r="C257" s="7"/>
      <c r="D257" s="7"/>
      <c r="E257" s="7"/>
      <c r="F257" s="7"/>
    </row>
    <row r="258" ht="15.75" customHeight="1">
      <c r="A258" s="7"/>
      <c r="B258" s="7"/>
      <c r="C258" s="7"/>
      <c r="D258" s="7"/>
      <c r="E258" s="7"/>
      <c r="F258" s="7"/>
    </row>
    <row r="259" ht="15.75" customHeight="1">
      <c r="A259" s="7"/>
      <c r="B259" s="7"/>
      <c r="C259" s="7"/>
      <c r="D259" s="7"/>
      <c r="E259" s="7"/>
      <c r="F259" s="7"/>
    </row>
    <row r="260" ht="15.75" customHeight="1">
      <c r="A260" s="7"/>
      <c r="B260" s="7"/>
      <c r="C260" s="7"/>
      <c r="D260" s="7"/>
      <c r="E260" s="7"/>
      <c r="F260" s="7"/>
    </row>
    <row r="261" ht="15.75" customHeight="1">
      <c r="A261" s="7"/>
      <c r="B261" s="7"/>
      <c r="C261" s="7"/>
      <c r="D261" s="7"/>
      <c r="E261" s="7"/>
      <c r="F261" s="7"/>
    </row>
    <row r="262" ht="15.75" customHeight="1">
      <c r="A262" s="7"/>
      <c r="B262" s="7"/>
      <c r="C262" s="7"/>
      <c r="D262" s="7"/>
      <c r="E262" s="7"/>
      <c r="F262" s="7"/>
    </row>
    <row r="263" ht="15.75" customHeight="1">
      <c r="A263" s="7"/>
      <c r="B263" s="7"/>
      <c r="C263" s="7"/>
      <c r="D263" s="7"/>
      <c r="E263" s="7"/>
      <c r="F263" s="7"/>
    </row>
    <row r="264" ht="15.75" customHeight="1">
      <c r="A264" s="7"/>
      <c r="B264" s="7"/>
      <c r="C264" s="7"/>
      <c r="D264" s="7"/>
      <c r="E264" s="7"/>
      <c r="F264" s="7"/>
    </row>
    <row r="265" ht="15.75" customHeight="1">
      <c r="A265" s="7"/>
      <c r="B265" s="7"/>
      <c r="C265" s="7"/>
      <c r="D265" s="7"/>
      <c r="E265" s="7"/>
      <c r="F265" s="7"/>
    </row>
    <row r="266" ht="15.75" customHeight="1">
      <c r="A266" s="7"/>
      <c r="B266" s="7"/>
      <c r="C266" s="7"/>
      <c r="D266" s="7"/>
      <c r="E266" s="7"/>
      <c r="F266" s="7"/>
    </row>
    <row r="267" ht="15.75" customHeight="1">
      <c r="A267" s="7"/>
      <c r="B267" s="7"/>
      <c r="C267" s="7"/>
      <c r="D267" s="7"/>
      <c r="E267" s="7"/>
      <c r="F267" s="7"/>
    </row>
    <row r="268" ht="15.75" customHeight="1">
      <c r="A268" s="7"/>
      <c r="B268" s="7"/>
      <c r="C268" s="7"/>
      <c r="D268" s="7"/>
      <c r="E268" s="7"/>
      <c r="F268" s="7"/>
    </row>
    <row r="269" ht="15.75" customHeight="1">
      <c r="A269" s="7"/>
      <c r="B269" s="7"/>
      <c r="C269" s="7"/>
      <c r="D269" s="7"/>
      <c r="E269" s="7"/>
      <c r="F269" s="7"/>
    </row>
    <row r="270" ht="15.75" customHeight="1">
      <c r="A270" s="7"/>
      <c r="B270" s="7"/>
      <c r="C270" s="7"/>
      <c r="D270" s="7"/>
      <c r="E270" s="7"/>
      <c r="F270" s="7"/>
    </row>
    <row r="271" ht="15.75" customHeight="1">
      <c r="A271" s="7"/>
      <c r="B271" s="7"/>
      <c r="C271" s="7"/>
      <c r="D271" s="7"/>
      <c r="E271" s="7"/>
      <c r="F271" s="7"/>
    </row>
    <row r="272" ht="15.75" customHeight="1">
      <c r="A272" s="7"/>
      <c r="B272" s="7"/>
      <c r="C272" s="7"/>
      <c r="D272" s="7"/>
      <c r="E272" s="7"/>
      <c r="F272" s="7"/>
    </row>
    <row r="273" ht="15.75" customHeight="1">
      <c r="A273" s="7"/>
      <c r="B273" s="7"/>
      <c r="C273" s="7"/>
      <c r="D273" s="7"/>
      <c r="E273" s="7"/>
      <c r="F273" s="7"/>
    </row>
    <row r="274" ht="15.75" customHeight="1">
      <c r="A274" s="7"/>
      <c r="B274" s="7"/>
      <c r="C274" s="7"/>
      <c r="D274" s="7"/>
      <c r="E274" s="7"/>
      <c r="F274" s="7"/>
    </row>
    <row r="275" ht="15.75" customHeight="1">
      <c r="A275" s="7"/>
      <c r="B275" s="7"/>
      <c r="C275" s="7"/>
      <c r="D275" s="7"/>
      <c r="E275" s="7"/>
      <c r="F275" s="7"/>
    </row>
    <row r="276" ht="15.75" customHeight="1">
      <c r="A276" s="7"/>
      <c r="B276" s="7"/>
      <c r="C276" s="7"/>
      <c r="D276" s="7"/>
      <c r="E276" s="7"/>
      <c r="F276" s="7"/>
    </row>
    <row r="277" ht="15.75" customHeight="1">
      <c r="A277" s="7"/>
      <c r="B277" s="7"/>
      <c r="C277" s="7"/>
      <c r="D277" s="7"/>
      <c r="E277" s="7"/>
      <c r="F277" s="7"/>
    </row>
    <row r="278" ht="15.75" customHeight="1">
      <c r="A278" s="7"/>
      <c r="B278" s="7"/>
      <c r="C278" s="7"/>
      <c r="D278" s="7"/>
      <c r="E278" s="7"/>
      <c r="F278" s="7"/>
    </row>
    <row r="279" ht="15.75" customHeight="1">
      <c r="A279" s="7"/>
      <c r="B279" s="7"/>
      <c r="C279" s="7"/>
      <c r="D279" s="7"/>
      <c r="E279" s="7"/>
      <c r="F279" s="7"/>
    </row>
    <row r="280" ht="15.75" customHeight="1">
      <c r="A280" s="7"/>
      <c r="B280" s="7"/>
      <c r="C280" s="7"/>
      <c r="D280" s="7"/>
      <c r="E280" s="7"/>
      <c r="F280" s="7"/>
    </row>
    <row r="281" ht="15.75" customHeight="1">
      <c r="A281" s="7"/>
      <c r="B281" s="7"/>
      <c r="C281" s="7"/>
      <c r="D281" s="7"/>
      <c r="E281" s="7"/>
      <c r="F281" s="7"/>
    </row>
    <row r="282" ht="15.75" customHeight="1">
      <c r="A282" s="7"/>
      <c r="B282" s="7"/>
      <c r="C282" s="7"/>
      <c r="D282" s="7"/>
      <c r="E282" s="7"/>
      <c r="F282" s="7"/>
    </row>
    <row r="283" ht="15.75" customHeight="1">
      <c r="A283" s="7"/>
      <c r="B283" s="7"/>
      <c r="C283" s="7"/>
      <c r="D283" s="7"/>
      <c r="E283" s="7"/>
      <c r="F283" s="7"/>
    </row>
    <row r="284" ht="15.75" customHeight="1">
      <c r="A284" s="7"/>
      <c r="B284" s="7"/>
      <c r="C284" s="7"/>
      <c r="D284" s="7"/>
      <c r="E284" s="7"/>
      <c r="F284" s="7"/>
    </row>
    <row r="285" ht="15.75" customHeight="1">
      <c r="A285" s="7"/>
      <c r="B285" s="7"/>
      <c r="C285" s="7"/>
      <c r="D285" s="7"/>
      <c r="E285" s="7"/>
      <c r="F285" s="7"/>
    </row>
    <row r="286" ht="15.75" customHeight="1">
      <c r="A286" s="7"/>
      <c r="B286" s="7"/>
      <c r="C286" s="7"/>
      <c r="D286" s="7"/>
      <c r="E286" s="7"/>
      <c r="F286" s="7"/>
    </row>
    <row r="287" ht="15.75" customHeight="1">
      <c r="A287" s="7"/>
      <c r="B287" s="7"/>
      <c r="C287" s="7"/>
      <c r="D287" s="7"/>
      <c r="E287" s="7"/>
      <c r="F287" s="7"/>
    </row>
    <row r="288" ht="15.75" customHeight="1">
      <c r="A288" s="7"/>
      <c r="B288" s="7"/>
      <c r="C288" s="7"/>
      <c r="D288" s="7"/>
      <c r="E288" s="7"/>
      <c r="F288" s="7"/>
    </row>
    <row r="289" ht="15.75" customHeight="1">
      <c r="A289" s="7"/>
      <c r="B289" s="7"/>
      <c r="C289" s="7"/>
      <c r="D289" s="7"/>
      <c r="E289" s="7"/>
      <c r="F289" s="7"/>
    </row>
    <row r="290" ht="15.75" customHeight="1">
      <c r="A290" s="7"/>
      <c r="B290" s="7"/>
      <c r="C290" s="7"/>
      <c r="D290" s="7"/>
      <c r="E290" s="7"/>
      <c r="F290" s="7"/>
    </row>
    <row r="291" ht="15.75" customHeight="1">
      <c r="A291" s="7"/>
      <c r="B291" s="7"/>
      <c r="C291" s="7"/>
      <c r="D291" s="7"/>
      <c r="E291" s="7"/>
      <c r="F291" s="7"/>
    </row>
    <row r="292" ht="15.75" customHeight="1">
      <c r="A292" s="7"/>
      <c r="B292" s="7"/>
      <c r="C292" s="7"/>
      <c r="D292" s="7"/>
      <c r="E292" s="7"/>
      <c r="F292" s="7"/>
    </row>
    <row r="293" ht="15.75" customHeight="1">
      <c r="A293" s="7"/>
      <c r="B293" s="7"/>
      <c r="C293" s="7"/>
      <c r="D293" s="7"/>
      <c r="E293" s="7"/>
      <c r="F293" s="7"/>
    </row>
    <row r="294" ht="15.75" customHeight="1">
      <c r="A294" s="7"/>
      <c r="B294" s="7"/>
      <c r="C294" s="7"/>
      <c r="D294" s="7"/>
      <c r="E294" s="7"/>
      <c r="F294" s="7"/>
    </row>
    <row r="295" ht="15.75" customHeight="1">
      <c r="A295" s="7"/>
      <c r="B295" s="7"/>
      <c r="C295" s="7"/>
      <c r="D295" s="7"/>
      <c r="E295" s="7"/>
      <c r="F295" s="7"/>
    </row>
    <row r="296" ht="15.75" customHeight="1">
      <c r="A296" s="7"/>
      <c r="B296" s="7"/>
      <c r="C296" s="7"/>
      <c r="D296" s="7"/>
      <c r="E296" s="7"/>
      <c r="F296" s="7"/>
    </row>
    <row r="297" ht="15.75" customHeight="1">
      <c r="A297" s="7"/>
      <c r="B297" s="7"/>
      <c r="C297" s="7"/>
      <c r="D297" s="7"/>
      <c r="E297" s="7"/>
      <c r="F297" s="7"/>
    </row>
    <row r="298" ht="15.75" customHeight="1">
      <c r="A298" s="7"/>
      <c r="B298" s="7"/>
      <c r="C298" s="7"/>
      <c r="D298" s="7"/>
      <c r="E298" s="7"/>
      <c r="F298" s="7"/>
    </row>
    <row r="299" ht="15.75" customHeight="1">
      <c r="A299" s="7"/>
      <c r="B299" s="7"/>
      <c r="C299" s="7"/>
      <c r="D299" s="7"/>
      <c r="E299" s="7"/>
      <c r="F299" s="7"/>
    </row>
    <row r="300" ht="15.75" customHeight="1">
      <c r="A300" s="7"/>
      <c r="B300" s="7"/>
      <c r="C300" s="7"/>
      <c r="D300" s="7"/>
      <c r="E300" s="7"/>
      <c r="F300" s="7"/>
    </row>
    <row r="301" ht="15.75" customHeight="1">
      <c r="A301" s="7"/>
      <c r="B301" s="7"/>
      <c r="C301" s="7"/>
      <c r="D301" s="7"/>
      <c r="E301" s="7"/>
      <c r="F301" s="7"/>
    </row>
    <row r="302" ht="15.75" customHeight="1">
      <c r="A302" s="7"/>
      <c r="B302" s="7"/>
      <c r="C302" s="7"/>
      <c r="D302" s="7"/>
      <c r="E302" s="7"/>
      <c r="F302" s="7"/>
    </row>
    <row r="303" ht="15.75" customHeight="1">
      <c r="A303" s="7"/>
      <c r="B303" s="7"/>
      <c r="C303" s="7"/>
      <c r="D303" s="7"/>
      <c r="E303" s="7"/>
      <c r="F303" s="7"/>
    </row>
    <row r="304" ht="15.75" customHeight="1">
      <c r="A304" s="7"/>
      <c r="B304" s="7"/>
      <c r="C304" s="7"/>
      <c r="D304" s="7"/>
      <c r="E304" s="7"/>
      <c r="F304" s="7"/>
    </row>
    <row r="305" ht="15.75" customHeight="1">
      <c r="A305" s="7"/>
      <c r="B305" s="7"/>
      <c r="C305" s="7"/>
      <c r="D305" s="7"/>
      <c r="E305" s="7"/>
      <c r="F305" s="7"/>
    </row>
    <row r="306" ht="15.75" customHeight="1">
      <c r="A306" s="7"/>
      <c r="B306" s="7"/>
      <c r="C306" s="7"/>
      <c r="D306" s="7"/>
      <c r="E306" s="7"/>
      <c r="F306" s="7"/>
    </row>
    <row r="307" ht="15.75" customHeight="1">
      <c r="A307" s="7"/>
      <c r="B307" s="7"/>
      <c r="C307" s="7"/>
      <c r="D307" s="7"/>
      <c r="E307" s="7"/>
      <c r="F307" s="7"/>
    </row>
    <row r="308" ht="15.75" customHeight="1">
      <c r="A308" s="7"/>
      <c r="B308" s="7"/>
      <c r="C308" s="7"/>
      <c r="D308" s="7"/>
      <c r="E308" s="7"/>
      <c r="F308" s="7"/>
    </row>
    <row r="309" ht="15.75" customHeight="1">
      <c r="A309" s="7"/>
      <c r="B309" s="7"/>
      <c r="C309" s="7"/>
      <c r="D309" s="7"/>
      <c r="E309" s="7"/>
      <c r="F309" s="7"/>
    </row>
    <row r="310" ht="15.75" customHeight="1">
      <c r="A310" s="7"/>
      <c r="B310" s="7"/>
      <c r="C310" s="7"/>
      <c r="D310" s="7"/>
      <c r="E310" s="7"/>
      <c r="F310" s="7"/>
    </row>
    <row r="311" ht="15.75" customHeight="1">
      <c r="A311" s="7"/>
      <c r="B311" s="7"/>
      <c r="C311" s="7"/>
      <c r="D311" s="7"/>
      <c r="E311" s="7"/>
      <c r="F311" s="7"/>
    </row>
    <row r="312" ht="15.75" customHeight="1">
      <c r="A312" s="7"/>
      <c r="B312" s="7"/>
      <c r="C312" s="7"/>
      <c r="D312" s="7"/>
      <c r="E312" s="7"/>
      <c r="F312" s="7"/>
    </row>
    <row r="313" ht="15.75" customHeight="1">
      <c r="A313" s="7"/>
      <c r="B313" s="7"/>
      <c r="C313" s="7"/>
      <c r="D313" s="7"/>
      <c r="E313" s="7"/>
      <c r="F313" s="7"/>
    </row>
    <row r="314" ht="15.75" customHeight="1">
      <c r="A314" s="7"/>
      <c r="B314" s="7"/>
      <c r="C314" s="7"/>
      <c r="D314" s="7"/>
      <c r="E314" s="7"/>
      <c r="F314" s="7"/>
    </row>
    <row r="315" ht="15.75" customHeight="1">
      <c r="A315" s="7"/>
      <c r="B315" s="7"/>
      <c r="C315" s="7"/>
      <c r="D315" s="7"/>
      <c r="E315" s="7"/>
      <c r="F315" s="7"/>
    </row>
    <row r="316" ht="15.75" customHeight="1">
      <c r="A316" s="7"/>
      <c r="B316" s="7"/>
      <c r="C316" s="7"/>
      <c r="D316" s="7"/>
      <c r="E316" s="7"/>
      <c r="F316" s="7"/>
    </row>
    <row r="317" ht="15.75" customHeight="1">
      <c r="A317" s="7"/>
      <c r="B317" s="7"/>
      <c r="C317" s="7"/>
      <c r="D317" s="7"/>
      <c r="E317" s="7"/>
      <c r="F317" s="7"/>
    </row>
    <row r="318" ht="15.75" customHeight="1">
      <c r="A318" s="7"/>
      <c r="B318" s="7"/>
      <c r="C318" s="7"/>
      <c r="D318" s="7"/>
      <c r="E318" s="7"/>
      <c r="F318" s="7"/>
    </row>
    <row r="319" ht="15.75" customHeight="1">
      <c r="A319" s="7"/>
      <c r="B319" s="7"/>
      <c r="C319" s="7"/>
      <c r="D319" s="7"/>
      <c r="E319" s="7"/>
      <c r="F319" s="7"/>
    </row>
    <row r="320" ht="15.75" customHeight="1">
      <c r="A320" s="7"/>
      <c r="B320" s="7"/>
      <c r="C320" s="7"/>
      <c r="D320" s="7"/>
      <c r="E320" s="7"/>
      <c r="F320" s="7"/>
    </row>
    <row r="321" ht="15.75" customHeight="1">
      <c r="A321" s="7"/>
      <c r="B321" s="7"/>
      <c r="C321" s="7"/>
      <c r="D321" s="7"/>
      <c r="E321" s="7"/>
      <c r="F321" s="7"/>
    </row>
    <row r="322" ht="15.75" customHeight="1">
      <c r="A322" s="7"/>
      <c r="B322" s="7"/>
      <c r="C322" s="7"/>
      <c r="D322" s="7"/>
      <c r="E322" s="7"/>
      <c r="F322" s="7"/>
    </row>
    <row r="323" ht="15.75" customHeight="1">
      <c r="A323" s="7"/>
      <c r="B323" s="7"/>
      <c r="C323" s="7"/>
      <c r="D323" s="7"/>
      <c r="E323" s="7"/>
      <c r="F323" s="7"/>
    </row>
    <row r="324" ht="15.75" customHeight="1">
      <c r="A324" s="7"/>
      <c r="B324" s="7"/>
      <c r="C324" s="7"/>
      <c r="D324" s="7"/>
      <c r="E324" s="7"/>
      <c r="F324" s="7"/>
    </row>
    <row r="325" ht="15.75" customHeight="1">
      <c r="A325" s="7"/>
      <c r="B325" s="7"/>
      <c r="C325" s="7"/>
      <c r="D325" s="7"/>
      <c r="E325" s="7"/>
      <c r="F325" s="7"/>
    </row>
    <row r="326" ht="15.75" customHeight="1">
      <c r="A326" s="7"/>
      <c r="B326" s="7"/>
      <c r="C326" s="7"/>
      <c r="D326" s="7"/>
      <c r="E326" s="7"/>
      <c r="F326" s="7"/>
    </row>
    <row r="327" ht="15.75" customHeight="1">
      <c r="A327" s="7"/>
      <c r="B327" s="7"/>
      <c r="C327" s="7"/>
      <c r="D327" s="7"/>
      <c r="E327" s="7"/>
      <c r="F327" s="7"/>
    </row>
    <row r="328" ht="15.75" customHeight="1">
      <c r="A328" s="7"/>
      <c r="B328" s="7"/>
      <c r="C328" s="7"/>
      <c r="D328" s="7"/>
      <c r="E328" s="7"/>
      <c r="F328" s="7"/>
    </row>
    <row r="329" ht="15.75" customHeight="1">
      <c r="A329" s="7"/>
      <c r="B329" s="7"/>
      <c r="C329" s="7"/>
      <c r="D329" s="7"/>
      <c r="E329" s="7"/>
      <c r="F329" s="7"/>
    </row>
    <row r="330" ht="15.75" customHeight="1">
      <c r="A330" s="7"/>
      <c r="B330" s="7"/>
      <c r="C330" s="7"/>
      <c r="D330" s="7"/>
      <c r="E330" s="7"/>
      <c r="F330" s="7"/>
    </row>
    <row r="331" ht="15.75" customHeight="1">
      <c r="A331" s="7"/>
      <c r="B331" s="7"/>
      <c r="C331" s="7"/>
      <c r="D331" s="7"/>
      <c r="E331" s="7"/>
      <c r="F331" s="7"/>
    </row>
    <row r="332" ht="15.75" customHeight="1">
      <c r="A332" s="7"/>
      <c r="B332" s="7"/>
      <c r="C332" s="7"/>
      <c r="D332" s="7"/>
      <c r="E332" s="7"/>
      <c r="F332" s="7"/>
    </row>
    <row r="333" ht="15.75" customHeight="1">
      <c r="A333" s="7"/>
      <c r="B333" s="7"/>
      <c r="C333" s="7"/>
      <c r="D333" s="7"/>
      <c r="E333" s="7"/>
      <c r="F333" s="7"/>
    </row>
    <row r="334" ht="15.75" customHeight="1">
      <c r="A334" s="7"/>
      <c r="B334" s="7"/>
      <c r="C334" s="7"/>
      <c r="D334" s="7"/>
      <c r="E334" s="7"/>
      <c r="F334" s="7"/>
    </row>
    <row r="335" ht="15.75" customHeight="1">
      <c r="A335" s="7"/>
      <c r="B335" s="7"/>
      <c r="C335" s="7"/>
      <c r="D335" s="7"/>
      <c r="E335" s="7"/>
      <c r="F335" s="7"/>
    </row>
    <row r="336" ht="15.75" customHeight="1">
      <c r="A336" s="7"/>
      <c r="B336" s="7"/>
      <c r="C336" s="7"/>
      <c r="D336" s="7"/>
      <c r="E336" s="7"/>
      <c r="F336" s="7"/>
    </row>
    <row r="337" ht="15.75" customHeight="1">
      <c r="A337" s="7"/>
      <c r="B337" s="7"/>
      <c r="C337" s="7"/>
      <c r="D337" s="7"/>
      <c r="E337" s="7"/>
      <c r="F337" s="7"/>
    </row>
    <row r="338" ht="15.75" customHeight="1">
      <c r="A338" s="7"/>
      <c r="B338" s="7"/>
      <c r="C338" s="7"/>
      <c r="D338" s="7"/>
      <c r="E338" s="7"/>
      <c r="F338" s="7"/>
    </row>
    <row r="339" ht="15.75" customHeight="1">
      <c r="A339" s="7"/>
      <c r="B339" s="7"/>
      <c r="C339" s="7"/>
      <c r="D339" s="7"/>
      <c r="E339" s="7"/>
      <c r="F339" s="7"/>
    </row>
    <row r="340" ht="15.75" customHeight="1">
      <c r="A340" s="7"/>
      <c r="B340" s="7"/>
      <c r="C340" s="7"/>
      <c r="D340" s="7"/>
      <c r="E340" s="7"/>
      <c r="F340" s="7"/>
    </row>
    <row r="341" ht="15.75" customHeight="1">
      <c r="A341" s="7"/>
      <c r="B341" s="7"/>
      <c r="C341" s="7"/>
      <c r="D341" s="7"/>
      <c r="E341" s="7"/>
      <c r="F341" s="7"/>
    </row>
    <row r="342" ht="15.75" customHeight="1">
      <c r="A342" s="7"/>
      <c r="B342" s="7"/>
      <c r="C342" s="7"/>
      <c r="D342" s="7"/>
      <c r="E342" s="7"/>
      <c r="F342" s="7"/>
    </row>
    <row r="343" ht="15.75" customHeight="1">
      <c r="A343" s="7"/>
      <c r="B343" s="7"/>
      <c r="C343" s="7"/>
      <c r="D343" s="7"/>
      <c r="E343" s="7"/>
      <c r="F343" s="7"/>
    </row>
    <row r="344" ht="15.75" customHeight="1">
      <c r="A344" s="7"/>
      <c r="B344" s="7"/>
      <c r="C344" s="7"/>
      <c r="D344" s="7"/>
      <c r="E344" s="7"/>
      <c r="F344" s="7"/>
    </row>
    <row r="345" ht="15.75" customHeight="1">
      <c r="A345" s="7"/>
      <c r="B345" s="7"/>
      <c r="C345" s="7"/>
      <c r="D345" s="7"/>
      <c r="E345" s="7"/>
      <c r="F345" s="7"/>
    </row>
    <row r="346" ht="15.75" customHeight="1">
      <c r="A346" s="7"/>
      <c r="B346" s="7"/>
      <c r="C346" s="7"/>
      <c r="D346" s="7"/>
      <c r="E346" s="7"/>
      <c r="F346" s="7"/>
    </row>
    <row r="347" ht="15.75" customHeight="1">
      <c r="A347" s="7"/>
      <c r="B347" s="7"/>
      <c r="C347" s="7"/>
      <c r="D347" s="7"/>
      <c r="E347" s="7"/>
      <c r="F347" s="7"/>
    </row>
    <row r="348" ht="15.75" customHeight="1">
      <c r="A348" s="7"/>
      <c r="B348" s="7"/>
      <c r="C348" s="7"/>
      <c r="D348" s="7"/>
      <c r="E348" s="7"/>
      <c r="F348" s="7"/>
    </row>
    <row r="349" ht="15.75" customHeight="1">
      <c r="A349" s="7"/>
      <c r="B349" s="7"/>
      <c r="C349" s="7"/>
      <c r="D349" s="7"/>
      <c r="E349" s="7"/>
      <c r="F349" s="7"/>
    </row>
    <row r="350" ht="15.75" customHeight="1">
      <c r="A350" s="7"/>
      <c r="B350" s="7"/>
      <c r="C350" s="7"/>
      <c r="D350" s="7"/>
      <c r="E350" s="7"/>
      <c r="F350" s="7"/>
    </row>
    <row r="351" ht="15.75" customHeight="1">
      <c r="A351" s="7"/>
      <c r="B351" s="7"/>
      <c r="C351" s="7"/>
      <c r="D351" s="7"/>
      <c r="E351" s="7"/>
      <c r="F351" s="7"/>
    </row>
    <row r="352" ht="15.75" customHeight="1">
      <c r="A352" s="7"/>
      <c r="B352" s="7"/>
      <c r="C352" s="7"/>
      <c r="D352" s="7"/>
      <c r="E352" s="7"/>
      <c r="F352" s="7"/>
    </row>
    <row r="353" ht="15.75" customHeight="1">
      <c r="A353" s="7"/>
      <c r="B353" s="7"/>
      <c r="C353" s="7"/>
      <c r="D353" s="7"/>
      <c r="E353" s="7"/>
      <c r="F353" s="7"/>
    </row>
    <row r="354" ht="15.75" customHeight="1">
      <c r="A354" s="7"/>
      <c r="B354" s="7"/>
      <c r="C354" s="7"/>
      <c r="D354" s="7"/>
      <c r="E354" s="7"/>
      <c r="F354" s="7"/>
    </row>
    <row r="355" ht="15.75" customHeight="1">
      <c r="A355" s="7"/>
      <c r="B355" s="7"/>
      <c r="C355" s="7"/>
      <c r="D355" s="7"/>
      <c r="E355" s="7"/>
      <c r="F355" s="7"/>
    </row>
    <row r="356" ht="15.75" customHeight="1">
      <c r="A356" s="7"/>
      <c r="B356" s="7"/>
      <c r="C356" s="7"/>
      <c r="D356" s="7"/>
      <c r="E356" s="7"/>
      <c r="F356" s="7"/>
    </row>
    <row r="357" ht="15.75" customHeight="1">
      <c r="A357" s="7"/>
      <c r="B357" s="7"/>
      <c r="C357" s="7"/>
      <c r="D357" s="7"/>
      <c r="E357" s="7"/>
      <c r="F357" s="7"/>
    </row>
    <row r="358" ht="15.75" customHeight="1">
      <c r="A358" s="7"/>
      <c r="B358" s="7"/>
      <c r="C358" s="7"/>
      <c r="D358" s="7"/>
      <c r="E358" s="7"/>
      <c r="F358" s="7"/>
    </row>
    <row r="359" ht="15.75" customHeight="1">
      <c r="A359" s="7"/>
      <c r="B359" s="7"/>
      <c r="C359" s="7"/>
      <c r="D359" s="7"/>
      <c r="E359" s="7"/>
      <c r="F359" s="7"/>
    </row>
    <row r="360" ht="15.75" customHeight="1">
      <c r="A360" s="7"/>
      <c r="B360" s="7"/>
      <c r="C360" s="7"/>
      <c r="D360" s="7"/>
      <c r="E360" s="7"/>
      <c r="F360" s="7"/>
    </row>
    <row r="361" ht="15.75" customHeight="1">
      <c r="A361" s="7"/>
      <c r="B361" s="7"/>
      <c r="C361" s="7"/>
      <c r="D361" s="7"/>
      <c r="E361" s="7"/>
      <c r="F361" s="7"/>
    </row>
    <row r="362" ht="15.75" customHeight="1">
      <c r="A362" s="7"/>
      <c r="B362" s="7"/>
      <c r="C362" s="7"/>
      <c r="D362" s="7"/>
      <c r="E362" s="7"/>
      <c r="F362" s="7"/>
    </row>
    <row r="363" ht="15.75" customHeight="1">
      <c r="A363" s="7"/>
      <c r="B363" s="7"/>
      <c r="C363" s="7"/>
      <c r="D363" s="7"/>
      <c r="E363" s="7"/>
      <c r="F363" s="7"/>
    </row>
    <row r="364" ht="15.75" customHeight="1">
      <c r="A364" s="7"/>
      <c r="B364" s="7"/>
      <c r="C364" s="7"/>
      <c r="D364" s="7"/>
      <c r="E364" s="7"/>
      <c r="F364" s="7"/>
    </row>
    <row r="365" ht="15.75" customHeight="1">
      <c r="A365" s="7"/>
      <c r="B365" s="7"/>
      <c r="C365" s="7"/>
      <c r="D365" s="7"/>
      <c r="E365" s="7"/>
      <c r="F365" s="7"/>
    </row>
    <row r="366" ht="15.75" customHeight="1">
      <c r="A366" s="7"/>
      <c r="B366" s="7"/>
      <c r="C366" s="7"/>
      <c r="D366" s="7"/>
      <c r="E366" s="7"/>
      <c r="F366" s="7"/>
    </row>
    <row r="367" ht="15.75" customHeight="1">
      <c r="A367" s="7"/>
      <c r="B367" s="7"/>
      <c r="C367" s="7"/>
      <c r="D367" s="7"/>
      <c r="E367" s="7"/>
      <c r="F367" s="7"/>
    </row>
    <row r="368" ht="15.75" customHeight="1">
      <c r="A368" s="7"/>
      <c r="B368" s="7"/>
      <c r="C368" s="7"/>
      <c r="D368" s="7"/>
      <c r="E368" s="7"/>
      <c r="F368" s="7"/>
    </row>
    <row r="369" ht="15.75" customHeight="1">
      <c r="A369" s="7"/>
      <c r="B369" s="7"/>
      <c r="C369" s="7"/>
      <c r="D369" s="7"/>
      <c r="E369" s="7"/>
      <c r="F369" s="7"/>
    </row>
    <row r="370" ht="15.75" customHeight="1">
      <c r="A370" s="7"/>
      <c r="B370" s="7"/>
      <c r="C370" s="7"/>
      <c r="D370" s="7"/>
      <c r="E370" s="7"/>
      <c r="F370" s="7"/>
    </row>
    <row r="371" ht="15.75" customHeight="1">
      <c r="A371" s="7"/>
      <c r="B371" s="7"/>
      <c r="C371" s="7"/>
      <c r="D371" s="7"/>
      <c r="E371" s="7"/>
      <c r="F371" s="7"/>
    </row>
    <row r="372" ht="15.75" customHeight="1">
      <c r="A372" s="7"/>
      <c r="B372" s="7"/>
      <c r="C372" s="7"/>
      <c r="D372" s="7"/>
      <c r="E372" s="7"/>
      <c r="F372" s="7"/>
    </row>
    <row r="373" ht="15.75" customHeight="1">
      <c r="A373" s="7"/>
      <c r="B373" s="7"/>
      <c r="C373" s="7"/>
      <c r="D373" s="7"/>
      <c r="E373" s="7"/>
      <c r="F373" s="7"/>
    </row>
    <row r="374" ht="15.75" customHeight="1">
      <c r="A374" s="7"/>
      <c r="B374" s="7"/>
      <c r="C374" s="7"/>
      <c r="D374" s="7"/>
      <c r="E374" s="7"/>
      <c r="F374" s="7"/>
    </row>
    <row r="375" ht="15.75" customHeight="1">
      <c r="A375" s="7"/>
      <c r="B375" s="7"/>
      <c r="C375" s="7"/>
      <c r="D375" s="7"/>
      <c r="E375" s="7"/>
      <c r="F375" s="7"/>
    </row>
    <row r="376" ht="15.75" customHeight="1">
      <c r="A376" s="7"/>
      <c r="B376" s="7"/>
      <c r="C376" s="7"/>
      <c r="D376" s="7"/>
      <c r="E376" s="7"/>
      <c r="F376" s="7"/>
    </row>
    <row r="377" ht="15.75" customHeight="1">
      <c r="A377" s="7"/>
      <c r="B377" s="7"/>
      <c r="C377" s="7"/>
      <c r="D377" s="7"/>
      <c r="E377" s="7"/>
      <c r="F377" s="7"/>
    </row>
    <row r="378" ht="15.75" customHeight="1">
      <c r="A378" s="7"/>
      <c r="B378" s="7"/>
      <c r="C378" s="7"/>
      <c r="D378" s="7"/>
      <c r="E378" s="7"/>
      <c r="F378" s="7"/>
    </row>
    <row r="379" ht="15.75" customHeight="1">
      <c r="A379" s="7"/>
      <c r="B379" s="7"/>
      <c r="C379" s="7"/>
      <c r="D379" s="7"/>
      <c r="E379" s="7"/>
      <c r="F379" s="7"/>
    </row>
    <row r="380" ht="15.75" customHeight="1">
      <c r="A380" s="7"/>
      <c r="B380" s="7"/>
      <c r="C380" s="7"/>
      <c r="D380" s="7"/>
      <c r="E380" s="7"/>
      <c r="F380" s="7"/>
    </row>
    <row r="381" ht="15.75" customHeight="1">
      <c r="A381" s="7"/>
      <c r="B381" s="7"/>
      <c r="C381" s="7"/>
      <c r="D381" s="7"/>
      <c r="E381" s="7"/>
      <c r="F381" s="7"/>
    </row>
    <row r="382" ht="15.75" customHeight="1">
      <c r="A382" s="7"/>
      <c r="B382" s="7"/>
      <c r="C382" s="7"/>
      <c r="D382" s="7"/>
      <c r="E382" s="7"/>
      <c r="F382" s="7"/>
    </row>
    <row r="383" ht="15.75" customHeight="1">
      <c r="A383" s="7"/>
      <c r="B383" s="7"/>
      <c r="C383" s="7"/>
      <c r="D383" s="7"/>
      <c r="E383" s="7"/>
      <c r="F383" s="7"/>
    </row>
    <row r="384" ht="15.75" customHeight="1">
      <c r="A384" s="7"/>
      <c r="B384" s="7"/>
      <c r="C384" s="7"/>
      <c r="D384" s="7"/>
      <c r="E384" s="7"/>
      <c r="F384" s="7"/>
    </row>
    <row r="385" ht="15.75" customHeight="1">
      <c r="A385" s="7"/>
      <c r="B385" s="7"/>
      <c r="C385" s="7"/>
      <c r="D385" s="7"/>
      <c r="E385" s="7"/>
      <c r="F385" s="7"/>
    </row>
    <row r="386" ht="15.75" customHeight="1">
      <c r="A386" s="7"/>
      <c r="B386" s="7"/>
      <c r="C386" s="7"/>
      <c r="D386" s="7"/>
      <c r="E386" s="7"/>
      <c r="F386" s="7"/>
    </row>
    <row r="387" ht="15.75" customHeight="1">
      <c r="A387" s="7"/>
      <c r="B387" s="7"/>
      <c r="C387" s="7"/>
      <c r="D387" s="7"/>
      <c r="E387" s="7"/>
      <c r="F387" s="7"/>
    </row>
    <row r="388" ht="15.75" customHeight="1">
      <c r="A388" s="7"/>
      <c r="B388" s="7"/>
      <c r="C388" s="7"/>
      <c r="D388" s="7"/>
      <c r="E388" s="7"/>
      <c r="F388" s="7"/>
    </row>
    <row r="389" ht="15.75" customHeight="1">
      <c r="A389" s="7"/>
      <c r="B389" s="7"/>
      <c r="C389" s="7"/>
      <c r="D389" s="7"/>
      <c r="E389" s="7"/>
      <c r="F389" s="7"/>
    </row>
    <row r="390" ht="15.75" customHeight="1">
      <c r="A390" s="7"/>
      <c r="B390" s="7"/>
      <c r="C390" s="7"/>
      <c r="D390" s="7"/>
      <c r="E390" s="7"/>
      <c r="F390" s="7"/>
    </row>
    <row r="391" ht="15.75" customHeight="1">
      <c r="A391" s="7"/>
      <c r="B391" s="7"/>
      <c r="C391" s="7"/>
      <c r="D391" s="7"/>
      <c r="E391" s="7"/>
      <c r="F391" s="7"/>
    </row>
    <row r="392" ht="15.75" customHeight="1">
      <c r="A392" s="7"/>
      <c r="B392" s="7"/>
      <c r="C392" s="7"/>
      <c r="D392" s="7"/>
      <c r="E392" s="7"/>
      <c r="F392" s="7"/>
    </row>
    <row r="393" ht="15.75" customHeight="1">
      <c r="A393" s="7"/>
      <c r="B393" s="7"/>
      <c r="C393" s="7"/>
      <c r="D393" s="7"/>
      <c r="E393" s="7"/>
      <c r="F393" s="7"/>
    </row>
    <row r="394" ht="15.75" customHeight="1">
      <c r="A394" s="7"/>
      <c r="B394" s="7"/>
      <c r="C394" s="7"/>
      <c r="D394" s="7"/>
      <c r="E394" s="7"/>
      <c r="F394" s="7"/>
    </row>
    <row r="395" ht="15.75" customHeight="1">
      <c r="A395" s="7"/>
      <c r="B395" s="7"/>
      <c r="C395" s="7"/>
      <c r="D395" s="7"/>
      <c r="E395" s="7"/>
      <c r="F395" s="7"/>
    </row>
    <row r="396" ht="15.75" customHeight="1">
      <c r="A396" s="7"/>
      <c r="B396" s="7"/>
      <c r="C396" s="7"/>
      <c r="D396" s="7"/>
      <c r="E396" s="7"/>
      <c r="F396" s="7"/>
    </row>
    <row r="397" ht="15.75" customHeight="1">
      <c r="A397" s="7"/>
      <c r="B397" s="7"/>
      <c r="C397" s="7"/>
      <c r="D397" s="7"/>
      <c r="E397" s="7"/>
      <c r="F397" s="7"/>
    </row>
    <row r="398" ht="15.75" customHeight="1">
      <c r="A398" s="7"/>
      <c r="B398" s="7"/>
      <c r="C398" s="7"/>
      <c r="D398" s="7"/>
      <c r="E398" s="7"/>
      <c r="F398" s="7"/>
    </row>
    <row r="399" ht="15.75" customHeight="1">
      <c r="A399" s="7"/>
      <c r="B399" s="7"/>
      <c r="C399" s="7"/>
      <c r="D399" s="7"/>
      <c r="E399" s="7"/>
      <c r="F399" s="7"/>
    </row>
    <row r="400" ht="15.75" customHeight="1">
      <c r="A400" s="7"/>
      <c r="B400" s="7"/>
      <c r="C400" s="7"/>
      <c r="D400" s="7"/>
      <c r="E400" s="7"/>
      <c r="F400" s="7"/>
    </row>
    <row r="401" ht="15.75" customHeight="1">
      <c r="A401" s="7"/>
      <c r="B401" s="7"/>
      <c r="C401" s="7"/>
      <c r="D401" s="7"/>
      <c r="E401" s="7"/>
      <c r="F401" s="7"/>
    </row>
    <row r="402" ht="15.75" customHeight="1">
      <c r="A402" s="7"/>
      <c r="B402" s="7"/>
      <c r="C402" s="7"/>
      <c r="D402" s="7"/>
      <c r="E402" s="7"/>
      <c r="F402" s="7"/>
    </row>
    <row r="403" ht="15.75" customHeight="1">
      <c r="A403" s="7"/>
      <c r="B403" s="7"/>
      <c r="C403" s="7"/>
      <c r="D403" s="7"/>
      <c r="E403" s="7"/>
      <c r="F403" s="7"/>
    </row>
    <row r="404" ht="15.75" customHeight="1">
      <c r="A404" s="7"/>
      <c r="B404" s="7"/>
      <c r="C404" s="7"/>
      <c r="D404" s="7"/>
      <c r="E404" s="7"/>
      <c r="F404" s="7"/>
    </row>
    <row r="405" ht="15.75" customHeight="1">
      <c r="A405" s="7"/>
      <c r="B405" s="7"/>
      <c r="C405" s="7"/>
      <c r="D405" s="7"/>
      <c r="E405" s="7"/>
      <c r="F405" s="7"/>
    </row>
    <row r="406" ht="15.75" customHeight="1">
      <c r="A406" s="7"/>
      <c r="B406" s="7"/>
      <c r="C406" s="7"/>
      <c r="D406" s="7"/>
      <c r="E406" s="7"/>
      <c r="F406" s="7"/>
    </row>
    <row r="407" ht="15.75" customHeight="1">
      <c r="A407" s="7"/>
      <c r="B407" s="7"/>
      <c r="C407" s="7"/>
      <c r="D407" s="7"/>
      <c r="E407" s="7"/>
      <c r="F407" s="7"/>
    </row>
    <row r="408" ht="15.75" customHeight="1">
      <c r="A408" s="7"/>
      <c r="B408" s="7"/>
      <c r="C408" s="7"/>
      <c r="D408" s="7"/>
      <c r="E408" s="7"/>
      <c r="F408" s="7"/>
    </row>
    <row r="409" ht="15.75" customHeight="1">
      <c r="A409" s="7"/>
      <c r="B409" s="7"/>
      <c r="C409" s="7"/>
      <c r="D409" s="7"/>
      <c r="E409" s="7"/>
      <c r="F409" s="7"/>
    </row>
    <row r="410" ht="15.75" customHeight="1">
      <c r="A410" s="7"/>
      <c r="B410" s="7"/>
      <c r="C410" s="7"/>
      <c r="D410" s="7"/>
      <c r="E410" s="7"/>
      <c r="F410" s="7"/>
    </row>
    <row r="411" ht="15.75" customHeight="1">
      <c r="A411" s="7"/>
      <c r="B411" s="7"/>
      <c r="C411" s="7"/>
      <c r="D411" s="7"/>
      <c r="E411" s="7"/>
      <c r="F411" s="7"/>
    </row>
    <row r="412" ht="15.75" customHeight="1">
      <c r="A412" s="7"/>
      <c r="B412" s="7"/>
      <c r="C412" s="7"/>
      <c r="D412" s="7"/>
      <c r="E412" s="7"/>
      <c r="F412" s="7"/>
    </row>
    <row r="413" ht="15.75" customHeight="1">
      <c r="A413" s="7"/>
      <c r="B413" s="7"/>
      <c r="C413" s="7"/>
      <c r="D413" s="7"/>
      <c r="E413" s="7"/>
      <c r="F413" s="7"/>
    </row>
    <row r="414" ht="15.75" customHeight="1">
      <c r="A414" s="7"/>
      <c r="B414" s="7"/>
      <c r="C414" s="7"/>
      <c r="D414" s="7"/>
      <c r="E414" s="7"/>
      <c r="F414" s="7"/>
    </row>
    <row r="415" ht="15.75" customHeight="1">
      <c r="A415" s="7"/>
      <c r="B415" s="7"/>
      <c r="C415" s="7"/>
      <c r="D415" s="7"/>
      <c r="E415" s="7"/>
      <c r="F415" s="7"/>
    </row>
    <row r="416" ht="15.75" customHeight="1">
      <c r="A416" s="7"/>
      <c r="B416" s="7"/>
      <c r="C416" s="7"/>
      <c r="D416" s="7"/>
      <c r="E416" s="7"/>
      <c r="F416" s="7"/>
    </row>
    <row r="417" ht="15.75" customHeight="1">
      <c r="A417" s="7"/>
      <c r="B417" s="7"/>
      <c r="C417" s="7"/>
      <c r="D417" s="7"/>
      <c r="E417" s="7"/>
      <c r="F417" s="7"/>
    </row>
    <row r="418" ht="15.75" customHeight="1">
      <c r="A418" s="7"/>
      <c r="B418" s="7"/>
      <c r="C418" s="7"/>
      <c r="D418" s="7"/>
      <c r="E418" s="7"/>
      <c r="F418" s="7"/>
    </row>
    <row r="419" ht="15.75" customHeight="1">
      <c r="A419" s="7"/>
      <c r="B419" s="7"/>
      <c r="C419" s="7"/>
      <c r="D419" s="7"/>
      <c r="E419" s="7"/>
      <c r="F419" s="7"/>
    </row>
    <row r="420" ht="15.75" customHeight="1">
      <c r="A420" s="7"/>
      <c r="B420" s="7"/>
      <c r="C420" s="7"/>
      <c r="D420" s="7"/>
      <c r="E420" s="7"/>
      <c r="F420" s="7"/>
    </row>
    <row r="421" ht="15.75" customHeight="1">
      <c r="A421" s="7"/>
      <c r="B421" s="7"/>
      <c r="C421" s="7"/>
      <c r="D421" s="7"/>
      <c r="E421" s="7"/>
      <c r="F421" s="7"/>
    </row>
    <row r="422" ht="15.75" customHeight="1">
      <c r="A422" s="7"/>
      <c r="B422" s="7"/>
      <c r="C422" s="7"/>
      <c r="D422" s="7"/>
      <c r="E422" s="7"/>
      <c r="F422" s="7"/>
    </row>
    <row r="423" ht="15.75" customHeight="1">
      <c r="A423" s="7"/>
      <c r="B423" s="7"/>
      <c r="C423" s="7"/>
      <c r="D423" s="7"/>
      <c r="E423" s="7"/>
      <c r="F423" s="7"/>
    </row>
    <row r="424" ht="15.75" customHeight="1">
      <c r="A424" s="7"/>
      <c r="B424" s="7"/>
      <c r="C424" s="7"/>
      <c r="D424" s="7"/>
      <c r="E424" s="7"/>
      <c r="F424" s="7"/>
    </row>
    <row r="425" ht="15.75" customHeight="1">
      <c r="A425" s="7"/>
      <c r="B425" s="7"/>
      <c r="C425" s="7"/>
      <c r="D425" s="7"/>
      <c r="E425" s="7"/>
      <c r="F425" s="7"/>
    </row>
    <row r="426" ht="15.75" customHeight="1">
      <c r="A426" s="7"/>
      <c r="B426" s="7"/>
      <c r="C426" s="7"/>
      <c r="D426" s="7"/>
      <c r="E426" s="7"/>
      <c r="F426" s="7"/>
    </row>
    <row r="427" ht="15.75" customHeight="1">
      <c r="A427" s="7"/>
      <c r="B427" s="7"/>
      <c r="C427" s="7"/>
      <c r="D427" s="7"/>
      <c r="E427" s="7"/>
      <c r="F427" s="7"/>
    </row>
    <row r="428" ht="15.75" customHeight="1">
      <c r="A428" s="7"/>
      <c r="B428" s="7"/>
      <c r="C428" s="7"/>
      <c r="D428" s="7"/>
      <c r="E428" s="7"/>
      <c r="F428" s="7"/>
    </row>
    <row r="429" ht="15.75" customHeight="1">
      <c r="A429" s="7"/>
      <c r="B429" s="7"/>
      <c r="C429" s="7"/>
      <c r="D429" s="7"/>
      <c r="E429" s="7"/>
      <c r="F429" s="7"/>
    </row>
    <row r="430" ht="15.75" customHeight="1">
      <c r="A430" s="7"/>
      <c r="B430" s="7"/>
      <c r="C430" s="7"/>
      <c r="D430" s="7"/>
      <c r="E430" s="7"/>
      <c r="F430" s="7"/>
    </row>
    <row r="431" ht="15.75" customHeight="1">
      <c r="A431" s="7"/>
      <c r="B431" s="7"/>
      <c r="C431" s="7"/>
      <c r="D431" s="7"/>
      <c r="E431" s="7"/>
      <c r="F431" s="7"/>
    </row>
    <row r="432" ht="15.75" customHeight="1">
      <c r="A432" s="7"/>
      <c r="B432" s="7"/>
      <c r="C432" s="7"/>
      <c r="D432" s="7"/>
      <c r="E432" s="7"/>
      <c r="F432" s="7"/>
    </row>
    <row r="433" ht="15.75" customHeight="1">
      <c r="A433" s="7"/>
      <c r="B433" s="7"/>
      <c r="C433" s="7"/>
      <c r="D433" s="7"/>
      <c r="E433" s="7"/>
      <c r="F433" s="7"/>
    </row>
    <row r="434" ht="15.75" customHeight="1">
      <c r="A434" s="7"/>
      <c r="B434" s="7"/>
      <c r="C434" s="7"/>
      <c r="D434" s="7"/>
      <c r="E434" s="7"/>
      <c r="F434" s="7"/>
    </row>
    <row r="435" ht="15.75" customHeight="1">
      <c r="A435" s="7"/>
      <c r="B435" s="7"/>
      <c r="C435" s="7"/>
      <c r="D435" s="7"/>
      <c r="E435" s="7"/>
      <c r="F435" s="7"/>
    </row>
    <row r="436" ht="15.75" customHeight="1">
      <c r="A436" s="7"/>
      <c r="B436" s="7"/>
      <c r="C436" s="7"/>
      <c r="D436" s="7"/>
      <c r="E436" s="7"/>
      <c r="F436" s="7"/>
    </row>
    <row r="437" ht="15.75" customHeight="1">
      <c r="A437" s="7"/>
      <c r="B437" s="7"/>
      <c r="C437" s="7"/>
      <c r="D437" s="7"/>
      <c r="E437" s="7"/>
      <c r="F437" s="7"/>
    </row>
    <row r="438" ht="15.75" customHeight="1">
      <c r="A438" s="7"/>
      <c r="B438" s="7"/>
      <c r="C438" s="7"/>
      <c r="D438" s="7"/>
      <c r="E438" s="7"/>
      <c r="F438" s="7"/>
    </row>
    <row r="439" ht="15.75" customHeight="1">
      <c r="A439" s="7"/>
      <c r="B439" s="7"/>
      <c r="C439" s="7"/>
      <c r="D439" s="7"/>
      <c r="E439" s="7"/>
      <c r="F439" s="7"/>
    </row>
    <row r="440" ht="15.75" customHeight="1">
      <c r="A440" s="7"/>
      <c r="B440" s="7"/>
      <c r="C440" s="7"/>
      <c r="D440" s="7"/>
      <c r="E440" s="7"/>
      <c r="F440" s="7"/>
    </row>
    <row r="441" ht="15.75" customHeight="1">
      <c r="A441" s="7"/>
      <c r="B441" s="7"/>
      <c r="C441" s="7"/>
      <c r="D441" s="7"/>
      <c r="E441" s="7"/>
      <c r="F441" s="7"/>
    </row>
    <row r="442" ht="15.75" customHeight="1">
      <c r="A442" s="7"/>
      <c r="B442" s="7"/>
      <c r="C442" s="7"/>
      <c r="D442" s="7"/>
      <c r="E442" s="7"/>
      <c r="F442" s="7"/>
    </row>
    <row r="443" ht="15.75" customHeight="1">
      <c r="A443" s="7"/>
      <c r="B443" s="7"/>
      <c r="C443" s="7"/>
      <c r="D443" s="7"/>
      <c r="E443" s="7"/>
      <c r="F443" s="7"/>
    </row>
    <row r="444" ht="15.75" customHeight="1">
      <c r="A444" s="7"/>
      <c r="B444" s="7"/>
      <c r="C444" s="7"/>
      <c r="D444" s="7"/>
      <c r="E444" s="7"/>
      <c r="F444" s="7"/>
    </row>
    <row r="445" ht="15.75" customHeight="1">
      <c r="A445" s="7"/>
      <c r="B445" s="7"/>
      <c r="C445" s="7"/>
      <c r="D445" s="7"/>
      <c r="E445" s="7"/>
      <c r="F445" s="7"/>
    </row>
    <row r="446" ht="15.75" customHeight="1">
      <c r="A446" s="7"/>
      <c r="B446" s="7"/>
      <c r="C446" s="7"/>
      <c r="D446" s="7"/>
      <c r="E446" s="7"/>
      <c r="F446" s="7"/>
    </row>
    <row r="447" ht="15.75" customHeight="1">
      <c r="A447" s="7"/>
      <c r="B447" s="7"/>
      <c r="C447" s="7"/>
      <c r="D447" s="7"/>
      <c r="E447" s="7"/>
      <c r="F447" s="7"/>
    </row>
    <row r="448" ht="15.75" customHeight="1">
      <c r="A448" s="7"/>
      <c r="B448" s="7"/>
      <c r="C448" s="7"/>
      <c r="D448" s="7"/>
      <c r="E448" s="7"/>
      <c r="F448" s="7"/>
    </row>
    <row r="449" ht="15.75" customHeight="1">
      <c r="A449" s="7"/>
      <c r="B449" s="7"/>
      <c r="C449" s="7"/>
      <c r="D449" s="7"/>
      <c r="E449" s="7"/>
      <c r="F449" s="7"/>
    </row>
    <row r="450" ht="15.75" customHeight="1">
      <c r="A450" s="7"/>
      <c r="B450" s="7"/>
      <c r="C450" s="7"/>
      <c r="D450" s="7"/>
      <c r="E450" s="7"/>
      <c r="F450" s="7"/>
    </row>
    <row r="451" ht="15.75" customHeight="1">
      <c r="A451" s="7"/>
      <c r="B451" s="7"/>
      <c r="C451" s="7"/>
      <c r="D451" s="7"/>
      <c r="E451" s="7"/>
      <c r="F451" s="7"/>
    </row>
    <row r="452" ht="15.75" customHeight="1">
      <c r="A452" s="7"/>
      <c r="B452" s="7"/>
      <c r="C452" s="7"/>
      <c r="D452" s="7"/>
      <c r="E452" s="7"/>
      <c r="F452" s="7"/>
    </row>
    <row r="453" ht="15.75" customHeight="1">
      <c r="A453" s="7"/>
      <c r="B453" s="7"/>
      <c r="C453" s="7"/>
      <c r="D453" s="7"/>
      <c r="E453" s="7"/>
      <c r="F453" s="7"/>
    </row>
    <row r="454" ht="15.75" customHeight="1">
      <c r="A454" s="7"/>
      <c r="B454" s="7"/>
      <c r="C454" s="7"/>
      <c r="D454" s="7"/>
      <c r="E454" s="7"/>
      <c r="F454" s="7"/>
    </row>
    <row r="455" ht="15.75" customHeight="1">
      <c r="A455" s="7"/>
      <c r="B455" s="7"/>
      <c r="C455" s="7"/>
      <c r="D455" s="7"/>
      <c r="E455" s="7"/>
      <c r="F455" s="7"/>
    </row>
    <row r="456" ht="15.75" customHeight="1">
      <c r="A456" s="7"/>
      <c r="B456" s="7"/>
      <c r="C456" s="7"/>
      <c r="D456" s="7"/>
      <c r="E456" s="7"/>
      <c r="F456" s="7"/>
    </row>
    <row r="457" ht="15.75" customHeight="1">
      <c r="A457" s="7"/>
      <c r="B457" s="7"/>
      <c r="C457" s="7"/>
      <c r="D457" s="7"/>
      <c r="E457" s="7"/>
      <c r="F457" s="7"/>
    </row>
    <row r="458" ht="15.75" customHeight="1">
      <c r="A458" s="7"/>
      <c r="B458" s="7"/>
      <c r="C458" s="7"/>
      <c r="D458" s="7"/>
      <c r="E458" s="7"/>
      <c r="F458" s="7"/>
    </row>
    <row r="459" ht="15.75" customHeight="1">
      <c r="A459" s="7"/>
      <c r="B459" s="7"/>
      <c r="C459" s="7"/>
      <c r="D459" s="7"/>
      <c r="E459" s="7"/>
      <c r="F459" s="7"/>
    </row>
    <row r="460" ht="15.75" customHeight="1">
      <c r="A460" s="7"/>
      <c r="B460" s="7"/>
      <c r="C460" s="7"/>
      <c r="D460" s="7"/>
      <c r="E460" s="7"/>
      <c r="F460" s="7"/>
    </row>
    <row r="461" ht="15.75" customHeight="1">
      <c r="A461" s="7"/>
      <c r="B461" s="7"/>
      <c r="C461" s="7"/>
      <c r="D461" s="7"/>
      <c r="E461" s="7"/>
      <c r="F461" s="7"/>
    </row>
    <row r="462" ht="15.75" customHeight="1">
      <c r="A462" s="7"/>
      <c r="B462" s="7"/>
      <c r="C462" s="7"/>
      <c r="D462" s="7"/>
      <c r="E462" s="7"/>
      <c r="F462" s="7"/>
    </row>
    <row r="463" ht="15.75" customHeight="1">
      <c r="A463" s="7"/>
      <c r="B463" s="7"/>
      <c r="C463" s="7"/>
      <c r="D463" s="7"/>
      <c r="E463" s="7"/>
      <c r="F463" s="7"/>
    </row>
    <row r="464" ht="15.75" customHeight="1">
      <c r="A464" s="7"/>
      <c r="B464" s="7"/>
      <c r="C464" s="7"/>
      <c r="D464" s="7"/>
      <c r="E464" s="7"/>
      <c r="F464" s="7"/>
    </row>
    <row r="465" ht="15.75" customHeight="1">
      <c r="A465" s="7"/>
      <c r="B465" s="7"/>
      <c r="C465" s="7"/>
      <c r="D465" s="7"/>
      <c r="E465" s="7"/>
      <c r="F465" s="7"/>
    </row>
    <row r="466" ht="15.75" customHeight="1">
      <c r="A466" s="7"/>
      <c r="B466" s="7"/>
      <c r="C466" s="7"/>
      <c r="D466" s="7"/>
      <c r="E466" s="7"/>
      <c r="F466" s="7"/>
    </row>
    <row r="467" ht="15.75" customHeight="1">
      <c r="A467" s="7"/>
      <c r="B467" s="7"/>
      <c r="C467" s="7"/>
      <c r="D467" s="7"/>
      <c r="E467" s="7"/>
      <c r="F467" s="7"/>
    </row>
    <row r="468" ht="15.75" customHeight="1">
      <c r="A468" s="7"/>
      <c r="B468" s="7"/>
      <c r="C468" s="7"/>
      <c r="D468" s="7"/>
      <c r="E468" s="7"/>
      <c r="F468" s="7"/>
    </row>
    <row r="469" ht="15.75" customHeight="1">
      <c r="A469" s="7"/>
      <c r="B469" s="7"/>
      <c r="C469" s="7"/>
      <c r="D469" s="7"/>
      <c r="E469" s="7"/>
      <c r="F469" s="7"/>
    </row>
    <row r="470" ht="15.75" customHeight="1">
      <c r="A470" s="7"/>
      <c r="B470" s="7"/>
      <c r="C470" s="7"/>
      <c r="D470" s="7"/>
      <c r="E470" s="7"/>
      <c r="F470" s="7"/>
    </row>
    <row r="471" ht="15.75" customHeight="1">
      <c r="A471" s="7"/>
      <c r="B471" s="7"/>
      <c r="C471" s="7"/>
      <c r="D471" s="7"/>
      <c r="E471" s="7"/>
      <c r="F471" s="7"/>
    </row>
    <row r="472" ht="15.75" customHeight="1">
      <c r="A472" s="7"/>
      <c r="B472" s="7"/>
      <c r="C472" s="7"/>
      <c r="D472" s="7"/>
      <c r="E472" s="7"/>
      <c r="F472" s="7"/>
    </row>
    <row r="473" ht="15.75" customHeight="1">
      <c r="A473" s="7"/>
      <c r="B473" s="7"/>
      <c r="C473" s="7"/>
      <c r="D473" s="7"/>
      <c r="E473" s="7"/>
      <c r="F473" s="7"/>
    </row>
    <row r="474" ht="15.75" customHeight="1">
      <c r="A474" s="7"/>
      <c r="B474" s="7"/>
      <c r="C474" s="7"/>
      <c r="D474" s="7"/>
      <c r="E474" s="7"/>
      <c r="F474" s="7"/>
    </row>
    <row r="475" ht="15.75" customHeight="1">
      <c r="A475" s="7"/>
      <c r="B475" s="7"/>
      <c r="C475" s="7"/>
      <c r="D475" s="7"/>
      <c r="E475" s="7"/>
      <c r="F475" s="7"/>
    </row>
    <row r="476" ht="15.75" customHeight="1">
      <c r="A476" s="7"/>
      <c r="B476" s="7"/>
      <c r="C476" s="7"/>
      <c r="D476" s="7"/>
      <c r="E476" s="7"/>
      <c r="F476" s="7"/>
    </row>
    <row r="477" ht="15.75" customHeight="1">
      <c r="A477" s="7"/>
      <c r="B477" s="7"/>
      <c r="C477" s="7"/>
      <c r="D477" s="7"/>
      <c r="E477" s="7"/>
      <c r="F477" s="7"/>
    </row>
    <row r="478" ht="15.75" customHeight="1">
      <c r="A478" s="7"/>
      <c r="B478" s="7"/>
      <c r="C478" s="7"/>
      <c r="D478" s="7"/>
      <c r="E478" s="7"/>
      <c r="F478" s="7"/>
    </row>
    <row r="479" ht="15.75" customHeight="1">
      <c r="A479" s="7"/>
      <c r="B479" s="7"/>
      <c r="C479" s="7"/>
      <c r="D479" s="7"/>
      <c r="E479" s="7"/>
      <c r="F479" s="7"/>
    </row>
    <row r="480" ht="15.75" customHeight="1">
      <c r="A480" s="7"/>
      <c r="B480" s="7"/>
      <c r="C480" s="7"/>
      <c r="D480" s="7"/>
      <c r="E480" s="7"/>
      <c r="F480" s="7"/>
    </row>
    <row r="481" ht="15.75" customHeight="1">
      <c r="A481" s="7"/>
      <c r="B481" s="7"/>
      <c r="C481" s="7"/>
      <c r="D481" s="7"/>
      <c r="E481" s="7"/>
      <c r="F481" s="7"/>
    </row>
    <row r="482" ht="15.75" customHeight="1">
      <c r="A482" s="7"/>
      <c r="B482" s="7"/>
      <c r="C482" s="7"/>
      <c r="D482" s="7"/>
      <c r="E482" s="7"/>
      <c r="F482" s="7"/>
    </row>
    <row r="483" ht="15.75" customHeight="1">
      <c r="A483" s="7"/>
      <c r="B483" s="7"/>
      <c r="C483" s="7"/>
      <c r="D483" s="7"/>
      <c r="E483" s="7"/>
      <c r="F483" s="7"/>
    </row>
    <row r="484" ht="15.75" customHeight="1">
      <c r="A484" s="7"/>
      <c r="B484" s="7"/>
      <c r="C484" s="7"/>
      <c r="D484" s="7"/>
      <c r="E484" s="7"/>
      <c r="F484" s="7"/>
    </row>
    <row r="485" ht="15.75" customHeight="1">
      <c r="A485" s="7"/>
      <c r="B485" s="7"/>
      <c r="C485" s="7"/>
      <c r="D485" s="7"/>
      <c r="E485" s="7"/>
      <c r="F485" s="7"/>
    </row>
    <row r="486" ht="15.75" customHeight="1">
      <c r="A486" s="7"/>
      <c r="B486" s="7"/>
      <c r="C486" s="7"/>
      <c r="D486" s="7"/>
      <c r="E486" s="7"/>
      <c r="F486" s="7"/>
    </row>
    <row r="487" ht="15.75" customHeight="1">
      <c r="A487" s="7"/>
      <c r="B487" s="7"/>
      <c r="C487" s="7"/>
      <c r="D487" s="7"/>
      <c r="E487" s="7"/>
      <c r="F487" s="7"/>
    </row>
    <row r="488" ht="15.75" customHeight="1">
      <c r="A488" s="7"/>
      <c r="B488" s="7"/>
      <c r="C488" s="7"/>
      <c r="D488" s="7"/>
      <c r="E488" s="7"/>
      <c r="F488" s="7"/>
    </row>
    <row r="489" ht="15.75" customHeight="1">
      <c r="A489" s="7"/>
      <c r="B489" s="7"/>
      <c r="C489" s="7"/>
      <c r="D489" s="7"/>
      <c r="E489" s="7"/>
      <c r="F489" s="7"/>
    </row>
    <row r="490" ht="15.75" customHeight="1">
      <c r="A490" s="7"/>
      <c r="B490" s="7"/>
      <c r="C490" s="7"/>
      <c r="D490" s="7"/>
      <c r="E490" s="7"/>
      <c r="F490" s="7"/>
    </row>
    <row r="491" ht="15.75" customHeight="1">
      <c r="A491" s="7"/>
      <c r="B491" s="7"/>
      <c r="C491" s="7"/>
      <c r="D491" s="7"/>
      <c r="E491" s="7"/>
      <c r="F491" s="7"/>
    </row>
    <row r="492" ht="15.75" customHeight="1">
      <c r="A492" s="7"/>
      <c r="B492" s="7"/>
      <c r="C492" s="7"/>
      <c r="D492" s="7"/>
      <c r="E492" s="7"/>
      <c r="F492" s="7"/>
    </row>
    <row r="493" ht="15.75" customHeight="1">
      <c r="A493" s="7"/>
      <c r="B493" s="7"/>
      <c r="C493" s="7"/>
      <c r="D493" s="7"/>
      <c r="E493" s="7"/>
      <c r="F493" s="7"/>
    </row>
    <row r="494" ht="15.75" customHeight="1">
      <c r="A494" s="7"/>
      <c r="B494" s="7"/>
      <c r="C494" s="7"/>
      <c r="D494" s="7"/>
      <c r="E494" s="7"/>
      <c r="F494" s="7"/>
    </row>
    <row r="495" ht="15.75" customHeight="1">
      <c r="A495" s="7"/>
      <c r="B495" s="7"/>
      <c r="C495" s="7"/>
      <c r="D495" s="7"/>
      <c r="E495" s="7"/>
      <c r="F495" s="7"/>
    </row>
    <row r="496" ht="15.75" customHeight="1">
      <c r="A496" s="7"/>
      <c r="B496" s="7"/>
      <c r="C496" s="7"/>
      <c r="D496" s="7"/>
      <c r="E496" s="7"/>
      <c r="F496" s="7"/>
    </row>
    <row r="497" ht="15.75" customHeight="1">
      <c r="A497" s="7"/>
      <c r="B497" s="7"/>
      <c r="C497" s="7"/>
      <c r="D497" s="7"/>
      <c r="E497" s="7"/>
      <c r="F497" s="7"/>
    </row>
    <row r="498" ht="15.75" customHeight="1">
      <c r="A498" s="7"/>
      <c r="B498" s="7"/>
      <c r="C498" s="7"/>
      <c r="D498" s="7"/>
      <c r="E498" s="7"/>
      <c r="F498" s="7"/>
    </row>
    <row r="499" ht="15.75" customHeight="1">
      <c r="A499" s="7"/>
      <c r="B499" s="7"/>
      <c r="C499" s="7"/>
      <c r="D499" s="7"/>
      <c r="E499" s="7"/>
      <c r="F499" s="7"/>
    </row>
    <row r="500" ht="15.75" customHeight="1">
      <c r="A500" s="7"/>
      <c r="B500" s="7"/>
      <c r="C500" s="7"/>
      <c r="D500" s="7"/>
      <c r="E500" s="7"/>
      <c r="F500" s="7"/>
    </row>
    <row r="501" ht="15.75" customHeight="1">
      <c r="A501" s="7"/>
      <c r="B501" s="7"/>
      <c r="C501" s="7"/>
      <c r="D501" s="7"/>
      <c r="E501" s="7"/>
      <c r="F501" s="7"/>
    </row>
    <row r="502" ht="15.75" customHeight="1">
      <c r="A502" s="7"/>
      <c r="B502" s="7"/>
      <c r="C502" s="7"/>
      <c r="D502" s="7"/>
      <c r="E502" s="7"/>
      <c r="F502" s="7"/>
    </row>
    <row r="503" ht="15.75" customHeight="1">
      <c r="A503" s="7"/>
      <c r="B503" s="7"/>
      <c r="C503" s="7"/>
      <c r="D503" s="7"/>
      <c r="E503" s="7"/>
      <c r="F503" s="7"/>
    </row>
    <row r="504" ht="15.75" customHeight="1">
      <c r="A504" s="7"/>
      <c r="B504" s="7"/>
      <c r="C504" s="7"/>
      <c r="D504" s="7"/>
      <c r="E504" s="7"/>
      <c r="F504" s="7"/>
    </row>
    <row r="505" ht="15.75" customHeight="1">
      <c r="A505" s="7"/>
      <c r="B505" s="7"/>
      <c r="C505" s="7"/>
      <c r="D505" s="7"/>
      <c r="E505" s="7"/>
      <c r="F505" s="7"/>
    </row>
    <row r="506" ht="15.75" customHeight="1">
      <c r="A506" s="7"/>
      <c r="B506" s="7"/>
      <c r="C506" s="7"/>
      <c r="D506" s="7"/>
      <c r="E506" s="7"/>
      <c r="F506" s="7"/>
    </row>
    <row r="507" ht="15.75" customHeight="1">
      <c r="A507" s="7"/>
      <c r="B507" s="7"/>
      <c r="C507" s="7"/>
      <c r="D507" s="7"/>
      <c r="E507" s="7"/>
      <c r="F507" s="7"/>
    </row>
    <row r="508" ht="15.75" customHeight="1">
      <c r="A508" s="7"/>
      <c r="B508" s="7"/>
      <c r="C508" s="7"/>
      <c r="D508" s="7"/>
      <c r="E508" s="7"/>
      <c r="F508" s="7"/>
    </row>
    <row r="509" ht="15.75" customHeight="1">
      <c r="A509" s="7"/>
      <c r="B509" s="7"/>
      <c r="C509" s="7"/>
      <c r="D509" s="7"/>
      <c r="E509" s="7"/>
      <c r="F509" s="7"/>
    </row>
    <row r="510" ht="15.75" customHeight="1">
      <c r="A510" s="7"/>
      <c r="B510" s="7"/>
      <c r="C510" s="7"/>
      <c r="D510" s="7"/>
      <c r="E510" s="7"/>
      <c r="F510" s="7"/>
    </row>
    <row r="511" ht="15.75" customHeight="1">
      <c r="A511" s="7"/>
      <c r="B511" s="7"/>
      <c r="C511" s="7"/>
      <c r="D511" s="7"/>
      <c r="E511" s="7"/>
      <c r="F511" s="7"/>
    </row>
    <row r="512" ht="15.75" customHeight="1">
      <c r="A512" s="7"/>
      <c r="B512" s="7"/>
      <c r="C512" s="7"/>
      <c r="D512" s="7"/>
      <c r="E512" s="7"/>
      <c r="F512" s="7"/>
    </row>
    <row r="513" ht="15.75" customHeight="1">
      <c r="A513" s="7"/>
      <c r="B513" s="7"/>
      <c r="C513" s="7"/>
      <c r="D513" s="7"/>
      <c r="E513" s="7"/>
      <c r="F513" s="7"/>
    </row>
    <row r="514" ht="15.75" customHeight="1">
      <c r="A514" s="7"/>
      <c r="B514" s="7"/>
      <c r="C514" s="7"/>
      <c r="D514" s="7"/>
      <c r="E514" s="7"/>
      <c r="F514" s="7"/>
    </row>
    <row r="515" ht="15.75" customHeight="1">
      <c r="A515" s="7"/>
      <c r="B515" s="7"/>
      <c r="C515" s="7"/>
      <c r="D515" s="7"/>
      <c r="E515" s="7"/>
      <c r="F515" s="7"/>
    </row>
    <row r="516" ht="15.75" customHeight="1">
      <c r="A516" s="7"/>
      <c r="B516" s="7"/>
      <c r="C516" s="7"/>
      <c r="D516" s="7"/>
      <c r="E516" s="7"/>
      <c r="F516" s="7"/>
    </row>
    <row r="517" ht="15.75" customHeight="1">
      <c r="A517" s="7"/>
      <c r="B517" s="7"/>
      <c r="C517" s="7"/>
      <c r="D517" s="7"/>
      <c r="E517" s="7"/>
      <c r="F517" s="7"/>
    </row>
    <row r="518" ht="15.75" customHeight="1">
      <c r="A518" s="7"/>
      <c r="B518" s="7"/>
      <c r="C518" s="7"/>
      <c r="D518" s="7"/>
      <c r="E518" s="7"/>
      <c r="F518" s="7"/>
    </row>
    <row r="519" ht="15.75" customHeight="1">
      <c r="A519" s="7"/>
      <c r="B519" s="7"/>
      <c r="C519" s="7"/>
      <c r="D519" s="7"/>
      <c r="E519" s="7"/>
      <c r="F519" s="7"/>
    </row>
    <row r="520" ht="15.75" customHeight="1">
      <c r="A520" s="7"/>
      <c r="B520" s="7"/>
      <c r="C520" s="7"/>
      <c r="D520" s="7"/>
      <c r="E520" s="7"/>
      <c r="F520" s="7"/>
    </row>
    <row r="521" ht="15.75" customHeight="1">
      <c r="A521" s="7"/>
      <c r="B521" s="7"/>
      <c r="C521" s="7"/>
      <c r="D521" s="7"/>
      <c r="E521" s="7"/>
      <c r="F521" s="7"/>
    </row>
    <row r="522" ht="15.75" customHeight="1">
      <c r="A522" s="7"/>
      <c r="B522" s="7"/>
      <c r="C522" s="7"/>
      <c r="D522" s="7"/>
      <c r="E522" s="7"/>
      <c r="F522" s="7"/>
    </row>
    <row r="523" ht="15.75" customHeight="1">
      <c r="A523" s="7"/>
      <c r="B523" s="7"/>
      <c r="C523" s="7"/>
      <c r="D523" s="7"/>
      <c r="E523" s="7"/>
      <c r="F523" s="7"/>
    </row>
    <row r="524" ht="15.75" customHeight="1">
      <c r="A524" s="7"/>
      <c r="B524" s="7"/>
      <c r="C524" s="7"/>
      <c r="D524" s="7"/>
      <c r="E524" s="7"/>
      <c r="F524" s="7"/>
    </row>
    <row r="525" ht="15.75" customHeight="1">
      <c r="A525" s="7"/>
      <c r="B525" s="7"/>
      <c r="C525" s="7"/>
      <c r="D525" s="7"/>
      <c r="E525" s="7"/>
      <c r="F525" s="7"/>
    </row>
    <row r="526" ht="15.75" customHeight="1">
      <c r="A526" s="7"/>
      <c r="B526" s="7"/>
      <c r="C526" s="7"/>
      <c r="D526" s="7"/>
      <c r="E526" s="7"/>
      <c r="F526" s="7"/>
    </row>
    <row r="527" ht="15.75" customHeight="1">
      <c r="A527" s="7"/>
      <c r="B527" s="7"/>
      <c r="C527" s="7"/>
      <c r="D527" s="7"/>
      <c r="E527" s="7"/>
      <c r="F527" s="7"/>
    </row>
    <row r="528" ht="15.75" customHeight="1">
      <c r="A528" s="7"/>
      <c r="B528" s="7"/>
      <c r="C528" s="7"/>
      <c r="D528" s="7"/>
      <c r="E528" s="7"/>
      <c r="F528" s="7"/>
    </row>
    <row r="529" ht="15.75" customHeight="1">
      <c r="A529" s="7"/>
      <c r="B529" s="7"/>
      <c r="C529" s="7"/>
      <c r="D529" s="7"/>
      <c r="E529" s="7"/>
      <c r="F529" s="7"/>
    </row>
    <row r="530" ht="15.75" customHeight="1">
      <c r="A530" s="7"/>
      <c r="B530" s="7"/>
      <c r="C530" s="7"/>
      <c r="D530" s="7"/>
      <c r="E530" s="7"/>
      <c r="F530" s="7"/>
    </row>
    <row r="531" ht="15.75" customHeight="1">
      <c r="A531" s="7"/>
      <c r="B531" s="7"/>
      <c r="C531" s="7"/>
      <c r="D531" s="7"/>
      <c r="E531" s="7"/>
      <c r="F531" s="7"/>
    </row>
    <row r="532" ht="15.75" customHeight="1">
      <c r="A532" s="7"/>
      <c r="B532" s="7"/>
      <c r="C532" s="7"/>
      <c r="D532" s="7"/>
      <c r="E532" s="7"/>
      <c r="F532" s="7"/>
    </row>
    <row r="533" ht="15.75" customHeight="1">
      <c r="A533" s="7"/>
      <c r="B533" s="7"/>
      <c r="C533" s="7"/>
      <c r="D533" s="7"/>
      <c r="E533" s="7"/>
      <c r="F533" s="7"/>
    </row>
    <row r="534" ht="15.75" customHeight="1">
      <c r="A534" s="7"/>
      <c r="B534" s="7"/>
      <c r="C534" s="7"/>
      <c r="D534" s="7"/>
      <c r="E534" s="7"/>
      <c r="F534" s="7"/>
    </row>
    <row r="535" ht="15.75" customHeight="1">
      <c r="A535" s="7"/>
      <c r="B535" s="7"/>
      <c r="C535" s="7"/>
      <c r="D535" s="7"/>
      <c r="E535" s="7"/>
      <c r="F535" s="7"/>
    </row>
    <row r="536" ht="15.75" customHeight="1">
      <c r="A536" s="7"/>
      <c r="B536" s="7"/>
      <c r="C536" s="7"/>
      <c r="D536" s="7"/>
      <c r="E536" s="7"/>
      <c r="F536" s="7"/>
    </row>
    <row r="537" ht="15.75" customHeight="1">
      <c r="A537" s="7"/>
      <c r="B537" s="7"/>
      <c r="C537" s="7"/>
      <c r="D537" s="7"/>
      <c r="E537" s="7"/>
      <c r="F537" s="7"/>
    </row>
    <row r="538" ht="15.75" customHeight="1">
      <c r="A538" s="7"/>
      <c r="B538" s="7"/>
      <c r="C538" s="7"/>
      <c r="D538" s="7"/>
      <c r="E538" s="7"/>
      <c r="F538" s="7"/>
    </row>
    <row r="539" ht="15.75" customHeight="1">
      <c r="A539" s="7"/>
      <c r="B539" s="7"/>
      <c r="C539" s="7"/>
      <c r="D539" s="7"/>
      <c r="E539" s="7"/>
      <c r="F539" s="7"/>
    </row>
    <row r="540" ht="15.75" customHeight="1">
      <c r="A540" s="7"/>
      <c r="B540" s="7"/>
      <c r="C540" s="7"/>
      <c r="D540" s="7"/>
      <c r="E540" s="7"/>
      <c r="F540" s="7"/>
    </row>
    <row r="541" ht="15.75" customHeight="1">
      <c r="A541" s="7"/>
      <c r="B541" s="7"/>
      <c r="C541" s="7"/>
      <c r="D541" s="7"/>
      <c r="E541" s="7"/>
      <c r="F541" s="7"/>
    </row>
    <row r="542" ht="15.75" customHeight="1">
      <c r="A542" s="7"/>
      <c r="B542" s="7"/>
      <c r="C542" s="7"/>
      <c r="D542" s="7"/>
      <c r="E542" s="7"/>
      <c r="F542" s="7"/>
    </row>
    <row r="543" ht="15.75" customHeight="1">
      <c r="A543" s="7"/>
      <c r="B543" s="7"/>
      <c r="C543" s="7"/>
      <c r="D543" s="7"/>
      <c r="E543" s="7"/>
      <c r="F543" s="7"/>
    </row>
    <row r="544" ht="15.75" customHeight="1">
      <c r="A544" s="7"/>
      <c r="B544" s="7"/>
      <c r="C544" s="7"/>
      <c r="D544" s="7"/>
      <c r="E544" s="7"/>
      <c r="F544" s="7"/>
    </row>
    <row r="545" ht="15.75" customHeight="1">
      <c r="A545" s="7"/>
      <c r="B545" s="7"/>
      <c r="C545" s="7"/>
      <c r="D545" s="7"/>
      <c r="E545" s="7"/>
      <c r="F545" s="7"/>
    </row>
    <row r="546" ht="15.75" customHeight="1">
      <c r="A546" s="7"/>
      <c r="B546" s="7"/>
      <c r="C546" s="7"/>
      <c r="D546" s="7"/>
      <c r="E546" s="7"/>
      <c r="F546" s="7"/>
    </row>
    <row r="547" ht="15.75" customHeight="1">
      <c r="A547" s="7"/>
      <c r="B547" s="7"/>
      <c r="C547" s="7"/>
      <c r="D547" s="7"/>
      <c r="E547" s="7"/>
      <c r="F547" s="7"/>
    </row>
    <row r="548" ht="15.75" customHeight="1">
      <c r="A548" s="7"/>
      <c r="B548" s="7"/>
      <c r="C548" s="7"/>
      <c r="D548" s="7"/>
      <c r="E548" s="7"/>
      <c r="F548" s="7"/>
    </row>
    <row r="549" ht="15.75" customHeight="1">
      <c r="A549" s="7"/>
      <c r="B549" s="7"/>
      <c r="C549" s="7"/>
      <c r="D549" s="7"/>
      <c r="E549" s="7"/>
      <c r="F549" s="7"/>
    </row>
    <row r="550" ht="15.75" customHeight="1">
      <c r="A550" s="7"/>
      <c r="B550" s="7"/>
      <c r="C550" s="7"/>
      <c r="D550" s="7"/>
      <c r="E550" s="7"/>
      <c r="F550" s="7"/>
    </row>
    <row r="551" ht="15.75" customHeight="1">
      <c r="A551" s="7"/>
      <c r="B551" s="7"/>
      <c r="C551" s="7"/>
      <c r="D551" s="7"/>
      <c r="E551" s="7"/>
      <c r="F551" s="7"/>
    </row>
    <row r="552" ht="15.75" customHeight="1">
      <c r="A552" s="7"/>
      <c r="B552" s="7"/>
      <c r="C552" s="7"/>
      <c r="D552" s="7"/>
      <c r="E552" s="7"/>
      <c r="F552" s="7"/>
    </row>
    <row r="553" ht="15.75" customHeight="1">
      <c r="A553" s="7"/>
      <c r="B553" s="7"/>
      <c r="C553" s="7"/>
      <c r="D553" s="7"/>
      <c r="E553" s="7"/>
      <c r="F553" s="7"/>
    </row>
    <row r="554" ht="15.75" customHeight="1">
      <c r="A554" s="7"/>
      <c r="B554" s="7"/>
      <c r="C554" s="7"/>
      <c r="D554" s="7"/>
      <c r="E554" s="7"/>
      <c r="F554" s="7"/>
    </row>
    <row r="555" ht="15.75" customHeight="1">
      <c r="A555" s="7"/>
      <c r="B555" s="7"/>
      <c r="C555" s="7"/>
      <c r="D555" s="7"/>
      <c r="E555" s="7"/>
      <c r="F555" s="7"/>
    </row>
    <row r="556" ht="15.75" customHeight="1">
      <c r="A556" s="7"/>
      <c r="B556" s="7"/>
      <c r="C556" s="7"/>
      <c r="D556" s="7"/>
      <c r="E556" s="7"/>
      <c r="F556" s="7"/>
    </row>
    <row r="557" ht="15.75" customHeight="1">
      <c r="A557" s="7"/>
      <c r="B557" s="7"/>
      <c r="C557" s="7"/>
      <c r="D557" s="7"/>
      <c r="E557" s="7"/>
      <c r="F557" s="7"/>
    </row>
    <row r="558" ht="15.75" customHeight="1">
      <c r="A558" s="7"/>
      <c r="B558" s="7"/>
      <c r="C558" s="7"/>
      <c r="D558" s="7"/>
      <c r="E558" s="7"/>
      <c r="F558" s="7"/>
    </row>
    <row r="559" ht="15.75" customHeight="1">
      <c r="A559" s="7"/>
      <c r="B559" s="7"/>
      <c r="C559" s="7"/>
      <c r="D559" s="7"/>
      <c r="E559" s="7"/>
      <c r="F559" s="7"/>
    </row>
    <row r="560" ht="15.75" customHeight="1">
      <c r="A560" s="7"/>
      <c r="B560" s="7"/>
      <c r="C560" s="7"/>
      <c r="D560" s="7"/>
      <c r="E560" s="7"/>
      <c r="F560" s="7"/>
    </row>
    <row r="561" ht="15.75" customHeight="1">
      <c r="A561" s="7"/>
      <c r="B561" s="7"/>
      <c r="C561" s="7"/>
      <c r="D561" s="7"/>
      <c r="E561" s="7"/>
      <c r="F561" s="7"/>
    </row>
    <row r="562" ht="15.75" customHeight="1">
      <c r="A562" s="7"/>
      <c r="B562" s="7"/>
      <c r="C562" s="7"/>
      <c r="D562" s="7"/>
      <c r="E562" s="7"/>
      <c r="F562" s="7"/>
    </row>
    <row r="563" ht="15.75" customHeight="1">
      <c r="A563" s="7"/>
      <c r="B563" s="7"/>
      <c r="C563" s="7"/>
      <c r="D563" s="7"/>
      <c r="E563" s="7"/>
      <c r="F563" s="7"/>
    </row>
    <row r="564" ht="15.75" customHeight="1">
      <c r="A564" s="7"/>
      <c r="B564" s="7"/>
      <c r="C564" s="7"/>
      <c r="D564" s="7"/>
      <c r="E564" s="7"/>
      <c r="F564" s="7"/>
    </row>
    <row r="565" ht="15.75" customHeight="1">
      <c r="A565" s="7"/>
      <c r="B565" s="7"/>
      <c r="C565" s="7"/>
      <c r="D565" s="7"/>
      <c r="E565" s="7"/>
      <c r="F565" s="7"/>
    </row>
    <row r="566" ht="15.75" customHeight="1">
      <c r="A566" s="7"/>
      <c r="B566" s="7"/>
      <c r="C566" s="7"/>
      <c r="D566" s="7"/>
      <c r="E566" s="7"/>
      <c r="F566" s="7"/>
    </row>
    <row r="567" ht="15.75" customHeight="1">
      <c r="A567" s="7"/>
      <c r="B567" s="7"/>
      <c r="C567" s="7"/>
      <c r="D567" s="7"/>
      <c r="E567" s="7"/>
      <c r="F567" s="7"/>
    </row>
    <row r="568" ht="15.75" customHeight="1">
      <c r="A568" s="7"/>
      <c r="B568" s="7"/>
      <c r="C568" s="7"/>
      <c r="D568" s="7"/>
      <c r="E568" s="7"/>
      <c r="F568" s="7"/>
    </row>
    <row r="569" ht="15.75" customHeight="1">
      <c r="A569" s="7"/>
      <c r="B569" s="7"/>
      <c r="C569" s="7"/>
      <c r="D569" s="7"/>
      <c r="E569" s="7"/>
      <c r="F569" s="7"/>
    </row>
    <row r="570" ht="15.75" customHeight="1">
      <c r="A570" s="7"/>
      <c r="B570" s="7"/>
      <c r="C570" s="7"/>
      <c r="D570" s="7"/>
      <c r="E570" s="7"/>
      <c r="F570" s="7"/>
    </row>
    <row r="571" ht="15.75" customHeight="1">
      <c r="A571" s="7"/>
      <c r="B571" s="7"/>
      <c r="C571" s="7"/>
      <c r="D571" s="7"/>
      <c r="E571" s="7"/>
      <c r="F571" s="7"/>
    </row>
    <row r="572" ht="15.75" customHeight="1">
      <c r="A572" s="7"/>
      <c r="B572" s="7"/>
      <c r="C572" s="7"/>
      <c r="D572" s="7"/>
      <c r="E572" s="7"/>
      <c r="F572" s="7"/>
    </row>
    <row r="573" ht="15.75" customHeight="1">
      <c r="A573" s="7"/>
      <c r="B573" s="7"/>
      <c r="C573" s="7"/>
      <c r="D573" s="7"/>
      <c r="E573" s="7"/>
      <c r="F573" s="7"/>
    </row>
    <row r="574" ht="15.75" customHeight="1">
      <c r="A574" s="7"/>
      <c r="B574" s="7"/>
      <c r="C574" s="7"/>
      <c r="D574" s="7"/>
      <c r="E574" s="7"/>
      <c r="F574" s="7"/>
    </row>
    <row r="575" ht="15.75" customHeight="1">
      <c r="A575" s="7"/>
      <c r="B575" s="7"/>
      <c r="C575" s="7"/>
      <c r="D575" s="7"/>
      <c r="E575" s="7"/>
      <c r="F575" s="7"/>
    </row>
    <row r="576" ht="15.75" customHeight="1">
      <c r="A576" s="7"/>
      <c r="B576" s="7"/>
      <c r="C576" s="7"/>
      <c r="D576" s="7"/>
      <c r="E576" s="7"/>
      <c r="F576" s="7"/>
    </row>
    <row r="577" ht="15.75" customHeight="1">
      <c r="A577" s="7"/>
      <c r="B577" s="7"/>
      <c r="C577" s="7"/>
      <c r="D577" s="7"/>
      <c r="E577" s="7"/>
      <c r="F577" s="7"/>
    </row>
    <row r="578" ht="15.75" customHeight="1">
      <c r="A578" s="7"/>
      <c r="B578" s="7"/>
      <c r="C578" s="7"/>
      <c r="D578" s="7"/>
      <c r="E578" s="7"/>
      <c r="F578" s="7"/>
    </row>
    <row r="579" ht="15.75" customHeight="1">
      <c r="A579" s="7"/>
      <c r="B579" s="7"/>
      <c r="C579" s="7"/>
      <c r="D579" s="7"/>
      <c r="E579" s="7"/>
      <c r="F579" s="7"/>
    </row>
    <row r="580" ht="15.75" customHeight="1">
      <c r="A580" s="7"/>
      <c r="B580" s="7"/>
      <c r="C580" s="7"/>
      <c r="D580" s="7"/>
      <c r="E580" s="7"/>
      <c r="F580" s="7"/>
    </row>
    <row r="581" ht="15.75" customHeight="1">
      <c r="A581" s="7"/>
      <c r="B581" s="7"/>
      <c r="C581" s="7"/>
      <c r="D581" s="7"/>
      <c r="E581" s="7"/>
      <c r="F581" s="7"/>
    </row>
    <row r="582" ht="15.75" customHeight="1">
      <c r="A582" s="7"/>
      <c r="B582" s="7"/>
      <c r="C582" s="7"/>
      <c r="D582" s="7"/>
      <c r="E582" s="7"/>
      <c r="F582" s="7"/>
    </row>
    <row r="583" ht="15.75" customHeight="1">
      <c r="A583" s="7"/>
      <c r="B583" s="7"/>
      <c r="C583" s="7"/>
      <c r="D583" s="7"/>
      <c r="E583" s="7"/>
      <c r="F583" s="7"/>
    </row>
    <row r="584" ht="15.75" customHeight="1">
      <c r="A584" s="7"/>
      <c r="B584" s="7"/>
      <c r="C584" s="7"/>
      <c r="D584" s="7"/>
      <c r="E584" s="7"/>
      <c r="F584" s="7"/>
    </row>
    <row r="585" ht="15.75" customHeight="1">
      <c r="A585" s="7"/>
      <c r="B585" s="7"/>
      <c r="C585" s="7"/>
      <c r="D585" s="7"/>
      <c r="E585" s="7"/>
      <c r="F585" s="7"/>
    </row>
    <row r="586" ht="15.75" customHeight="1">
      <c r="A586" s="7"/>
      <c r="B586" s="7"/>
      <c r="C586" s="7"/>
      <c r="D586" s="7"/>
      <c r="E586" s="7"/>
      <c r="F586" s="7"/>
    </row>
    <row r="587" ht="15.75" customHeight="1">
      <c r="A587" s="7"/>
      <c r="B587" s="7"/>
      <c r="C587" s="7"/>
      <c r="D587" s="7"/>
      <c r="E587" s="7"/>
      <c r="F587" s="7"/>
    </row>
    <row r="588" ht="15.75" customHeight="1">
      <c r="A588" s="7"/>
      <c r="B588" s="7"/>
      <c r="C588" s="7"/>
      <c r="D588" s="7"/>
      <c r="E588" s="7"/>
      <c r="F588" s="7"/>
    </row>
    <row r="589" ht="15.75" customHeight="1">
      <c r="A589" s="7"/>
      <c r="B589" s="7"/>
      <c r="C589" s="7"/>
      <c r="D589" s="7"/>
      <c r="E589" s="7"/>
      <c r="F589" s="7"/>
    </row>
    <row r="590" ht="15.75" customHeight="1">
      <c r="A590" s="7"/>
      <c r="B590" s="7"/>
      <c r="C590" s="7"/>
      <c r="D590" s="7"/>
      <c r="E590" s="7"/>
      <c r="F590" s="7"/>
    </row>
    <row r="591" ht="15.75" customHeight="1">
      <c r="A591" s="7"/>
      <c r="B591" s="7"/>
      <c r="C591" s="7"/>
      <c r="D591" s="7"/>
      <c r="E591" s="7"/>
      <c r="F591" s="7"/>
    </row>
    <row r="592" ht="15.75" customHeight="1">
      <c r="A592" s="7"/>
      <c r="B592" s="7"/>
      <c r="C592" s="7"/>
      <c r="D592" s="7"/>
      <c r="E592" s="7"/>
      <c r="F592" s="7"/>
    </row>
    <row r="593" ht="15.75" customHeight="1">
      <c r="A593" s="7"/>
      <c r="B593" s="7"/>
      <c r="C593" s="7"/>
      <c r="D593" s="7"/>
      <c r="E593" s="7"/>
      <c r="F593" s="7"/>
    </row>
    <row r="594" ht="15.75" customHeight="1">
      <c r="A594" s="7"/>
      <c r="B594" s="7"/>
      <c r="C594" s="7"/>
      <c r="D594" s="7"/>
      <c r="E594" s="7"/>
      <c r="F594" s="7"/>
    </row>
    <row r="595" ht="15.75" customHeight="1">
      <c r="A595" s="7"/>
      <c r="B595" s="7"/>
      <c r="C595" s="7"/>
      <c r="D595" s="7"/>
      <c r="E595" s="7"/>
      <c r="F595" s="7"/>
    </row>
    <row r="596" ht="15.75" customHeight="1">
      <c r="A596" s="7"/>
      <c r="B596" s="7"/>
      <c r="C596" s="7"/>
      <c r="D596" s="7"/>
      <c r="E596" s="7"/>
      <c r="F596" s="7"/>
    </row>
    <row r="597" ht="15.75" customHeight="1">
      <c r="A597" s="7"/>
      <c r="B597" s="7"/>
      <c r="C597" s="7"/>
      <c r="D597" s="7"/>
      <c r="E597" s="7"/>
      <c r="F597" s="7"/>
    </row>
    <row r="598" ht="15.75" customHeight="1">
      <c r="A598" s="7"/>
      <c r="B598" s="7"/>
      <c r="C598" s="7"/>
      <c r="D598" s="7"/>
      <c r="E598" s="7"/>
      <c r="F598" s="7"/>
    </row>
    <row r="599" ht="15.75" customHeight="1">
      <c r="A599" s="7"/>
      <c r="B599" s="7"/>
      <c r="C599" s="7"/>
      <c r="D599" s="7"/>
      <c r="E599" s="7"/>
      <c r="F599" s="7"/>
    </row>
    <row r="600" ht="15.75" customHeight="1">
      <c r="A600" s="7"/>
      <c r="B600" s="7"/>
      <c r="C600" s="7"/>
      <c r="D600" s="7"/>
      <c r="E600" s="7"/>
      <c r="F600" s="7"/>
    </row>
    <row r="601" ht="15.75" customHeight="1">
      <c r="A601" s="7"/>
      <c r="B601" s="7"/>
      <c r="C601" s="7"/>
      <c r="D601" s="7"/>
      <c r="E601" s="7"/>
      <c r="F601" s="7"/>
    </row>
    <row r="602" ht="15.75" customHeight="1">
      <c r="A602" s="7"/>
      <c r="B602" s="7"/>
      <c r="C602" s="7"/>
      <c r="D602" s="7"/>
      <c r="E602" s="7"/>
      <c r="F602" s="7"/>
    </row>
    <row r="603" ht="15.75" customHeight="1">
      <c r="A603" s="7"/>
      <c r="B603" s="7"/>
      <c r="C603" s="7"/>
      <c r="D603" s="7"/>
      <c r="E603" s="7"/>
      <c r="F603" s="7"/>
    </row>
    <row r="604" ht="15.75" customHeight="1">
      <c r="A604" s="7"/>
      <c r="B604" s="7"/>
      <c r="C604" s="7"/>
      <c r="D604" s="7"/>
      <c r="E604" s="7"/>
      <c r="F604" s="7"/>
    </row>
    <row r="605" ht="15.75" customHeight="1">
      <c r="A605" s="7"/>
      <c r="B605" s="7"/>
      <c r="C605" s="7"/>
      <c r="D605" s="7"/>
      <c r="E605" s="7"/>
      <c r="F605" s="7"/>
    </row>
    <row r="606" ht="15.75" customHeight="1">
      <c r="A606" s="7"/>
      <c r="B606" s="7"/>
      <c r="C606" s="7"/>
      <c r="D606" s="7"/>
      <c r="E606" s="7"/>
      <c r="F606" s="7"/>
    </row>
    <row r="607" ht="15.75" customHeight="1">
      <c r="A607" s="7"/>
      <c r="B607" s="7"/>
      <c r="C607" s="7"/>
      <c r="D607" s="7"/>
      <c r="E607" s="7"/>
      <c r="F607" s="7"/>
    </row>
    <row r="608" ht="15.75" customHeight="1">
      <c r="A608" s="7"/>
      <c r="B608" s="7"/>
      <c r="C608" s="7"/>
      <c r="D608" s="7"/>
      <c r="E608" s="7"/>
      <c r="F608" s="7"/>
    </row>
    <row r="609" ht="15.75" customHeight="1">
      <c r="A609" s="7"/>
      <c r="B609" s="7"/>
      <c r="C609" s="7"/>
      <c r="D609" s="7"/>
      <c r="E609" s="7"/>
      <c r="F609" s="7"/>
    </row>
    <row r="610" ht="15.75" customHeight="1">
      <c r="A610" s="7"/>
      <c r="B610" s="7"/>
      <c r="C610" s="7"/>
      <c r="D610" s="7"/>
      <c r="E610" s="7"/>
      <c r="F610" s="7"/>
    </row>
    <row r="611" ht="15.75" customHeight="1">
      <c r="A611" s="7"/>
      <c r="B611" s="7"/>
      <c r="C611" s="7"/>
      <c r="D611" s="7"/>
      <c r="E611" s="7"/>
      <c r="F611" s="7"/>
    </row>
    <row r="612" ht="15.75" customHeight="1">
      <c r="A612" s="7"/>
      <c r="B612" s="7"/>
      <c r="C612" s="7"/>
      <c r="D612" s="7"/>
      <c r="E612" s="7"/>
      <c r="F612" s="7"/>
    </row>
    <row r="613" ht="15.75" customHeight="1">
      <c r="A613" s="7"/>
      <c r="B613" s="7"/>
      <c r="C613" s="7"/>
      <c r="D613" s="7"/>
      <c r="E613" s="7"/>
      <c r="F613" s="7"/>
    </row>
    <row r="614" ht="15.75" customHeight="1">
      <c r="A614" s="7"/>
      <c r="B614" s="7"/>
      <c r="C614" s="7"/>
      <c r="D614" s="7"/>
      <c r="E614" s="7"/>
      <c r="F614" s="7"/>
    </row>
    <row r="615" ht="15.75" customHeight="1">
      <c r="A615" s="7"/>
      <c r="B615" s="7"/>
      <c r="C615" s="7"/>
      <c r="D615" s="7"/>
      <c r="E615" s="7"/>
      <c r="F615" s="7"/>
    </row>
    <row r="616" ht="15.75" customHeight="1">
      <c r="A616" s="7"/>
      <c r="B616" s="7"/>
      <c r="C616" s="7"/>
      <c r="D616" s="7"/>
      <c r="E616" s="7"/>
      <c r="F616" s="7"/>
    </row>
    <row r="617" ht="15.75" customHeight="1">
      <c r="A617" s="7"/>
      <c r="B617" s="7"/>
      <c r="C617" s="7"/>
      <c r="D617" s="7"/>
      <c r="E617" s="7"/>
      <c r="F617" s="7"/>
    </row>
    <row r="618" ht="15.75" customHeight="1">
      <c r="A618" s="7"/>
      <c r="B618" s="7"/>
      <c r="C618" s="7"/>
      <c r="D618" s="7"/>
      <c r="E618" s="7"/>
      <c r="F618" s="7"/>
    </row>
    <row r="619" ht="15.75" customHeight="1">
      <c r="A619" s="7"/>
      <c r="B619" s="7"/>
      <c r="C619" s="7"/>
      <c r="D619" s="7"/>
      <c r="E619" s="7"/>
      <c r="F619" s="7"/>
    </row>
    <row r="620" ht="15.75" customHeight="1">
      <c r="A620" s="7"/>
      <c r="B620" s="7"/>
      <c r="C620" s="7"/>
      <c r="D620" s="7"/>
      <c r="E620" s="7"/>
      <c r="F620" s="7"/>
    </row>
    <row r="621" ht="15.75" customHeight="1">
      <c r="A621" s="7"/>
      <c r="B621" s="7"/>
      <c r="C621" s="7"/>
      <c r="D621" s="7"/>
      <c r="E621" s="7"/>
      <c r="F621" s="7"/>
    </row>
    <row r="622" ht="15.75" customHeight="1">
      <c r="A622" s="7"/>
      <c r="B622" s="7"/>
      <c r="C622" s="7"/>
      <c r="D622" s="7"/>
      <c r="E622" s="7"/>
      <c r="F622" s="7"/>
    </row>
    <row r="623" ht="15.75" customHeight="1">
      <c r="A623" s="7"/>
      <c r="B623" s="7"/>
      <c r="C623" s="7"/>
      <c r="D623" s="7"/>
      <c r="E623" s="7"/>
      <c r="F623" s="7"/>
    </row>
    <row r="624" ht="15.75" customHeight="1">
      <c r="A624" s="7"/>
      <c r="B624" s="7"/>
      <c r="C624" s="7"/>
      <c r="D624" s="7"/>
      <c r="E624" s="7"/>
      <c r="F624" s="7"/>
    </row>
    <row r="625" ht="15.75" customHeight="1">
      <c r="A625" s="7"/>
      <c r="B625" s="7"/>
      <c r="C625" s="7"/>
      <c r="D625" s="7"/>
      <c r="E625" s="7"/>
      <c r="F625" s="7"/>
    </row>
    <row r="626" ht="15.75" customHeight="1">
      <c r="A626" s="7"/>
      <c r="B626" s="7"/>
      <c r="C626" s="7"/>
      <c r="D626" s="7"/>
      <c r="E626" s="7"/>
      <c r="F626" s="7"/>
    </row>
    <row r="627" ht="15.75" customHeight="1">
      <c r="A627" s="7"/>
      <c r="B627" s="7"/>
      <c r="C627" s="7"/>
      <c r="D627" s="7"/>
      <c r="E627" s="7"/>
      <c r="F627" s="7"/>
    </row>
    <row r="628" ht="15.75" customHeight="1">
      <c r="A628" s="7"/>
      <c r="B628" s="7"/>
      <c r="C628" s="7"/>
      <c r="D628" s="7"/>
      <c r="E628" s="7"/>
      <c r="F628" s="7"/>
    </row>
    <row r="629" ht="15.75" customHeight="1">
      <c r="A629" s="7"/>
      <c r="B629" s="7"/>
      <c r="C629" s="7"/>
      <c r="D629" s="7"/>
      <c r="E629" s="7"/>
      <c r="F629" s="7"/>
    </row>
    <row r="630" ht="15.75" customHeight="1">
      <c r="A630" s="7"/>
      <c r="B630" s="7"/>
      <c r="C630" s="7"/>
      <c r="D630" s="7"/>
      <c r="E630" s="7"/>
      <c r="F630" s="7"/>
    </row>
    <row r="631" ht="15.75" customHeight="1">
      <c r="A631" s="7"/>
      <c r="B631" s="7"/>
      <c r="C631" s="7"/>
      <c r="D631" s="7"/>
      <c r="E631" s="7"/>
      <c r="F631" s="7"/>
    </row>
    <row r="632" ht="15.75" customHeight="1">
      <c r="A632" s="7"/>
      <c r="B632" s="7"/>
      <c r="C632" s="7"/>
      <c r="D632" s="7"/>
      <c r="E632" s="7"/>
      <c r="F632" s="7"/>
    </row>
    <row r="633" ht="15.75" customHeight="1">
      <c r="A633" s="7"/>
      <c r="B633" s="7"/>
      <c r="C633" s="7"/>
      <c r="D633" s="7"/>
      <c r="E633" s="7"/>
      <c r="F633" s="7"/>
    </row>
    <row r="634" ht="15.75" customHeight="1">
      <c r="A634" s="7"/>
      <c r="B634" s="7"/>
      <c r="C634" s="7"/>
      <c r="D634" s="7"/>
      <c r="E634" s="7"/>
      <c r="F634" s="7"/>
    </row>
    <row r="635" ht="15.75" customHeight="1">
      <c r="A635" s="7"/>
      <c r="B635" s="7"/>
      <c r="C635" s="7"/>
      <c r="D635" s="7"/>
      <c r="E635" s="7"/>
      <c r="F635" s="7"/>
    </row>
    <row r="636" ht="15.75" customHeight="1">
      <c r="A636" s="7"/>
      <c r="B636" s="7"/>
      <c r="C636" s="7"/>
      <c r="D636" s="7"/>
      <c r="E636" s="7"/>
      <c r="F636" s="7"/>
    </row>
    <row r="637" ht="15.75" customHeight="1">
      <c r="A637" s="7"/>
      <c r="B637" s="7"/>
      <c r="C637" s="7"/>
      <c r="D637" s="7"/>
      <c r="E637" s="7"/>
      <c r="F637" s="7"/>
    </row>
    <row r="638" ht="15.75" customHeight="1">
      <c r="A638" s="7"/>
      <c r="B638" s="7"/>
      <c r="C638" s="7"/>
      <c r="D638" s="7"/>
      <c r="E638" s="7"/>
      <c r="F638" s="7"/>
    </row>
    <row r="639" ht="15.75" customHeight="1">
      <c r="A639" s="7"/>
      <c r="B639" s="7"/>
      <c r="C639" s="7"/>
      <c r="D639" s="7"/>
      <c r="E639" s="7"/>
      <c r="F639" s="7"/>
    </row>
    <row r="640" ht="15.75" customHeight="1">
      <c r="A640" s="7"/>
      <c r="B640" s="7"/>
      <c r="C640" s="7"/>
      <c r="D640" s="7"/>
      <c r="E640" s="7"/>
      <c r="F640" s="7"/>
    </row>
    <row r="641" ht="15.75" customHeight="1">
      <c r="A641" s="7"/>
      <c r="B641" s="7"/>
      <c r="C641" s="7"/>
      <c r="D641" s="7"/>
      <c r="E641" s="7"/>
      <c r="F641" s="7"/>
    </row>
    <row r="642" ht="15.75" customHeight="1">
      <c r="A642" s="7"/>
      <c r="B642" s="7"/>
      <c r="C642" s="7"/>
      <c r="D642" s="7"/>
      <c r="E642" s="7"/>
      <c r="F642" s="7"/>
    </row>
    <row r="643" ht="15.75" customHeight="1">
      <c r="A643" s="7"/>
      <c r="B643" s="7"/>
      <c r="C643" s="7"/>
      <c r="D643" s="7"/>
      <c r="E643" s="7"/>
      <c r="F643" s="7"/>
    </row>
    <row r="644" ht="15.75" customHeight="1">
      <c r="A644" s="7"/>
      <c r="B644" s="7"/>
      <c r="C644" s="7"/>
      <c r="D644" s="7"/>
      <c r="E644" s="7"/>
      <c r="F644" s="7"/>
    </row>
    <row r="645" ht="15.75" customHeight="1">
      <c r="A645" s="7"/>
      <c r="B645" s="7"/>
      <c r="C645" s="7"/>
      <c r="D645" s="7"/>
      <c r="E645" s="7"/>
      <c r="F645" s="7"/>
    </row>
    <row r="646" ht="15.75" customHeight="1">
      <c r="A646" s="7"/>
      <c r="B646" s="7"/>
      <c r="C646" s="7"/>
      <c r="D646" s="7"/>
      <c r="E646" s="7"/>
      <c r="F646" s="7"/>
    </row>
    <row r="647" ht="15.75" customHeight="1">
      <c r="A647" s="7"/>
      <c r="B647" s="7"/>
      <c r="C647" s="7"/>
      <c r="D647" s="7"/>
      <c r="E647" s="7"/>
      <c r="F647" s="7"/>
    </row>
    <row r="648" ht="15.75" customHeight="1">
      <c r="A648" s="7"/>
      <c r="B648" s="7"/>
      <c r="C648" s="7"/>
      <c r="D648" s="7"/>
      <c r="E648" s="7"/>
      <c r="F648" s="7"/>
    </row>
    <row r="649" ht="15.75" customHeight="1">
      <c r="A649" s="7"/>
      <c r="B649" s="7"/>
      <c r="C649" s="7"/>
      <c r="D649" s="7"/>
      <c r="E649" s="7"/>
      <c r="F649" s="7"/>
    </row>
    <row r="650" ht="15.75" customHeight="1">
      <c r="A650" s="7"/>
      <c r="B650" s="7"/>
      <c r="C650" s="7"/>
      <c r="D650" s="7"/>
      <c r="E650" s="7"/>
      <c r="F650" s="7"/>
    </row>
    <row r="651" ht="15.75" customHeight="1">
      <c r="A651" s="7"/>
      <c r="B651" s="7"/>
      <c r="C651" s="7"/>
      <c r="D651" s="7"/>
      <c r="E651" s="7"/>
      <c r="F651" s="7"/>
    </row>
    <row r="652" ht="15.75" customHeight="1">
      <c r="A652" s="7"/>
      <c r="B652" s="7"/>
      <c r="C652" s="7"/>
      <c r="D652" s="7"/>
      <c r="E652" s="7"/>
      <c r="F652" s="7"/>
    </row>
    <row r="653" ht="15.75" customHeight="1">
      <c r="A653" s="7"/>
      <c r="B653" s="7"/>
      <c r="C653" s="7"/>
      <c r="D653" s="7"/>
      <c r="E653" s="7"/>
      <c r="F653" s="7"/>
    </row>
    <row r="654" ht="15.75" customHeight="1">
      <c r="A654" s="7"/>
      <c r="B654" s="7"/>
      <c r="C654" s="7"/>
      <c r="D654" s="7"/>
      <c r="E654" s="7"/>
      <c r="F654" s="7"/>
    </row>
    <row r="655" ht="15.75" customHeight="1">
      <c r="A655" s="7"/>
      <c r="B655" s="7"/>
      <c r="C655" s="7"/>
      <c r="D655" s="7"/>
      <c r="E655" s="7"/>
      <c r="F655" s="7"/>
    </row>
    <row r="656" ht="15.75" customHeight="1">
      <c r="A656" s="7"/>
      <c r="B656" s="7"/>
      <c r="C656" s="7"/>
      <c r="D656" s="7"/>
      <c r="E656" s="7"/>
      <c r="F656" s="7"/>
    </row>
    <row r="657" ht="15.75" customHeight="1">
      <c r="A657" s="7"/>
      <c r="B657" s="7"/>
      <c r="C657" s="7"/>
      <c r="D657" s="7"/>
      <c r="E657" s="7"/>
      <c r="F657" s="7"/>
    </row>
    <row r="658" ht="15.75" customHeight="1">
      <c r="A658" s="7"/>
      <c r="B658" s="7"/>
      <c r="C658" s="7"/>
      <c r="D658" s="7"/>
      <c r="E658" s="7"/>
      <c r="F658" s="7"/>
    </row>
    <row r="659" ht="15.75" customHeight="1">
      <c r="A659" s="7"/>
      <c r="B659" s="7"/>
      <c r="C659" s="7"/>
      <c r="D659" s="7"/>
      <c r="E659" s="7"/>
      <c r="F659" s="7"/>
    </row>
    <row r="660" ht="15.75" customHeight="1">
      <c r="A660" s="7"/>
      <c r="B660" s="7"/>
      <c r="C660" s="7"/>
      <c r="D660" s="7"/>
      <c r="E660" s="7"/>
      <c r="F660" s="7"/>
    </row>
    <row r="661" ht="15.75" customHeight="1">
      <c r="A661" s="7"/>
      <c r="B661" s="7"/>
      <c r="C661" s="7"/>
      <c r="D661" s="7"/>
      <c r="E661" s="7"/>
      <c r="F661" s="7"/>
    </row>
    <row r="662" ht="15.75" customHeight="1">
      <c r="A662" s="7"/>
      <c r="B662" s="7"/>
      <c r="C662" s="7"/>
      <c r="D662" s="7"/>
      <c r="E662" s="7"/>
      <c r="F662" s="7"/>
    </row>
    <row r="663" ht="15.75" customHeight="1">
      <c r="A663" s="7"/>
      <c r="B663" s="7"/>
      <c r="C663" s="7"/>
      <c r="D663" s="7"/>
      <c r="E663" s="7"/>
      <c r="F663" s="7"/>
    </row>
    <row r="664" ht="15.75" customHeight="1">
      <c r="A664" s="7"/>
      <c r="B664" s="7"/>
      <c r="C664" s="7"/>
      <c r="D664" s="7"/>
      <c r="E664" s="7"/>
      <c r="F664" s="7"/>
    </row>
    <row r="665" ht="15.75" customHeight="1">
      <c r="A665" s="7"/>
      <c r="B665" s="7"/>
      <c r="C665" s="7"/>
      <c r="D665" s="7"/>
      <c r="E665" s="7"/>
      <c r="F665" s="7"/>
    </row>
    <row r="666" ht="15.75" customHeight="1">
      <c r="A666" s="7"/>
      <c r="B666" s="7"/>
      <c r="C666" s="7"/>
      <c r="D666" s="7"/>
      <c r="E666" s="7"/>
      <c r="F666" s="7"/>
    </row>
    <row r="667" ht="15.75" customHeight="1">
      <c r="A667" s="7"/>
      <c r="B667" s="7"/>
      <c r="C667" s="7"/>
      <c r="D667" s="7"/>
      <c r="E667" s="7"/>
      <c r="F667" s="7"/>
    </row>
    <row r="668" ht="15.75" customHeight="1">
      <c r="A668" s="7"/>
      <c r="B668" s="7"/>
      <c r="C668" s="7"/>
      <c r="D668" s="7"/>
      <c r="E668" s="7"/>
      <c r="F668" s="7"/>
    </row>
    <row r="669" ht="15.75" customHeight="1">
      <c r="A669" s="7"/>
      <c r="B669" s="7"/>
      <c r="C669" s="7"/>
      <c r="D669" s="7"/>
      <c r="E669" s="7"/>
      <c r="F669" s="7"/>
    </row>
    <row r="670" ht="15.75" customHeight="1">
      <c r="A670" s="7"/>
      <c r="B670" s="7"/>
      <c r="C670" s="7"/>
      <c r="D670" s="7"/>
      <c r="E670" s="7"/>
      <c r="F670" s="7"/>
    </row>
    <row r="671" ht="15.75" customHeight="1">
      <c r="A671" s="7"/>
      <c r="B671" s="7"/>
      <c r="C671" s="7"/>
      <c r="D671" s="7"/>
      <c r="E671" s="7"/>
      <c r="F671" s="7"/>
    </row>
    <row r="672" ht="15.75" customHeight="1">
      <c r="A672" s="7"/>
      <c r="B672" s="7"/>
      <c r="C672" s="7"/>
      <c r="D672" s="7"/>
      <c r="E672" s="7"/>
      <c r="F672" s="7"/>
    </row>
    <row r="673" ht="15.75" customHeight="1">
      <c r="A673" s="7"/>
      <c r="B673" s="7"/>
      <c r="C673" s="7"/>
      <c r="D673" s="7"/>
      <c r="E673" s="7"/>
      <c r="F673" s="7"/>
    </row>
    <row r="674" ht="15.75" customHeight="1">
      <c r="A674" s="7"/>
      <c r="B674" s="7"/>
      <c r="C674" s="7"/>
      <c r="D674" s="7"/>
      <c r="E674" s="7"/>
      <c r="F674" s="7"/>
    </row>
    <row r="675" ht="15.75" customHeight="1">
      <c r="A675" s="7"/>
      <c r="B675" s="7"/>
      <c r="C675" s="7"/>
      <c r="D675" s="7"/>
      <c r="E675" s="7"/>
      <c r="F675" s="7"/>
    </row>
    <row r="676" ht="15.75" customHeight="1">
      <c r="A676" s="7"/>
      <c r="B676" s="7"/>
      <c r="C676" s="7"/>
      <c r="D676" s="7"/>
      <c r="E676" s="7"/>
      <c r="F676" s="7"/>
    </row>
    <row r="677" ht="15.75" customHeight="1">
      <c r="A677" s="7"/>
      <c r="B677" s="7"/>
      <c r="C677" s="7"/>
      <c r="D677" s="7"/>
      <c r="E677" s="7"/>
      <c r="F677" s="7"/>
    </row>
    <row r="678" ht="15.75" customHeight="1">
      <c r="A678" s="7"/>
      <c r="B678" s="7"/>
      <c r="C678" s="7"/>
      <c r="D678" s="7"/>
      <c r="E678" s="7"/>
      <c r="F678" s="7"/>
    </row>
    <row r="679" ht="15.75" customHeight="1">
      <c r="A679" s="7"/>
      <c r="B679" s="7"/>
      <c r="C679" s="7"/>
      <c r="D679" s="7"/>
      <c r="E679" s="7"/>
      <c r="F679" s="7"/>
    </row>
    <row r="680" ht="15.75" customHeight="1">
      <c r="A680" s="7"/>
      <c r="B680" s="7"/>
      <c r="C680" s="7"/>
      <c r="D680" s="7"/>
      <c r="E680" s="7"/>
      <c r="F680" s="7"/>
    </row>
    <row r="681" ht="15.75" customHeight="1">
      <c r="A681" s="7"/>
      <c r="B681" s="7"/>
      <c r="C681" s="7"/>
      <c r="D681" s="7"/>
      <c r="E681" s="7"/>
      <c r="F681" s="7"/>
    </row>
    <row r="682" ht="15.75" customHeight="1">
      <c r="A682" s="7"/>
      <c r="B682" s="7"/>
      <c r="C682" s="7"/>
      <c r="D682" s="7"/>
      <c r="E682" s="7"/>
      <c r="F682" s="7"/>
    </row>
    <row r="683" ht="15.75" customHeight="1">
      <c r="A683" s="7"/>
      <c r="B683" s="7"/>
      <c r="C683" s="7"/>
      <c r="D683" s="7"/>
      <c r="E683" s="7"/>
      <c r="F683" s="7"/>
    </row>
    <row r="684" ht="15.75" customHeight="1">
      <c r="A684" s="7"/>
      <c r="B684" s="7"/>
      <c r="C684" s="7"/>
      <c r="D684" s="7"/>
      <c r="E684" s="7"/>
      <c r="F684" s="7"/>
    </row>
    <row r="685" ht="15.75" customHeight="1">
      <c r="A685" s="7"/>
      <c r="B685" s="7"/>
      <c r="C685" s="7"/>
      <c r="D685" s="7"/>
      <c r="E685" s="7"/>
      <c r="F685" s="7"/>
    </row>
    <row r="686" ht="15.75" customHeight="1">
      <c r="A686" s="7"/>
      <c r="B686" s="7"/>
      <c r="C686" s="7"/>
      <c r="D686" s="7"/>
      <c r="E686" s="7"/>
      <c r="F686" s="7"/>
    </row>
    <row r="687" ht="15.75" customHeight="1">
      <c r="A687" s="7"/>
      <c r="B687" s="7"/>
      <c r="C687" s="7"/>
      <c r="D687" s="7"/>
      <c r="E687" s="7"/>
      <c r="F687" s="7"/>
    </row>
    <row r="688" ht="15.75" customHeight="1">
      <c r="A688" s="7"/>
      <c r="B688" s="7"/>
      <c r="C688" s="7"/>
      <c r="D688" s="7"/>
      <c r="E688" s="7"/>
      <c r="F688" s="7"/>
    </row>
    <row r="689" ht="15.75" customHeight="1">
      <c r="A689" s="7"/>
      <c r="B689" s="7"/>
      <c r="C689" s="7"/>
      <c r="D689" s="7"/>
      <c r="E689" s="7"/>
      <c r="F689" s="7"/>
    </row>
    <row r="690" ht="15.75" customHeight="1">
      <c r="A690" s="7"/>
      <c r="B690" s="7"/>
      <c r="C690" s="7"/>
      <c r="D690" s="7"/>
      <c r="E690" s="7"/>
      <c r="F690" s="7"/>
    </row>
    <row r="691" ht="15.75" customHeight="1">
      <c r="A691" s="7"/>
      <c r="B691" s="7"/>
      <c r="C691" s="7"/>
      <c r="D691" s="7"/>
      <c r="E691" s="7"/>
      <c r="F691" s="7"/>
    </row>
    <row r="692" ht="15.75" customHeight="1">
      <c r="A692" s="7"/>
      <c r="B692" s="7"/>
      <c r="C692" s="7"/>
      <c r="D692" s="7"/>
      <c r="E692" s="7"/>
      <c r="F692" s="7"/>
    </row>
    <row r="693" ht="15.75" customHeight="1">
      <c r="A693" s="7"/>
      <c r="B693" s="7"/>
      <c r="C693" s="7"/>
      <c r="D693" s="7"/>
      <c r="E693" s="7"/>
      <c r="F693" s="7"/>
    </row>
    <row r="694" ht="15.75" customHeight="1">
      <c r="A694" s="7"/>
      <c r="B694" s="7"/>
      <c r="C694" s="7"/>
      <c r="D694" s="7"/>
      <c r="E694" s="7"/>
      <c r="F694" s="7"/>
    </row>
    <row r="695" ht="15.75" customHeight="1">
      <c r="A695" s="7"/>
      <c r="B695" s="7"/>
      <c r="C695" s="7"/>
      <c r="D695" s="7"/>
      <c r="E695" s="7"/>
      <c r="F695" s="7"/>
    </row>
    <row r="696" ht="15.75" customHeight="1">
      <c r="A696" s="7"/>
      <c r="B696" s="7"/>
      <c r="C696" s="7"/>
      <c r="D696" s="7"/>
      <c r="E696" s="7"/>
      <c r="F696" s="7"/>
    </row>
    <row r="697" ht="15.75" customHeight="1">
      <c r="A697" s="7"/>
      <c r="B697" s="7"/>
      <c r="C697" s="7"/>
      <c r="D697" s="7"/>
      <c r="E697" s="7"/>
      <c r="F697" s="7"/>
    </row>
    <row r="698" ht="15.75" customHeight="1">
      <c r="A698" s="7"/>
      <c r="B698" s="7"/>
      <c r="C698" s="7"/>
      <c r="D698" s="7"/>
      <c r="E698" s="7"/>
      <c r="F698" s="7"/>
    </row>
    <row r="699" ht="15.75" customHeight="1">
      <c r="A699" s="7"/>
      <c r="B699" s="7"/>
      <c r="C699" s="7"/>
      <c r="D699" s="7"/>
      <c r="E699" s="7"/>
      <c r="F699" s="7"/>
    </row>
    <row r="700" ht="15.75" customHeight="1">
      <c r="A700" s="7"/>
      <c r="B700" s="7"/>
      <c r="C700" s="7"/>
      <c r="D700" s="7"/>
      <c r="E700" s="7"/>
      <c r="F700" s="7"/>
    </row>
    <row r="701" ht="15.75" customHeight="1">
      <c r="A701" s="7"/>
      <c r="B701" s="7"/>
      <c r="C701" s="7"/>
      <c r="D701" s="7"/>
      <c r="E701" s="7"/>
      <c r="F701" s="7"/>
    </row>
    <row r="702" ht="15.75" customHeight="1">
      <c r="A702" s="7"/>
      <c r="B702" s="7"/>
      <c r="C702" s="7"/>
      <c r="D702" s="7"/>
      <c r="E702" s="7"/>
      <c r="F702" s="7"/>
    </row>
    <row r="703" ht="15.75" customHeight="1">
      <c r="A703" s="7"/>
      <c r="B703" s="7"/>
      <c r="C703" s="7"/>
      <c r="D703" s="7"/>
      <c r="E703" s="7"/>
      <c r="F703" s="7"/>
    </row>
    <row r="704" ht="15.75" customHeight="1">
      <c r="A704" s="7"/>
      <c r="B704" s="7"/>
      <c r="C704" s="7"/>
      <c r="D704" s="7"/>
      <c r="E704" s="7"/>
      <c r="F704" s="7"/>
    </row>
    <row r="705" ht="15.75" customHeight="1">
      <c r="A705" s="7"/>
      <c r="B705" s="7"/>
      <c r="C705" s="7"/>
      <c r="D705" s="7"/>
      <c r="E705" s="7"/>
      <c r="F705" s="7"/>
    </row>
    <row r="706" ht="15.75" customHeight="1">
      <c r="A706" s="7"/>
      <c r="B706" s="7"/>
      <c r="C706" s="7"/>
      <c r="D706" s="7"/>
      <c r="E706" s="7"/>
      <c r="F706" s="7"/>
    </row>
    <row r="707" ht="15.75" customHeight="1">
      <c r="A707" s="7"/>
      <c r="B707" s="7"/>
      <c r="C707" s="7"/>
      <c r="D707" s="7"/>
      <c r="E707" s="7"/>
      <c r="F707" s="7"/>
    </row>
    <row r="708" ht="15.75" customHeight="1">
      <c r="A708" s="7"/>
      <c r="B708" s="7"/>
      <c r="C708" s="7"/>
      <c r="D708" s="7"/>
      <c r="E708" s="7"/>
      <c r="F708" s="7"/>
    </row>
    <row r="709" ht="15.75" customHeight="1">
      <c r="A709" s="7"/>
      <c r="B709" s="7"/>
      <c r="C709" s="7"/>
      <c r="D709" s="7"/>
      <c r="E709" s="7"/>
      <c r="F709" s="7"/>
    </row>
    <row r="710" ht="15.75" customHeight="1">
      <c r="A710" s="7"/>
      <c r="B710" s="7"/>
      <c r="C710" s="7"/>
      <c r="D710" s="7"/>
      <c r="E710" s="7"/>
      <c r="F710" s="7"/>
    </row>
    <row r="711" ht="15.75" customHeight="1">
      <c r="A711" s="7"/>
      <c r="B711" s="7"/>
      <c r="C711" s="7"/>
      <c r="D711" s="7"/>
      <c r="E711" s="7"/>
      <c r="F711" s="7"/>
    </row>
    <row r="712" ht="15.75" customHeight="1">
      <c r="A712" s="7"/>
      <c r="B712" s="7"/>
      <c r="C712" s="7"/>
      <c r="D712" s="7"/>
      <c r="E712" s="7"/>
      <c r="F712" s="7"/>
    </row>
    <row r="713" ht="15.75" customHeight="1">
      <c r="A713" s="7"/>
      <c r="B713" s="7"/>
      <c r="C713" s="7"/>
      <c r="D713" s="7"/>
      <c r="E713" s="7"/>
      <c r="F713" s="7"/>
    </row>
    <row r="714" ht="15.75" customHeight="1">
      <c r="A714" s="7"/>
      <c r="B714" s="7"/>
      <c r="C714" s="7"/>
      <c r="D714" s="7"/>
      <c r="E714" s="7"/>
      <c r="F714" s="7"/>
    </row>
    <row r="715" ht="15.75" customHeight="1">
      <c r="A715" s="7"/>
      <c r="B715" s="7"/>
      <c r="C715" s="7"/>
      <c r="D715" s="7"/>
      <c r="E715" s="7"/>
      <c r="F715" s="7"/>
    </row>
    <row r="716" ht="15.75" customHeight="1">
      <c r="A716" s="7"/>
      <c r="B716" s="7"/>
      <c r="C716" s="7"/>
      <c r="D716" s="7"/>
      <c r="E716" s="7"/>
      <c r="F716" s="7"/>
    </row>
    <row r="717" ht="15.75" customHeight="1">
      <c r="A717" s="7"/>
      <c r="B717" s="7"/>
      <c r="C717" s="7"/>
      <c r="D717" s="7"/>
      <c r="E717" s="7"/>
      <c r="F717" s="7"/>
    </row>
    <row r="718" ht="15.75" customHeight="1">
      <c r="A718" s="7"/>
      <c r="B718" s="7"/>
      <c r="C718" s="7"/>
      <c r="D718" s="7"/>
      <c r="E718" s="7"/>
      <c r="F718" s="7"/>
    </row>
    <row r="719" ht="15.75" customHeight="1">
      <c r="A719" s="7"/>
      <c r="B719" s="7"/>
      <c r="C719" s="7"/>
      <c r="D719" s="7"/>
      <c r="E719" s="7"/>
      <c r="F719" s="7"/>
    </row>
    <row r="720" ht="15.75" customHeight="1">
      <c r="A720" s="7"/>
      <c r="B720" s="7"/>
      <c r="C720" s="7"/>
      <c r="D720" s="7"/>
      <c r="E720" s="7"/>
      <c r="F720" s="7"/>
    </row>
    <row r="721" ht="15.75" customHeight="1">
      <c r="A721" s="7"/>
      <c r="B721" s="7"/>
      <c r="C721" s="7"/>
      <c r="D721" s="7"/>
      <c r="E721" s="7"/>
      <c r="F721" s="7"/>
    </row>
    <row r="722" ht="15.75" customHeight="1">
      <c r="A722" s="7"/>
      <c r="B722" s="7"/>
      <c r="C722" s="7"/>
      <c r="D722" s="7"/>
      <c r="E722" s="7"/>
      <c r="F722" s="7"/>
    </row>
    <row r="723" ht="15.75" customHeight="1">
      <c r="A723" s="7"/>
      <c r="B723" s="7"/>
      <c r="C723" s="7"/>
      <c r="D723" s="7"/>
      <c r="E723" s="7"/>
      <c r="F723" s="7"/>
    </row>
    <row r="724" ht="15.75" customHeight="1">
      <c r="A724" s="7"/>
      <c r="B724" s="7"/>
      <c r="C724" s="7"/>
      <c r="D724" s="7"/>
      <c r="E724" s="7"/>
      <c r="F724" s="7"/>
    </row>
    <row r="725" ht="15.75" customHeight="1">
      <c r="A725" s="7"/>
      <c r="B725" s="7"/>
      <c r="C725" s="7"/>
      <c r="D725" s="7"/>
      <c r="E725" s="7"/>
      <c r="F725" s="7"/>
    </row>
    <row r="726" ht="15.75" customHeight="1">
      <c r="A726" s="7"/>
      <c r="B726" s="7"/>
      <c r="C726" s="7"/>
      <c r="D726" s="7"/>
      <c r="E726" s="7"/>
      <c r="F726" s="7"/>
    </row>
    <row r="727" ht="15.75" customHeight="1">
      <c r="A727" s="7"/>
      <c r="B727" s="7"/>
      <c r="C727" s="7"/>
      <c r="D727" s="7"/>
      <c r="E727" s="7"/>
      <c r="F727" s="7"/>
    </row>
    <row r="728" ht="15.75" customHeight="1">
      <c r="A728" s="7"/>
      <c r="B728" s="7"/>
      <c r="C728" s="7"/>
      <c r="D728" s="7"/>
      <c r="E728" s="7"/>
      <c r="F728" s="7"/>
    </row>
    <row r="729" ht="15.75" customHeight="1">
      <c r="A729" s="7"/>
      <c r="B729" s="7"/>
      <c r="C729" s="7"/>
      <c r="D729" s="7"/>
      <c r="E729" s="7"/>
      <c r="F729" s="7"/>
    </row>
    <row r="730" ht="15.75" customHeight="1">
      <c r="A730" s="7"/>
      <c r="B730" s="7"/>
      <c r="C730" s="7"/>
      <c r="D730" s="7"/>
      <c r="E730" s="7"/>
      <c r="F730" s="7"/>
    </row>
    <row r="731" ht="15.75" customHeight="1">
      <c r="A731" s="7"/>
      <c r="B731" s="7"/>
      <c r="C731" s="7"/>
      <c r="D731" s="7"/>
      <c r="E731" s="7"/>
      <c r="F731" s="7"/>
    </row>
    <row r="732" ht="15.75" customHeight="1">
      <c r="A732" s="7"/>
      <c r="B732" s="7"/>
      <c r="C732" s="7"/>
      <c r="D732" s="7"/>
      <c r="E732" s="7"/>
      <c r="F732" s="7"/>
    </row>
    <row r="733" ht="15.75" customHeight="1">
      <c r="A733" s="7"/>
      <c r="B733" s="7"/>
      <c r="C733" s="7"/>
      <c r="D733" s="7"/>
      <c r="E733" s="7"/>
      <c r="F733" s="7"/>
    </row>
    <row r="734" ht="15.75" customHeight="1">
      <c r="A734" s="7"/>
      <c r="B734" s="7"/>
      <c r="C734" s="7"/>
      <c r="D734" s="7"/>
      <c r="E734" s="7"/>
      <c r="F734" s="7"/>
    </row>
    <row r="735" ht="15.75" customHeight="1">
      <c r="A735" s="7"/>
      <c r="B735" s="7"/>
      <c r="C735" s="7"/>
      <c r="D735" s="7"/>
      <c r="E735" s="7"/>
      <c r="F735" s="7"/>
    </row>
    <row r="736" ht="15.75" customHeight="1">
      <c r="A736" s="7"/>
      <c r="B736" s="7"/>
      <c r="C736" s="7"/>
      <c r="D736" s="7"/>
      <c r="E736" s="7"/>
      <c r="F736" s="7"/>
    </row>
    <row r="737" ht="15.75" customHeight="1">
      <c r="A737" s="7"/>
      <c r="B737" s="7"/>
      <c r="C737" s="7"/>
      <c r="D737" s="7"/>
      <c r="E737" s="7"/>
      <c r="F737" s="7"/>
    </row>
    <row r="738" ht="15.75" customHeight="1">
      <c r="A738" s="7"/>
      <c r="B738" s="7"/>
      <c r="C738" s="7"/>
      <c r="D738" s="7"/>
      <c r="E738" s="7"/>
      <c r="F738" s="7"/>
    </row>
    <row r="739" ht="15.75" customHeight="1">
      <c r="A739" s="7"/>
      <c r="B739" s="7"/>
      <c r="C739" s="7"/>
      <c r="D739" s="7"/>
      <c r="E739" s="7"/>
      <c r="F739" s="7"/>
    </row>
    <row r="740" ht="15.75" customHeight="1">
      <c r="A740" s="7"/>
      <c r="B740" s="7"/>
      <c r="C740" s="7"/>
      <c r="D740" s="7"/>
      <c r="E740" s="7"/>
      <c r="F740" s="7"/>
    </row>
    <row r="741" ht="15.75" customHeight="1">
      <c r="A741" s="7"/>
      <c r="B741" s="7"/>
      <c r="C741" s="7"/>
      <c r="D741" s="7"/>
      <c r="E741" s="7"/>
      <c r="F741" s="7"/>
    </row>
    <row r="742" ht="15.75" customHeight="1">
      <c r="A742" s="7"/>
      <c r="B742" s="7"/>
      <c r="C742" s="7"/>
      <c r="D742" s="7"/>
      <c r="E742" s="7"/>
      <c r="F742" s="7"/>
    </row>
    <row r="743" ht="15.75" customHeight="1">
      <c r="A743" s="7"/>
      <c r="B743" s="7"/>
      <c r="C743" s="7"/>
      <c r="D743" s="7"/>
      <c r="E743" s="7"/>
      <c r="F743" s="7"/>
    </row>
    <row r="744" ht="15.75" customHeight="1">
      <c r="A744" s="7"/>
      <c r="B744" s="7"/>
      <c r="C744" s="7"/>
      <c r="D744" s="7"/>
      <c r="E744" s="7"/>
      <c r="F744" s="7"/>
    </row>
    <row r="745" ht="15.75" customHeight="1">
      <c r="A745" s="7"/>
      <c r="B745" s="7"/>
      <c r="C745" s="7"/>
      <c r="D745" s="7"/>
      <c r="E745" s="7"/>
      <c r="F745" s="7"/>
    </row>
    <row r="746" ht="15.75" customHeight="1">
      <c r="A746" s="7"/>
      <c r="B746" s="7"/>
      <c r="C746" s="7"/>
      <c r="D746" s="7"/>
      <c r="E746" s="7"/>
      <c r="F746" s="7"/>
    </row>
    <row r="747" ht="15.75" customHeight="1">
      <c r="A747" s="7"/>
      <c r="B747" s="7"/>
      <c r="C747" s="7"/>
      <c r="D747" s="7"/>
      <c r="E747" s="7"/>
      <c r="F747" s="7"/>
    </row>
    <row r="748" ht="15.75" customHeight="1">
      <c r="A748" s="7"/>
      <c r="B748" s="7"/>
      <c r="C748" s="7"/>
      <c r="D748" s="7"/>
      <c r="E748" s="7"/>
      <c r="F748" s="7"/>
    </row>
    <row r="749" ht="15.75" customHeight="1">
      <c r="A749" s="7"/>
      <c r="B749" s="7"/>
      <c r="C749" s="7"/>
      <c r="D749" s="7"/>
      <c r="E749" s="7"/>
      <c r="F749" s="7"/>
    </row>
    <row r="750" ht="15.75" customHeight="1">
      <c r="A750" s="7"/>
      <c r="B750" s="7"/>
      <c r="C750" s="7"/>
      <c r="D750" s="7"/>
      <c r="E750" s="7"/>
      <c r="F750" s="7"/>
    </row>
    <row r="751" ht="15.75" customHeight="1">
      <c r="A751" s="7"/>
      <c r="B751" s="7"/>
      <c r="C751" s="7"/>
      <c r="D751" s="7"/>
      <c r="E751" s="7"/>
      <c r="F751" s="7"/>
    </row>
    <row r="752" ht="15.75" customHeight="1">
      <c r="A752" s="7"/>
      <c r="B752" s="7"/>
      <c r="C752" s="7"/>
      <c r="D752" s="7"/>
      <c r="E752" s="7"/>
      <c r="F752" s="7"/>
    </row>
    <row r="753" ht="15.75" customHeight="1">
      <c r="A753" s="7"/>
      <c r="B753" s="7"/>
      <c r="C753" s="7"/>
      <c r="D753" s="7"/>
      <c r="E753" s="7"/>
      <c r="F753" s="7"/>
    </row>
    <row r="754" ht="15.75" customHeight="1">
      <c r="A754" s="7"/>
      <c r="B754" s="7"/>
      <c r="C754" s="7"/>
      <c r="D754" s="7"/>
      <c r="E754" s="7"/>
      <c r="F754" s="7"/>
    </row>
    <row r="755" ht="15.75" customHeight="1">
      <c r="A755" s="7"/>
      <c r="B755" s="7"/>
      <c r="C755" s="7"/>
      <c r="D755" s="7"/>
      <c r="E755" s="7"/>
      <c r="F755" s="7"/>
    </row>
    <row r="756" ht="15.75" customHeight="1">
      <c r="A756" s="7"/>
      <c r="B756" s="7"/>
      <c r="C756" s="7"/>
      <c r="D756" s="7"/>
      <c r="E756" s="7"/>
      <c r="F756" s="7"/>
    </row>
    <row r="757" ht="15.75" customHeight="1">
      <c r="A757" s="7"/>
      <c r="B757" s="7"/>
      <c r="C757" s="7"/>
      <c r="D757" s="7"/>
      <c r="E757" s="7"/>
      <c r="F757" s="7"/>
    </row>
    <row r="758" ht="15.75" customHeight="1">
      <c r="A758" s="7"/>
      <c r="B758" s="7"/>
      <c r="C758" s="7"/>
      <c r="D758" s="7"/>
      <c r="E758" s="7"/>
      <c r="F758" s="7"/>
    </row>
    <row r="759" ht="15.75" customHeight="1">
      <c r="A759" s="7"/>
      <c r="B759" s="7"/>
      <c r="C759" s="7"/>
      <c r="D759" s="7"/>
      <c r="E759" s="7"/>
      <c r="F759" s="7"/>
    </row>
    <row r="760" ht="15.75" customHeight="1">
      <c r="A760" s="7"/>
      <c r="B760" s="7"/>
      <c r="C760" s="7"/>
      <c r="D760" s="7"/>
      <c r="E760" s="7"/>
      <c r="F760" s="7"/>
    </row>
    <row r="761" ht="15.75" customHeight="1">
      <c r="A761" s="7"/>
      <c r="B761" s="7"/>
      <c r="C761" s="7"/>
      <c r="D761" s="7"/>
      <c r="E761" s="7"/>
      <c r="F761" s="7"/>
    </row>
    <row r="762" ht="15.75" customHeight="1">
      <c r="A762" s="7"/>
      <c r="B762" s="7"/>
      <c r="C762" s="7"/>
      <c r="D762" s="7"/>
      <c r="E762" s="7"/>
      <c r="F762" s="7"/>
    </row>
    <row r="763" ht="15.75" customHeight="1">
      <c r="A763" s="7"/>
      <c r="B763" s="7"/>
      <c r="C763" s="7"/>
      <c r="D763" s="7"/>
      <c r="E763" s="7"/>
      <c r="F763" s="7"/>
    </row>
    <row r="764" ht="15.75" customHeight="1">
      <c r="A764" s="7"/>
      <c r="B764" s="7"/>
      <c r="C764" s="7"/>
      <c r="D764" s="7"/>
      <c r="E764" s="7"/>
      <c r="F764" s="7"/>
    </row>
    <row r="765" ht="15.75" customHeight="1">
      <c r="A765" s="7"/>
      <c r="B765" s="7"/>
      <c r="C765" s="7"/>
      <c r="D765" s="7"/>
      <c r="E765" s="7"/>
      <c r="F765" s="7"/>
    </row>
    <row r="766" ht="15.75" customHeight="1">
      <c r="A766" s="7"/>
      <c r="B766" s="7"/>
      <c r="C766" s="7"/>
      <c r="D766" s="7"/>
      <c r="E766" s="7"/>
      <c r="F766" s="7"/>
    </row>
    <row r="767" ht="15.75" customHeight="1">
      <c r="A767" s="7"/>
      <c r="B767" s="7"/>
      <c r="C767" s="7"/>
      <c r="D767" s="7"/>
      <c r="E767" s="7"/>
      <c r="F767" s="7"/>
    </row>
    <row r="768" ht="15.75" customHeight="1">
      <c r="A768" s="7"/>
      <c r="B768" s="7"/>
      <c r="C768" s="7"/>
      <c r="D768" s="7"/>
      <c r="E768" s="7"/>
      <c r="F768" s="7"/>
    </row>
    <row r="769" ht="15.75" customHeight="1">
      <c r="A769" s="7"/>
      <c r="B769" s="7"/>
      <c r="C769" s="7"/>
      <c r="D769" s="7"/>
      <c r="E769" s="7"/>
      <c r="F769" s="7"/>
    </row>
    <row r="770" ht="15.75" customHeight="1">
      <c r="A770" s="7"/>
      <c r="B770" s="7"/>
      <c r="C770" s="7"/>
      <c r="D770" s="7"/>
      <c r="E770" s="7"/>
      <c r="F770" s="7"/>
    </row>
    <row r="771" ht="15.75" customHeight="1">
      <c r="A771" s="7"/>
      <c r="B771" s="7"/>
      <c r="C771" s="7"/>
      <c r="D771" s="7"/>
      <c r="E771" s="7"/>
      <c r="F771" s="7"/>
    </row>
    <row r="772" ht="15.75" customHeight="1">
      <c r="A772" s="7"/>
      <c r="B772" s="7"/>
      <c r="C772" s="7"/>
      <c r="D772" s="7"/>
      <c r="E772" s="7"/>
      <c r="F772" s="7"/>
    </row>
    <row r="773" ht="15.75" customHeight="1">
      <c r="A773" s="7"/>
      <c r="B773" s="7"/>
      <c r="C773" s="7"/>
      <c r="D773" s="7"/>
      <c r="E773" s="7"/>
      <c r="F773" s="7"/>
    </row>
    <row r="774" ht="15.75" customHeight="1">
      <c r="A774" s="7"/>
      <c r="B774" s="7"/>
      <c r="C774" s="7"/>
      <c r="D774" s="7"/>
      <c r="E774" s="7"/>
      <c r="F774" s="7"/>
    </row>
    <row r="775" ht="15.75" customHeight="1">
      <c r="A775" s="7"/>
      <c r="B775" s="7"/>
      <c r="C775" s="7"/>
      <c r="D775" s="7"/>
      <c r="E775" s="7"/>
      <c r="F775" s="7"/>
    </row>
    <row r="776" ht="15.75" customHeight="1">
      <c r="A776" s="7"/>
      <c r="B776" s="7"/>
      <c r="C776" s="7"/>
      <c r="D776" s="7"/>
      <c r="E776" s="7"/>
      <c r="F776" s="7"/>
    </row>
    <row r="777" ht="15.75" customHeight="1">
      <c r="A777" s="7"/>
      <c r="B777" s="7"/>
      <c r="C777" s="7"/>
      <c r="D777" s="7"/>
      <c r="E777" s="7"/>
      <c r="F777" s="7"/>
    </row>
    <row r="778" ht="15.75" customHeight="1">
      <c r="A778" s="7"/>
      <c r="B778" s="7"/>
      <c r="C778" s="7"/>
      <c r="D778" s="7"/>
      <c r="E778" s="7"/>
      <c r="F778" s="7"/>
    </row>
    <row r="779" ht="15.75" customHeight="1">
      <c r="A779" s="7"/>
      <c r="B779" s="7"/>
      <c r="C779" s="7"/>
      <c r="D779" s="7"/>
      <c r="E779" s="7"/>
      <c r="F779" s="7"/>
    </row>
    <row r="780" ht="15.75" customHeight="1">
      <c r="A780" s="7"/>
      <c r="B780" s="7"/>
      <c r="C780" s="7"/>
      <c r="D780" s="7"/>
      <c r="E780" s="7"/>
      <c r="F780" s="7"/>
    </row>
    <row r="781" ht="15.75" customHeight="1">
      <c r="A781" s="7"/>
      <c r="B781" s="7"/>
      <c r="C781" s="7"/>
      <c r="D781" s="7"/>
      <c r="E781" s="7"/>
      <c r="F781" s="7"/>
    </row>
    <row r="782" ht="15.75" customHeight="1">
      <c r="A782" s="7"/>
      <c r="B782" s="7"/>
      <c r="C782" s="7"/>
      <c r="D782" s="7"/>
      <c r="E782" s="7"/>
      <c r="F782" s="7"/>
    </row>
    <row r="783" ht="15.75" customHeight="1">
      <c r="A783" s="7"/>
      <c r="B783" s="7"/>
      <c r="C783" s="7"/>
      <c r="D783" s="7"/>
      <c r="E783" s="7"/>
      <c r="F783" s="7"/>
    </row>
    <row r="784" ht="15.75" customHeight="1">
      <c r="A784" s="7"/>
      <c r="B784" s="7"/>
      <c r="C784" s="7"/>
      <c r="D784" s="7"/>
      <c r="E784" s="7"/>
      <c r="F784" s="7"/>
    </row>
    <row r="785" ht="15.75" customHeight="1">
      <c r="A785" s="7"/>
      <c r="B785" s="7"/>
      <c r="C785" s="7"/>
      <c r="D785" s="7"/>
      <c r="E785" s="7"/>
      <c r="F785" s="7"/>
    </row>
    <row r="786" ht="15.75" customHeight="1">
      <c r="A786" s="7"/>
      <c r="B786" s="7"/>
      <c r="C786" s="7"/>
      <c r="D786" s="7"/>
      <c r="E786" s="7"/>
      <c r="F786" s="7"/>
    </row>
    <row r="787" ht="15.75" customHeight="1">
      <c r="A787" s="7"/>
      <c r="B787" s="7"/>
      <c r="C787" s="7"/>
      <c r="D787" s="7"/>
      <c r="E787" s="7"/>
      <c r="F787" s="7"/>
    </row>
    <row r="788" ht="15.75" customHeight="1">
      <c r="A788" s="7"/>
      <c r="B788" s="7"/>
      <c r="C788" s="7"/>
      <c r="D788" s="7"/>
      <c r="E788" s="7"/>
      <c r="F788" s="7"/>
    </row>
    <row r="789" ht="15.75" customHeight="1">
      <c r="A789" s="7"/>
      <c r="B789" s="7"/>
      <c r="C789" s="7"/>
      <c r="D789" s="7"/>
      <c r="E789" s="7"/>
      <c r="F789" s="7"/>
    </row>
    <row r="790" ht="15.75" customHeight="1">
      <c r="A790" s="7"/>
      <c r="B790" s="7"/>
      <c r="C790" s="7"/>
      <c r="D790" s="7"/>
      <c r="E790" s="7"/>
      <c r="F790" s="7"/>
    </row>
    <row r="791" ht="15.75" customHeight="1">
      <c r="A791" s="7"/>
      <c r="B791" s="7"/>
      <c r="C791" s="7"/>
      <c r="D791" s="7"/>
      <c r="E791" s="7"/>
      <c r="F791" s="7"/>
    </row>
    <row r="792" ht="15.75" customHeight="1">
      <c r="A792" s="7"/>
      <c r="B792" s="7"/>
      <c r="C792" s="7"/>
      <c r="D792" s="7"/>
      <c r="E792" s="7"/>
      <c r="F792" s="7"/>
    </row>
    <row r="793" ht="15.75" customHeight="1">
      <c r="A793" s="7"/>
      <c r="B793" s="7"/>
      <c r="C793" s="7"/>
      <c r="D793" s="7"/>
      <c r="E793" s="7"/>
      <c r="F793" s="7"/>
    </row>
    <row r="794" ht="15.75" customHeight="1">
      <c r="A794" s="7"/>
      <c r="B794" s="7"/>
      <c r="C794" s="7"/>
      <c r="D794" s="7"/>
      <c r="E794" s="7"/>
      <c r="F794" s="7"/>
    </row>
    <row r="795" ht="15.75" customHeight="1">
      <c r="A795" s="7"/>
      <c r="B795" s="7"/>
      <c r="C795" s="7"/>
      <c r="D795" s="7"/>
      <c r="E795" s="7"/>
      <c r="F795" s="7"/>
    </row>
    <row r="796" ht="15.75" customHeight="1">
      <c r="A796" s="7"/>
      <c r="B796" s="7"/>
      <c r="C796" s="7"/>
      <c r="D796" s="7"/>
      <c r="E796" s="7"/>
      <c r="F796" s="7"/>
    </row>
    <row r="797" ht="15.75" customHeight="1">
      <c r="A797" s="7"/>
      <c r="B797" s="7"/>
      <c r="C797" s="7"/>
      <c r="D797" s="7"/>
      <c r="E797" s="7"/>
      <c r="F797" s="7"/>
    </row>
    <row r="798" ht="15.75" customHeight="1">
      <c r="A798" s="7"/>
      <c r="B798" s="7"/>
      <c r="C798" s="7"/>
      <c r="D798" s="7"/>
      <c r="E798" s="7"/>
      <c r="F798" s="7"/>
    </row>
    <row r="799" ht="15.75" customHeight="1">
      <c r="A799" s="7"/>
      <c r="B799" s="7"/>
      <c r="C799" s="7"/>
      <c r="D799" s="7"/>
      <c r="E799" s="7"/>
      <c r="F799" s="7"/>
    </row>
    <row r="800" ht="15.75" customHeight="1">
      <c r="A800" s="7"/>
      <c r="B800" s="7"/>
      <c r="C800" s="7"/>
      <c r="D800" s="7"/>
      <c r="E800" s="7"/>
      <c r="F800" s="7"/>
    </row>
    <row r="801" ht="15.75" customHeight="1">
      <c r="A801" s="7"/>
      <c r="B801" s="7"/>
      <c r="C801" s="7"/>
      <c r="D801" s="7"/>
      <c r="E801" s="7"/>
      <c r="F801" s="7"/>
    </row>
    <row r="802" ht="15.75" customHeight="1">
      <c r="A802" s="7"/>
      <c r="B802" s="7"/>
      <c r="C802" s="7"/>
      <c r="D802" s="7"/>
      <c r="E802" s="7"/>
      <c r="F802" s="7"/>
    </row>
    <row r="803" ht="15.75" customHeight="1">
      <c r="A803" s="7"/>
      <c r="B803" s="7"/>
      <c r="C803" s="7"/>
      <c r="D803" s="7"/>
      <c r="E803" s="7"/>
      <c r="F803" s="7"/>
    </row>
    <row r="804" ht="15.75" customHeight="1">
      <c r="A804" s="7"/>
      <c r="B804" s="7"/>
      <c r="C804" s="7"/>
      <c r="D804" s="7"/>
      <c r="E804" s="7"/>
      <c r="F804" s="7"/>
    </row>
    <row r="805" ht="15.75" customHeight="1">
      <c r="A805" s="7"/>
      <c r="B805" s="7"/>
      <c r="C805" s="7"/>
      <c r="D805" s="7"/>
      <c r="E805" s="7"/>
      <c r="F805" s="7"/>
    </row>
    <row r="806" ht="15.75" customHeight="1">
      <c r="A806" s="7"/>
      <c r="B806" s="7"/>
      <c r="C806" s="7"/>
      <c r="D806" s="7"/>
      <c r="E806" s="7"/>
      <c r="F806" s="7"/>
    </row>
    <row r="807" ht="15.75" customHeight="1">
      <c r="A807" s="7"/>
      <c r="B807" s="7"/>
      <c r="C807" s="7"/>
      <c r="D807" s="7"/>
      <c r="E807" s="7"/>
      <c r="F807" s="7"/>
    </row>
    <row r="808" ht="15.75" customHeight="1">
      <c r="A808" s="7"/>
      <c r="B808" s="7"/>
      <c r="C808" s="7"/>
      <c r="D808" s="7"/>
      <c r="E808" s="7"/>
      <c r="F808" s="7"/>
    </row>
    <row r="809" ht="15.75" customHeight="1">
      <c r="A809" s="7"/>
      <c r="B809" s="7"/>
      <c r="C809" s="7"/>
      <c r="D809" s="7"/>
      <c r="E809" s="7"/>
      <c r="F809" s="7"/>
    </row>
    <row r="810" ht="15.75" customHeight="1">
      <c r="A810" s="7"/>
      <c r="B810" s="7"/>
      <c r="C810" s="7"/>
      <c r="D810" s="7"/>
      <c r="E810" s="7"/>
      <c r="F810" s="7"/>
    </row>
    <row r="811" ht="15.75" customHeight="1">
      <c r="A811" s="7"/>
      <c r="B811" s="7"/>
      <c r="C811" s="7"/>
      <c r="D811" s="7"/>
      <c r="E811" s="7"/>
      <c r="F811" s="7"/>
    </row>
    <row r="812" ht="15.75" customHeight="1">
      <c r="A812" s="7"/>
      <c r="B812" s="7"/>
      <c r="C812" s="7"/>
      <c r="D812" s="7"/>
      <c r="E812" s="7"/>
      <c r="F812" s="7"/>
    </row>
    <row r="813" ht="15.75" customHeight="1">
      <c r="A813" s="7"/>
      <c r="B813" s="7"/>
      <c r="C813" s="7"/>
      <c r="D813" s="7"/>
      <c r="E813" s="7"/>
      <c r="F813" s="7"/>
    </row>
    <row r="814" ht="15.75" customHeight="1">
      <c r="A814" s="7"/>
      <c r="B814" s="7"/>
      <c r="C814" s="7"/>
      <c r="D814" s="7"/>
      <c r="E814" s="7"/>
      <c r="F814" s="7"/>
    </row>
    <row r="815" ht="15.75" customHeight="1">
      <c r="A815" s="7"/>
      <c r="B815" s="7"/>
      <c r="C815" s="7"/>
      <c r="D815" s="7"/>
      <c r="E815" s="7"/>
      <c r="F815" s="7"/>
    </row>
    <row r="816" ht="15.75" customHeight="1">
      <c r="A816" s="7"/>
      <c r="B816" s="7"/>
      <c r="C816" s="7"/>
      <c r="D816" s="7"/>
      <c r="E816" s="7"/>
      <c r="F816" s="7"/>
    </row>
    <row r="817" ht="15.75" customHeight="1">
      <c r="A817" s="7"/>
      <c r="B817" s="7"/>
      <c r="C817" s="7"/>
      <c r="D817" s="7"/>
      <c r="E817" s="7"/>
      <c r="F817" s="7"/>
    </row>
    <row r="818" ht="15.75" customHeight="1">
      <c r="A818" s="7"/>
      <c r="B818" s="7"/>
      <c r="C818" s="7"/>
      <c r="D818" s="7"/>
      <c r="E818" s="7"/>
      <c r="F818" s="7"/>
    </row>
    <row r="819" ht="15.75" customHeight="1">
      <c r="A819" s="7"/>
      <c r="B819" s="7"/>
      <c r="C819" s="7"/>
      <c r="D819" s="7"/>
      <c r="E819" s="7"/>
      <c r="F819" s="7"/>
    </row>
    <row r="820" ht="15.75" customHeight="1">
      <c r="A820" s="7"/>
      <c r="B820" s="7"/>
      <c r="C820" s="7"/>
      <c r="D820" s="7"/>
      <c r="E820" s="7"/>
      <c r="F820" s="7"/>
    </row>
    <row r="821" ht="15.75" customHeight="1">
      <c r="A821" s="7"/>
      <c r="B821" s="7"/>
      <c r="C821" s="7"/>
      <c r="D821" s="7"/>
      <c r="E821" s="7"/>
      <c r="F821" s="7"/>
    </row>
    <row r="822" ht="15.75" customHeight="1">
      <c r="A822" s="7"/>
      <c r="B822" s="7"/>
      <c r="C822" s="7"/>
      <c r="D822" s="7"/>
      <c r="E822" s="7"/>
      <c r="F822" s="7"/>
    </row>
    <row r="823" ht="15.75" customHeight="1">
      <c r="A823" s="7"/>
      <c r="B823" s="7"/>
      <c r="C823" s="7"/>
      <c r="D823" s="7"/>
      <c r="E823" s="7"/>
      <c r="F823" s="7"/>
    </row>
    <row r="824" ht="15.75" customHeight="1">
      <c r="A824" s="7"/>
      <c r="B824" s="7"/>
      <c r="C824" s="7"/>
      <c r="D824" s="7"/>
      <c r="E824" s="7"/>
      <c r="F824" s="7"/>
    </row>
    <row r="825" ht="15.75" customHeight="1">
      <c r="A825" s="7"/>
      <c r="B825" s="7"/>
      <c r="C825" s="7"/>
      <c r="D825" s="7"/>
      <c r="E825" s="7"/>
      <c r="F825" s="7"/>
    </row>
    <row r="826" ht="15.75" customHeight="1">
      <c r="A826" s="7"/>
      <c r="B826" s="7"/>
      <c r="C826" s="7"/>
      <c r="D826" s="7"/>
      <c r="E826" s="7"/>
      <c r="F826" s="7"/>
    </row>
    <row r="827" ht="15.75" customHeight="1">
      <c r="A827" s="7"/>
      <c r="B827" s="7"/>
      <c r="C827" s="7"/>
      <c r="D827" s="7"/>
      <c r="E827" s="7"/>
      <c r="F827" s="7"/>
    </row>
    <row r="828" ht="15.75" customHeight="1">
      <c r="A828" s="7"/>
      <c r="B828" s="7"/>
      <c r="C828" s="7"/>
      <c r="D828" s="7"/>
      <c r="E828" s="7"/>
      <c r="F828" s="7"/>
    </row>
    <row r="829" ht="15.75" customHeight="1">
      <c r="A829" s="7"/>
      <c r="B829" s="7"/>
      <c r="C829" s="7"/>
      <c r="D829" s="7"/>
      <c r="E829" s="7"/>
      <c r="F829" s="7"/>
    </row>
    <row r="830" ht="15.75" customHeight="1">
      <c r="A830" s="7"/>
      <c r="B830" s="7"/>
      <c r="C830" s="7"/>
      <c r="D830" s="7"/>
      <c r="E830" s="7"/>
      <c r="F830" s="7"/>
    </row>
    <row r="831" ht="15.75" customHeight="1">
      <c r="A831" s="7"/>
      <c r="B831" s="7"/>
      <c r="C831" s="7"/>
      <c r="D831" s="7"/>
      <c r="E831" s="7"/>
      <c r="F831" s="7"/>
    </row>
    <row r="832" ht="15.75" customHeight="1">
      <c r="A832" s="7"/>
      <c r="B832" s="7"/>
      <c r="C832" s="7"/>
      <c r="D832" s="7"/>
      <c r="E832" s="7"/>
      <c r="F832" s="7"/>
    </row>
    <row r="833" ht="15.75" customHeight="1">
      <c r="A833" s="7"/>
      <c r="B833" s="7"/>
      <c r="C833" s="7"/>
      <c r="D833" s="7"/>
      <c r="E833" s="7"/>
      <c r="F833" s="7"/>
    </row>
    <row r="834" ht="15.75" customHeight="1">
      <c r="A834" s="7"/>
      <c r="B834" s="7"/>
      <c r="C834" s="7"/>
      <c r="D834" s="7"/>
      <c r="E834" s="7"/>
      <c r="F834" s="7"/>
    </row>
    <row r="835" ht="15.75" customHeight="1">
      <c r="A835" s="7"/>
      <c r="B835" s="7"/>
      <c r="C835" s="7"/>
      <c r="D835" s="7"/>
      <c r="E835" s="7"/>
      <c r="F835" s="7"/>
    </row>
    <row r="836" ht="15.75" customHeight="1">
      <c r="A836" s="7"/>
      <c r="B836" s="7"/>
      <c r="C836" s="7"/>
      <c r="D836" s="7"/>
      <c r="E836" s="7"/>
      <c r="F836" s="7"/>
    </row>
    <row r="837" ht="15.75" customHeight="1">
      <c r="A837" s="7"/>
      <c r="B837" s="7"/>
      <c r="C837" s="7"/>
      <c r="D837" s="7"/>
      <c r="E837" s="7"/>
      <c r="F837" s="7"/>
    </row>
    <row r="838" ht="15.75" customHeight="1">
      <c r="A838" s="7"/>
      <c r="B838" s="7"/>
      <c r="C838" s="7"/>
      <c r="D838" s="7"/>
      <c r="E838" s="7"/>
      <c r="F838" s="7"/>
    </row>
    <row r="839" ht="15.75" customHeight="1">
      <c r="A839" s="7"/>
      <c r="B839" s="7"/>
      <c r="C839" s="7"/>
      <c r="D839" s="7"/>
      <c r="E839" s="7"/>
      <c r="F839" s="7"/>
    </row>
    <row r="840" ht="15.75" customHeight="1">
      <c r="A840" s="7"/>
      <c r="B840" s="7"/>
      <c r="C840" s="7"/>
      <c r="D840" s="7"/>
      <c r="E840" s="7"/>
      <c r="F840" s="7"/>
    </row>
    <row r="841" ht="15.75" customHeight="1">
      <c r="A841" s="7"/>
      <c r="B841" s="7"/>
      <c r="C841" s="7"/>
      <c r="D841" s="7"/>
      <c r="E841" s="7"/>
      <c r="F841" s="7"/>
    </row>
    <row r="842" ht="15.75" customHeight="1">
      <c r="A842" s="7"/>
      <c r="B842" s="7"/>
      <c r="C842" s="7"/>
      <c r="D842" s="7"/>
      <c r="E842" s="7"/>
      <c r="F842" s="7"/>
    </row>
    <row r="843" ht="15.75" customHeight="1">
      <c r="A843" s="7"/>
      <c r="B843" s="7"/>
      <c r="C843" s="7"/>
      <c r="D843" s="7"/>
      <c r="E843" s="7"/>
      <c r="F843" s="7"/>
    </row>
    <row r="844" ht="15.75" customHeight="1">
      <c r="A844" s="7"/>
      <c r="B844" s="7"/>
      <c r="C844" s="7"/>
      <c r="D844" s="7"/>
      <c r="E844" s="7"/>
      <c r="F844" s="7"/>
    </row>
    <row r="845" ht="15.75" customHeight="1">
      <c r="A845" s="7"/>
      <c r="B845" s="7"/>
      <c r="C845" s="7"/>
      <c r="D845" s="7"/>
      <c r="E845" s="7"/>
      <c r="F845" s="7"/>
    </row>
    <row r="846" ht="15.75" customHeight="1">
      <c r="A846" s="7"/>
      <c r="B846" s="7"/>
      <c r="C846" s="7"/>
      <c r="D846" s="7"/>
      <c r="E846" s="7"/>
      <c r="F846" s="7"/>
    </row>
    <row r="847" ht="15.75" customHeight="1">
      <c r="A847" s="7"/>
      <c r="B847" s="7"/>
      <c r="C847" s="7"/>
      <c r="D847" s="7"/>
      <c r="E847" s="7"/>
      <c r="F847" s="7"/>
    </row>
    <row r="848" ht="15.75" customHeight="1">
      <c r="A848" s="7"/>
      <c r="B848" s="7"/>
      <c r="C848" s="7"/>
      <c r="D848" s="7"/>
      <c r="E848" s="7"/>
      <c r="F848" s="7"/>
    </row>
    <row r="849" ht="15.75" customHeight="1">
      <c r="A849" s="7"/>
      <c r="B849" s="7"/>
      <c r="C849" s="7"/>
      <c r="D849" s="7"/>
      <c r="E849" s="7"/>
      <c r="F849" s="7"/>
    </row>
    <row r="850" ht="15.75" customHeight="1">
      <c r="A850" s="7"/>
      <c r="B850" s="7"/>
      <c r="C850" s="7"/>
      <c r="D850" s="7"/>
      <c r="E850" s="7"/>
      <c r="F850" s="7"/>
    </row>
    <row r="851" ht="15.75" customHeight="1">
      <c r="A851" s="7"/>
      <c r="B851" s="7"/>
      <c r="C851" s="7"/>
      <c r="D851" s="7"/>
      <c r="E851" s="7"/>
      <c r="F851" s="7"/>
    </row>
    <row r="852" ht="15.75" customHeight="1">
      <c r="A852" s="7"/>
      <c r="B852" s="7"/>
      <c r="C852" s="7"/>
      <c r="D852" s="7"/>
      <c r="E852" s="7"/>
      <c r="F852" s="7"/>
    </row>
    <row r="853" ht="15.75" customHeight="1">
      <c r="A853" s="7"/>
      <c r="B853" s="7"/>
      <c r="C853" s="7"/>
      <c r="D853" s="7"/>
      <c r="E853" s="7"/>
      <c r="F853" s="7"/>
    </row>
    <row r="854" ht="15.75" customHeight="1">
      <c r="A854" s="7"/>
      <c r="B854" s="7"/>
      <c r="C854" s="7"/>
      <c r="D854" s="7"/>
      <c r="E854" s="7"/>
      <c r="F854" s="7"/>
    </row>
    <row r="855" ht="15.75" customHeight="1">
      <c r="A855" s="7"/>
      <c r="B855" s="7"/>
      <c r="C855" s="7"/>
      <c r="D855" s="7"/>
      <c r="E855" s="7"/>
      <c r="F855" s="7"/>
    </row>
    <row r="856" ht="15.75" customHeight="1">
      <c r="A856" s="7"/>
      <c r="B856" s="7"/>
      <c r="C856" s="7"/>
      <c r="D856" s="7"/>
      <c r="E856" s="7"/>
      <c r="F856" s="7"/>
    </row>
    <row r="857" ht="15.75" customHeight="1">
      <c r="A857" s="7"/>
      <c r="B857" s="7"/>
      <c r="C857" s="7"/>
      <c r="D857" s="7"/>
      <c r="E857" s="7"/>
      <c r="F857" s="7"/>
    </row>
    <row r="858" ht="15.75" customHeight="1">
      <c r="A858" s="7"/>
      <c r="B858" s="7"/>
      <c r="C858" s="7"/>
      <c r="D858" s="7"/>
      <c r="E858" s="7"/>
      <c r="F858" s="7"/>
    </row>
    <row r="859" ht="15.75" customHeight="1">
      <c r="A859" s="7"/>
      <c r="B859" s="7"/>
      <c r="C859" s="7"/>
      <c r="D859" s="7"/>
      <c r="E859" s="7"/>
      <c r="F859" s="7"/>
    </row>
    <row r="860" ht="15.75" customHeight="1">
      <c r="A860" s="7"/>
      <c r="B860" s="7"/>
      <c r="C860" s="7"/>
      <c r="D860" s="7"/>
      <c r="E860" s="7"/>
      <c r="F860" s="7"/>
    </row>
    <row r="861" ht="15.75" customHeight="1">
      <c r="A861" s="7"/>
      <c r="B861" s="7"/>
      <c r="C861" s="7"/>
      <c r="D861" s="7"/>
      <c r="E861" s="7"/>
      <c r="F861" s="7"/>
    </row>
    <row r="862" ht="15.75" customHeight="1">
      <c r="A862" s="7"/>
      <c r="B862" s="7"/>
      <c r="C862" s="7"/>
      <c r="D862" s="7"/>
      <c r="E862" s="7"/>
      <c r="F862" s="7"/>
    </row>
    <row r="863" ht="15.75" customHeight="1">
      <c r="A863" s="7"/>
      <c r="B863" s="7"/>
      <c r="C863" s="7"/>
      <c r="D863" s="7"/>
      <c r="E863" s="7"/>
      <c r="F863" s="7"/>
    </row>
    <row r="864" ht="15.75" customHeight="1">
      <c r="A864" s="7"/>
      <c r="B864" s="7"/>
      <c r="C864" s="7"/>
      <c r="D864" s="7"/>
      <c r="E864" s="7"/>
      <c r="F864" s="7"/>
    </row>
    <row r="865" ht="15.75" customHeight="1">
      <c r="A865" s="7"/>
      <c r="B865" s="7"/>
      <c r="C865" s="7"/>
      <c r="D865" s="7"/>
      <c r="E865" s="7"/>
      <c r="F865" s="7"/>
    </row>
    <row r="866" ht="15.75" customHeight="1">
      <c r="A866" s="7"/>
      <c r="B866" s="7"/>
      <c r="C866" s="7"/>
      <c r="D866" s="7"/>
      <c r="E866" s="7"/>
      <c r="F866" s="7"/>
    </row>
    <row r="867" ht="15.75" customHeight="1">
      <c r="A867" s="7"/>
      <c r="B867" s="7"/>
      <c r="C867" s="7"/>
      <c r="D867" s="7"/>
      <c r="E867" s="7"/>
      <c r="F867" s="7"/>
    </row>
    <row r="868" ht="15.75" customHeight="1">
      <c r="A868" s="7"/>
      <c r="B868" s="7"/>
      <c r="C868" s="7"/>
      <c r="D868" s="7"/>
      <c r="E868" s="7"/>
      <c r="F868" s="7"/>
    </row>
    <row r="869" ht="15.75" customHeight="1">
      <c r="A869" s="7"/>
      <c r="B869" s="7"/>
      <c r="C869" s="7"/>
      <c r="D869" s="7"/>
      <c r="E869" s="7"/>
      <c r="F869" s="7"/>
    </row>
    <row r="870" ht="15.75" customHeight="1">
      <c r="A870" s="7"/>
      <c r="B870" s="7"/>
      <c r="C870" s="7"/>
      <c r="D870" s="7"/>
      <c r="E870" s="7"/>
      <c r="F870" s="7"/>
    </row>
    <row r="871" ht="15.75" customHeight="1">
      <c r="A871" s="7"/>
      <c r="B871" s="7"/>
      <c r="C871" s="7"/>
      <c r="D871" s="7"/>
      <c r="E871" s="7"/>
      <c r="F871" s="7"/>
    </row>
    <row r="872" ht="15.75" customHeight="1">
      <c r="A872" s="7"/>
      <c r="B872" s="7"/>
      <c r="C872" s="7"/>
      <c r="D872" s="7"/>
      <c r="E872" s="7"/>
      <c r="F872" s="7"/>
    </row>
    <row r="873" ht="15.75" customHeight="1">
      <c r="A873" s="7"/>
      <c r="B873" s="7"/>
      <c r="C873" s="7"/>
      <c r="D873" s="7"/>
      <c r="E873" s="7"/>
      <c r="F873" s="7"/>
    </row>
    <row r="874" ht="15.75" customHeight="1">
      <c r="A874" s="7"/>
      <c r="B874" s="7"/>
      <c r="C874" s="7"/>
      <c r="D874" s="7"/>
      <c r="E874" s="7"/>
      <c r="F874" s="7"/>
    </row>
    <row r="875" ht="15.75" customHeight="1">
      <c r="A875" s="7"/>
      <c r="B875" s="7"/>
      <c r="C875" s="7"/>
      <c r="D875" s="7"/>
      <c r="E875" s="7"/>
      <c r="F875" s="7"/>
    </row>
    <row r="876" ht="15.75" customHeight="1">
      <c r="A876" s="7"/>
      <c r="B876" s="7"/>
      <c r="C876" s="7"/>
      <c r="D876" s="7"/>
      <c r="E876" s="7"/>
      <c r="F876" s="7"/>
    </row>
    <row r="877" ht="15.75" customHeight="1">
      <c r="A877" s="7"/>
      <c r="B877" s="7"/>
      <c r="C877" s="7"/>
      <c r="D877" s="7"/>
      <c r="E877" s="7"/>
      <c r="F877" s="7"/>
    </row>
    <row r="878" ht="15.75" customHeight="1">
      <c r="A878" s="7"/>
      <c r="B878" s="7"/>
      <c r="C878" s="7"/>
      <c r="D878" s="7"/>
      <c r="E878" s="7"/>
      <c r="F878" s="7"/>
    </row>
    <row r="879" ht="15.75" customHeight="1">
      <c r="A879" s="7"/>
      <c r="B879" s="7"/>
      <c r="C879" s="7"/>
      <c r="D879" s="7"/>
      <c r="E879" s="7"/>
      <c r="F879" s="7"/>
    </row>
    <row r="880" ht="15.75" customHeight="1">
      <c r="A880" s="7"/>
      <c r="B880" s="7"/>
      <c r="C880" s="7"/>
      <c r="D880" s="7"/>
      <c r="E880" s="7"/>
      <c r="F880" s="7"/>
    </row>
    <row r="881" ht="15.75" customHeight="1">
      <c r="A881" s="7"/>
      <c r="B881" s="7"/>
      <c r="C881" s="7"/>
      <c r="D881" s="7"/>
      <c r="E881" s="7"/>
      <c r="F881" s="7"/>
    </row>
    <row r="882" ht="15.75" customHeight="1">
      <c r="A882" s="7"/>
      <c r="B882" s="7"/>
      <c r="C882" s="7"/>
      <c r="D882" s="7"/>
      <c r="E882" s="7"/>
      <c r="F882" s="7"/>
    </row>
    <row r="883" ht="15.75" customHeight="1">
      <c r="A883" s="7"/>
      <c r="B883" s="7"/>
      <c r="C883" s="7"/>
      <c r="D883" s="7"/>
      <c r="E883" s="7"/>
      <c r="F883" s="7"/>
    </row>
    <row r="884" ht="15.75" customHeight="1">
      <c r="A884" s="7"/>
      <c r="B884" s="7"/>
      <c r="C884" s="7"/>
      <c r="D884" s="7"/>
      <c r="E884" s="7"/>
      <c r="F884" s="7"/>
    </row>
    <row r="885" ht="15.75" customHeight="1">
      <c r="A885" s="7"/>
      <c r="B885" s="7"/>
      <c r="C885" s="7"/>
      <c r="D885" s="7"/>
      <c r="E885" s="7"/>
      <c r="F885" s="7"/>
    </row>
    <row r="886" ht="15.75" customHeight="1">
      <c r="A886" s="7"/>
      <c r="B886" s="7"/>
      <c r="C886" s="7"/>
      <c r="D886" s="7"/>
      <c r="E886" s="7"/>
      <c r="F886" s="7"/>
    </row>
    <row r="887" ht="15.75" customHeight="1">
      <c r="A887" s="7"/>
      <c r="B887" s="7"/>
      <c r="C887" s="7"/>
      <c r="D887" s="7"/>
      <c r="E887" s="7"/>
      <c r="F887" s="7"/>
    </row>
    <row r="888" ht="15.75" customHeight="1">
      <c r="A888" s="7"/>
      <c r="B888" s="7"/>
      <c r="C888" s="7"/>
      <c r="D888" s="7"/>
      <c r="E888" s="7"/>
      <c r="F888" s="7"/>
    </row>
    <row r="889" ht="15.75" customHeight="1">
      <c r="A889" s="7"/>
      <c r="B889" s="7"/>
      <c r="C889" s="7"/>
      <c r="D889" s="7"/>
      <c r="E889" s="7"/>
      <c r="F889" s="7"/>
    </row>
    <row r="890" ht="15.75" customHeight="1">
      <c r="A890" s="7"/>
      <c r="B890" s="7"/>
      <c r="C890" s="7"/>
      <c r="D890" s="7"/>
      <c r="E890" s="7"/>
      <c r="F890" s="7"/>
    </row>
    <row r="891" ht="15.75" customHeight="1">
      <c r="A891" s="7"/>
      <c r="B891" s="7"/>
      <c r="C891" s="7"/>
      <c r="D891" s="7"/>
      <c r="E891" s="7"/>
      <c r="F891" s="7"/>
    </row>
    <row r="892" ht="15.75" customHeight="1">
      <c r="A892" s="7"/>
      <c r="B892" s="7"/>
      <c r="C892" s="7"/>
      <c r="D892" s="7"/>
      <c r="E892" s="7"/>
      <c r="F892" s="7"/>
    </row>
    <row r="893" ht="15.75" customHeight="1">
      <c r="A893" s="7"/>
      <c r="B893" s="7"/>
      <c r="C893" s="7"/>
      <c r="D893" s="7"/>
      <c r="E893" s="7"/>
      <c r="F893" s="7"/>
    </row>
    <row r="894" ht="15.75" customHeight="1">
      <c r="A894" s="7"/>
      <c r="B894" s="7"/>
      <c r="C894" s="7"/>
      <c r="D894" s="7"/>
      <c r="E894" s="7"/>
      <c r="F894" s="7"/>
    </row>
    <row r="895" ht="15.75" customHeight="1">
      <c r="A895" s="7"/>
      <c r="B895" s="7"/>
      <c r="C895" s="7"/>
      <c r="D895" s="7"/>
      <c r="E895" s="7"/>
      <c r="F895" s="7"/>
    </row>
    <row r="896" ht="15.75" customHeight="1">
      <c r="A896" s="7"/>
      <c r="B896" s="7"/>
      <c r="C896" s="7"/>
      <c r="D896" s="7"/>
      <c r="E896" s="7"/>
      <c r="F896" s="7"/>
    </row>
    <row r="897" ht="15.75" customHeight="1">
      <c r="A897" s="7"/>
      <c r="B897" s="7"/>
      <c r="C897" s="7"/>
      <c r="D897" s="7"/>
      <c r="E897" s="7"/>
      <c r="F897" s="7"/>
    </row>
    <row r="898" ht="15.75" customHeight="1">
      <c r="A898" s="7"/>
      <c r="B898" s="7"/>
      <c r="C898" s="7"/>
      <c r="D898" s="7"/>
      <c r="E898" s="7"/>
      <c r="F898" s="7"/>
    </row>
    <row r="899" ht="15.75" customHeight="1">
      <c r="A899" s="7"/>
      <c r="B899" s="7"/>
      <c r="C899" s="7"/>
      <c r="D899" s="7"/>
      <c r="E899" s="7"/>
      <c r="F899" s="7"/>
    </row>
    <row r="900" ht="15.75" customHeight="1">
      <c r="A900" s="7"/>
      <c r="B900" s="7"/>
      <c r="C900" s="7"/>
      <c r="D900" s="7"/>
      <c r="E900" s="7"/>
      <c r="F900" s="7"/>
    </row>
    <row r="901" ht="15.75" customHeight="1">
      <c r="A901" s="7"/>
      <c r="B901" s="7"/>
      <c r="C901" s="7"/>
      <c r="D901" s="7"/>
      <c r="E901" s="7"/>
      <c r="F901" s="7"/>
    </row>
    <row r="902" ht="15.75" customHeight="1">
      <c r="A902" s="7"/>
      <c r="B902" s="7"/>
      <c r="C902" s="7"/>
      <c r="D902" s="7"/>
      <c r="E902" s="7"/>
      <c r="F902" s="7"/>
    </row>
    <row r="903" ht="15.75" customHeight="1">
      <c r="A903" s="7"/>
      <c r="B903" s="7"/>
      <c r="C903" s="7"/>
      <c r="D903" s="7"/>
      <c r="E903" s="7"/>
      <c r="F903" s="7"/>
    </row>
    <row r="904" ht="15.75" customHeight="1">
      <c r="A904" s="7"/>
      <c r="B904" s="7"/>
      <c r="C904" s="7"/>
      <c r="D904" s="7"/>
      <c r="E904" s="7"/>
      <c r="F904" s="7"/>
    </row>
    <row r="905" ht="15.75" customHeight="1">
      <c r="A905" s="7"/>
      <c r="B905" s="7"/>
      <c r="C905" s="7"/>
      <c r="D905" s="7"/>
      <c r="E905" s="7"/>
      <c r="F905" s="7"/>
    </row>
    <row r="906" ht="15.75" customHeight="1">
      <c r="A906" s="7"/>
      <c r="B906" s="7"/>
      <c r="C906" s="7"/>
      <c r="D906" s="7"/>
      <c r="E906" s="7"/>
      <c r="F906" s="7"/>
    </row>
    <row r="907" ht="15.75" customHeight="1">
      <c r="A907" s="7"/>
      <c r="B907" s="7"/>
      <c r="C907" s="7"/>
      <c r="D907" s="7"/>
      <c r="E907" s="7"/>
      <c r="F907" s="7"/>
    </row>
    <row r="908" ht="15.75" customHeight="1">
      <c r="A908" s="7"/>
      <c r="B908" s="7"/>
      <c r="C908" s="7"/>
      <c r="D908" s="7"/>
      <c r="E908" s="7"/>
      <c r="F908" s="7"/>
    </row>
    <row r="909" ht="15.75" customHeight="1">
      <c r="A909" s="7"/>
      <c r="B909" s="7"/>
      <c r="C909" s="7"/>
      <c r="D909" s="7"/>
      <c r="E909" s="7"/>
      <c r="F909" s="7"/>
    </row>
    <row r="910" ht="15.75" customHeight="1">
      <c r="A910" s="7"/>
      <c r="B910" s="7"/>
      <c r="C910" s="7"/>
      <c r="D910" s="7"/>
      <c r="E910" s="7"/>
      <c r="F910" s="7"/>
    </row>
    <row r="911" ht="15.75" customHeight="1">
      <c r="A911" s="7"/>
      <c r="B911" s="7"/>
      <c r="C911" s="7"/>
      <c r="D911" s="7"/>
      <c r="E911" s="7"/>
      <c r="F911" s="7"/>
    </row>
    <row r="912" ht="15.75" customHeight="1">
      <c r="A912" s="7"/>
      <c r="B912" s="7"/>
      <c r="C912" s="7"/>
      <c r="D912" s="7"/>
      <c r="E912" s="7"/>
      <c r="F912" s="7"/>
    </row>
    <row r="913" ht="15.75" customHeight="1">
      <c r="A913" s="7"/>
      <c r="B913" s="7"/>
      <c r="C913" s="7"/>
      <c r="D913" s="7"/>
      <c r="E913" s="7"/>
      <c r="F913" s="7"/>
    </row>
    <row r="914" ht="15.75" customHeight="1">
      <c r="A914" s="7"/>
      <c r="B914" s="7"/>
      <c r="C914" s="7"/>
      <c r="D914" s="7"/>
      <c r="E914" s="7"/>
      <c r="F914" s="7"/>
    </row>
    <row r="915" ht="15.75" customHeight="1">
      <c r="A915" s="7"/>
      <c r="B915" s="7"/>
      <c r="C915" s="7"/>
      <c r="D915" s="7"/>
      <c r="E915" s="7"/>
      <c r="F915" s="7"/>
    </row>
    <row r="916" ht="15.75" customHeight="1">
      <c r="A916" s="7"/>
      <c r="B916" s="7"/>
      <c r="C916" s="7"/>
      <c r="D916" s="7"/>
      <c r="E916" s="7"/>
      <c r="F916" s="7"/>
    </row>
    <row r="917" ht="15.75" customHeight="1">
      <c r="A917" s="7"/>
      <c r="B917" s="7"/>
      <c r="C917" s="7"/>
      <c r="D917" s="7"/>
      <c r="E917" s="7"/>
      <c r="F917" s="7"/>
    </row>
    <row r="918" ht="15.75" customHeight="1">
      <c r="A918" s="7"/>
      <c r="B918" s="7"/>
      <c r="C918" s="7"/>
      <c r="D918" s="7"/>
      <c r="E918" s="7"/>
      <c r="F918" s="7"/>
    </row>
    <row r="919" ht="15.75" customHeight="1">
      <c r="A919" s="7"/>
      <c r="B919" s="7"/>
      <c r="C919" s="7"/>
      <c r="D919" s="7"/>
      <c r="E919" s="7"/>
      <c r="F919" s="7"/>
    </row>
    <row r="920" ht="15.75" customHeight="1">
      <c r="A920" s="7"/>
      <c r="B920" s="7"/>
      <c r="C920" s="7"/>
      <c r="D920" s="7"/>
      <c r="E920" s="7"/>
      <c r="F920" s="7"/>
    </row>
    <row r="921" ht="15.75" customHeight="1">
      <c r="A921" s="7"/>
      <c r="B921" s="7"/>
      <c r="C921" s="7"/>
      <c r="D921" s="7"/>
      <c r="E921" s="7"/>
      <c r="F921" s="7"/>
    </row>
    <row r="922" ht="15.75" customHeight="1">
      <c r="A922" s="7"/>
      <c r="B922" s="7"/>
      <c r="C922" s="7"/>
      <c r="D922" s="7"/>
      <c r="E922" s="7"/>
      <c r="F922" s="7"/>
    </row>
    <row r="923" ht="15.75" customHeight="1">
      <c r="A923" s="7"/>
      <c r="B923" s="7"/>
      <c r="C923" s="7"/>
      <c r="D923" s="7"/>
      <c r="E923" s="7"/>
      <c r="F923" s="7"/>
    </row>
    <row r="924" ht="15.75" customHeight="1">
      <c r="A924" s="7"/>
      <c r="B924" s="7"/>
      <c r="C924" s="7"/>
      <c r="D924" s="7"/>
      <c r="E924" s="7"/>
      <c r="F924" s="7"/>
    </row>
    <row r="925" ht="15.75" customHeight="1">
      <c r="A925" s="7"/>
      <c r="B925" s="7"/>
      <c r="C925" s="7"/>
      <c r="D925" s="7"/>
      <c r="E925" s="7"/>
      <c r="F925" s="7"/>
    </row>
    <row r="926" ht="15.75" customHeight="1">
      <c r="A926" s="7"/>
      <c r="B926" s="7"/>
      <c r="C926" s="7"/>
      <c r="D926" s="7"/>
      <c r="E926" s="7"/>
      <c r="F926" s="7"/>
    </row>
    <row r="927" ht="15.75" customHeight="1">
      <c r="A927" s="7"/>
      <c r="B927" s="7"/>
      <c r="C927" s="7"/>
      <c r="D927" s="7"/>
      <c r="E927" s="7"/>
      <c r="F927" s="7"/>
    </row>
    <row r="928" ht="15.75" customHeight="1">
      <c r="A928" s="7"/>
      <c r="B928" s="7"/>
      <c r="C928" s="7"/>
      <c r="D928" s="7"/>
      <c r="E928" s="7"/>
      <c r="F928" s="7"/>
    </row>
    <row r="929" ht="15.75" customHeight="1">
      <c r="A929" s="7"/>
      <c r="B929" s="7"/>
      <c r="C929" s="7"/>
      <c r="D929" s="7"/>
      <c r="E929" s="7"/>
      <c r="F929" s="7"/>
    </row>
    <row r="930" ht="15.75" customHeight="1">
      <c r="A930" s="7"/>
      <c r="B930" s="7"/>
      <c r="C930" s="7"/>
      <c r="D930" s="7"/>
      <c r="E930" s="7"/>
      <c r="F930" s="7"/>
    </row>
    <row r="931" ht="15.75" customHeight="1">
      <c r="A931" s="7"/>
      <c r="B931" s="7"/>
      <c r="C931" s="7"/>
      <c r="D931" s="7"/>
      <c r="E931" s="7"/>
      <c r="F931" s="7"/>
    </row>
    <row r="932" ht="15.75" customHeight="1">
      <c r="A932" s="7"/>
      <c r="B932" s="7"/>
      <c r="C932" s="7"/>
      <c r="D932" s="7"/>
      <c r="E932" s="7"/>
      <c r="F932" s="7"/>
    </row>
    <row r="933" ht="15.75" customHeight="1">
      <c r="A933" s="7"/>
      <c r="B933" s="7"/>
      <c r="C933" s="7"/>
      <c r="D933" s="7"/>
      <c r="E933" s="7"/>
      <c r="F933" s="7"/>
    </row>
    <row r="934" ht="15.75" customHeight="1">
      <c r="A934" s="7"/>
      <c r="B934" s="7"/>
      <c r="C934" s="7"/>
      <c r="D934" s="7"/>
      <c r="E934" s="7"/>
      <c r="F934" s="7"/>
    </row>
    <row r="935" ht="15.75" customHeight="1">
      <c r="A935" s="7"/>
      <c r="B935" s="7"/>
      <c r="C935" s="7"/>
      <c r="D935" s="7"/>
      <c r="E935" s="7"/>
      <c r="F935" s="7"/>
    </row>
    <row r="936" ht="15.75" customHeight="1">
      <c r="A936" s="7"/>
      <c r="B936" s="7"/>
      <c r="C936" s="7"/>
      <c r="D936" s="7"/>
      <c r="E936" s="7"/>
      <c r="F936" s="7"/>
    </row>
    <row r="937" ht="15.75" customHeight="1">
      <c r="A937" s="7"/>
      <c r="B937" s="7"/>
      <c r="C937" s="7"/>
      <c r="D937" s="7"/>
      <c r="E937" s="7"/>
      <c r="F937" s="7"/>
    </row>
    <row r="938" ht="15.75" customHeight="1">
      <c r="A938" s="7"/>
      <c r="B938" s="7"/>
      <c r="C938" s="7"/>
      <c r="D938" s="7"/>
      <c r="E938" s="7"/>
      <c r="F938" s="7"/>
    </row>
    <row r="939" ht="15.75" customHeight="1">
      <c r="A939" s="7"/>
      <c r="B939" s="7"/>
      <c r="C939" s="7"/>
      <c r="D939" s="7"/>
      <c r="E939" s="7"/>
      <c r="F939" s="7"/>
    </row>
    <row r="940" ht="15.75" customHeight="1">
      <c r="A940" s="7"/>
      <c r="B940" s="7"/>
      <c r="C940" s="7"/>
      <c r="D940" s="7"/>
      <c r="E940" s="7"/>
      <c r="F940" s="7"/>
    </row>
    <row r="941" ht="15.75" customHeight="1">
      <c r="A941" s="7"/>
      <c r="B941" s="7"/>
      <c r="C941" s="7"/>
      <c r="D941" s="7"/>
      <c r="E941" s="7"/>
      <c r="F941" s="7"/>
    </row>
    <row r="942" ht="15.75" customHeight="1">
      <c r="A942" s="7"/>
      <c r="B942" s="7"/>
      <c r="C942" s="7"/>
      <c r="D942" s="7"/>
      <c r="E942" s="7"/>
      <c r="F942" s="7"/>
    </row>
    <row r="943" ht="15.75" customHeight="1">
      <c r="A943" s="7"/>
      <c r="B943" s="7"/>
      <c r="C943" s="7"/>
      <c r="D943" s="7"/>
      <c r="E943" s="7"/>
      <c r="F943" s="7"/>
    </row>
    <row r="944" ht="15.75" customHeight="1">
      <c r="A944" s="7"/>
      <c r="B944" s="7"/>
      <c r="C944" s="7"/>
      <c r="D944" s="7"/>
      <c r="E944" s="7"/>
      <c r="F944" s="7"/>
    </row>
    <row r="945" ht="15.75" customHeight="1">
      <c r="A945" s="7"/>
      <c r="B945" s="7"/>
      <c r="C945" s="7"/>
      <c r="D945" s="7"/>
      <c r="E945" s="7"/>
      <c r="F945" s="7"/>
    </row>
    <row r="946" ht="15.75" customHeight="1">
      <c r="A946" s="7"/>
      <c r="B946" s="7"/>
      <c r="C946" s="7"/>
      <c r="D946" s="7"/>
      <c r="E946" s="7"/>
      <c r="F946" s="7"/>
    </row>
    <row r="947" ht="15.75" customHeight="1">
      <c r="A947" s="7"/>
      <c r="B947" s="7"/>
      <c r="C947" s="7"/>
      <c r="D947" s="7"/>
      <c r="E947" s="7"/>
      <c r="F947" s="7"/>
    </row>
    <row r="948" ht="15.75" customHeight="1">
      <c r="A948" s="7"/>
      <c r="B948" s="7"/>
      <c r="C948" s="7"/>
      <c r="D948" s="7"/>
      <c r="E948" s="7"/>
      <c r="F948" s="7"/>
    </row>
    <row r="949" ht="15.75" customHeight="1">
      <c r="A949" s="7"/>
      <c r="B949" s="7"/>
      <c r="C949" s="7"/>
      <c r="D949" s="7"/>
      <c r="E949" s="7"/>
      <c r="F949" s="7"/>
    </row>
    <row r="950" ht="15.75" customHeight="1">
      <c r="A950" s="7"/>
      <c r="B950" s="7"/>
      <c r="C950" s="7"/>
      <c r="D950" s="7"/>
      <c r="E950" s="7"/>
      <c r="F950" s="7"/>
    </row>
    <row r="951" ht="15.75" customHeight="1">
      <c r="A951" s="7"/>
      <c r="B951" s="7"/>
      <c r="C951" s="7"/>
      <c r="D951" s="7"/>
      <c r="E951" s="7"/>
      <c r="F951" s="7"/>
    </row>
    <row r="952" ht="15.75" customHeight="1">
      <c r="A952" s="7"/>
      <c r="B952" s="7"/>
      <c r="C952" s="7"/>
      <c r="D952" s="7"/>
      <c r="E952" s="7"/>
      <c r="F952" s="7"/>
    </row>
    <row r="953" ht="15.75" customHeight="1">
      <c r="A953" s="7"/>
      <c r="B953" s="7"/>
      <c r="C953" s="7"/>
      <c r="D953" s="7"/>
      <c r="E953" s="7"/>
      <c r="F953" s="7"/>
    </row>
    <row r="954" ht="15.75" customHeight="1">
      <c r="A954" s="7"/>
      <c r="B954" s="7"/>
      <c r="C954" s="7"/>
      <c r="D954" s="7"/>
      <c r="E954" s="7"/>
      <c r="F954" s="7"/>
    </row>
    <row r="955" ht="15.75" customHeight="1">
      <c r="A955" s="7"/>
      <c r="B955" s="7"/>
      <c r="C955" s="7"/>
      <c r="D955" s="7"/>
      <c r="E955" s="7"/>
      <c r="F955" s="7"/>
    </row>
    <row r="956" ht="15.75" customHeight="1">
      <c r="A956" s="7"/>
      <c r="B956" s="7"/>
      <c r="C956" s="7"/>
      <c r="D956" s="7"/>
      <c r="E956" s="7"/>
      <c r="F956" s="7"/>
    </row>
    <row r="957" ht="15.75" customHeight="1">
      <c r="A957" s="7"/>
      <c r="B957" s="7"/>
      <c r="C957" s="7"/>
      <c r="D957" s="7"/>
      <c r="E957" s="7"/>
      <c r="F957" s="7"/>
    </row>
    <row r="958" ht="15.75" customHeight="1">
      <c r="A958" s="7"/>
      <c r="B958" s="7"/>
      <c r="C958" s="7"/>
      <c r="D958" s="7"/>
      <c r="E958" s="7"/>
      <c r="F958" s="7"/>
    </row>
    <row r="959" ht="15.75" customHeight="1">
      <c r="A959" s="7"/>
      <c r="B959" s="7"/>
      <c r="C959" s="7"/>
      <c r="D959" s="7"/>
      <c r="E959" s="7"/>
      <c r="F959" s="7"/>
    </row>
    <row r="960" ht="15.75" customHeight="1">
      <c r="A960" s="7"/>
      <c r="B960" s="7"/>
      <c r="C960" s="7"/>
      <c r="D960" s="7"/>
      <c r="E960" s="7"/>
      <c r="F960" s="7"/>
    </row>
    <row r="961" ht="15.75" customHeight="1">
      <c r="A961" s="7"/>
      <c r="B961" s="7"/>
      <c r="C961" s="7"/>
      <c r="D961" s="7"/>
      <c r="E961" s="7"/>
      <c r="F961" s="7"/>
    </row>
    <row r="962" ht="15.75" customHeight="1">
      <c r="A962" s="7"/>
      <c r="B962" s="7"/>
      <c r="C962" s="7"/>
      <c r="D962" s="7"/>
      <c r="E962" s="7"/>
      <c r="F962" s="7"/>
    </row>
    <row r="963" ht="15.75" customHeight="1">
      <c r="A963" s="7"/>
      <c r="B963" s="7"/>
      <c r="C963" s="7"/>
      <c r="D963" s="7"/>
      <c r="E963" s="7"/>
      <c r="F963" s="7"/>
    </row>
    <row r="964" ht="15.75" customHeight="1">
      <c r="A964" s="7"/>
      <c r="B964" s="7"/>
      <c r="C964" s="7"/>
      <c r="D964" s="7"/>
      <c r="E964" s="7"/>
      <c r="F964" s="7"/>
    </row>
    <row r="965" ht="15.75" customHeight="1">
      <c r="A965" s="7"/>
      <c r="B965" s="7"/>
      <c r="C965" s="7"/>
      <c r="D965" s="7"/>
      <c r="E965" s="7"/>
      <c r="F965" s="7"/>
    </row>
    <row r="966" ht="15.75" customHeight="1">
      <c r="A966" s="7"/>
      <c r="B966" s="7"/>
      <c r="C966" s="7"/>
      <c r="D966" s="7"/>
      <c r="E966" s="7"/>
      <c r="F966" s="7"/>
    </row>
    <row r="967" ht="15.75" customHeight="1">
      <c r="A967" s="7"/>
      <c r="B967" s="7"/>
      <c r="C967" s="7"/>
      <c r="D967" s="7"/>
      <c r="E967" s="7"/>
      <c r="F967" s="7"/>
    </row>
    <row r="968" ht="15.75" customHeight="1">
      <c r="A968" s="7"/>
      <c r="B968" s="7"/>
      <c r="C968" s="7"/>
      <c r="D968" s="7"/>
      <c r="E968" s="7"/>
      <c r="F968" s="7"/>
    </row>
    <row r="969" ht="15.75" customHeight="1">
      <c r="A969" s="7"/>
      <c r="B969" s="7"/>
      <c r="C969" s="7"/>
      <c r="D969" s="7"/>
      <c r="E969" s="7"/>
      <c r="F969" s="7"/>
    </row>
    <row r="970" ht="15.75" customHeight="1">
      <c r="A970" s="7"/>
      <c r="B970" s="7"/>
      <c r="C970" s="7"/>
      <c r="D970" s="7"/>
      <c r="E970" s="7"/>
      <c r="F970" s="7"/>
    </row>
    <row r="971" ht="15.75" customHeight="1">
      <c r="A971" s="7"/>
      <c r="B971" s="7"/>
      <c r="C971" s="7"/>
      <c r="D971" s="7"/>
      <c r="E971" s="7"/>
      <c r="F971" s="7"/>
    </row>
    <row r="972" ht="15.75" customHeight="1">
      <c r="A972" s="7"/>
      <c r="B972" s="7"/>
      <c r="C972" s="7"/>
      <c r="D972" s="7"/>
      <c r="E972" s="7"/>
      <c r="F972" s="7"/>
    </row>
    <row r="973" ht="15.75" customHeight="1">
      <c r="A973" s="7"/>
      <c r="B973" s="7"/>
      <c r="C973" s="7"/>
      <c r="D973" s="7"/>
      <c r="E973" s="7"/>
      <c r="F973" s="7"/>
    </row>
    <row r="974" ht="15.75" customHeight="1">
      <c r="A974" s="7"/>
      <c r="B974" s="7"/>
      <c r="C974" s="7"/>
      <c r="D974" s="7"/>
      <c r="E974" s="7"/>
      <c r="F974" s="7"/>
    </row>
    <row r="975" ht="15.75" customHeight="1">
      <c r="A975" s="7"/>
      <c r="B975" s="7"/>
      <c r="C975" s="7"/>
      <c r="D975" s="7"/>
      <c r="E975" s="7"/>
      <c r="F975" s="7"/>
    </row>
    <row r="976" ht="15.75" customHeight="1">
      <c r="A976" s="7"/>
      <c r="B976" s="7"/>
      <c r="C976" s="7"/>
      <c r="D976" s="7"/>
      <c r="E976" s="7"/>
      <c r="F976" s="7"/>
    </row>
    <row r="977" ht="15.75" customHeight="1">
      <c r="A977" s="7"/>
      <c r="B977" s="7"/>
      <c r="C977" s="7"/>
      <c r="D977" s="7"/>
      <c r="E977" s="7"/>
      <c r="F977" s="7"/>
    </row>
    <row r="978" ht="15.75" customHeight="1">
      <c r="A978" s="7"/>
      <c r="B978" s="7"/>
      <c r="C978" s="7"/>
      <c r="D978" s="7"/>
      <c r="E978" s="7"/>
      <c r="F978" s="7"/>
    </row>
    <row r="979" ht="15.75" customHeight="1">
      <c r="A979" s="7"/>
      <c r="B979" s="7"/>
      <c r="C979" s="7"/>
      <c r="D979" s="7"/>
      <c r="E979" s="7"/>
      <c r="F979" s="7"/>
    </row>
    <row r="980" ht="15.75" customHeight="1">
      <c r="A980" s="7"/>
      <c r="B980" s="7"/>
      <c r="C980" s="7"/>
      <c r="D980" s="7"/>
      <c r="E980" s="7"/>
      <c r="F980" s="7"/>
    </row>
    <row r="981" ht="15.75" customHeight="1">
      <c r="A981" s="7"/>
      <c r="B981" s="7"/>
      <c r="C981" s="7"/>
      <c r="D981" s="7"/>
      <c r="E981" s="7"/>
      <c r="F981" s="7"/>
    </row>
    <row r="982" ht="15.75" customHeight="1">
      <c r="A982" s="7"/>
      <c r="B982" s="7"/>
      <c r="C982" s="7"/>
      <c r="D982" s="7"/>
      <c r="E982" s="7"/>
      <c r="F982" s="7"/>
    </row>
    <row r="983" ht="15.75" customHeight="1">
      <c r="A983" s="7"/>
      <c r="B983" s="7"/>
      <c r="C983" s="7"/>
      <c r="D983" s="7"/>
      <c r="E983" s="7"/>
      <c r="F983" s="7"/>
    </row>
    <row r="984" ht="15.75" customHeight="1">
      <c r="A984" s="7"/>
      <c r="B984" s="7"/>
      <c r="C984" s="7"/>
      <c r="D984" s="7"/>
      <c r="E984" s="7"/>
      <c r="F984" s="7"/>
    </row>
    <row r="985" ht="15.75" customHeight="1">
      <c r="A985" s="7"/>
      <c r="B985" s="7"/>
      <c r="C985" s="7"/>
      <c r="D985" s="7"/>
      <c r="E985" s="7"/>
      <c r="F985" s="7"/>
    </row>
    <row r="986" ht="15.75" customHeight="1">
      <c r="A986" s="7"/>
      <c r="B986" s="7"/>
      <c r="C986" s="7"/>
      <c r="D986" s="7"/>
      <c r="E986" s="7"/>
      <c r="F986" s="7"/>
    </row>
    <row r="987" ht="15.75" customHeight="1">
      <c r="A987" s="7"/>
      <c r="B987" s="7"/>
      <c r="C987" s="7"/>
      <c r="D987" s="7"/>
      <c r="E987" s="7"/>
      <c r="F987" s="7"/>
    </row>
    <row r="988" ht="15.75" customHeight="1">
      <c r="A988" s="7"/>
      <c r="B988" s="7"/>
      <c r="C988" s="7"/>
      <c r="D988" s="7"/>
      <c r="E988" s="7"/>
      <c r="F988" s="7"/>
    </row>
    <row r="989" ht="15.75" customHeight="1">
      <c r="A989" s="7"/>
      <c r="B989" s="7"/>
      <c r="C989" s="7"/>
      <c r="D989" s="7"/>
      <c r="E989" s="7"/>
      <c r="F989" s="7"/>
    </row>
    <row r="990" ht="15.75" customHeight="1">
      <c r="A990" s="7"/>
      <c r="B990" s="7"/>
      <c r="C990" s="7"/>
      <c r="D990" s="7"/>
      <c r="E990" s="7"/>
      <c r="F990" s="7"/>
    </row>
    <row r="991" ht="15.75" customHeight="1">
      <c r="A991" s="7"/>
      <c r="B991" s="7"/>
      <c r="C991" s="7"/>
      <c r="D991" s="7"/>
      <c r="E991" s="7"/>
      <c r="F991" s="7"/>
    </row>
    <row r="992" ht="15.75" customHeight="1">
      <c r="A992" s="7"/>
      <c r="B992" s="7"/>
      <c r="C992" s="7"/>
      <c r="D992" s="7"/>
      <c r="E992" s="7"/>
      <c r="F992" s="7"/>
    </row>
    <row r="993" ht="15.75" customHeight="1">
      <c r="A993" s="7"/>
      <c r="B993" s="7"/>
      <c r="C993" s="7"/>
      <c r="D993" s="7"/>
      <c r="E993" s="7"/>
      <c r="F993" s="7"/>
    </row>
    <row r="994" ht="15.75" customHeight="1">
      <c r="A994" s="7"/>
      <c r="B994" s="7"/>
      <c r="C994" s="7"/>
      <c r="D994" s="7"/>
      <c r="E994" s="7"/>
      <c r="F994" s="7"/>
    </row>
    <row r="995" ht="15.75" customHeight="1">
      <c r="A995" s="7"/>
      <c r="B995" s="7"/>
      <c r="C995" s="7"/>
      <c r="D995" s="7"/>
      <c r="E995" s="7"/>
      <c r="F995" s="7"/>
    </row>
    <row r="996" ht="15.75" customHeight="1">
      <c r="A996" s="7"/>
      <c r="B996" s="7"/>
      <c r="C996" s="7"/>
      <c r="D996" s="7"/>
      <c r="E996" s="7"/>
      <c r="F996" s="7"/>
    </row>
    <row r="997" ht="15.75" customHeight="1">
      <c r="A997" s="7"/>
      <c r="B997" s="7"/>
      <c r="C997" s="7"/>
      <c r="D997" s="7"/>
      <c r="E997" s="7"/>
      <c r="F997" s="7"/>
    </row>
    <row r="998" ht="15.75" customHeight="1">
      <c r="A998" s="7"/>
      <c r="B998" s="7"/>
      <c r="C998" s="7"/>
      <c r="D998" s="7"/>
      <c r="E998" s="7"/>
      <c r="F998" s="7"/>
    </row>
    <row r="999" ht="15.75" customHeight="1">
      <c r="A999" s="7"/>
      <c r="B999" s="7"/>
      <c r="C999" s="7"/>
      <c r="D999" s="7"/>
      <c r="E999" s="7"/>
      <c r="F999" s="7"/>
    </row>
    <row r="1000" ht="15.75" customHeight="1">
      <c r="A1000" s="7"/>
      <c r="B1000" s="7"/>
      <c r="C1000" s="7"/>
      <c r="D1000" s="7"/>
      <c r="E1000" s="7"/>
      <c r="F1000" s="7"/>
    </row>
  </sheetData>
  <mergeCells count="2">
    <mergeCell ref="A2:F2"/>
    <mergeCell ref="A22:F22"/>
  </mergeCells>
  <hyperlinks>
    <hyperlink r:id="rId1" location="'Results'!A1" ref="A3"/>
  </hyperlinks>
  <printOptions/>
  <pageMargins bottom="1.0" footer="0.0" header="0.0" left="0.75" right="0.75" top="1.0"/>
  <pageSetup fitToHeight="0" paperSize="9" orientation="landscape"/>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2" width="8.0"/>
    <col customWidth="1" min="3" max="3" width="52.0"/>
    <col customWidth="1" min="4" max="6" width="14.0"/>
    <col customWidth="1" min="7" max="7" width="13.0"/>
    <col customWidth="1" min="8" max="8" width="12.0"/>
    <col customWidth="1" min="9" max="9" width="44.0"/>
    <col customWidth="1" min="10" max="10" width="8.71"/>
    <col customWidth="1" hidden="1" min="11" max="12" width="13.0"/>
    <col customWidth="1" min="13" max="26" width="8.71"/>
  </cols>
  <sheetData>
    <row r="1" ht="17.25" customHeight="1">
      <c r="A1" s="1" t="s">
        <v>1155</v>
      </c>
      <c r="B1" s="7"/>
      <c r="C1" s="7"/>
      <c r="D1" s="7"/>
      <c r="E1" s="7"/>
      <c r="F1" s="7"/>
      <c r="G1" s="7"/>
      <c r="H1" s="7"/>
      <c r="I1" s="7"/>
      <c r="K1" s="7"/>
      <c r="L1" s="7"/>
    </row>
    <row r="2">
      <c r="A2" s="7"/>
      <c r="B2" s="7"/>
      <c r="C2" s="7"/>
      <c r="D2" s="7"/>
      <c r="E2" s="7"/>
      <c r="F2" s="7"/>
      <c r="G2" s="7"/>
      <c r="H2" s="7"/>
      <c r="I2" s="7"/>
      <c r="K2" s="7"/>
      <c r="L2" s="7"/>
    </row>
    <row r="3" ht="15.0" customHeight="1">
      <c r="A3" s="8" t="s">
        <v>1156</v>
      </c>
      <c r="B3" s="7"/>
      <c r="C3" s="7"/>
      <c r="D3" s="7"/>
      <c r="E3" s="7"/>
      <c r="F3" s="7"/>
      <c r="G3" s="7"/>
      <c r="H3" s="7"/>
      <c r="I3" s="7"/>
      <c r="K3" s="7"/>
      <c r="L3" s="7"/>
    </row>
    <row r="4" ht="42.0" customHeight="1">
      <c r="A4" s="3" t="s">
        <v>1157</v>
      </c>
      <c r="K4" s="7"/>
      <c r="L4" s="7"/>
    </row>
    <row r="5">
      <c r="A5" s="7"/>
      <c r="B5" s="7"/>
      <c r="C5" s="7"/>
      <c r="D5" s="7"/>
      <c r="E5" s="7"/>
      <c r="F5" s="7"/>
      <c r="G5" s="7"/>
      <c r="H5" s="7"/>
      <c r="I5" s="7"/>
      <c r="K5" s="7"/>
      <c r="L5" s="7"/>
    </row>
    <row r="6" ht="34.5" customHeight="1">
      <c r="A6" s="24" t="s">
        <v>1158</v>
      </c>
      <c r="B6" s="24" t="s">
        <v>113</v>
      </c>
      <c r="C6" s="24" t="s">
        <v>1159</v>
      </c>
      <c r="D6" s="24" t="s">
        <v>1160</v>
      </c>
      <c r="E6" s="24" t="s">
        <v>1161</v>
      </c>
      <c r="F6" s="24" t="s">
        <v>1162</v>
      </c>
      <c r="G6" s="24" t="s">
        <v>120</v>
      </c>
      <c r="H6" s="24" t="s">
        <v>1163</v>
      </c>
      <c r="I6" s="24" t="s">
        <v>1164</v>
      </c>
      <c r="K6" s="23" t="s">
        <v>1165</v>
      </c>
      <c r="L6" s="23" t="s">
        <v>1166</v>
      </c>
    </row>
    <row r="7" ht="25.5" customHeight="1">
      <c r="A7" s="20">
        <v>1.0</v>
      </c>
      <c r="B7" s="20" t="str">
        <f t="array" ref="B7">IFERROR(INDEX(Results!$A$5:$A$23,MATCH(SMALL($K$7:$K$25,A7),$K$7:$K$25,0)),"")</f>
        <v>F16</v>
      </c>
      <c r="C7" s="55" t="str">
        <f t="array" ref="C7">IFERROR(INDEX(Results!$B$5:$B$23,MATCH(SMALL($K$7:$K$25,A7),$K$7:$K$25,0)),"")</f>
        <v>Bellwether reading, 10-precinct set, on the v0.1 baseline</v>
      </c>
      <c r="D7" s="28">
        <f t="array" ref="D7">IFERROR(ABS(INDEX(Results!$K$5:$K$23,MATCH(SMALL($K$7:$K$25,A7),$K$7:$K$25,0))),"")</f>
        <v>0.1458613158</v>
      </c>
      <c r="E7" s="27">
        <f t="array" ref="E7">IFERROR(INDEX(Results!$K$5:$K$23,MATCH(SMALL($K$7:$K$25,A7),$K$7:$K$25,0)),"")</f>
        <v>-0.1458613158</v>
      </c>
      <c r="F7" s="26">
        <f t="array" ref="F7">IFERROR(INDEX(Results!$E$5:$E$23,MATCH(SMALL($K$7:$K$25,A7),$K$7:$K$25,0)),"")</f>
        <v>0.4996833105</v>
      </c>
      <c r="G7" s="20" t="str">
        <f t="array" ref="G7">IFERROR(INDEX(Results!$H$5:$H$23,MATCH(SMALL($K$7:$K$25,A7),$K$7:$K$25,0)),"")</f>
        <v>Mackenzie</v>
      </c>
      <c r="H7" s="20" t="str">
        <f t="array" ref="H7">IFERROR(INDEX(Results!$N$5:$N$23,MATCH(SMALL($K$7:$K$25,A7),$K$7:$K$25,0)),"")</f>
        <v>No</v>
      </c>
      <c r="I7" s="3" t="str">
        <f t="array" ref="I7">IFERROR(INDEX(Results!$M$5:$M$23,MATCH(SMALL($K$7:$K$25,A7),$K$7:$K$25,0)),"")</f>
        <v>Out of sample selection; baseline backtest used actual turnout</v>
      </c>
      <c r="K7" s="7">
        <f>IF(ISNUMBER(Results!K5),ABS(Results!K5)+ROW(Results!K5)/1000000,"")</f>
        <v>1.741002433</v>
      </c>
      <c r="L7" s="7">
        <f>IF(ISNUMBER(Results!K5),1/(0.25+ABS(Results!K5)),0)</f>
        <v>0.5022608183</v>
      </c>
    </row>
    <row r="8" ht="25.5" customHeight="1">
      <c r="A8" s="20">
        <v>2.0</v>
      </c>
      <c r="B8" s="20" t="str">
        <f t="array" ref="B8">IFERROR(INDEX(Results!$A$5:$A$23,MATCH(SMALL($K$7:$K$25,A8),$K$7:$K$25,0)),"")</f>
        <v>F08</v>
      </c>
      <c r="C8" s="55" t="str">
        <f t="array" ref="C8">IFERROR(INDEX(Results!$B$5:$B$23,MATCH(SMALL($K$7:$K$25,A8),$K$7:$K$25,0)),"")</f>
        <v>Beta-Adjusted (precinct)</v>
      </c>
      <c r="D8" s="28">
        <f t="array" ref="D8">IFERROR(ABS(INDEX(Results!$K$5:$K$23,MATCH(SMALL($K$7:$K$25,A8),$K$7:$K$25,0))),"")</f>
        <v>0.209965715</v>
      </c>
      <c r="E8" s="27">
        <f t="array" ref="E8">IFERROR(INDEX(Results!$K$5:$K$23,MATCH(SMALL($K$7:$K$25,A8),$K$7:$K$25,0)),"")</f>
        <v>0.209965715</v>
      </c>
      <c r="F8" s="26">
        <f t="array" ref="F8">IFERROR(INDEX(Results!$E$5:$E$23,MATCH(SMALL($K$7:$K$25,A8),$K$7:$K$25,0)),"")</f>
        <v>0.47277</v>
      </c>
      <c r="G8" s="20" t="str">
        <f t="array" ref="G8">IFERROR(INDEX(Results!$H$5:$H$23,MATCH(SMALL($K$7:$K$25,A8),$K$7:$K$25,0)),"")</f>
        <v>Mackenzie</v>
      </c>
      <c r="H8" s="20" t="str">
        <f t="array" ref="H8">IFERROR(INDEX(Results!$N$5:$N$23,MATCH(SMALL($K$7:$K$25,A8),$K$7:$K$25,0)),"")</f>
        <v>No</v>
      </c>
      <c r="I8" s="3" t="str">
        <f t="array" ref="I8">IFERROR(INDEX(Results!$M$5:$M$23,MATCH(SMALL($K$7:$K$25,A8),$K$7:$K$25,0)),"")</f>
        <v>Out of sample</v>
      </c>
      <c r="K8" s="7" t="str">
        <f>IF(ISNUMBER(Results!K6),ABS(Results!K6)+ROW(Results!K6)/1000000,"")</f>
        <v/>
      </c>
      <c r="L8" s="7">
        <f>IF(ISNUMBER(Results!K6),1/(0.25+ABS(Results!K6)),0)</f>
        <v>0</v>
      </c>
    </row>
    <row r="9" ht="25.5" customHeight="1">
      <c r="A9" s="20">
        <v>3.0</v>
      </c>
      <c r="B9" s="20" t="str">
        <f t="array" ref="B9">IFERROR(INDEX(Results!$A$5:$A$23,MATCH(SMALL($K$7:$K$25,A9),$K$7:$K$25,0)),"")</f>
        <v>F14</v>
      </c>
      <c r="C9" s="55" t="str">
        <f t="array" ref="C9">IFERROR(INDEX(Results!$B$5:$B$23,MATCH(SMALL($K$7:$K$25,A9),$K$7:$K$25,0)),"")</f>
        <v>Beta-Adjusted (precinct template)</v>
      </c>
      <c r="D9" s="28">
        <f t="array" ref="D9">IFERROR(ABS(INDEX(Results!$K$5:$K$23,MATCH(SMALL($K$7:$K$25,A9),$K$7:$K$25,0))),"")</f>
        <v>0.209965715</v>
      </c>
      <c r="E9" s="27">
        <f t="array" ref="E9">IFERROR(INDEX(Results!$K$5:$K$23,MATCH(SMALL($K$7:$K$25,A9),$K$7:$K$25,0)),"")</f>
        <v>0.209965715</v>
      </c>
      <c r="F9" s="26">
        <f t="array" ref="F9">IFERROR(INDEX(Results!$E$5:$E$23,MATCH(SMALL($K$7:$K$25,A9),$K$7:$K$25,0)),"")</f>
        <v>0.46573</v>
      </c>
      <c r="G9" s="20" t="str">
        <f t="array" ref="G9">IFERROR(INDEX(Results!$H$5:$H$23,MATCH(SMALL($K$7:$K$25,A9),$K$7:$K$25,0)),"")</f>
        <v>Mackenzie</v>
      </c>
      <c r="H9" s="20" t="str">
        <f t="array" ref="H9">IFERROR(INDEX(Results!$N$5:$N$23,MATCH(SMALL($K$7:$K$25,A9),$K$7:$K$25,0)),"")</f>
        <v>No</v>
      </c>
      <c r="I9" s="3" t="str">
        <f t="array" ref="I9">IFERROR(INDEX(Results!$M$5:$M$23,MATCH(SMALL($K$7:$K$25,A9),$K$7:$K$25,0)),"")</f>
        <v>Out of sample (same backtest as F08)</v>
      </c>
      <c r="K9" s="7" t="str">
        <f>IF(ISNUMBER(Results!K7),ABS(Results!K7)+ROW(Results!K7)/1000000,"")</f>
        <v/>
      </c>
      <c r="L9" s="7">
        <f>IF(ISNUMBER(Results!K7),1/(0.25+ABS(Results!K7)),0)</f>
        <v>0</v>
      </c>
    </row>
    <row r="10" ht="25.5" customHeight="1">
      <c r="A10" s="20">
        <v>4.0</v>
      </c>
      <c r="B10" s="20" t="str">
        <f t="array" ref="B10">IFERROR(INDEX(Results!$A$5:$A$23,MATCH(SMALL($K$7:$K$25,A10),$K$7:$K$25,0)),"")</f>
        <v>F04</v>
      </c>
      <c r="C10" s="55" t="str">
        <f t="array" ref="C10">IFERROR(INDEX(Results!$B$5:$B$23,MATCH(SMALL($K$7:$K$25,A10),$K$7:$K$25,0)),"")</f>
        <v>Simple Trend (municipal, v3)</v>
      </c>
      <c r="D10" s="28">
        <f t="array" ref="D10">IFERROR(ABS(INDEX(Results!$K$5:$K$23,MATCH(SMALL($K$7:$K$25,A10),$K$7:$K$25,0))),"")</f>
        <v>0.2687428307</v>
      </c>
      <c r="E10" s="27">
        <f t="array" ref="E10">IFERROR(INDEX(Results!$K$5:$K$23,MATCH(SMALL($K$7:$K$25,A10),$K$7:$K$25,0)),"")</f>
        <v>0.2687428307</v>
      </c>
      <c r="F10" s="26">
        <f t="array" ref="F10">IFERROR(INDEX(Results!$E$5:$E$23,MATCH(SMALL($K$7:$K$25,A10),$K$7:$K$25,0)),"")</f>
        <v>0.47727</v>
      </c>
      <c r="G10" s="20" t="str">
        <f t="array" ref="G10">IFERROR(INDEX(Results!$H$5:$H$23,MATCH(SMALL($K$7:$K$25,A10),$K$7:$K$25,0)),"")</f>
        <v>Mackenzie</v>
      </c>
      <c r="H10" s="20" t="str">
        <f t="array" ref="H10">IFERROR(INDEX(Results!$N$5:$N$23,MATCH(SMALL($K$7:$K$25,A10),$K$7:$K$25,0)),"")</f>
        <v>No</v>
      </c>
      <c r="I10" s="3" t="str">
        <f t="array" ref="I10">IFERROR(INDEX(Results!$M$5:$M$23,MATCH(SMALL($K$7:$K$25,A10),$K$7:$K$25,0)),"")</f>
        <v>Out of sample</v>
      </c>
      <c r="K10" s="7">
        <f>IF(ISNUMBER(Results!K8),ABS(Results!K8)+ROW(Results!K8)/1000000,"")</f>
        <v>0.2687508307</v>
      </c>
      <c r="L10" s="7">
        <f>IF(ISNUMBER(Results!K8),1/(0.25+ABS(Results!K8)),0)</f>
        <v>1.927737485</v>
      </c>
    </row>
    <row r="11" ht="25.5" customHeight="1">
      <c r="A11" s="20">
        <v>5.0</v>
      </c>
      <c r="B11" s="20" t="str">
        <f t="array" ref="B11">IFERROR(INDEX(Results!$A$5:$A$23,MATCH(SMALL($K$7:$K$25,A11),$K$7:$K$25,0)),"")</f>
        <v>F10</v>
      </c>
      <c r="C11" s="55" t="str">
        <f t="array" ref="C11">IFERROR(INDEX(Results!$B$5:$B$23,MATCH(SMALL($K$7:$K$25,A11),$K$7:$K$25,0)),"")</f>
        <v>Simple Trend (municipal template)</v>
      </c>
      <c r="D11" s="28">
        <f t="array" ref="D11">IFERROR(ABS(INDEX(Results!$K$5:$K$23,MATCH(SMALL($K$7:$K$25,A11),$K$7:$K$25,0))),"")</f>
        <v>0.2687428307</v>
      </c>
      <c r="E11" s="27">
        <f t="array" ref="E11">IFERROR(INDEX(Results!$K$5:$K$23,MATCH(SMALL($K$7:$K$25,A11),$K$7:$K$25,0)),"")</f>
        <v>0.2687428307</v>
      </c>
      <c r="F11" s="26">
        <f t="array" ref="F11">IFERROR(INDEX(Results!$E$5:$E$23,MATCH(SMALL($K$7:$K$25,A11),$K$7:$K$25,0)),"")</f>
        <v>0.46939</v>
      </c>
      <c r="G11" s="20" t="str">
        <f t="array" ref="G11">IFERROR(INDEX(Results!$H$5:$H$23,MATCH(SMALL($K$7:$K$25,A11),$K$7:$K$25,0)),"")</f>
        <v>Mackenzie</v>
      </c>
      <c r="H11" s="20" t="str">
        <f t="array" ref="H11">IFERROR(INDEX(Results!$N$5:$N$23,MATCH(SMALL($K$7:$K$25,A11),$K$7:$K$25,0)),"")</f>
        <v>No</v>
      </c>
      <c r="I11" s="3" t="str">
        <f t="array" ref="I11">IFERROR(INDEX(Results!$M$5:$M$23,MATCH(SMALL($K$7:$K$25,A11),$K$7:$K$25,0)),"")</f>
        <v>Out of sample (same backtest as F04)</v>
      </c>
      <c r="K11" s="7">
        <f>IF(ISNUMBER(Results!K9),ABS(Results!K9)+ROW(Results!K9)/1000000,"")</f>
        <v>1.285436432</v>
      </c>
      <c r="L11" s="7">
        <f>IF(ISNUMBER(Results!K9),1/(0.25+ABS(Results!K9)),0)</f>
        <v>0.651284443</v>
      </c>
    </row>
    <row r="12" ht="25.5" customHeight="1">
      <c r="A12" s="20">
        <v>6.0</v>
      </c>
      <c r="B12" s="20" t="str">
        <f t="array" ref="B12">IFERROR(INDEX(Results!$A$5:$A$23,MATCH(SMALL($K$7:$K$25,A12),$K$7:$K$25,0)),"")</f>
        <v>F19</v>
      </c>
      <c r="C12" s="55" t="str">
        <f t="array" ref="C12">IFERROR(INDEX(Results!$B$5:$B$23,MATCH(SMALL($K$7:$K$25,A12),$K$7:$K$25,0)),"")</f>
        <v>Baseline + bellwether blend (50/50, v11)</v>
      </c>
      <c r="D12" s="28">
        <f t="array" ref="D12">IFERROR(ABS(INDEX(Results!$K$5:$K$23,MATCH(SMALL($K$7:$K$25,A12),$K$7:$K$25,0))),"")</f>
        <v>0.3444400853</v>
      </c>
      <c r="E12" s="27">
        <f t="array" ref="E12">IFERROR(INDEX(Results!$K$5:$K$23,MATCH(SMALL($K$7:$K$25,A12),$K$7:$K$25,0)),"")</f>
        <v>-0.3444400853</v>
      </c>
      <c r="F12" s="26">
        <f t="array" ref="F12">IFERROR(INDEX(Results!$E$5:$E$23,MATCH(SMALL($K$7:$K$25,A12),$K$7:$K$25,0)),"")</f>
        <v>0.4975268799</v>
      </c>
      <c r="G12" s="20" t="str">
        <f t="array" ref="G12">IFERROR(INDEX(Results!$H$5:$H$23,MATCH(SMALL($K$7:$K$25,A12),$K$7:$K$25,0)),"")</f>
        <v>Mackenzie</v>
      </c>
      <c r="H12" s="20" t="str">
        <f t="array" ref="H12">IFERROR(INDEX(Results!$N$5:$N$23,MATCH(SMALL($K$7:$K$25,A12),$K$7:$K$25,0)),"")</f>
        <v>No</v>
      </c>
      <c r="I12" s="3" t="str">
        <f t="array" ref="I12">IFERROR(INDEX(Results!$M$5:$M$23,MATCH(SMALL($K$7:$K$25,A12),$K$7:$K$25,0)),"")</f>
        <v>Fully out of sample (2022 and 2024)</v>
      </c>
      <c r="K12" s="7">
        <f>IF(ISNUMBER(Results!K10),ABS(Results!K10)+ROW(Results!K10)/1000000,"")</f>
        <v>2.287689649</v>
      </c>
      <c r="L12" s="7">
        <f>IF(ISNUMBER(Results!K10),1/(0.25+ABS(Results!K10)),0)</f>
        <v>0.3940607715</v>
      </c>
    </row>
    <row r="13" ht="25.5" customHeight="1">
      <c r="A13" s="20">
        <v>7.0</v>
      </c>
      <c r="B13" s="20" t="str">
        <f t="array" ref="B13">IFERROR(INDEX(Results!$A$5:$A$23,MATCH(SMALL($K$7:$K$25,A13),$K$7:$K$25,0)),"")</f>
        <v>F07</v>
      </c>
      <c r="C13" s="55" t="str">
        <f t="array" ref="C13">IFERROR(INDEX(Results!$B$5:$B$23,MATCH(SMALL($K$7:$K$25,A13),$K$7:$K$25,0)),"")</f>
        <v>Simple Trend (precinct)</v>
      </c>
      <c r="D13" s="28">
        <f t="array" ref="D13">IFERROR(ABS(INDEX(Results!$K$5:$K$23,MATCH(SMALL($K$7:$K$25,A13),$K$7:$K$25,0))),"")</f>
        <v>0.3874594593</v>
      </c>
      <c r="E13" s="27">
        <f t="array" ref="E13">IFERROR(INDEX(Results!$K$5:$K$23,MATCH(SMALL($K$7:$K$25,A13),$K$7:$K$25,0)),"")</f>
        <v>0.3874594593</v>
      </c>
      <c r="F13" s="26">
        <f t="array" ref="F13">IFERROR(INDEX(Results!$E$5:$E$23,MATCH(SMALL($K$7:$K$25,A13),$K$7:$K$25,0)),"")</f>
        <v>0.48313</v>
      </c>
      <c r="G13" s="20" t="str">
        <f t="array" ref="G13">IFERROR(INDEX(Results!$H$5:$H$23,MATCH(SMALL($K$7:$K$25,A13),$K$7:$K$25,0)),"")</f>
        <v>Mackenzie</v>
      </c>
      <c r="H13" s="20" t="str">
        <f t="array" ref="H13">IFERROR(INDEX(Results!$N$5:$N$23,MATCH(SMALL($K$7:$K$25,A13),$K$7:$K$25,0)),"")</f>
        <v>No</v>
      </c>
      <c r="I13" s="3" t="str">
        <f t="array" ref="I13">IFERROR(INDEX(Results!$M$5:$M$23,MATCH(SMALL($K$7:$K$25,A13),$K$7:$K$25,0)),"")</f>
        <v>Out of sample</v>
      </c>
      <c r="K13" s="7">
        <f>IF(ISNUMBER(Results!K11),ABS(Results!K11)+ROW(Results!K11)/1000000,"")</f>
        <v>0.3874704593</v>
      </c>
      <c r="L13" s="7">
        <f>IF(ISNUMBER(Results!K11),1/(0.25+ABS(Results!K11)),0)</f>
        <v>1.568727212</v>
      </c>
    </row>
    <row r="14" ht="25.5" customHeight="1">
      <c r="A14" s="20">
        <v>8.0</v>
      </c>
      <c r="B14" s="20" t="str">
        <f t="array" ref="B14">IFERROR(INDEX(Results!$A$5:$A$23,MATCH(SMALL($K$7:$K$25,A14),$K$7:$K$25,0)),"")</f>
        <v>F13</v>
      </c>
      <c r="C14" s="55" t="str">
        <f t="array" ref="C14">IFERROR(INDEX(Results!$B$5:$B$23,MATCH(SMALL($K$7:$K$25,A14),$K$7:$K$25,0)),"")</f>
        <v>Simple Trend (precinct template)</v>
      </c>
      <c r="D14" s="28">
        <f t="array" ref="D14">IFERROR(ABS(INDEX(Results!$K$5:$K$23,MATCH(SMALL($K$7:$K$25,A14),$K$7:$K$25,0))),"")</f>
        <v>0.3874594593</v>
      </c>
      <c r="E14" s="27">
        <f t="array" ref="E14">IFERROR(INDEX(Results!$K$5:$K$23,MATCH(SMALL($K$7:$K$25,A14),$K$7:$K$25,0)),"")</f>
        <v>0.3874594593</v>
      </c>
      <c r="F14" s="26">
        <f t="array" ref="F14">IFERROR(INDEX(Results!$E$5:$E$23,MATCH(SMALL($K$7:$K$25,A14),$K$7:$K$25,0)),"")</f>
        <v>0.4763</v>
      </c>
      <c r="G14" s="20" t="str">
        <f t="array" ref="G14">IFERROR(INDEX(Results!$H$5:$H$23,MATCH(SMALL($K$7:$K$25,A14),$K$7:$K$25,0)),"")</f>
        <v>Mackenzie</v>
      </c>
      <c r="H14" s="20" t="str">
        <f t="array" ref="H14">IFERROR(INDEX(Results!$N$5:$N$23,MATCH(SMALL($K$7:$K$25,A14),$K$7:$K$25,0)),"")</f>
        <v>No</v>
      </c>
      <c r="I14" s="3" t="str">
        <f t="array" ref="I14">IFERROR(INDEX(Results!$M$5:$M$23,MATCH(SMALL($K$7:$K$25,A14),$K$7:$K$25,0)),"")</f>
        <v>Out of sample (same backtest as F07)</v>
      </c>
      <c r="K14" s="7">
        <f>IF(ISNUMBER(Results!K12),ABS(Results!K12)+ROW(Results!K12)/1000000,"")</f>
        <v>0.209977715</v>
      </c>
      <c r="L14" s="7">
        <f>IF(ISNUMBER(Results!K12),1/(0.25+ABS(Results!K12)),0)</f>
        <v>2.174075083</v>
      </c>
    </row>
    <row r="15" ht="25.5" customHeight="1">
      <c r="A15" s="20">
        <v>9.0</v>
      </c>
      <c r="B15" s="20" t="str">
        <f t="array" ref="B15">IFERROR(INDEX(Results!$A$5:$A$23,MATCH(SMALL($K$7:$K$25,A15),$K$7:$K$25,0)),"")</f>
        <v>F18</v>
      </c>
      <c r="C15" s="55" t="str">
        <f t="array" ref="C15">IFERROR(INDEX(Results!$B$5:$B$23,MATCH(SMALL($K$7:$K$25,A15),$K$7:$K$25,0)),"")</f>
        <v>Bellwether reading on the v11 baseline (honest rule)</v>
      </c>
      <c r="D15" s="28">
        <f t="array" ref="D15">IFERROR(ABS(INDEX(Results!$K$5:$K$23,MATCH(SMALL($K$7:$K$25,A15),$K$7:$K$25,0))),"")</f>
        <v>0.5104628176</v>
      </c>
      <c r="E15" s="27">
        <f t="array" ref="E15">IFERROR(INDEX(Results!$K$5:$K$23,MATCH(SMALL($K$7:$K$25,A15),$K$7:$K$25,0)),"")</f>
        <v>-0.5104628176</v>
      </c>
      <c r="F15" s="26">
        <f t="array" ref="F15">IFERROR(INDEX(Results!$E$5:$E$23,MATCH(SMALL($K$7:$K$25,A15),$K$7:$K$25,0)),"")</f>
        <v>0.5001107445</v>
      </c>
      <c r="G15" s="20" t="str">
        <f t="array" ref="G15">IFERROR(INDEX(Results!$H$5:$H$23,MATCH(SMALL($K$7:$K$25,A15),$K$7:$K$25,0)),"")</f>
        <v>Brooks</v>
      </c>
      <c r="H15" s="20" t="str">
        <f t="array" ref="H15">IFERROR(INDEX(Results!$N$5:$N$23,MATCH(SMALL($K$7:$K$25,A15),$K$7:$K$25,0)),"")</f>
        <v>No</v>
      </c>
      <c r="I15" s="3" t="str">
        <f t="array" ref="I15">IFERROR(INDEX(Results!$M$5:$M$23,MATCH(SMALL($K$7:$K$25,A15),$K$7:$K$25,0)),"")</f>
        <v>Fully out of sample (2022 and 2024)</v>
      </c>
      <c r="K15" s="7">
        <f>IF(ISNUMBER(Results!K13),ABS(Results!K13)+ROW(Results!K13)/1000000,"")</f>
        <v>1.826669665</v>
      </c>
      <c r="L15" s="7">
        <f>IF(ISNUMBER(Results!K13),1/(0.25+ABS(Results!K13)),0)</f>
        <v>0.4815432501</v>
      </c>
    </row>
    <row r="16" ht="25.5" customHeight="1">
      <c r="A16" s="20">
        <v>10.0</v>
      </c>
      <c r="B16" s="20" t="str">
        <f t="array" ref="B16">IFERROR(INDEX(Results!$A$5:$A$23,MATCH(SMALL($K$7:$K$25,A16),$K$7:$K$25,0)),"")</f>
        <v>F17</v>
      </c>
      <c r="C16" s="55" t="str">
        <f t="array" ref="C16">IFERROR(INDEX(Results!$B$5:$B$23,MATCH(SMALL($K$7:$K$25,A16),$K$7:$K$25,0)),"")</f>
        <v>Bellwether reading, Professor Crain’s 6 precincts, on the v0.1 baseline</v>
      </c>
      <c r="D16" s="28">
        <f t="array" ref="D16">IFERROR(ABS(INDEX(Results!$K$5:$K$23,MATCH(SMALL($K$7:$K$25,A16),$K$7:$K$25,0))),"")</f>
        <v>0.6282289803</v>
      </c>
      <c r="E16" s="27">
        <f t="array" ref="E16">IFERROR(INDEX(Results!$K$5:$K$23,MATCH(SMALL($K$7:$K$25,A16),$K$7:$K$25,0)),"")</f>
        <v>-0.6282289803</v>
      </c>
      <c r="F16" s="26">
        <f t="array" ref="F16">IFERROR(INDEX(Results!$E$5:$E$23,MATCH(SMALL($K$7:$K$25,A16),$K$7:$K$25,0)),"")</f>
        <v>0.492175509</v>
      </c>
      <c r="G16" s="20" t="str">
        <f t="array" ref="G16">IFERROR(INDEX(Results!$H$5:$H$23,MATCH(SMALL($K$7:$K$25,A16),$K$7:$K$25,0)),"")</f>
        <v>Mackenzie</v>
      </c>
      <c r="H16" s="20" t="str">
        <f t="array" ref="H16">IFERROR(INDEX(Results!$N$5:$N$23,MATCH(SMALL($K$7:$K$25,A16),$K$7:$K$25,0)),"")</f>
        <v>No</v>
      </c>
      <c r="I16" s="3" t="str">
        <f t="array" ref="I16">IFERROR(INDEX(Results!$M$5:$M$23,MATCH(SMALL($K$7:$K$25,A16),$K$7:$K$25,0)),"")</f>
        <v>Selection data unknown; baseline backtest used actual turnout</v>
      </c>
      <c r="K16" s="7">
        <f>IF(ISNUMBER(Results!K14),ABS(Results!K14)+ROW(Results!K14)/1000000,"")</f>
        <v>0.2687568307</v>
      </c>
      <c r="L16" s="7">
        <f>IF(ISNUMBER(Results!K14),1/(0.25+ABS(Results!K14)),0)</f>
        <v>1.927737485</v>
      </c>
    </row>
    <row r="17" ht="25.5" customHeight="1">
      <c r="A17" s="20">
        <v>11.0</v>
      </c>
      <c r="B17" s="20" t="str">
        <f t="array" ref="B17">IFERROR(INDEX(Results!$A$5:$A$23,MATCH(SMALL($K$7:$K$25,A17),$K$7:$K$25,0)),"")</f>
        <v>F05</v>
      </c>
      <c r="C17" s="55" t="str">
        <f t="array" ref="C17">IFERROR(INDEX(Results!$B$5:$B$23,MATCH(SMALL($K$7:$K$25,A17),$K$7:$K$25,0)),"")</f>
        <v>Beta-Adjusted (municipal, v3)</v>
      </c>
      <c r="D17" s="28">
        <f t="array" ref="D17">IFERROR(ABS(INDEX(Results!$K$5:$K$23,MATCH(SMALL($K$7:$K$25,A17),$K$7:$K$25,0))),"")</f>
        <v>1.285427432</v>
      </c>
      <c r="E17" s="27">
        <f t="array" ref="E17">IFERROR(INDEX(Results!$K$5:$K$23,MATCH(SMALL($K$7:$K$25,A17),$K$7:$K$25,0)),"")</f>
        <v>1.285427432</v>
      </c>
      <c r="F17" s="26">
        <f t="array" ref="F17">IFERROR(INDEX(Results!$E$5:$E$23,MATCH(SMALL($K$7:$K$25,A17),$K$7:$K$25,0)),"")</f>
        <v>0.46765</v>
      </c>
      <c r="G17" s="20" t="str">
        <f t="array" ref="G17">IFERROR(INDEX(Results!$H$5:$H$23,MATCH(SMALL($K$7:$K$25,A17),$K$7:$K$25,0)),"")</f>
        <v>Mackenzie</v>
      </c>
      <c r="H17" s="20" t="str">
        <f t="array" ref="H17">IFERROR(INDEX(Results!$N$5:$N$23,MATCH(SMALL($K$7:$K$25,A17),$K$7:$K$25,0)),"")</f>
        <v>No</v>
      </c>
      <c r="I17" s="3" t="str">
        <f t="array" ref="I17">IFERROR(INDEX(Results!$M$5:$M$23,MATCH(SMALL($K$7:$K$25,A17),$K$7:$K$25,0)),"")</f>
        <v>Out of sample</v>
      </c>
      <c r="K17" s="7">
        <f>IF(ISNUMBER(Results!K15),ABS(Results!K15)+ROW(Results!K15)/1000000,"")</f>
        <v>1.285442432</v>
      </c>
      <c r="L17" s="7">
        <f>IF(ISNUMBER(Results!K15),1/(0.25+ABS(Results!K15)),0)</f>
        <v>0.651284443</v>
      </c>
    </row>
    <row r="18" ht="25.5" customHeight="1">
      <c r="A18" s="20">
        <v>12.0</v>
      </c>
      <c r="B18" s="20" t="str">
        <f t="array" ref="B18">IFERROR(INDEX(Results!$A$5:$A$23,MATCH(SMALL($K$7:$K$25,A18),$K$7:$K$25,0)),"")</f>
        <v>F11</v>
      </c>
      <c r="C18" s="55" t="str">
        <f t="array" ref="C18">IFERROR(INDEX(Results!$B$5:$B$23,MATCH(SMALL($K$7:$K$25,A18),$K$7:$K$25,0)),"")</f>
        <v>Beta-Adjusted (municipal template)</v>
      </c>
      <c r="D18" s="28">
        <f t="array" ref="D18">IFERROR(ABS(INDEX(Results!$K$5:$K$23,MATCH(SMALL($K$7:$K$25,A18),$K$7:$K$25,0))),"")</f>
        <v>1.285427432</v>
      </c>
      <c r="E18" s="27">
        <f t="array" ref="E18">IFERROR(INDEX(Results!$K$5:$K$23,MATCH(SMALL($K$7:$K$25,A18),$K$7:$K$25,0)),"")</f>
        <v>1.285427432</v>
      </c>
      <c r="F18" s="26">
        <f t="array" ref="F18">IFERROR(INDEX(Results!$E$5:$E$23,MATCH(SMALL($K$7:$K$25,A18),$K$7:$K$25,0)),"")</f>
        <v>0.4597</v>
      </c>
      <c r="G18" s="20" t="str">
        <f t="array" ref="G18">IFERROR(INDEX(Results!$H$5:$H$23,MATCH(SMALL($K$7:$K$25,A18),$K$7:$K$25,0)),"")</f>
        <v>Mackenzie</v>
      </c>
      <c r="H18" s="20" t="str">
        <f t="array" ref="H18">IFERROR(INDEX(Results!$N$5:$N$23,MATCH(SMALL($K$7:$K$25,A18),$K$7:$K$25,0)),"")</f>
        <v>No</v>
      </c>
      <c r="I18" s="3" t="str">
        <f t="array" ref="I18">IFERROR(INDEX(Results!$M$5:$M$23,MATCH(SMALL($K$7:$K$25,A18),$K$7:$K$25,0)),"")</f>
        <v>Out of sample (same backtest as F05)</v>
      </c>
      <c r="K18" s="7">
        <f>IF(ISNUMBER(Results!K16),ABS(Results!K16)+ROW(Results!K16)/1000000,"")</f>
        <v>2.287695649</v>
      </c>
      <c r="L18" s="7">
        <f>IF(ISNUMBER(Results!K16),1/(0.25+ABS(Results!K16)),0)</f>
        <v>0.3940607715</v>
      </c>
    </row>
    <row r="19" ht="25.5" customHeight="1">
      <c r="A19" s="20">
        <v>13.0</v>
      </c>
      <c r="B19" s="20" t="str">
        <f t="array" ref="B19">IFERROR(INDEX(Results!$A$5:$A$23,MATCH(SMALL($K$7:$K$25,A19),$K$7:$K$25,0)),"")</f>
        <v>F01</v>
      </c>
      <c r="C19" s="55" t="str">
        <f t="array" ref="C19">IFERROR(INDEX(Results!$B$5:$B$23,MATCH(SMALL($K$7:$K$25,A19),$K$7:$K$25,0)),"")</f>
        <v>Simple Trend (municipal, v2)</v>
      </c>
      <c r="D19" s="28">
        <f t="array" ref="D19">IFERROR(ABS(INDEX(Results!$K$5:$K$23,MATCH(SMALL($K$7:$K$25,A19),$K$7:$K$25,0))),"")</f>
        <v>1.740997433</v>
      </c>
      <c r="E19" s="27">
        <f t="array" ref="E19">IFERROR(INDEX(Results!$K$5:$K$23,MATCH(SMALL($K$7:$K$25,A19),$K$7:$K$25,0)),"")</f>
        <v>1.740997433</v>
      </c>
      <c r="F19" s="26">
        <f t="array" ref="F19">IFERROR(INDEX(Results!$E$5:$E$23,MATCH(SMALL($K$7:$K$25,A19),$K$7:$K$25,0)),"")</f>
        <v>0.49372</v>
      </c>
      <c r="G19" s="20" t="str">
        <f t="array" ref="G19">IFERROR(INDEX(Results!$H$5:$H$23,MATCH(SMALL($K$7:$K$25,A19),$K$7:$K$25,0)),"")</f>
        <v>Mackenzie</v>
      </c>
      <c r="H19" s="20" t="str">
        <f t="array" ref="H19">IFERROR(INDEX(Results!$N$5:$N$23,MATCH(SMALL($K$7:$K$25,A19),$K$7:$K$25,0)),"")</f>
        <v>Yes</v>
      </c>
      <c r="I19" s="3" t="str">
        <f t="array" ref="I19">IFERROR(INDEX(Results!$M$5:$M$23,MATCH(SMALL($K$7:$K$25,A19),$K$7:$K$25,0)),"")</f>
        <v>Out of sample (unit-level); district miss is for Lehigh + Northampton only</v>
      </c>
      <c r="K19" s="7">
        <f>IF(ISNUMBER(Results!K17),ABS(Results!K17)+ROW(Results!K17)/1000000,"")</f>
        <v>0.3874764593</v>
      </c>
      <c r="L19" s="7">
        <f>IF(ISNUMBER(Results!K17),1/(0.25+ABS(Results!K17)),0)</f>
        <v>1.568727212</v>
      </c>
    </row>
    <row r="20" ht="25.5" customHeight="1">
      <c r="A20" s="20">
        <v>14.0</v>
      </c>
      <c r="B20" s="20" t="str">
        <f t="array" ref="B20">IFERROR(INDEX(Results!$A$5:$A$23,MATCH(SMALL($K$7:$K$25,A20),$K$7:$K$25,0)),"")</f>
        <v>F09</v>
      </c>
      <c r="C20" s="55" t="str">
        <f t="array" ref="C20">IFERROR(INDEX(Results!$B$5:$B$23,MATCH(SMALL($K$7:$K$25,A20),$K$7:$K$25,0)),"")</f>
        <v>Multi-Variable Regression (precinct)</v>
      </c>
      <c r="D20" s="28">
        <f t="array" ref="D20">IFERROR(ABS(INDEX(Results!$K$5:$K$23,MATCH(SMALL($K$7:$K$25,A20),$K$7:$K$25,0))),"")</f>
        <v>1.826656665</v>
      </c>
      <c r="E20" s="27">
        <f t="array" ref="E20">IFERROR(INDEX(Results!$K$5:$K$23,MATCH(SMALL($K$7:$K$25,A20),$K$7:$K$25,0)),"")</f>
        <v>-1.826656665</v>
      </c>
      <c r="F20" s="26">
        <f t="array" ref="F20">IFERROR(INDEX(Results!$E$5:$E$23,MATCH(SMALL($K$7:$K$25,A20),$K$7:$K$25,0)),"")</f>
        <v>0.50897</v>
      </c>
      <c r="G20" s="20" t="str">
        <f t="array" ref="G20">IFERROR(INDEX(Results!$H$5:$H$23,MATCH(SMALL($K$7:$K$25,A20),$K$7:$K$25,0)),"")</f>
        <v>Brooks</v>
      </c>
      <c r="H20" s="20" t="str">
        <f t="array" ref="H20">IFERROR(INDEX(Results!$N$5:$N$23,MATCH(SMALL($K$7:$K$25,A20),$K$7:$K$25,0)),"")</f>
        <v>No</v>
      </c>
      <c r="I20" s="3" t="str">
        <f t="array" ref="I20">IFERROR(INDEX(Results!$M$5:$M$23,MATCH(SMALL($K$7:$K$25,A20),$K$7:$K$25,0)),"")</f>
        <v>Out of sample</v>
      </c>
      <c r="K20" s="7">
        <f>IF(ISNUMBER(Results!K18),ABS(Results!K18)+ROW(Results!K18)/1000000,"")</f>
        <v>0.209983715</v>
      </c>
      <c r="L20" s="7">
        <f>IF(ISNUMBER(Results!K18),1/(0.25+ABS(Results!K18)),0)</f>
        <v>2.174075083</v>
      </c>
    </row>
    <row r="21" ht="25.5" customHeight="1">
      <c r="A21" s="20">
        <v>15.0</v>
      </c>
      <c r="B21" s="20" t="str">
        <f t="array" ref="B21">IFERROR(INDEX(Results!$A$5:$A$23,MATCH(SMALL($K$7:$K$25,A21),$K$7:$K$25,0)),"")</f>
        <v>F15</v>
      </c>
      <c r="C21" s="55" t="str">
        <f t="array" ref="C21">IFERROR(INDEX(Results!$B$5:$B$23,MATCH(SMALL($K$7:$K$25,A21),$K$7:$K$25,0)),"")</f>
        <v>Regression (precinct template)</v>
      </c>
      <c r="D21" s="28">
        <f t="array" ref="D21">IFERROR(ABS(INDEX(Results!$K$5:$K$23,MATCH(SMALL($K$7:$K$25,A21),$K$7:$K$25,0))),"")</f>
        <v>1.826656665</v>
      </c>
      <c r="E21" s="27">
        <f t="array" ref="E21">IFERROR(INDEX(Results!$K$5:$K$23,MATCH(SMALL($K$7:$K$25,A21),$K$7:$K$25,0)),"")</f>
        <v>-1.826656665</v>
      </c>
      <c r="F21" s="26">
        <f t="array" ref="F21">IFERROR(INDEX(Results!$E$5:$E$23,MATCH(SMALL($K$7:$K$25,A21),$K$7:$K$25,0)),"")</f>
        <v>0.50487</v>
      </c>
      <c r="G21" s="20" t="str">
        <f t="array" ref="G21">IFERROR(INDEX(Results!$H$5:$H$23,MATCH(SMALL($K$7:$K$25,A21),$K$7:$K$25,0)),"")</f>
        <v>Brooks</v>
      </c>
      <c r="H21" s="20" t="str">
        <f t="array" ref="H21">IFERROR(INDEX(Results!$N$5:$N$23,MATCH(SMALL($K$7:$K$25,A21),$K$7:$K$25,0)),"")</f>
        <v>No</v>
      </c>
      <c r="I21" s="3" t="str">
        <f t="array" ref="I21">IFERROR(INDEX(Results!$M$5:$M$23,MATCH(SMALL($K$7:$K$25,A21),$K$7:$K$25,0)),"")</f>
        <v>Out of sample (same backtest as F09)</v>
      </c>
      <c r="K21" s="7">
        <f>IF(ISNUMBER(Results!K19),ABS(Results!K19)+ROW(Results!K19)/1000000,"")</f>
        <v>1.826675665</v>
      </c>
      <c r="L21" s="7">
        <f>IF(ISNUMBER(Results!K19),1/(0.25+ABS(Results!K19)),0)</f>
        <v>0.4815432501</v>
      </c>
    </row>
    <row r="22" ht="25.5" customHeight="1">
      <c r="A22" s="20">
        <v>16.0</v>
      </c>
      <c r="B22" s="20" t="str">
        <f t="array" ref="B22">IFERROR(INDEX(Results!$A$5:$A$23,MATCH(SMALL($K$7:$K$25,A22),$K$7:$K$25,0)),"")</f>
        <v>F06</v>
      </c>
      <c r="C22" s="55" t="str">
        <f t="array" ref="C22">IFERROR(INDEX(Results!$B$5:$B$23,MATCH(SMALL($K$7:$K$25,A22),$K$7:$K$25,0)),"")</f>
        <v>Multi-Variable Regression (municipal, v3)</v>
      </c>
      <c r="D22" s="28">
        <f t="array" ref="D22">IFERROR(ABS(INDEX(Results!$K$5:$K$23,MATCH(SMALL($K$7:$K$25,A22),$K$7:$K$25,0))),"")</f>
        <v>2.287679649</v>
      </c>
      <c r="E22" s="27">
        <f t="array" ref="E22">IFERROR(INDEX(Results!$K$5:$K$23,MATCH(SMALL($K$7:$K$25,A22),$K$7:$K$25,0)),"")</f>
        <v>-2.287679649</v>
      </c>
      <c r="F22" s="26">
        <f t="array" ref="F22">IFERROR(INDEX(Results!$E$5:$E$23,MATCH(SMALL($K$7:$K$25,A22),$K$7:$K$25,0)),"")</f>
        <v>0.50644</v>
      </c>
      <c r="G22" s="20" t="str">
        <f t="array" ref="G22">IFERROR(INDEX(Results!$H$5:$H$23,MATCH(SMALL($K$7:$K$25,A22),$K$7:$K$25,0)),"")</f>
        <v>Brooks</v>
      </c>
      <c r="H22" s="20" t="str">
        <f t="array" ref="H22">IFERROR(INDEX(Results!$N$5:$N$23,MATCH(SMALL($K$7:$K$25,A22),$K$7:$K$25,0)),"")</f>
        <v>No</v>
      </c>
      <c r="I22" s="3" t="str">
        <f t="array" ref="I22">IFERROR(INDEX(Results!$M$5:$M$23,MATCH(SMALL($K$7:$K$25,A22),$K$7:$K$25,0)),"")</f>
        <v>Out of sample</v>
      </c>
      <c r="K22" s="7">
        <f>IF(ISNUMBER(Results!K20),ABS(Results!K20)+ROW(Results!K20)/1000000,"")</f>
        <v>0.1458813158</v>
      </c>
      <c r="L22" s="7">
        <f>IF(ISNUMBER(Results!K20),1/(0.25+ABS(Results!K20)),0)</f>
        <v>2.52613721</v>
      </c>
    </row>
    <row r="23" ht="25.5" customHeight="1">
      <c r="A23" s="20">
        <v>17.0</v>
      </c>
      <c r="B23" s="20" t="str">
        <f t="array" ref="B23">IFERROR(INDEX(Results!$A$5:$A$23,MATCH(SMALL($K$7:$K$25,A23),$K$7:$K$25,0)),"")</f>
        <v>F12</v>
      </c>
      <c r="C23" s="55" t="str">
        <f t="array" ref="C23">IFERROR(INDEX(Results!$B$5:$B$23,MATCH(SMALL($K$7:$K$25,A23),$K$7:$K$25,0)),"")</f>
        <v>Regression (municipal template)</v>
      </c>
      <c r="D23" s="28">
        <f t="array" ref="D23">IFERROR(ABS(INDEX(Results!$K$5:$K$23,MATCH(SMALL($K$7:$K$25,A23),$K$7:$K$25,0))),"")</f>
        <v>2.287679649</v>
      </c>
      <c r="E23" s="27">
        <f t="array" ref="E23">IFERROR(INDEX(Results!$K$5:$K$23,MATCH(SMALL($K$7:$K$25,A23),$K$7:$K$25,0)),"")</f>
        <v>-2.287679649</v>
      </c>
      <c r="F23" s="26">
        <f t="array" ref="F23">IFERROR(INDEX(Results!$E$5:$E$23,MATCH(SMALL($K$7:$K$25,A23),$K$7:$K$25,0)),"")</f>
        <v>0.49935</v>
      </c>
      <c r="G23" s="20" t="str">
        <f t="array" ref="G23">IFERROR(INDEX(Results!$H$5:$H$23,MATCH(SMALL($K$7:$K$25,A23),$K$7:$K$25,0)),"")</f>
        <v>Mackenzie</v>
      </c>
      <c r="H23" s="20" t="str">
        <f t="array" ref="H23">IFERROR(INDEX(Results!$N$5:$N$23,MATCH(SMALL($K$7:$K$25,A23),$K$7:$K$25,0)),"")</f>
        <v>No</v>
      </c>
      <c r="I23" s="3" t="str">
        <f t="array" ref="I23">IFERROR(INDEX(Results!$M$5:$M$23,MATCH(SMALL($K$7:$K$25,A23),$K$7:$K$25,0)),"")</f>
        <v>Out of sample (same backtest as F06)</v>
      </c>
      <c r="K23" s="7">
        <f>IF(ISNUMBER(Results!K21),ABS(Results!K21)+ROW(Results!K21)/1000000,"")</f>
        <v>0.6282499803</v>
      </c>
      <c r="L23" s="7">
        <f>IF(ISNUMBER(Results!K21),1/(0.25+ABS(Results!K21)),0)</f>
        <v>1.138655206</v>
      </c>
    </row>
    <row r="24" ht="25.5" customHeight="1">
      <c r="A24" s="20">
        <v>18.0</v>
      </c>
      <c r="B24" s="20" t="str">
        <f t="array" ref="B24">IFERROR(INDEX(Results!$A$5:$A$23,MATCH(SMALL($K$7:$K$25,A24),$K$7:$K$25,0)),"")</f>
        <v/>
      </c>
      <c r="C24" s="20" t="str">
        <f t="array" ref="C24">IFERROR(INDEX(Results!$B$5:$B$23,MATCH(SMALL($K$7:$K$25,A24),$K$7:$K$25,0)),"")</f>
        <v/>
      </c>
      <c r="D24" s="28" t="str">
        <f t="array" ref="D24">IFERROR(ABS(INDEX(Results!$K$5:$K$23,MATCH(SMALL($K$7:$K$25,A24),$K$7:$K$25,0))),"")</f>
        <v/>
      </c>
      <c r="E24" s="27" t="str">
        <f t="array" ref="E24">IFERROR(INDEX(Results!$K$5:$K$23,MATCH(SMALL($K$7:$K$25,A24),$K$7:$K$25,0)),"")</f>
        <v/>
      </c>
      <c r="F24" s="26" t="str">
        <f t="array" ref="F24">IFERROR(INDEX(Results!$E$5:$E$23,MATCH(SMALL($K$7:$K$25,A24),$K$7:$K$25,0)),"")</f>
        <v/>
      </c>
      <c r="G24" s="20" t="str">
        <f t="array" ref="G24">IFERROR(INDEX(Results!$H$5:$H$23,MATCH(SMALL($K$7:$K$25,A24),$K$7:$K$25,0)),"")</f>
        <v/>
      </c>
      <c r="H24" s="20" t="str">
        <f t="array" ref="H24">IFERROR(INDEX(Results!$N$5:$N$23,MATCH(SMALL($K$7:$K$25,A24),$K$7:$K$25,0)),"")</f>
        <v/>
      </c>
      <c r="I24" s="3" t="str">
        <f t="array" ref="I24">IFERROR(INDEX(Results!$M$5:$M$23,MATCH(SMALL($K$7:$K$25,A24),$K$7:$K$25,0)),"")</f>
        <v/>
      </c>
      <c r="K24" s="7">
        <f>IF(ISNUMBER(Results!K22),ABS(Results!K22)+ROW(Results!K22)/1000000,"")</f>
        <v>0.5104848176</v>
      </c>
      <c r="L24" s="7">
        <f>IF(ISNUMBER(Results!K22),1/(0.25+ABS(Results!K22)),0)</f>
        <v>1.314988684</v>
      </c>
    </row>
    <row r="25" ht="25.5" customHeight="1">
      <c r="A25" s="20">
        <v>19.0</v>
      </c>
      <c r="B25" s="20" t="str">
        <f t="array" ref="B25">IFERROR(INDEX(Results!$A$5:$A$23,MATCH(SMALL($K$7:$K$25,A25),$K$7:$K$25,0)),"")</f>
        <v/>
      </c>
      <c r="C25" s="20" t="str">
        <f t="array" ref="C25">IFERROR(INDEX(Results!$B$5:$B$23,MATCH(SMALL($K$7:$K$25,A25),$K$7:$K$25,0)),"")</f>
        <v/>
      </c>
      <c r="D25" s="28" t="str">
        <f t="array" ref="D25">IFERROR(ABS(INDEX(Results!$K$5:$K$23,MATCH(SMALL($K$7:$K$25,A25),$K$7:$K$25,0))),"")</f>
        <v/>
      </c>
      <c r="E25" s="27" t="str">
        <f t="array" ref="E25">IFERROR(INDEX(Results!$K$5:$K$23,MATCH(SMALL($K$7:$K$25,A25),$K$7:$K$25,0)),"")</f>
        <v/>
      </c>
      <c r="F25" s="26" t="str">
        <f t="array" ref="F25">IFERROR(INDEX(Results!$E$5:$E$23,MATCH(SMALL($K$7:$K$25,A25),$K$7:$K$25,0)),"")</f>
        <v/>
      </c>
      <c r="G25" s="20" t="str">
        <f t="array" ref="G25">IFERROR(INDEX(Results!$H$5:$H$23,MATCH(SMALL($K$7:$K$25,A25),$K$7:$K$25,0)),"")</f>
        <v/>
      </c>
      <c r="H25" s="20" t="str">
        <f t="array" ref="H25">IFERROR(INDEX(Results!$N$5:$N$23,MATCH(SMALL($K$7:$K$25,A25),$K$7:$K$25,0)),"")</f>
        <v/>
      </c>
      <c r="I25" s="3" t="str">
        <f t="array" ref="I25">IFERROR(INDEX(Results!$M$5:$M$23,MATCH(SMALL($K$7:$K$25,A25),$K$7:$K$25,0)),"")</f>
        <v/>
      </c>
      <c r="K25" s="7">
        <f>IF(ISNUMBER(Results!K23),ABS(Results!K23)+ROW(Results!K23)/1000000,"")</f>
        <v>0.3444630853</v>
      </c>
      <c r="L25" s="7">
        <f>IF(ISNUMBER(Results!K23),1/(0.25+ABS(Results!K23)),0)</f>
        <v>1.682255327</v>
      </c>
    </row>
    <row r="26" ht="15.75" customHeight="1">
      <c r="A26" s="7"/>
      <c r="B26" s="7"/>
      <c r="C26" s="7"/>
      <c r="D26" s="7"/>
      <c r="E26" s="7"/>
      <c r="F26" s="7"/>
      <c r="G26" s="7"/>
      <c r="H26" s="7"/>
      <c r="I26" s="7"/>
      <c r="K26" s="7"/>
      <c r="L26" s="7"/>
    </row>
    <row r="27" ht="15.0" customHeight="1">
      <c r="A27" s="20" t="s">
        <v>1167</v>
      </c>
      <c r="B27" s="7"/>
      <c r="C27" s="7"/>
      <c r="D27" s="7"/>
      <c r="E27" s="7"/>
      <c r="F27" s="7"/>
      <c r="G27" s="7"/>
      <c r="H27" s="7"/>
      <c r="I27" s="7"/>
      <c r="K27" s="7"/>
      <c r="L27" s="7"/>
    </row>
    <row r="28" ht="15.75" customHeight="1">
      <c r="A28" s="7"/>
      <c r="B28" s="7"/>
      <c r="C28" s="7"/>
      <c r="D28" s="7"/>
      <c r="E28" s="7"/>
      <c r="F28" s="7"/>
      <c r="G28" s="7"/>
      <c r="H28" s="7"/>
      <c r="I28" s="7"/>
      <c r="K28" s="7"/>
      <c r="L28" s="7"/>
    </row>
    <row r="29" ht="15.0" customHeight="1">
      <c r="A29" s="8" t="s">
        <v>1168</v>
      </c>
      <c r="B29" s="7"/>
      <c r="C29" s="7"/>
      <c r="D29" s="7"/>
      <c r="E29" s="7"/>
      <c r="F29" s="7"/>
      <c r="G29" s="7"/>
      <c r="H29" s="7"/>
      <c r="I29" s="7"/>
      <c r="K29" s="7"/>
      <c r="L29" s="7"/>
    </row>
    <row r="30" ht="30.0" customHeight="1">
      <c r="A30" s="24" t="s">
        <v>1169</v>
      </c>
      <c r="B30" s="24" t="s">
        <v>1170</v>
      </c>
      <c r="C30" s="24" t="s">
        <v>94</v>
      </c>
      <c r="D30" s="24" t="s">
        <v>93</v>
      </c>
      <c r="E30" s="24" t="s">
        <v>1171</v>
      </c>
      <c r="F30" s="24" t="s">
        <v>1172</v>
      </c>
      <c r="G30" s="24" t="s">
        <v>1173</v>
      </c>
      <c r="H30" s="7"/>
      <c r="I30" s="7"/>
      <c r="K30" s="7"/>
      <c r="L30" s="7"/>
    </row>
    <row r="31" ht="15.0" customHeight="1">
      <c r="A31" s="20" t="s">
        <v>1174</v>
      </c>
      <c r="B31" s="20">
        <f>COUNTA(Results!$A$5:$A$23)</f>
        <v>19</v>
      </c>
      <c r="C31" s="20">
        <f>COUNTIF(Results!$H$5:$H$23,"Brooks")</f>
        <v>5</v>
      </c>
      <c r="D31" s="20">
        <f>COUNTIF(Results!$H$5:$H$23,"Mackenzie")</f>
        <v>14</v>
      </c>
      <c r="E31" s="64">
        <f t="shared" ref="E31:E33" si="1">D31/B31</f>
        <v>0.7368421053</v>
      </c>
      <c r="F31" s="26">
        <f>AVERAGE(Results!$E$5:$E$23)</f>
        <v>0.4881261286</v>
      </c>
      <c r="G31" s="26">
        <f>MEDIAN(Results!$E$5:$E$23)</f>
        <v>0.492175509</v>
      </c>
      <c r="H31" s="7"/>
      <c r="I31" s="7"/>
      <c r="K31" s="7"/>
      <c r="L31" s="7"/>
    </row>
    <row r="32" ht="15.0" customHeight="1">
      <c r="A32" s="20" t="s">
        <v>1175</v>
      </c>
      <c r="B32" s="20">
        <f>COUNTIF(Results!$N$5:$N$23,"No")</f>
        <v>16</v>
      </c>
      <c r="C32" s="20">
        <f>COUNTIFS(Results!$H$5:$H$23,"Brooks",Results!$N$5:$N$23,"No")</f>
        <v>4</v>
      </c>
      <c r="D32" s="20">
        <f>COUNTIFS(Results!$H$5:$H$23,"Mackenzie",Results!$N$5:$N$23,"No")</f>
        <v>12</v>
      </c>
      <c r="E32" s="64">
        <f t="shared" si="1"/>
        <v>0.75</v>
      </c>
      <c r="F32" s="26">
        <f>AVERAGEIF(Results!$N$5:$N$23,"No",Results!$E$5:$E$23)</f>
        <v>0.4863166527</v>
      </c>
      <c r="G32" s="20"/>
      <c r="H32" s="7"/>
      <c r="I32" s="7"/>
      <c r="K32" s="7"/>
      <c r="L32" s="7"/>
    </row>
    <row r="33" ht="15.0" customHeight="1">
      <c r="A33" s="20" t="s">
        <v>1176</v>
      </c>
      <c r="B33" s="20">
        <f>COUNTIFS(Results!$K$5:$K$23,"&gt;=-0.5",Results!$K$5:$K$23,"&lt;=0.5")</f>
        <v>8</v>
      </c>
      <c r="C33" s="20">
        <f>COUNTIFS(Results!$K$5:$K$23,"&gt;=-0.5",Results!$K$5:$K$23,"&lt;=0.5",Results!$H$5:$H$23,"Brooks")</f>
        <v>0</v>
      </c>
      <c r="D33" s="20">
        <f>COUNTIFS(Results!$K$5:$K$23,"&gt;=-0.5",Results!$K$5:$K$23,"&lt;=0.5",Results!$H$5:$H$23,"Mackenzie")</f>
        <v>8</v>
      </c>
      <c r="E33" s="64">
        <f t="shared" si="1"/>
        <v>1</v>
      </c>
      <c r="F33" s="26">
        <f>AVERAGEIFS(Results!$E$5:$E$23,Results!$K$5:$K$23,"&gt;=-0.5",Results!$K$5:$K$23,"&lt;=0.5")</f>
        <v>0.4802250238</v>
      </c>
      <c r="G33" s="20"/>
      <c r="H33" s="7"/>
      <c r="I33" s="7"/>
      <c r="K33" s="7"/>
      <c r="L33" s="7"/>
    </row>
    <row r="34" ht="15.75" customHeight="1">
      <c r="A34" s="7"/>
      <c r="B34" s="7"/>
      <c r="C34" s="7"/>
      <c r="D34" s="7"/>
      <c r="E34" s="7"/>
      <c r="F34" s="7"/>
      <c r="G34" s="7"/>
      <c r="H34" s="7"/>
      <c r="I34" s="7"/>
      <c r="K34" s="7"/>
      <c r="L34" s="7"/>
    </row>
    <row r="35" ht="15.0" customHeight="1">
      <c r="A35" s="8" t="s">
        <v>1177</v>
      </c>
      <c r="B35" s="7"/>
      <c r="C35" s="7"/>
      <c r="D35" s="7"/>
      <c r="E35" s="7"/>
      <c r="F35" s="7"/>
      <c r="G35" s="7"/>
      <c r="H35" s="7"/>
      <c r="I35" s="7"/>
      <c r="K35" s="7"/>
      <c r="L35" s="7"/>
    </row>
    <row r="36" ht="43.5" customHeight="1">
      <c r="A36" s="3" t="s">
        <v>1178</v>
      </c>
      <c r="K36" s="7"/>
      <c r="L36" s="7"/>
    </row>
    <row r="37" ht="15.0" customHeight="1">
      <c r="A37" s="20" t="s">
        <v>97</v>
      </c>
      <c r="B37" s="7"/>
      <c r="C37" s="7"/>
      <c r="D37" s="7"/>
      <c r="E37" s="7"/>
      <c r="F37" s="65">
        <f>SUMPRODUCT($L$7:$L$25,Results!$E$5:$E$23)/SUM($L$7:$L$25)</f>
        <v>0.4835140825</v>
      </c>
      <c r="G37" s="7"/>
      <c r="H37" s="7"/>
      <c r="I37" s="7"/>
      <c r="K37" s="7"/>
      <c r="L37" s="7"/>
    </row>
    <row r="38" ht="15.0" customHeight="1">
      <c r="A38" s="20" t="s">
        <v>1179</v>
      </c>
      <c r="B38" s="7"/>
      <c r="C38" s="7"/>
      <c r="D38" s="7"/>
      <c r="E38" s="7"/>
      <c r="F38" s="66">
        <f>(2*F37-1)*100</f>
        <v>-3.297183508</v>
      </c>
      <c r="G38" s="7"/>
      <c r="H38" s="7"/>
      <c r="I38" s="7"/>
      <c r="K38" s="7"/>
      <c r="L38" s="7"/>
    </row>
    <row r="39" ht="15.0" customHeight="1">
      <c r="A39" s="20" t="s">
        <v>1180</v>
      </c>
      <c r="B39" s="7"/>
      <c r="C39" s="7"/>
      <c r="D39" s="7"/>
      <c r="E39" s="7"/>
      <c r="F39" s="23" t="str">
        <f>IF(F37&gt;0.5,"Brooks","Mackenzie")</f>
        <v>Mackenzie</v>
      </c>
      <c r="G39" s="7"/>
      <c r="H39" s="7"/>
      <c r="I39" s="7"/>
      <c r="K39" s="7"/>
      <c r="L39" s="7"/>
    </row>
    <row r="40" ht="15.75" customHeight="1">
      <c r="A40" s="7"/>
      <c r="B40" s="7"/>
      <c r="C40" s="7"/>
      <c r="D40" s="7"/>
      <c r="E40" s="7"/>
      <c r="F40" s="7"/>
      <c r="G40" s="7"/>
      <c r="H40" s="7"/>
      <c r="I40" s="7"/>
      <c r="K40" s="7"/>
      <c r="L40" s="7"/>
    </row>
    <row r="41" ht="15.0" customHeight="1">
      <c r="A41" s="8" t="s">
        <v>1181</v>
      </c>
      <c r="B41" s="7"/>
      <c r="C41" s="7"/>
      <c r="D41" s="7"/>
      <c r="E41" s="7"/>
      <c r="F41" s="7"/>
      <c r="G41" s="7"/>
      <c r="H41" s="7"/>
      <c r="I41" s="7"/>
      <c r="K41" s="7"/>
      <c r="L41" s="7"/>
    </row>
    <row r="42" ht="31.5" customHeight="1">
      <c r="A42" s="3" t="s">
        <v>1182</v>
      </c>
      <c r="K42" s="7"/>
      <c r="L42" s="7"/>
    </row>
    <row r="43" ht="31.5" customHeight="1">
      <c r="A43" s="3" t="s">
        <v>1183</v>
      </c>
      <c r="K43" s="7"/>
      <c r="L43" s="7"/>
    </row>
    <row r="44" ht="31.5" customHeight="1">
      <c r="A44" s="3" t="s">
        <v>1184</v>
      </c>
      <c r="K44" s="7"/>
      <c r="L44" s="7"/>
    </row>
    <row r="45" ht="31.5" customHeight="1">
      <c r="A45" s="3" t="s">
        <v>1185</v>
      </c>
      <c r="K45" s="7"/>
      <c r="L45" s="7"/>
    </row>
    <row r="46" ht="31.5" customHeight="1">
      <c r="A46" s="3" t="s">
        <v>1186</v>
      </c>
      <c r="K46" s="7"/>
      <c r="L46" s="7"/>
    </row>
    <row r="47" ht="15.75" customHeight="1">
      <c r="A47" s="7"/>
      <c r="B47" s="7"/>
      <c r="C47" s="7"/>
      <c r="D47" s="7"/>
      <c r="E47" s="7"/>
      <c r="F47" s="7"/>
      <c r="G47" s="7"/>
      <c r="H47" s="7"/>
      <c r="I47" s="7"/>
      <c r="K47" s="7"/>
      <c r="L47" s="7"/>
    </row>
    <row r="48" ht="15.75" customHeight="1">
      <c r="A48" s="7"/>
      <c r="B48" s="7"/>
      <c r="C48" s="7"/>
      <c r="D48" s="7"/>
      <c r="E48" s="7"/>
      <c r="F48" s="7"/>
      <c r="G48" s="7"/>
      <c r="H48" s="7"/>
      <c r="I48" s="7"/>
      <c r="K48" s="7"/>
      <c r="L48" s="7"/>
    </row>
    <row r="49" ht="15.75" customHeight="1">
      <c r="A49" s="7"/>
      <c r="B49" s="7"/>
      <c r="C49" s="7"/>
      <c r="D49" s="7"/>
      <c r="E49" s="7"/>
      <c r="F49" s="7"/>
      <c r="G49" s="7"/>
      <c r="H49" s="7"/>
      <c r="I49" s="7"/>
      <c r="K49" s="7"/>
      <c r="L49" s="7"/>
    </row>
    <row r="50" ht="15.75" customHeight="1">
      <c r="A50" s="7"/>
      <c r="B50" s="7"/>
      <c r="C50" s="7"/>
      <c r="D50" s="7"/>
      <c r="E50" s="7"/>
      <c r="F50" s="7"/>
      <c r="G50" s="7"/>
      <c r="H50" s="7"/>
      <c r="I50" s="7"/>
      <c r="K50" s="7"/>
      <c r="L50" s="7"/>
    </row>
    <row r="51" ht="15.75" customHeight="1">
      <c r="A51" s="7"/>
      <c r="B51" s="7"/>
      <c r="C51" s="7"/>
      <c r="D51" s="7"/>
      <c r="E51" s="7"/>
      <c r="F51" s="7"/>
      <c r="G51" s="7"/>
      <c r="H51" s="7"/>
      <c r="I51" s="7"/>
      <c r="K51" s="7"/>
      <c r="L51" s="7"/>
    </row>
    <row r="52" ht="15.75" customHeight="1">
      <c r="A52" s="7"/>
      <c r="B52" s="7"/>
      <c r="C52" s="7"/>
      <c r="D52" s="7"/>
      <c r="E52" s="7"/>
      <c r="F52" s="7"/>
      <c r="G52" s="7"/>
      <c r="H52" s="7"/>
      <c r="I52" s="7"/>
      <c r="K52" s="7"/>
      <c r="L52" s="7"/>
    </row>
    <row r="53" ht="15.75" customHeight="1">
      <c r="A53" s="7"/>
      <c r="B53" s="7"/>
      <c r="C53" s="7"/>
      <c r="D53" s="7"/>
      <c r="E53" s="7"/>
      <c r="F53" s="7"/>
      <c r="G53" s="7"/>
      <c r="H53" s="7"/>
      <c r="I53" s="7"/>
      <c r="K53" s="7"/>
      <c r="L53" s="7"/>
    </row>
    <row r="54" ht="15.75" customHeight="1">
      <c r="A54" s="7"/>
      <c r="B54" s="7"/>
      <c r="C54" s="7"/>
      <c r="D54" s="7"/>
      <c r="E54" s="7"/>
      <c r="F54" s="7"/>
      <c r="G54" s="7"/>
      <c r="H54" s="7"/>
      <c r="I54" s="7"/>
      <c r="K54" s="7"/>
      <c r="L54" s="7"/>
    </row>
    <row r="55" ht="15.75" customHeight="1">
      <c r="A55" s="7"/>
      <c r="B55" s="7"/>
      <c r="C55" s="7"/>
      <c r="D55" s="7"/>
      <c r="E55" s="7"/>
      <c r="F55" s="7"/>
      <c r="G55" s="7"/>
      <c r="H55" s="7"/>
      <c r="I55" s="7"/>
      <c r="K55" s="7"/>
      <c r="L55" s="7"/>
    </row>
    <row r="56" ht="15.75" customHeight="1">
      <c r="A56" s="7"/>
      <c r="B56" s="7"/>
      <c r="C56" s="7"/>
      <c r="D56" s="7"/>
      <c r="E56" s="7"/>
      <c r="F56" s="7"/>
      <c r="G56" s="7"/>
      <c r="H56" s="7"/>
      <c r="I56" s="7"/>
      <c r="K56" s="7"/>
      <c r="L56" s="7"/>
    </row>
    <row r="57" ht="15.75" customHeight="1">
      <c r="A57" s="7"/>
      <c r="B57" s="7"/>
      <c r="C57" s="7"/>
      <c r="D57" s="7"/>
      <c r="E57" s="7"/>
      <c r="F57" s="7"/>
      <c r="G57" s="7"/>
      <c r="H57" s="7"/>
      <c r="I57" s="7"/>
      <c r="K57" s="7"/>
      <c r="L57" s="7"/>
    </row>
    <row r="58" ht="15.75" customHeight="1">
      <c r="A58" s="7"/>
      <c r="B58" s="7"/>
      <c r="C58" s="7"/>
      <c r="D58" s="7"/>
      <c r="E58" s="7"/>
      <c r="F58" s="7"/>
      <c r="G58" s="7"/>
      <c r="H58" s="7"/>
      <c r="I58" s="7"/>
      <c r="K58" s="7"/>
      <c r="L58" s="7"/>
    </row>
    <row r="59" ht="15.75" customHeight="1">
      <c r="A59" s="7"/>
      <c r="B59" s="7"/>
      <c r="C59" s="7"/>
      <c r="D59" s="7"/>
      <c r="E59" s="7"/>
      <c r="F59" s="7"/>
      <c r="G59" s="7"/>
      <c r="H59" s="7"/>
      <c r="I59" s="7"/>
      <c r="K59" s="7"/>
      <c r="L59" s="7"/>
    </row>
    <row r="60" ht="15.75" customHeight="1">
      <c r="A60" s="7"/>
      <c r="B60" s="7"/>
      <c r="C60" s="7"/>
      <c r="D60" s="7"/>
      <c r="E60" s="7"/>
      <c r="F60" s="7"/>
      <c r="G60" s="7"/>
      <c r="H60" s="7"/>
      <c r="I60" s="7"/>
      <c r="K60" s="7"/>
      <c r="L60" s="7"/>
    </row>
    <row r="61" ht="15.75" customHeight="1">
      <c r="A61" s="7"/>
      <c r="B61" s="7"/>
      <c r="C61" s="7"/>
      <c r="D61" s="7"/>
      <c r="E61" s="7"/>
      <c r="F61" s="7"/>
      <c r="G61" s="7"/>
      <c r="H61" s="7"/>
      <c r="I61" s="7"/>
      <c r="K61" s="7"/>
      <c r="L61" s="7"/>
    </row>
    <row r="62" ht="15.75" customHeight="1">
      <c r="A62" s="7"/>
      <c r="B62" s="7"/>
      <c r="C62" s="7"/>
      <c r="D62" s="7"/>
      <c r="E62" s="7"/>
      <c r="F62" s="7"/>
      <c r="G62" s="7"/>
      <c r="H62" s="7"/>
      <c r="I62" s="7"/>
      <c r="K62" s="7"/>
      <c r="L62" s="7"/>
    </row>
    <row r="63" ht="15.75" customHeight="1">
      <c r="A63" s="7"/>
      <c r="B63" s="7"/>
      <c r="C63" s="7"/>
      <c r="D63" s="7"/>
      <c r="E63" s="7"/>
      <c r="F63" s="7"/>
      <c r="G63" s="7"/>
      <c r="H63" s="7"/>
      <c r="I63" s="7"/>
      <c r="K63" s="7"/>
      <c r="L63" s="7"/>
    </row>
    <row r="64" ht="15.75" customHeight="1">
      <c r="A64" s="7"/>
      <c r="B64" s="7"/>
      <c r="C64" s="7"/>
      <c r="D64" s="7"/>
      <c r="E64" s="7"/>
      <c r="F64" s="7"/>
      <c r="G64" s="7"/>
      <c r="H64" s="7"/>
      <c r="I64" s="7"/>
      <c r="K64" s="7"/>
      <c r="L64" s="7"/>
    </row>
    <row r="65" ht="15.75" customHeight="1">
      <c r="A65" s="7"/>
      <c r="B65" s="7"/>
      <c r="C65" s="7"/>
      <c r="D65" s="7"/>
      <c r="E65" s="7"/>
      <c r="F65" s="7"/>
      <c r="G65" s="7"/>
      <c r="H65" s="7"/>
      <c r="I65" s="7"/>
      <c r="K65" s="7"/>
      <c r="L65" s="7"/>
    </row>
    <row r="66" ht="15.75" customHeight="1">
      <c r="A66" s="7"/>
      <c r="B66" s="7"/>
      <c r="C66" s="7"/>
      <c r="D66" s="7"/>
      <c r="E66" s="7"/>
      <c r="F66" s="7"/>
      <c r="G66" s="7"/>
      <c r="H66" s="7"/>
      <c r="I66" s="7"/>
      <c r="K66" s="7"/>
      <c r="L66" s="7"/>
    </row>
    <row r="67" ht="15.75" customHeight="1">
      <c r="A67" s="7"/>
      <c r="B67" s="7"/>
      <c r="C67" s="7"/>
      <c r="D67" s="7"/>
      <c r="E67" s="7"/>
      <c r="F67" s="7"/>
      <c r="G67" s="7"/>
      <c r="H67" s="7"/>
      <c r="I67" s="7"/>
      <c r="K67" s="7"/>
      <c r="L67" s="7"/>
    </row>
    <row r="68" ht="15.75" customHeight="1">
      <c r="A68" s="7"/>
      <c r="B68" s="7"/>
      <c r="C68" s="7"/>
      <c r="D68" s="7"/>
      <c r="E68" s="7"/>
      <c r="F68" s="7"/>
      <c r="G68" s="7"/>
      <c r="H68" s="7"/>
      <c r="I68" s="7"/>
      <c r="K68" s="7"/>
      <c r="L68" s="7"/>
    </row>
    <row r="69" ht="15.75" customHeight="1">
      <c r="A69" s="7"/>
      <c r="B69" s="7"/>
      <c r="C69" s="7"/>
      <c r="D69" s="7"/>
      <c r="E69" s="7"/>
      <c r="F69" s="7"/>
      <c r="G69" s="7"/>
      <c r="H69" s="7"/>
      <c r="I69" s="7"/>
      <c r="K69" s="7"/>
      <c r="L69" s="7"/>
    </row>
    <row r="70" ht="15.75" customHeight="1">
      <c r="A70" s="7"/>
      <c r="B70" s="7"/>
      <c r="C70" s="7"/>
      <c r="D70" s="7"/>
      <c r="E70" s="7"/>
      <c r="F70" s="7"/>
      <c r="G70" s="7"/>
      <c r="H70" s="7"/>
      <c r="I70" s="7"/>
      <c r="K70" s="7"/>
      <c r="L70" s="7"/>
    </row>
    <row r="71" ht="15.75" customHeight="1">
      <c r="A71" s="7"/>
      <c r="B71" s="7"/>
      <c r="C71" s="7"/>
      <c r="D71" s="7"/>
      <c r="E71" s="7"/>
      <c r="F71" s="7"/>
      <c r="G71" s="7"/>
      <c r="H71" s="7"/>
      <c r="I71" s="7"/>
      <c r="K71" s="7"/>
      <c r="L71" s="7"/>
    </row>
    <row r="72" ht="15.75" customHeight="1">
      <c r="A72" s="7"/>
      <c r="B72" s="7"/>
      <c r="C72" s="7"/>
      <c r="D72" s="7"/>
      <c r="E72" s="7"/>
      <c r="F72" s="7"/>
      <c r="G72" s="7"/>
      <c r="H72" s="7"/>
      <c r="I72" s="7"/>
      <c r="K72" s="7"/>
      <c r="L72" s="7"/>
    </row>
    <row r="73" ht="15.75" customHeight="1">
      <c r="A73" s="7"/>
      <c r="B73" s="7"/>
      <c r="C73" s="7"/>
      <c r="D73" s="7"/>
      <c r="E73" s="7"/>
      <c r="F73" s="7"/>
      <c r="G73" s="7"/>
      <c r="H73" s="7"/>
      <c r="I73" s="7"/>
      <c r="K73" s="7"/>
      <c r="L73" s="7"/>
    </row>
    <row r="74" ht="15.75" customHeight="1">
      <c r="A74" s="7"/>
      <c r="B74" s="7"/>
      <c r="C74" s="7"/>
      <c r="D74" s="7"/>
      <c r="E74" s="7"/>
      <c r="F74" s="7"/>
      <c r="G74" s="7"/>
      <c r="H74" s="7"/>
      <c r="I74" s="7"/>
      <c r="K74" s="7"/>
      <c r="L74" s="7"/>
    </row>
    <row r="75" ht="15.75" customHeight="1">
      <c r="A75" s="7"/>
      <c r="B75" s="7"/>
      <c r="C75" s="7"/>
      <c r="D75" s="7"/>
      <c r="E75" s="7"/>
      <c r="F75" s="7"/>
      <c r="G75" s="7"/>
      <c r="H75" s="7"/>
      <c r="I75" s="7"/>
      <c r="K75" s="7"/>
      <c r="L75" s="7"/>
    </row>
    <row r="76" ht="15.75" customHeight="1">
      <c r="A76" s="7"/>
      <c r="B76" s="7"/>
      <c r="C76" s="7"/>
      <c r="D76" s="7"/>
      <c r="E76" s="7"/>
      <c r="F76" s="7"/>
      <c r="G76" s="7"/>
      <c r="H76" s="7"/>
      <c r="I76" s="7"/>
      <c r="K76" s="7"/>
      <c r="L76" s="7"/>
    </row>
    <row r="77" ht="15.75" customHeight="1">
      <c r="A77" s="7"/>
      <c r="B77" s="7"/>
      <c r="C77" s="7"/>
      <c r="D77" s="7"/>
      <c r="E77" s="7"/>
      <c r="F77" s="7"/>
      <c r="G77" s="7"/>
      <c r="H77" s="7"/>
      <c r="I77" s="7"/>
      <c r="K77" s="7"/>
      <c r="L77" s="7"/>
    </row>
    <row r="78" ht="15.75" customHeight="1">
      <c r="A78" s="7"/>
      <c r="B78" s="7"/>
      <c r="C78" s="7"/>
      <c r="D78" s="7"/>
      <c r="E78" s="7"/>
      <c r="F78" s="7"/>
      <c r="G78" s="7"/>
      <c r="H78" s="7"/>
      <c r="I78" s="7"/>
      <c r="K78" s="7"/>
      <c r="L78" s="7"/>
    </row>
    <row r="79" ht="15.75" customHeight="1">
      <c r="A79" s="7"/>
      <c r="B79" s="7"/>
      <c r="C79" s="7"/>
      <c r="D79" s="7"/>
      <c r="E79" s="7"/>
      <c r="F79" s="7"/>
      <c r="G79" s="7"/>
      <c r="H79" s="7"/>
      <c r="I79" s="7"/>
      <c r="K79" s="7"/>
      <c r="L79" s="7"/>
    </row>
    <row r="80" ht="15.75" customHeight="1">
      <c r="A80" s="7"/>
      <c r="B80" s="7"/>
      <c r="C80" s="7"/>
      <c r="D80" s="7"/>
      <c r="E80" s="7"/>
      <c r="F80" s="7"/>
      <c r="G80" s="7"/>
      <c r="H80" s="7"/>
      <c r="I80" s="7"/>
      <c r="K80" s="7"/>
      <c r="L80" s="7"/>
    </row>
    <row r="81" ht="15.75" customHeight="1">
      <c r="A81" s="7"/>
      <c r="B81" s="7"/>
      <c r="C81" s="7"/>
      <c r="D81" s="7"/>
      <c r="E81" s="7"/>
      <c r="F81" s="7"/>
      <c r="G81" s="7"/>
      <c r="H81" s="7"/>
      <c r="I81" s="7"/>
      <c r="K81" s="7"/>
      <c r="L81" s="7"/>
    </row>
    <row r="82" ht="15.75" customHeight="1">
      <c r="A82" s="7"/>
      <c r="B82" s="7"/>
      <c r="C82" s="7"/>
      <c r="D82" s="7"/>
      <c r="E82" s="7"/>
      <c r="F82" s="7"/>
      <c r="G82" s="7"/>
      <c r="H82" s="7"/>
      <c r="I82" s="7"/>
      <c r="K82" s="7"/>
      <c r="L82" s="7"/>
    </row>
    <row r="83" ht="15.75" customHeight="1">
      <c r="A83" s="7"/>
      <c r="B83" s="7"/>
      <c r="C83" s="7"/>
      <c r="D83" s="7"/>
      <c r="E83" s="7"/>
      <c r="F83" s="7"/>
      <c r="G83" s="7"/>
      <c r="H83" s="7"/>
      <c r="I83" s="7"/>
      <c r="K83" s="7"/>
      <c r="L83" s="7"/>
    </row>
    <row r="84" ht="15.75" customHeight="1">
      <c r="A84" s="7"/>
      <c r="B84" s="7"/>
      <c r="C84" s="7"/>
      <c r="D84" s="7"/>
      <c r="E84" s="7"/>
      <c r="F84" s="7"/>
      <c r="G84" s="7"/>
      <c r="H84" s="7"/>
      <c r="I84" s="7"/>
      <c r="K84" s="7"/>
      <c r="L84" s="7"/>
    </row>
    <row r="85" ht="15.75" customHeight="1">
      <c r="A85" s="7"/>
      <c r="B85" s="7"/>
      <c r="C85" s="7"/>
      <c r="D85" s="7"/>
      <c r="E85" s="7"/>
      <c r="F85" s="7"/>
      <c r="G85" s="7"/>
      <c r="H85" s="7"/>
      <c r="I85" s="7"/>
      <c r="K85" s="7"/>
      <c r="L85" s="7"/>
    </row>
    <row r="86" ht="15.75" customHeight="1">
      <c r="A86" s="7"/>
      <c r="B86" s="7"/>
      <c r="C86" s="7"/>
      <c r="D86" s="7"/>
      <c r="E86" s="7"/>
      <c r="F86" s="7"/>
      <c r="G86" s="7"/>
      <c r="H86" s="7"/>
      <c r="I86" s="7"/>
      <c r="K86" s="7"/>
      <c r="L86" s="7"/>
    </row>
    <row r="87" ht="15.75" customHeight="1">
      <c r="A87" s="7"/>
      <c r="B87" s="7"/>
      <c r="C87" s="7"/>
      <c r="D87" s="7"/>
      <c r="E87" s="7"/>
      <c r="F87" s="7"/>
      <c r="G87" s="7"/>
      <c r="H87" s="7"/>
      <c r="I87" s="7"/>
      <c r="K87" s="7"/>
      <c r="L87" s="7"/>
    </row>
    <row r="88" ht="15.75" customHeight="1">
      <c r="A88" s="7"/>
      <c r="B88" s="7"/>
      <c r="C88" s="7"/>
      <c r="D88" s="7"/>
      <c r="E88" s="7"/>
      <c r="F88" s="7"/>
      <c r="G88" s="7"/>
      <c r="H88" s="7"/>
      <c r="I88" s="7"/>
      <c r="K88" s="7"/>
      <c r="L88" s="7"/>
    </row>
    <row r="89" ht="15.75" customHeight="1">
      <c r="A89" s="7"/>
      <c r="B89" s="7"/>
      <c r="C89" s="7"/>
      <c r="D89" s="7"/>
      <c r="E89" s="7"/>
      <c r="F89" s="7"/>
      <c r="G89" s="7"/>
      <c r="H89" s="7"/>
      <c r="I89" s="7"/>
      <c r="K89" s="7"/>
      <c r="L89" s="7"/>
    </row>
    <row r="90" ht="15.75" customHeight="1">
      <c r="A90" s="7"/>
      <c r="B90" s="7"/>
      <c r="C90" s="7"/>
      <c r="D90" s="7"/>
      <c r="E90" s="7"/>
      <c r="F90" s="7"/>
      <c r="G90" s="7"/>
      <c r="H90" s="7"/>
      <c r="I90" s="7"/>
      <c r="K90" s="7"/>
      <c r="L90" s="7"/>
    </row>
    <row r="91" ht="15.75" customHeight="1">
      <c r="A91" s="7"/>
      <c r="B91" s="7"/>
      <c r="C91" s="7"/>
      <c r="D91" s="7"/>
      <c r="E91" s="7"/>
      <c r="F91" s="7"/>
      <c r="G91" s="7"/>
      <c r="H91" s="7"/>
      <c r="I91" s="7"/>
      <c r="K91" s="7"/>
      <c r="L91" s="7"/>
    </row>
    <row r="92" ht="15.75" customHeight="1">
      <c r="A92" s="7"/>
      <c r="B92" s="7"/>
      <c r="C92" s="7"/>
      <c r="D92" s="7"/>
      <c r="E92" s="7"/>
      <c r="F92" s="7"/>
      <c r="G92" s="7"/>
      <c r="H92" s="7"/>
      <c r="I92" s="7"/>
      <c r="K92" s="7"/>
      <c r="L92" s="7"/>
    </row>
    <row r="93" ht="15.75" customHeight="1">
      <c r="A93" s="7"/>
      <c r="B93" s="7"/>
      <c r="C93" s="7"/>
      <c r="D93" s="7"/>
      <c r="E93" s="7"/>
      <c r="F93" s="7"/>
      <c r="G93" s="7"/>
      <c r="H93" s="7"/>
      <c r="I93" s="7"/>
      <c r="K93" s="7"/>
      <c r="L93" s="7"/>
    </row>
    <row r="94" ht="15.75" customHeight="1">
      <c r="A94" s="7"/>
      <c r="B94" s="7"/>
      <c r="C94" s="7"/>
      <c r="D94" s="7"/>
      <c r="E94" s="7"/>
      <c r="F94" s="7"/>
      <c r="G94" s="7"/>
      <c r="H94" s="7"/>
      <c r="I94" s="7"/>
      <c r="K94" s="7"/>
      <c r="L94" s="7"/>
    </row>
    <row r="95" ht="15.75" customHeight="1">
      <c r="A95" s="7"/>
      <c r="B95" s="7"/>
      <c r="C95" s="7"/>
      <c r="D95" s="7"/>
      <c r="E95" s="7"/>
      <c r="F95" s="7"/>
      <c r="G95" s="7"/>
      <c r="H95" s="7"/>
      <c r="I95" s="7"/>
      <c r="K95" s="7"/>
      <c r="L95" s="7"/>
    </row>
    <row r="96" ht="15.75" customHeight="1">
      <c r="A96" s="7"/>
      <c r="B96" s="7"/>
      <c r="C96" s="7"/>
      <c r="D96" s="7"/>
      <c r="E96" s="7"/>
      <c r="F96" s="7"/>
      <c r="G96" s="7"/>
      <c r="H96" s="7"/>
      <c r="I96" s="7"/>
      <c r="K96" s="7"/>
      <c r="L96" s="7"/>
    </row>
    <row r="97" ht="15.75" customHeight="1">
      <c r="A97" s="7"/>
      <c r="B97" s="7"/>
      <c r="C97" s="7"/>
      <c r="D97" s="7"/>
      <c r="E97" s="7"/>
      <c r="F97" s="7"/>
      <c r="G97" s="7"/>
      <c r="H97" s="7"/>
      <c r="I97" s="7"/>
      <c r="K97" s="7"/>
      <c r="L97" s="7"/>
    </row>
    <row r="98" ht="15.75" customHeight="1">
      <c r="A98" s="7"/>
      <c r="B98" s="7"/>
      <c r="C98" s="7"/>
      <c r="D98" s="7"/>
      <c r="E98" s="7"/>
      <c r="F98" s="7"/>
      <c r="G98" s="7"/>
      <c r="H98" s="7"/>
      <c r="I98" s="7"/>
      <c r="K98" s="7"/>
      <c r="L98" s="7"/>
    </row>
    <row r="99" ht="15.75" customHeight="1">
      <c r="A99" s="7"/>
      <c r="B99" s="7"/>
      <c r="C99" s="7"/>
      <c r="D99" s="7"/>
      <c r="E99" s="7"/>
      <c r="F99" s="7"/>
      <c r="G99" s="7"/>
      <c r="H99" s="7"/>
      <c r="I99" s="7"/>
      <c r="K99" s="7"/>
      <c r="L99" s="7"/>
    </row>
    <row r="100" ht="15.75" customHeight="1">
      <c r="A100" s="7"/>
      <c r="B100" s="7"/>
      <c r="C100" s="7"/>
      <c r="D100" s="7"/>
      <c r="E100" s="7"/>
      <c r="F100" s="7"/>
      <c r="G100" s="7"/>
      <c r="H100" s="7"/>
      <c r="I100" s="7"/>
      <c r="K100" s="7"/>
      <c r="L100" s="7"/>
    </row>
    <row r="101" ht="15.75" customHeight="1">
      <c r="A101" s="7"/>
      <c r="B101" s="7"/>
      <c r="C101" s="7"/>
      <c r="D101" s="7"/>
      <c r="E101" s="7"/>
      <c r="F101" s="7"/>
      <c r="G101" s="7"/>
      <c r="H101" s="7"/>
      <c r="I101" s="7"/>
      <c r="K101" s="7"/>
      <c r="L101" s="7"/>
    </row>
    <row r="102" ht="15.75" customHeight="1">
      <c r="A102" s="7"/>
      <c r="B102" s="7"/>
      <c r="C102" s="7"/>
      <c r="D102" s="7"/>
      <c r="E102" s="7"/>
      <c r="F102" s="7"/>
      <c r="G102" s="7"/>
      <c r="H102" s="7"/>
      <c r="I102" s="7"/>
      <c r="K102" s="7"/>
      <c r="L102" s="7"/>
    </row>
    <row r="103" ht="15.75" customHeight="1">
      <c r="A103" s="7"/>
      <c r="B103" s="7"/>
      <c r="C103" s="7"/>
      <c r="D103" s="7"/>
      <c r="E103" s="7"/>
      <c r="F103" s="7"/>
      <c r="G103" s="7"/>
      <c r="H103" s="7"/>
      <c r="I103" s="7"/>
      <c r="K103" s="7"/>
      <c r="L103" s="7"/>
    </row>
    <row r="104" ht="15.75" customHeight="1">
      <c r="A104" s="7"/>
      <c r="B104" s="7"/>
      <c r="C104" s="7"/>
      <c r="D104" s="7"/>
      <c r="E104" s="7"/>
      <c r="F104" s="7"/>
      <c r="G104" s="7"/>
      <c r="H104" s="7"/>
      <c r="I104" s="7"/>
      <c r="K104" s="7"/>
      <c r="L104" s="7"/>
    </row>
    <row r="105" ht="15.75" customHeight="1">
      <c r="A105" s="7"/>
      <c r="B105" s="7"/>
      <c r="C105" s="7"/>
      <c r="D105" s="7"/>
      <c r="E105" s="7"/>
      <c r="F105" s="7"/>
      <c r="G105" s="7"/>
      <c r="H105" s="7"/>
      <c r="I105" s="7"/>
      <c r="K105" s="7"/>
      <c r="L105" s="7"/>
    </row>
    <row r="106" ht="15.75" customHeight="1">
      <c r="A106" s="7"/>
      <c r="B106" s="7"/>
      <c r="C106" s="7"/>
      <c r="D106" s="7"/>
      <c r="E106" s="7"/>
      <c r="F106" s="7"/>
      <c r="G106" s="7"/>
      <c r="H106" s="7"/>
      <c r="I106" s="7"/>
      <c r="K106" s="7"/>
      <c r="L106" s="7"/>
    </row>
    <row r="107" ht="15.75" customHeight="1">
      <c r="A107" s="7"/>
      <c r="B107" s="7"/>
      <c r="C107" s="7"/>
      <c r="D107" s="7"/>
      <c r="E107" s="7"/>
      <c r="F107" s="7"/>
      <c r="G107" s="7"/>
      <c r="H107" s="7"/>
      <c r="I107" s="7"/>
      <c r="K107" s="7"/>
      <c r="L107" s="7"/>
    </row>
    <row r="108" ht="15.75" customHeight="1">
      <c r="A108" s="7"/>
      <c r="B108" s="7"/>
      <c r="C108" s="7"/>
      <c r="D108" s="7"/>
      <c r="E108" s="7"/>
      <c r="F108" s="7"/>
      <c r="G108" s="7"/>
      <c r="H108" s="7"/>
      <c r="I108" s="7"/>
      <c r="K108" s="7"/>
      <c r="L108" s="7"/>
    </row>
    <row r="109" ht="15.75" customHeight="1">
      <c r="A109" s="7"/>
      <c r="B109" s="7"/>
      <c r="C109" s="7"/>
      <c r="D109" s="7"/>
      <c r="E109" s="7"/>
      <c r="F109" s="7"/>
      <c r="G109" s="7"/>
      <c r="H109" s="7"/>
      <c r="I109" s="7"/>
      <c r="K109" s="7"/>
      <c r="L109" s="7"/>
    </row>
    <row r="110" ht="15.75" customHeight="1">
      <c r="A110" s="7"/>
      <c r="B110" s="7"/>
      <c r="C110" s="7"/>
      <c r="D110" s="7"/>
      <c r="E110" s="7"/>
      <c r="F110" s="7"/>
      <c r="G110" s="7"/>
      <c r="H110" s="7"/>
      <c r="I110" s="7"/>
      <c r="K110" s="7"/>
      <c r="L110" s="7"/>
    </row>
    <row r="111" ht="15.75" customHeight="1">
      <c r="A111" s="7"/>
      <c r="B111" s="7"/>
      <c r="C111" s="7"/>
      <c r="D111" s="7"/>
      <c r="E111" s="7"/>
      <c r="F111" s="7"/>
      <c r="G111" s="7"/>
      <c r="H111" s="7"/>
      <c r="I111" s="7"/>
      <c r="K111" s="7"/>
      <c r="L111" s="7"/>
    </row>
    <row r="112" ht="15.75" customHeight="1">
      <c r="A112" s="7"/>
      <c r="B112" s="7"/>
      <c r="C112" s="7"/>
      <c r="D112" s="7"/>
      <c r="E112" s="7"/>
      <c r="F112" s="7"/>
      <c r="G112" s="7"/>
      <c r="H112" s="7"/>
      <c r="I112" s="7"/>
      <c r="K112" s="7"/>
      <c r="L112" s="7"/>
    </row>
    <row r="113" ht="15.75" customHeight="1">
      <c r="A113" s="7"/>
      <c r="B113" s="7"/>
      <c r="C113" s="7"/>
      <c r="D113" s="7"/>
      <c r="E113" s="7"/>
      <c r="F113" s="7"/>
      <c r="G113" s="7"/>
      <c r="H113" s="7"/>
      <c r="I113" s="7"/>
      <c r="K113" s="7"/>
      <c r="L113" s="7"/>
    </row>
    <row r="114" ht="15.75" customHeight="1">
      <c r="A114" s="7"/>
      <c r="B114" s="7"/>
      <c r="C114" s="7"/>
      <c r="D114" s="7"/>
      <c r="E114" s="7"/>
      <c r="F114" s="7"/>
      <c r="G114" s="7"/>
      <c r="H114" s="7"/>
      <c r="I114" s="7"/>
      <c r="K114" s="7"/>
      <c r="L114" s="7"/>
    </row>
    <row r="115" ht="15.75" customHeight="1">
      <c r="A115" s="7"/>
      <c r="B115" s="7"/>
      <c r="C115" s="7"/>
      <c r="D115" s="7"/>
      <c r="E115" s="7"/>
      <c r="F115" s="7"/>
      <c r="G115" s="7"/>
      <c r="H115" s="7"/>
      <c r="I115" s="7"/>
      <c r="K115" s="7"/>
      <c r="L115" s="7"/>
    </row>
    <row r="116" ht="15.75" customHeight="1">
      <c r="A116" s="7"/>
      <c r="B116" s="7"/>
      <c r="C116" s="7"/>
      <c r="D116" s="7"/>
      <c r="E116" s="7"/>
      <c r="F116" s="7"/>
      <c r="G116" s="7"/>
      <c r="H116" s="7"/>
      <c r="I116" s="7"/>
      <c r="K116" s="7"/>
      <c r="L116" s="7"/>
    </row>
    <row r="117" ht="15.75" customHeight="1">
      <c r="A117" s="7"/>
      <c r="B117" s="7"/>
      <c r="C117" s="7"/>
      <c r="D117" s="7"/>
      <c r="E117" s="7"/>
      <c r="F117" s="7"/>
      <c r="G117" s="7"/>
      <c r="H117" s="7"/>
      <c r="I117" s="7"/>
      <c r="K117" s="7"/>
      <c r="L117" s="7"/>
    </row>
    <row r="118" ht="15.75" customHeight="1">
      <c r="A118" s="7"/>
      <c r="B118" s="7"/>
      <c r="C118" s="7"/>
      <c r="D118" s="7"/>
      <c r="E118" s="7"/>
      <c r="F118" s="7"/>
      <c r="G118" s="7"/>
      <c r="H118" s="7"/>
      <c r="I118" s="7"/>
      <c r="K118" s="7"/>
      <c r="L118" s="7"/>
    </row>
    <row r="119" ht="15.75" customHeight="1">
      <c r="A119" s="7"/>
      <c r="B119" s="7"/>
      <c r="C119" s="7"/>
      <c r="D119" s="7"/>
      <c r="E119" s="7"/>
      <c r="F119" s="7"/>
      <c r="G119" s="7"/>
      <c r="H119" s="7"/>
      <c r="I119" s="7"/>
      <c r="K119" s="7"/>
      <c r="L119" s="7"/>
    </row>
    <row r="120" ht="15.75" customHeight="1">
      <c r="A120" s="7"/>
      <c r="B120" s="7"/>
      <c r="C120" s="7"/>
      <c r="D120" s="7"/>
      <c r="E120" s="7"/>
      <c r="F120" s="7"/>
      <c r="G120" s="7"/>
      <c r="H120" s="7"/>
      <c r="I120" s="7"/>
      <c r="K120" s="7"/>
      <c r="L120" s="7"/>
    </row>
    <row r="121" ht="15.75" customHeight="1">
      <c r="A121" s="7"/>
      <c r="B121" s="7"/>
      <c r="C121" s="7"/>
      <c r="D121" s="7"/>
      <c r="E121" s="7"/>
      <c r="F121" s="7"/>
      <c r="G121" s="7"/>
      <c r="H121" s="7"/>
      <c r="I121" s="7"/>
      <c r="K121" s="7"/>
      <c r="L121" s="7"/>
    </row>
    <row r="122" ht="15.75" customHeight="1">
      <c r="A122" s="7"/>
      <c r="B122" s="7"/>
      <c r="C122" s="7"/>
      <c r="D122" s="7"/>
      <c r="E122" s="7"/>
      <c r="F122" s="7"/>
      <c r="G122" s="7"/>
      <c r="H122" s="7"/>
      <c r="I122" s="7"/>
      <c r="K122" s="7"/>
      <c r="L122" s="7"/>
    </row>
    <row r="123" ht="15.75" customHeight="1">
      <c r="A123" s="7"/>
      <c r="B123" s="7"/>
      <c r="C123" s="7"/>
      <c r="D123" s="7"/>
      <c r="E123" s="7"/>
      <c r="F123" s="7"/>
      <c r="G123" s="7"/>
      <c r="H123" s="7"/>
      <c r="I123" s="7"/>
      <c r="K123" s="7"/>
      <c r="L123" s="7"/>
    </row>
    <row r="124" ht="15.75" customHeight="1">
      <c r="A124" s="7"/>
      <c r="B124" s="7"/>
      <c r="C124" s="7"/>
      <c r="D124" s="7"/>
      <c r="E124" s="7"/>
      <c r="F124" s="7"/>
      <c r="G124" s="7"/>
      <c r="H124" s="7"/>
      <c r="I124" s="7"/>
      <c r="K124" s="7"/>
      <c r="L124" s="7"/>
    </row>
    <row r="125" ht="15.75" customHeight="1">
      <c r="A125" s="7"/>
      <c r="B125" s="7"/>
      <c r="C125" s="7"/>
      <c r="D125" s="7"/>
      <c r="E125" s="7"/>
      <c r="F125" s="7"/>
      <c r="G125" s="7"/>
      <c r="H125" s="7"/>
      <c r="I125" s="7"/>
      <c r="K125" s="7"/>
      <c r="L125" s="7"/>
    </row>
    <row r="126" ht="15.75" customHeight="1">
      <c r="A126" s="7"/>
      <c r="B126" s="7"/>
      <c r="C126" s="7"/>
      <c r="D126" s="7"/>
      <c r="E126" s="7"/>
      <c r="F126" s="7"/>
      <c r="G126" s="7"/>
      <c r="H126" s="7"/>
      <c r="I126" s="7"/>
      <c r="K126" s="7"/>
      <c r="L126" s="7"/>
    </row>
    <row r="127" ht="15.75" customHeight="1">
      <c r="A127" s="7"/>
      <c r="B127" s="7"/>
      <c r="C127" s="7"/>
      <c r="D127" s="7"/>
      <c r="E127" s="7"/>
      <c r="F127" s="7"/>
      <c r="G127" s="7"/>
      <c r="H127" s="7"/>
      <c r="I127" s="7"/>
      <c r="K127" s="7"/>
      <c r="L127" s="7"/>
    </row>
    <row r="128" ht="15.75" customHeight="1">
      <c r="A128" s="7"/>
      <c r="B128" s="7"/>
      <c r="C128" s="7"/>
      <c r="D128" s="7"/>
      <c r="E128" s="7"/>
      <c r="F128" s="7"/>
      <c r="G128" s="7"/>
      <c r="H128" s="7"/>
      <c r="I128" s="7"/>
      <c r="K128" s="7"/>
      <c r="L128" s="7"/>
    </row>
    <row r="129" ht="15.75" customHeight="1">
      <c r="A129" s="7"/>
      <c r="B129" s="7"/>
      <c r="C129" s="7"/>
      <c r="D129" s="7"/>
      <c r="E129" s="7"/>
      <c r="F129" s="7"/>
      <c r="G129" s="7"/>
      <c r="H129" s="7"/>
      <c r="I129" s="7"/>
      <c r="K129" s="7"/>
      <c r="L129" s="7"/>
    </row>
    <row r="130" ht="15.75" customHeight="1">
      <c r="A130" s="7"/>
      <c r="B130" s="7"/>
      <c r="C130" s="7"/>
      <c r="D130" s="7"/>
      <c r="E130" s="7"/>
      <c r="F130" s="7"/>
      <c r="G130" s="7"/>
      <c r="H130" s="7"/>
      <c r="I130" s="7"/>
      <c r="K130" s="7"/>
      <c r="L130" s="7"/>
    </row>
    <row r="131" ht="15.75" customHeight="1">
      <c r="A131" s="7"/>
      <c r="B131" s="7"/>
      <c r="C131" s="7"/>
      <c r="D131" s="7"/>
      <c r="E131" s="7"/>
      <c r="F131" s="7"/>
      <c r="G131" s="7"/>
      <c r="H131" s="7"/>
      <c r="I131" s="7"/>
      <c r="K131" s="7"/>
      <c r="L131" s="7"/>
    </row>
    <row r="132" ht="15.75" customHeight="1">
      <c r="A132" s="7"/>
      <c r="B132" s="7"/>
      <c r="C132" s="7"/>
      <c r="D132" s="7"/>
      <c r="E132" s="7"/>
      <c r="F132" s="7"/>
      <c r="G132" s="7"/>
      <c r="H132" s="7"/>
      <c r="I132" s="7"/>
      <c r="K132" s="7"/>
      <c r="L132" s="7"/>
    </row>
    <row r="133" ht="15.75" customHeight="1">
      <c r="A133" s="7"/>
      <c r="B133" s="7"/>
      <c r="C133" s="7"/>
      <c r="D133" s="7"/>
      <c r="E133" s="7"/>
      <c r="F133" s="7"/>
      <c r="G133" s="7"/>
      <c r="H133" s="7"/>
      <c r="I133" s="7"/>
      <c r="K133" s="7"/>
      <c r="L133" s="7"/>
    </row>
    <row r="134" ht="15.75" customHeight="1">
      <c r="A134" s="7"/>
      <c r="B134" s="7"/>
      <c r="C134" s="7"/>
      <c r="D134" s="7"/>
      <c r="E134" s="7"/>
      <c r="F134" s="7"/>
      <c r="G134" s="7"/>
      <c r="H134" s="7"/>
      <c r="I134" s="7"/>
      <c r="K134" s="7"/>
      <c r="L134" s="7"/>
    </row>
    <row r="135" ht="15.75" customHeight="1">
      <c r="A135" s="7"/>
      <c r="B135" s="7"/>
      <c r="C135" s="7"/>
      <c r="D135" s="7"/>
      <c r="E135" s="7"/>
      <c r="F135" s="7"/>
      <c r="G135" s="7"/>
      <c r="H135" s="7"/>
      <c r="I135" s="7"/>
      <c r="K135" s="7"/>
      <c r="L135" s="7"/>
    </row>
    <row r="136" ht="15.75" customHeight="1">
      <c r="A136" s="7"/>
      <c r="B136" s="7"/>
      <c r="C136" s="7"/>
      <c r="D136" s="7"/>
      <c r="E136" s="7"/>
      <c r="F136" s="7"/>
      <c r="G136" s="7"/>
      <c r="H136" s="7"/>
      <c r="I136" s="7"/>
      <c r="K136" s="7"/>
      <c r="L136" s="7"/>
    </row>
    <row r="137" ht="15.75" customHeight="1">
      <c r="A137" s="7"/>
      <c r="B137" s="7"/>
      <c r="C137" s="7"/>
      <c r="D137" s="7"/>
      <c r="E137" s="7"/>
      <c r="F137" s="7"/>
      <c r="G137" s="7"/>
      <c r="H137" s="7"/>
      <c r="I137" s="7"/>
      <c r="K137" s="7"/>
      <c r="L137" s="7"/>
    </row>
    <row r="138" ht="15.75" customHeight="1">
      <c r="A138" s="7"/>
      <c r="B138" s="7"/>
      <c r="C138" s="7"/>
      <c r="D138" s="7"/>
      <c r="E138" s="7"/>
      <c r="F138" s="7"/>
      <c r="G138" s="7"/>
      <c r="H138" s="7"/>
      <c r="I138" s="7"/>
      <c r="K138" s="7"/>
      <c r="L138" s="7"/>
    </row>
    <row r="139" ht="15.75" customHeight="1">
      <c r="A139" s="7"/>
      <c r="B139" s="7"/>
      <c r="C139" s="7"/>
      <c r="D139" s="7"/>
      <c r="E139" s="7"/>
      <c r="F139" s="7"/>
      <c r="G139" s="7"/>
      <c r="H139" s="7"/>
      <c r="I139" s="7"/>
      <c r="K139" s="7"/>
      <c r="L139" s="7"/>
    </row>
    <row r="140" ht="15.75" customHeight="1">
      <c r="A140" s="7"/>
      <c r="B140" s="7"/>
      <c r="C140" s="7"/>
      <c r="D140" s="7"/>
      <c r="E140" s="7"/>
      <c r="F140" s="7"/>
      <c r="G140" s="7"/>
      <c r="H140" s="7"/>
      <c r="I140" s="7"/>
      <c r="K140" s="7"/>
      <c r="L140" s="7"/>
    </row>
    <row r="141" ht="15.75" customHeight="1">
      <c r="A141" s="7"/>
      <c r="B141" s="7"/>
      <c r="C141" s="7"/>
      <c r="D141" s="7"/>
      <c r="E141" s="7"/>
      <c r="F141" s="7"/>
      <c r="G141" s="7"/>
      <c r="H141" s="7"/>
      <c r="I141" s="7"/>
      <c r="K141" s="7"/>
      <c r="L141" s="7"/>
    </row>
    <row r="142" ht="15.75" customHeight="1">
      <c r="A142" s="7"/>
      <c r="B142" s="7"/>
      <c r="C142" s="7"/>
      <c r="D142" s="7"/>
      <c r="E142" s="7"/>
      <c r="F142" s="7"/>
      <c r="G142" s="7"/>
      <c r="H142" s="7"/>
      <c r="I142" s="7"/>
      <c r="K142" s="7"/>
      <c r="L142" s="7"/>
    </row>
    <row r="143" ht="15.75" customHeight="1">
      <c r="A143" s="7"/>
      <c r="B143" s="7"/>
      <c r="C143" s="7"/>
      <c r="D143" s="7"/>
      <c r="E143" s="7"/>
      <c r="F143" s="7"/>
      <c r="G143" s="7"/>
      <c r="H143" s="7"/>
      <c r="I143" s="7"/>
      <c r="K143" s="7"/>
      <c r="L143" s="7"/>
    </row>
    <row r="144" ht="15.75" customHeight="1">
      <c r="A144" s="7"/>
      <c r="B144" s="7"/>
      <c r="C144" s="7"/>
      <c r="D144" s="7"/>
      <c r="E144" s="7"/>
      <c r="F144" s="7"/>
      <c r="G144" s="7"/>
      <c r="H144" s="7"/>
      <c r="I144" s="7"/>
      <c r="K144" s="7"/>
      <c r="L144" s="7"/>
    </row>
    <row r="145" ht="15.75" customHeight="1">
      <c r="A145" s="7"/>
      <c r="B145" s="7"/>
      <c r="C145" s="7"/>
      <c r="D145" s="7"/>
      <c r="E145" s="7"/>
      <c r="F145" s="7"/>
      <c r="G145" s="7"/>
      <c r="H145" s="7"/>
      <c r="I145" s="7"/>
      <c r="K145" s="7"/>
      <c r="L145" s="7"/>
    </row>
    <row r="146" ht="15.75" customHeight="1">
      <c r="A146" s="7"/>
      <c r="B146" s="7"/>
      <c r="C146" s="7"/>
      <c r="D146" s="7"/>
      <c r="E146" s="7"/>
      <c r="F146" s="7"/>
      <c r="G146" s="7"/>
      <c r="H146" s="7"/>
      <c r="I146" s="7"/>
      <c r="K146" s="7"/>
      <c r="L146" s="7"/>
    </row>
    <row r="147" ht="15.75" customHeight="1">
      <c r="A147" s="7"/>
      <c r="B147" s="7"/>
      <c r="C147" s="7"/>
      <c r="D147" s="7"/>
      <c r="E147" s="7"/>
      <c r="F147" s="7"/>
      <c r="G147" s="7"/>
      <c r="H147" s="7"/>
      <c r="I147" s="7"/>
      <c r="K147" s="7"/>
      <c r="L147" s="7"/>
    </row>
    <row r="148" ht="15.75" customHeight="1">
      <c r="A148" s="7"/>
      <c r="B148" s="7"/>
      <c r="C148" s="7"/>
      <c r="D148" s="7"/>
      <c r="E148" s="7"/>
      <c r="F148" s="7"/>
      <c r="G148" s="7"/>
      <c r="H148" s="7"/>
      <c r="I148" s="7"/>
      <c r="K148" s="7"/>
      <c r="L148" s="7"/>
    </row>
    <row r="149" ht="15.75" customHeight="1">
      <c r="A149" s="7"/>
      <c r="B149" s="7"/>
      <c r="C149" s="7"/>
      <c r="D149" s="7"/>
      <c r="E149" s="7"/>
      <c r="F149" s="7"/>
      <c r="G149" s="7"/>
      <c r="H149" s="7"/>
      <c r="I149" s="7"/>
      <c r="K149" s="7"/>
      <c r="L149" s="7"/>
    </row>
    <row r="150" ht="15.75" customHeight="1">
      <c r="A150" s="7"/>
      <c r="B150" s="7"/>
      <c r="C150" s="7"/>
      <c r="D150" s="7"/>
      <c r="E150" s="7"/>
      <c r="F150" s="7"/>
      <c r="G150" s="7"/>
      <c r="H150" s="7"/>
      <c r="I150" s="7"/>
      <c r="K150" s="7"/>
      <c r="L150" s="7"/>
    </row>
    <row r="151" ht="15.75" customHeight="1">
      <c r="A151" s="7"/>
      <c r="B151" s="7"/>
      <c r="C151" s="7"/>
      <c r="D151" s="7"/>
      <c r="E151" s="7"/>
      <c r="F151" s="7"/>
      <c r="G151" s="7"/>
      <c r="H151" s="7"/>
      <c r="I151" s="7"/>
      <c r="K151" s="7"/>
      <c r="L151" s="7"/>
    </row>
    <row r="152" ht="15.75" customHeight="1">
      <c r="A152" s="7"/>
      <c r="B152" s="7"/>
      <c r="C152" s="7"/>
      <c r="D152" s="7"/>
      <c r="E152" s="7"/>
      <c r="F152" s="7"/>
      <c r="G152" s="7"/>
      <c r="H152" s="7"/>
      <c r="I152" s="7"/>
      <c r="K152" s="7"/>
      <c r="L152" s="7"/>
    </row>
    <row r="153" ht="15.75" customHeight="1">
      <c r="A153" s="7"/>
      <c r="B153" s="7"/>
      <c r="C153" s="7"/>
      <c r="D153" s="7"/>
      <c r="E153" s="7"/>
      <c r="F153" s="7"/>
      <c r="G153" s="7"/>
      <c r="H153" s="7"/>
      <c r="I153" s="7"/>
      <c r="K153" s="7"/>
      <c r="L153" s="7"/>
    </row>
    <row r="154" ht="15.75" customHeight="1">
      <c r="A154" s="7"/>
      <c r="B154" s="7"/>
      <c r="C154" s="7"/>
      <c r="D154" s="7"/>
      <c r="E154" s="7"/>
      <c r="F154" s="7"/>
      <c r="G154" s="7"/>
      <c r="H154" s="7"/>
      <c r="I154" s="7"/>
      <c r="K154" s="7"/>
      <c r="L154" s="7"/>
    </row>
    <row r="155" ht="15.75" customHeight="1">
      <c r="A155" s="7"/>
      <c r="B155" s="7"/>
      <c r="C155" s="7"/>
      <c r="D155" s="7"/>
      <c r="E155" s="7"/>
      <c r="F155" s="7"/>
      <c r="G155" s="7"/>
      <c r="H155" s="7"/>
      <c r="I155" s="7"/>
      <c r="K155" s="7"/>
      <c r="L155" s="7"/>
    </row>
    <row r="156" ht="15.75" customHeight="1">
      <c r="A156" s="7"/>
      <c r="B156" s="7"/>
      <c r="C156" s="7"/>
      <c r="D156" s="7"/>
      <c r="E156" s="7"/>
      <c r="F156" s="7"/>
      <c r="G156" s="7"/>
      <c r="H156" s="7"/>
      <c r="I156" s="7"/>
      <c r="K156" s="7"/>
      <c r="L156" s="7"/>
    </row>
    <row r="157" ht="15.75" customHeight="1">
      <c r="A157" s="7"/>
      <c r="B157" s="7"/>
      <c r="C157" s="7"/>
      <c r="D157" s="7"/>
      <c r="E157" s="7"/>
      <c r="F157" s="7"/>
      <c r="G157" s="7"/>
      <c r="H157" s="7"/>
      <c r="I157" s="7"/>
      <c r="K157" s="7"/>
      <c r="L157" s="7"/>
    </row>
    <row r="158" ht="15.75" customHeight="1">
      <c r="A158" s="7"/>
      <c r="B158" s="7"/>
      <c r="C158" s="7"/>
      <c r="D158" s="7"/>
      <c r="E158" s="7"/>
      <c r="F158" s="7"/>
      <c r="G158" s="7"/>
      <c r="H158" s="7"/>
      <c r="I158" s="7"/>
      <c r="K158" s="7"/>
      <c r="L158" s="7"/>
    </row>
    <row r="159" ht="15.75" customHeight="1">
      <c r="A159" s="7"/>
      <c r="B159" s="7"/>
      <c r="C159" s="7"/>
      <c r="D159" s="7"/>
      <c r="E159" s="7"/>
      <c r="F159" s="7"/>
      <c r="G159" s="7"/>
      <c r="H159" s="7"/>
      <c r="I159" s="7"/>
      <c r="K159" s="7"/>
      <c r="L159" s="7"/>
    </row>
    <row r="160" ht="15.75" customHeight="1">
      <c r="A160" s="7"/>
      <c r="B160" s="7"/>
      <c r="C160" s="7"/>
      <c r="D160" s="7"/>
      <c r="E160" s="7"/>
      <c r="F160" s="7"/>
      <c r="G160" s="7"/>
      <c r="H160" s="7"/>
      <c r="I160" s="7"/>
      <c r="K160" s="7"/>
      <c r="L160" s="7"/>
    </row>
    <row r="161" ht="15.75" customHeight="1">
      <c r="A161" s="7"/>
      <c r="B161" s="7"/>
      <c r="C161" s="7"/>
      <c r="D161" s="7"/>
      <c r="E161" s="7"/>
      <c r="F161" s="7"/>
      <c r="G161" s="7"/>
      <c r="H161" s="7"/>
      <c r="I161" s="7"/>
      <c r="K161" s="7"/>
      <c r="L161" s="7"/>
    </row>
    <row r="162" ht="15.75" customHeight="1">
      <c r="A162" s="7"/>
      <c r="B162" s="7"/>
      <c r="C162" s="7"/>
      <c r="D162" s="7"/>
      <c r="E162" s="7"/>
      <c r="F162" s="7"/>
      <c r="G162" s="7"/>
      <c r="H162" s="7"/>
      <c r="I162" s="7"/>
      <c r="K162" s="7"/>
      <c r="L162" s="7"/>
    </row>
    <row r="163" ht="15.75" customHeight="1">
      <c r="A163" s="7"/>
      <c r="B163" s="7"/>
      <c r="C163" s="7"/>
      <c r="D163" s="7"/>
      <c r="E163" s="7"/>
      <c r="F163" s="7"/>
      <c r="G163" s="7"/>
      <c r="H163" s="7"/>
      <c r="I163" s="7"/>
      <c r="K163" s="7"/>
      <c r="L163" s="7"/>
    </row>
    <row r="164" ht="15.75" customHeight="1">
      <c r="A164" s="7"/>
      <c r="B164" s="7"/>
      <c r="C164" s="7"/>
      <c r="D164" s="7"/>
      <c r="E164" s="7"/>
      <c r="F164" s="7"/>
      <c r="G164" s="7"/>
      <c r="H164" s="7"/>
      <c r="I164" s="7"/>
      <c r="K164" s="7"/>
      <c r="L164" s="7"/>
    </row>
    <row r="165" ht="15.75" customHeight="1">
      <c r="A165" s="7"/>
      <c r="B165" s="7"/>
      <c r="C165" s="7"/>
      <c r="D165" s="7"/>
      <c r="E165" s="7"/>
      <c r="F165" s="7"/>
      <c r="G165" s="7"/>
      <c r="H165" s="7"/>
      <c r="I165" s="7"/>
      <c r="K165" s="7"/>
      <c r="L165" s="7"/>
    </row>
    <row r="166" ht="15.75" customHeight="1">
      <c r="A166" s="7"/>
      <c r="B166" s="7"/>
      <c r="C166" s="7"/>
      <c r="D166" s="7"/>
      <c r="E166" s="7"/>
      <c r="F166" s="7"/>
      <c r="G166" s="7"/>
      <c r="H166" s="7"/>
      <c r="I166" s="7"/>
      <c r="K166" s="7"/>
      <c r="L166" s="7"/>
    </row>
    <row r="167" ht="15.75" customHeight="1">
      <c r="A167" s="7"/>
      <c r="B167" s="7"/>
      <c r="C167" s="7"/>
      <c r="D167" s="7"/>
      <c r="E167" s="7"/>
      <c r="F167" s="7"/>
      <c r="G167" s="7"/>
      <c r="H167" s="7"/>
      <c r="I167" s="7"/>
      <c r="K167" s="7"/>
      <c r="L167" s="7"/>
    </row>
    <row r="168" ht="15.75" customHeight="1">
      <c r="A168" s="7"/>
      <c r="B168" s="7"/>
      <c r="C168" s="7"/>
      <c r="D168" s="7"/>
      <c r="E168" s="7"/>
      <c r="F168" s="7"/>
      <c r="G168" s="7"/>
      <c r="H168" s="7"/>
      <c r="I168" s="7"/>
      <c r="K168" s="7"/>
      <c r="L168" s="7"/>
    </row>
    <row r="169" ht="15.75" customHeight="1">
      <c r="A169" s="7"/>
      <c r="B169" s="7"/>
      <c r="C169" s="7"/>
      <c r="D169" s="7"/>
      <c r="E169" s="7"/>
      <c r="F169" s="7"/>
      <c r="G169" s="7"/>
      <c r="H169" s="7"/>
      <c r="I169" s="7"/>
      <c r="K169" s="7"/>
      <c r="L169" s="7"/>
    </row>
    <row r="170" ht="15.75" customHeight="1">
      <c r="A170" s="7"/>
      <c r="B170" s="7"/>
      <c r="C170" s="7"/>
      <c r="D170" s="7"/>
      <c r="E170" s="7"/>
      <c r="F170" s="7"/>
      <c r="G170" s="7"/>
      <c r="H170" s="7"/>
      <c r="I170" s="7"/>
      <c r="K170" s="7"/>
      <c r="L170" s="7"/>
    </row>
    <row r="171" ht="15.75" customHeight="1">
      <c r="A171" s="7"/>
      <c r="B171" s="7"/>
      <c r="C171" s="7"/>
      <c r="D171" s="7"/>
      <c r="E171" s="7"/>
      <c r="F171" s="7"/>
      <c r="G171" s="7"/>
      <c r="H171" s="7"/>
      <c r="I171" s="7"/>
      <c r="K171" s="7"/>
      <c r="L171" s="7"/>
    </row>
    <row r="172" ht="15.75" customHeight="1">
      <c r="A172" s="7"/>
      <c r="B172" s="7"/>
      <c r="C172" s="7"/>
      <c r="D172" s="7"/>
      <c r="E172" s="7"/>
      <c r="F172" s="7"/>
      <c r="G172" s="7"/>
      <c r="H172" s="7"/>
      <c r="I172" s="7"/>
      <c r="K172" s="7"/>
      <c r="L172" s="7"/>
    </row>
    <row r="173" ht="15.75" customHeight="1">
      <c r="A173" s="7"/>
      <c r="B173" s="7"/>
      <c r="C173" s="7"/>
      <c r="D173" s="7"/>
      <c r="E173" s="7"/>
      <c r="F173" s="7"/>
      <c r="G173" s="7"/>
      <c r="H173" s="7"/>
      <c r="I173" s="7"/>
      <c r="K173" s="7"/>
      <c r="L173" s="7"/>
    </row>
    <row r="174" ht="15.75" customHeight="1">
      <c r="A174" s="7"/>
      <c r="B174" s="7"/>
      <c r="C174" s="7"/>
      <c r="D174" s="7"/>
      <c r="E174" s="7"/>
      <c r="F174" s="7"/>
      <c r="G174" s="7"/>
      <c r="H174" s="7"/>
      <c r="I174" s="7"/>
      <c r="K174" s="7"/>
      <c r="L174" s="7"/>
    </row>
    <row r="175" ht="15.75" customHeight="1">
      <c r="A175" s="7"/>
      <c r="B175" s="7"/>
      <c r="C175" s="7"/>
      <c r="D175" s="7"/>
      <c r="E175" s="7"/>
      <c r="F175" s="7"/>
      <c r="G175" s="7"/>
      <c r="H175" s="7"/>
      <c r="I175" s="7"/>
      <c r="K175" s="7"/>
      <c r="L175" s="7"/>
    </row>
    <row r="176" ht="15.75" customHeight="1">
      <c r="A176" s="7"/>
      <c r="B176" s="7"/>
      <c r="C176" s="7"/>
      <c r="D176" s="7"/>
      <c r="E176" s="7"/>
      <c r="F176" s="7"/>
      <c r="G176" s="7"/>
      <c r="H176" s="7"/>
      <c r="I176" s="7"/>
      <c r="K176" s="7"/>
      <c r="L176" s="7"/>
    </row>
    <row r="177" ht="15.75" customHeight="1">
      <c r="A177" s="7"/>
      <c r="B177" s="7"/>
      <c r="C177" s="7"/>
      <c r="D177" s="7"/>
      <c r="E177" s="7"/>
      <c r="F177" s="7"/>
      <c r="G177" s="7"/>
      <c r="H177" s="7"/>
      <c r="I177" s="7"/>
      <c r="K177" s="7"/>
      <c r="L177" s="7"/>
    </row>
    <row r="178" ht="15.75" customHeight="1">
      <c r="A178" s="7"/>
      <c r="B178" s="7"/>
      <c r="C178" s="7"/>
      <c r="D178" s="7"/>
      <c r="E178" s="7"/>
      <c r="F178" s="7"/>
      <c r="G178" s="7"/>
      <c r="H178" s="7"/>
      <c r="I178" s="7"/>
      <c r="K178" s="7"/>
      <c r="L178" s="7"/>
    </row>
    <row r="179" ht="15.75" customHeight="1">
      <c r="A179" s="7"/>
      <c r="B179" s="7"/>
      <c r="C179" s="7"/>
      <c r="D179" s="7"/>
      <c r="E179" s="7"/>
      <c r="F179" s="7"/>
      <c r="G179" s="7"/>
      <c r="H179" s="7"/>
      <c r="I179" s="7"/>
      <c r="K179" s="7"/>
      <c r="L179" s="7"/>
    </row>
    <row r="180" ht="15.75" customHeight="1">
      <c r="A180" s="7"/>
      <c r="B180" s="7"/>
      <c r="C180" s="7"/>
      <c r="D180" s="7"/>
      <c r="E180" s="7"/>
      <c r="F180" s="7"/>
      <c r="G180" s="7"/>
      <c r="H180" s="7"/>
      <c r="I180" s="7"/>
      <c r="K180" s="7"/>
      <c r="L180" s="7"/>
    </row>
    <row r="181" ht="15.75" customHeight="1">
      <c r="A181" s="7"/>
      <c r="B181" s="7"/>
      <c r="C181" s="7"/>
      <c r="D181" s="7"/>
      <c r="E181" s="7"/>
      <c r="F181" s="7"/>
      <c r="G181" s="7"/>
      <c r="H181" s="7"/>
      <c r="I181" s="7"/>
      <c r="K181" s="7"/>
      <c r="L181" s="7"/>
    </row>
    <row r="182" ht="15.75" customHeight="1">
      <c r="A182" s="7"/>
      <c r="B182" s="7"/>
      <c r="C182" s="7"/>
      <c r="D182" s="7"/>
      <c r="E182" s="7"/>
      <c r="F182" s="7"/>
      <c r="G182" s="7"/>
      <c r="H182" s="7"/>
      <c r="I182" s="7"/>
      <c r="K182" s="7"/>
      <c r="L182" s="7"/>
    </row>
    <row r="183" ht="15.75" customHeight="1">
      <c r="A183" s="7"/>
      <c r="B183" s="7"/>
      <c r="C183" s="7"/>
      <c r="D183" s="7"/>
      <c r="E183" s="7"/>
      <c r="F183" s="7"/>
      <c r="G183" s="7"/>
      <c r="H183" s="7"/>
      <c r="I183" s="7"/>
      <c r="K183" s="7"/>
      <c r="L183" s="7"/>
    </row>
    <row r="184" ht="15.75" customHeight="1">
      <c r="A184" s="7"/>
      <c r="B184" s="7"/>
      <c r="C184" s="7"/>
      <c r="D184" s="7"/>
      <c r="E184" s="7"/>
      <c r="F184" s="7"/>
      <c r="G184" s="7"/>
      <c r="H184" s="7"/>
      <c r="I184" s="7"/>
      <c r="K184" s="7"/>
      <c r="L184" s="7"/>
    </row>
    <row r="185" ht="15.75" customHeight="1">
      <c r="A185" s="7"/>
      <c r="B185" s="7"/>
      <c r="C185" s="7"/>
      <c r="D185" s="7"/>
      <c r="E185" s="7"/>
      <c r="F185" s="7"/>
      <c r="G185" s="7"/>
      <c r="H185" s="7"/>
      <c r="I185" s="7"/>
      <c r="K185" s="7"/>
      <c r="L185" s="7"/>
    </row>
    <row r="186" ht="15.75" customHeight="1">
      <c r="A186" s="7"/>
      <c r="B186" s="7"/>
      <c r="C186" s="7"/>
      <c r="D186" s="7"/>
      <c r="E186" s="7"/>
      <c r="F186" s="7"/>
      <c r="G186" s="7"/>
      <c r="H186" s="7"/>
      <c r="I186" s="7"/>
      <c r="K186" s="7"/>
      <c r="L186" s="7"/>
    </row>
    <row r="187" ht="15.75" customHeight="1">
      <c r="A187" s="7"/>
      <c r="B187" s="7"/>
      <c r="C187" s="7"/>
      <c r="D187" s="7"/>
      <c r="E187" s="7"/>
      <c r="F187" s="7"/>
      <c r="G187" s="7"/>
      <c r="H187" s="7"/>
      <c r="I187" s="7"/>
      <c r="K187" s="7"/>
      <c r="L187" s="7"/>
    </row>
    <row r="188" ht="15.75" customHeight="1">
      <c r="A188" s="7"/>
      <c r="B188" s="7"/>
      <c r="C188" s="7"/>
      <c r="D188" s="7"/>
      <c r="E188" s="7"/>
      <c r="F188" s="7"/>
      <c r="G188" s="7"/>
      <c r="H188" s="7"/>
      <c r="I188" s="7"/>
      <c r="K188" s="7"/>
      <c r="L188" s="7"/>
    </row>
    <row r="189" ht="15.75" customHeight="1">
      <c r="A189" s="7"/>
      <c r="B189" s="7"/>
      <c r="C189" s="7"/>
      <c r="D189" s="7"/>
      <c r="E189" s="7"/>
      <c r="F189" s="7"/>
      <c r="G189" s="7"/>
      <c r="H189" s="7"/>
      <c r="I189" s="7"/>
      <c r="K189" s="7"/>
      <c r="L189" s="7"/>
    </row>
    <row r="190" ht="15.75" customHeight="1">
      <c r="A190" s="7"/>
      <c r="B190" s="7"/>
      <c r="C190" s="7"/>
      <c r="D190" s="7"/>
      <c r="E190" s="7"/>
      <c r="F190" s="7"/>
      <c r="G190" s="7"/>
      <c r="H190" s="7"/>
      <c r="I190" s="7"/>
      <c r="K190" s="7"/>
      <c r="L190" s="7"/>
    </row>
    <row r="191" ht="15.75" customHeight="1">
      <c r="A191" s="7"/>
      <c r="B191" s="7"/>
      <c r="C191" s="7"/>
      <c r="D191" s="7"/>
      <c r="E191" s="7"/>
      <c r="F191" s="7"/>
      <c r="G191" s="7"/>
      <c r="H191" s="7"/>
      <c r="I191" s="7"/>
      <c r="K191" s="7"/>
      <c r="L191" s="7"/>
    </row>
    <row r="192" ht="15.75" customHeight="1">
      <c r="A192" s="7"/>
      <c r="B192" s="7"/>
      <c r="C192" s="7"/>
      <c r="D192" s="7"/>
      <c r="E192" s="7"/>
      <c r="F192" s="7"/>
      <c r="G192" s="7"/>
      <c r="H192" s="7"/>
      <c r="I192" s="7"/>
      <c r="K192" s="7"/>
      <c r="L192" s="7"/>
    </row>
    <row r="193" ht="15.75" customHeight="1">
      <c r="A193" s="7"/>
      <c r="B193" s="7"/>
      <c r="C193" s="7"/>
      <c r="D193" s="7"/>
      <c r="E193" s="7"/>
      <c r="F193" s="7"/>
      <c r="G193" s="7"/>
      <c r="H193" s="7"/>
      <c r="I193" s="7"/>
      <c r="K193" s="7"/>
      <c r="L193" s="7"/>
    </row>
    <row r="194" ht="15.75" customHeight="1">
      <c r="A194" s="7"/>
      <c r="B194" s="7"/>
      <c r="C194" s="7"/>
      <c r="D194" s="7"/>
      <c r="E194" s="7"/>
      <c r="F194" s="7"/>
      <c r="G194" s="7"/>
      <c r="H194" s="7"/>
      <c r="I194" s="7"/>
      <c r="K194" s="7"/>
      <c r="L194" s="7"/>
    </row>
    <row r="195" ht="15.75" customHeight="1">
      <c r="A195" s="7"/>
      <c r="B195" s="7"/>
      <c r="C195" s="7"/>
      <c r="D195" s="7"/>
      <c r="E195" s="7"/>
      <c r="F195" s="7"/>
      <c r="G195" s="7"/>
      <c r="H195" s="7"/>
      <c r="I195" s="7"/>
      <c r="K195" s="7"/>
      <c r="L195" s="7"/>
    </row>
    <row r="196" ht="15.75" customHeight="1">
      <c r="A196" s="7"/>
      <c r="B196" s="7"/>
      <c r="C196" s="7"/>
      <c r="D196" s="7"/>
      <c r="E196" s="7"/>
      <c r="F196" s="7"/>
      <c r="G196" s="7"/>
      <c r="H196" s="7"/>
      <c r="I196" s="7"/>
      <c r="K196" s="7"/>
      <c r="L196" s="7"/>
    </row>
    <row r="197" ht="15.75" customHeight="1">
      <c r="A197" s="7"/>
      <c r="B197" s="7"/>
      <c r="C197" s="7"/>
      <c r="D197" s="7"/>
      <c r="E197" s="7"/>
      <c r="F197" s="7"/>
      <c r="G197" s="7"/>
      <c r="H197" s="7"/>
      <c r="I197" s="7"/>
      <c r="K197" s="7"/>
      <c r="L197" s="7"/>
    </row>
    <row r="198" ht="15.75" customHeight="1">
      <c r="A198" s="7"/>
      <c r="B198" s="7"/>
      <c r="C198" s="7"/>
      <c r="D198" s="7"/>
      <c r="E198" s="7"/>
      <c r="F198" s="7"/>
      <c r="G198" s="7"/>
      <c r="H198" s="7"/>
      <c r="I198" s="7"/>
      <c r="K198" s="7"/>
      <c r="L198" s="7"/>
    </row>
    <row r="199" ht="15.75" customHeight="1">
      <c r="A199" s="7"/>
      <c r="B199" s="7"/>
      <c r="C199" s="7"/>
      <c r="D199" s="7"/>
      <c r="E199" s="7"/>
      <c r="F199" s="7"/>
      <c r="G199" s="7"/>
      <c r="H199" s="7"/>
      <c r="I199" s="7"/>
      <c r="K199" s="7"/>
      <c r="L199" s="7"/>
    </row>
    <row r="200" ht="15.75" customHeight="1">
      <c r="A200" s="7"/>
      <c r="B200" s="7"/>
      <c r="C200" s="7"/>
      <c r="D200" s="7"/>
      <c r="E200" s="7"/>
      <c r="F200" s="7"/>
      <c r="G200" s="7"/>
      <c r="H200" s="7"/>
      <c r="I200" s="7"/>
      <c r="K200" s="7"/>
      <c r="L200" s="7"/>
    </row>
    <row r="201" ht="15.75" customHeight="1">
      <c r="A201" s="7"/>
      <c r="B201" s="7"/>
      <c r="C201" s="7"/>
      <c r="D201" s="7"/>
      <c r="E201" s="7"/>
      <c r="F201" s="7"/>
      <c r="G201" s="7"/>
      <c r="H201" s="7"/>
      <c r="I201" s="7"/>
      <c r="K201" s="7"/>
      <c r="L201" s="7"/>
    </row>
    <row r="202" ht="15.75" customHeight="1">
      <c r="A202" s="7"/>
      <c r="B202" s="7"/>
      <c r="C202" s="7"/>
      <c r="D202" s="7"/>
      <c r="E202" s="7"/>
      <c r="F202" s="7"/>
      <c r="G202" s="7"/>
      <c r="H202" s="7"/>
      <c r="I202" s="7"/>
      <c r="K202" s="7"/>
      <c r="L202" s="7"/>
    </row>
    <row r="203" ht="15.75" customHeight="1">
      <c r="A203" s="7"/>
      <c r="B203" s="7"/>
      <c r="C203" s="7"/>
      <c r="D203" s="7"/>
      <c r="E203" s="7"/>
      <c r="F203" s="7"/>
      <c r="G203" s="7"/>
      <c r="H203" s="7"/>
      <c r="I203" s="7"/>
      <c r="K203" s="7"/>
      <c r="L203" s="7"/>
    </row>
    <row r="204" ht="15.75" customHeight="1">
      <c r="A204" s="7"/>
      <c r="B204" s="7"/>
      <c r="C204" s="7"/>
      <c r="D204" s="7"/>
      <c r="E204" s="7"/>
      <c r="F204" s="7"/>
      <c r="G204" s="7"/>
      <c r="H204" s="7"/>
      <c r="I204" s="7"/>
      <c r="K204" s="7"/>
      <c r="L204" s="7"/>
    </row>
    <row r="205" ht="15.75" customHeight="1">
      <c r="A205" s="7"/>
      <c r="B205" s="7"/>
      <c r="C205" s="7"/>
      <c r="D205" s="7"/>
      <c r="E205" s="7"/>
      <c r="F205" s="7"/>
      <c r="G205" s="7"/>
      <c r="H205" s="7"/>
      <c r="I205" s="7"/>
      <c r="K205" s="7"/>
      <c r="L205" s="7"/>
    </row>
    <row r="206" ht="15.75" customHeight="1">
      <c r="A206" s="7"/>
      <c r="B206" s="7"/>
      <c r="C206" s="7"/>
      <c r="D206" s="7"/>
      <c r="E206" s="7"/>
      <c r="F206" s="7"/>
      <c r="G206" s="7"/>
      <c r="H206" s="7"/>
      <c r="I206" s="7"/>
      <c r="K206" s="7"/>
      <c r="L206" s="7"/>
    </row>
    <row r="207" ht="15.75" customHeight="1">
      <c r="A207" s="7"/>
      <c r="B207" s="7"/>
      <c r="C207" s="7"/>
      <c r="D207" s="7"/>
      <c r="E207" s="7"/>
      <c r="F207" s="7"/>
      <c r="G207" s="7"/>
      <c r="H207" s="7"/>
      <c r="I207" s="7"/>
      <c r="K207" s="7"/>
      <c r="L207" s="7"/>
    </row>
    <row r="208" ht="15.75" customHeight="1">
      <c r="A208" s="7"/>
      <c r="B208" s="7"/>
      <c r="C208" s="7"/>
      <c r="D208" s="7"/>
      <c r="E208" s="7"/>
      <c r="F208" s="7"/>
      <c r="G208" s="7"/>
      <c r="H208" s="7"/>
      <c r="I208" s="7"/>
      <c r="K208" s="7"/>
      <c r="L208" s="7"/>
    </row>
    <row r="209" ht="15.75" customHeight="1">
      <c r="A209" s="7"/>
      <c r="B209" s="7"/>
      <c r="C209" s="7"/>
      <c r="D209" s="7"/>
      <c r="E209" s="7"/>
      <c r="F209" s="7"/>
      <c r="G209" s="7"/>
      <c r="H209" s="7"/>
      <c r="I209" s="7"/>
      <c r="K209" s="7"/>
      <c r="L209" s="7"/>
    </row>
    <row r="210" ht="15.75" customHeight="1">
      <c r="A210" s="7"/>
      <c r="B210" s="7"/>
      <c r="C210" s="7"/>
      <c r="D210" s="7"/>
      <c r="E210" s="7"/>
      <c r="F210" s="7"/>
      <c r="G210" s="7"/>
      <c r="H210" s="7"/>
      <c r="I210" s="7"/>
      <c r="K210" s="7"/>
      <c r="L210" s="7"/>
    </row>
    <row r="211" ht="15.75" customHeight="1">
      <c r="A211" s="7"/>
      <c r="B211" s="7"/>
      <c r="C211" s="7"/>
      <c r="D211" s="7"/>
      <c r="E211" s="7"/>
      <c r="F211" s="7"/>
      <c r="G211" s="7"/>
      <c r="H211" s="7"/>
      <c r="I211" s="7"/>
      <c r="K211" s="7"/>
      <c r="L211" s="7"/>
    </row>
    <row r="212" ht="15.75" customHeight="1">
      <c r="A212" s="7"/>
      <c r="B212" s="7"/>
      <c r="C212" s="7"/>
      <c r="D212" s="7"/>
      <c r="E212" s="7"/>
      <c r="F212" s="7"/>
      <c r="G212" s="7"/>
      <c r="H212" s="7"/>
      <c r="I212" s="7"/>
      <c r="K212" s="7"/>
      <c r="L212" s="7"/>
    </row>
    <row r="213" ht="15.75" customHeight="1">
      <c r="A213" s="7"/>
      <c r="B213" s="7"/>
      <c r="C213" s="7"/>
      <c r="D213" s="7"/>
      <c r="E213" s="7"/>
      <c r="F213" s="7"/>
      <c r="G213" s="7"/>
      <c r="H213" s="7"/>
      <c r="I213" s="7"/>
      <c r="K213" s="7"/>
      <c r="L213" s="7"/>
    </row>
    <row r="214" ht="15.75" customHeight="1">
      <c r="A214" s="7"/>
      <c r="B214" s="7"/>
      <c r="C214" s="7"/>
      <c r="D214" s="7"/>
      <c r="E214" s="7"/>
      <c r="F214" s="7"/>
      <c r="G214" s="7"/>
      <c r="H214" s="7"/>
      <c r="I214" s="7"/>
      <c r="K214" s="7"/>
      <c r="L214" s="7"/>
    </row>
    <row r="215" ht="15.75" customHeight="1">
      <c r="A215" s="7"/>
      <c r="B215" s="7"/>
      <c r="C215" s="7"/>
      <c r="D215" s="7"/>
      <c r="E215" s="7"/>
      <c r="F215" s="7"/>
      <c r="G215" s="7"/>
      <c r="H215" s="7"/>
      <c r="I215" s="7"/>
      <c r="K215" s="7"/>
      <c r="L215" s="7"/>
    </row>
    <row r="216" ht="15.75" customHeight="1">
      <c r="A216" s="7"/>
      <c r="B216" s="7"/>
      <c r="C216" s="7"/>
      <c r="D216" s="7"/>
      <c r="E216" s="7"/>
      <c r="F216" s="7"/>
      <c r="G216" s="7"/>
      <c r="H216" s="7"/>
      <c r="I216" s="7"/>
      <c r="K216" s="7"/>
      <c r="L216" s="7"/>
    </row>
    <row r="217" ht="15.75" customHeight="1">
      <c r="A217" s="7"/>
      <c r="B217" s="7"/>
      <c r="C217" s="7"/>
      <c r="D217" s="7"/>
      <c r="E217" s="7"/>
      <c r="F217" s="7"/>
      <c r="G217" s="7"/>
      <c r="H217" s="7"/>
      <c r="I217" s="7"/>
      <c r="K217" s="7"/>
      <c r="L217" s="7"/>
    </row>
    <row r="218" ht="15.75" customHeight="1">
      <c r="A218" s="7"/>
      <c r="B218" s="7"/>
      <c r="C218" s="7"/>
      <c r="D218" s="7"/>
      <c r="E218" s="7"/>
      <c r="F218" s="7"/>
      <c r="G218" s="7"/>
      <c r="H218" s="7"/>
      <c r="I218" s="7"/>
      <c r="K218" s="7"/>
      <c r="L218" s="7"/>
    </row>
    <row r="219" ht="15.75" customHeight="1">
      <c r="A219" s="7"/>
      <c r="B219" s="7"/>
      <c r="C219" s="7"/>
      <c r="D219" s="7"/>
      <c r="E219" s="7"/>
      <c r="F219" s="7"/>
      <c r="G219" s="7"/>
      <c r="H219" s="7"/>
      <c r="I219" s="7"/>
      <c r="K219" s="7"/>
      <c r="L219" s="7"/>
    </row>
    <row r="220" ht="15.75" customHeight="1">
      <c r="A220" s="7"/>
      <c r="B220" s="7"/>
      <c r="C220" s="7"/>
      <c r="D220" s="7"/>
      <c r="E220" s="7"/>
      <c r="F220" s="7"/>
      <c r="G220" s="7"/>
      <c r="H220" s="7"/>
      <c r="I220" s="7"/>
      <c r="K220" s="7"/>
      <c r="L220" s="7"/>
    </row>
    <row r="221" ht="15.75" customHeight="1">
      <c r="A221" s="7"/>
      <c r="B221" s="7"/>
      <c r="C221" s="7"/>
      <c r="D221" s="7"/>
      <c r="E221" s="7"/>
      <c r="F221" s="7"/>
      <c r="G221" s="7"/>
      <c r="H221" s="7"/>
      <c r="I221" s="7"/>
      <c r="K221" s="7"/>
      <c r="L221" s="7"/>
    </row>
    <row r="222" ht="15.75" customHeight="1">
      <c r="A222" s="7"/>
      <c r="B222" s="7"/>
      <c r="C222" s="7"/>
      <c r="D222" s="7"/>
      <c r="E222" s="7"/>
      <c r="F222" s="7"/>
      <c r="G222" s="7"/>
      <c r="H222" s="7"/>
      <c r="I222" s="7"/>
      <c r="K222" s="7"/>
      <c r="L222" s="7"/>
    </row>
    <row r="223" ht="15.75" customHeight="1">
      <c r="A223" s="7"/>
      <c r="B223" s="7"/>
      <c r="C223" s="7"/>
      <c r="D223" s="7"/>
      <c r="E223" s="7"/>
      <c r="F223" s="7"/>
      <c r="G223" s="7"/>
      <c r="H223" s="7"/>
      <c r="I223" s="7"/>
      <c r="K223" s="7"/>
      <c r="L223" s="7"/>
    </row>
    <row r="224" ht="15.75" customHeight="1">
      <c r="A224" s="7"/>
      <c r="B224" s="7"/>
      <c r="C224" s="7"/>
      <c r="D224" s="7"/>
      <c r="E224" s="7"/>
      <c r="F224" s="7"/>
      <c r="G224" s="7"/>
      <c r="H224" s="7"/>
      <c r="I224" s="7"/>
      <c r="K224" s="7"/>
      <c r="L224" s="7"/>
    </row>
    <row r="225" ht="15.75" customHeight="1">
      <c r="A225" s="7"/>
      <c r="B225" s="7"/>
      <c r="C225" s="7"/>
      <c r="D225" s="7"/>
      <c r="E225" s="7"/>
      <c r="F225" s="7"/>
      <c r="G225" s="7"/>
      <c r="H225" s="7"/>
      <c r="I225" s="7"/>
      <c r="K225" s="7"/>
      <c r="L225" s="7"/>
    </row>
    <row r="226" ht="15.75" customHeight="1">
      <c r="A226" s="7"/>
      <c r="B226" s="7"/>
      <c r="C226" s="7"/>
      <c r="D226" s="7"/>
      <c r="E226" s="7"/>
      <c r="F226" s="7"/>
      <c r="G226" s="7"/>
      <c r="H226" s="7"/>
      <c r="I226" s="7"/>
      <c r="K226" s="7"/>
      <c r="L226" s="7"/>
    </row>
    <row r="227" ht="15.75" customHeight="1">
      <c r="A227" s="7"/>
      <c r="B227" s="7"/>
      <c r="C227" s="7"/>
      <c r="D227" s="7"/>
      <c r="E227" s="7"/>
      <c r="F227" s="7"/>
      <c r="G227" s="7"/>
      <c r="H227" s="7"/>
      <c r="I227" s="7"/>
      <c r="K227" s="7"/>
      <c r="L227" s="7"/>
    </row>
    <row r="228" ht="15.75" customHeight="1">
      <c r="A228" s="7"/>
      <c r="B228" s="7"/>
      <c r="C228" s="7"/>
      <c r="D228" s="7"/>
      <c r="E228" s="7"/>
      <c r="F228" s="7"/>
      <c r="G228" s="7"/>
      <c r="H228" s="7"/>
      <c r="I228" s="7"/>
      <c r="K228" s="7"/>
      <c r="L228" s="7"/>
    </row>
    <row r="229" ht="15.75" customHeight="1">
      <c r="A229" s="7"/>
      <c r="B229" s="7"/>
      <c r="C229" s="7"/>
      <c r="D229" s="7"/>
      <c r="E229" s="7"/>
      <c r="F229" s="7"/>
      <c r="G229" s="7"/>
      <c r="H229" s="7"/>
      <c r="I229" s="7"/>
      <c r="K229" s="7"/>
      <c r="L229" s="7"/>
    </row>
    <row r="230" ht="15.75" customHeight="1">
      <c r="A230" s="7"/>
      <c r="B230" s="7"/>
      <c r="C230" s="7"/>
      <c r="D230" s="7"/>
      <c r="E230" s="7"/>
      <c r="F230" s="7"/>
      <c r="G230" s="7"/>
      <c r="H230" s="7"/>
      <c r="I230" s="7"/>
      <c r="K230" s="7"/>
      <c r="L230" s="7"/>
    </row>
    <row r="231" ht="15.75" customHeight="1">
      <c r="A231" s="7"/>
      <c r="B231" s="7"/>
      <c r="C231" s="7"/>
      <c r="D231" s="7"/>
      <c r="E231" s="7"/>
      <c r="F231" s="7"/>
      <c r="G231" s="7"/>
      <c r="H231" s="7"/>
      <c r="I231" s="7"/>
      <c r="K231" s="7"/>
      <c r="L231" s="7"/>
    </row>
    <row r="232" ht="15.75" customHeight="1">
      <c r="A232" s="7"/>
      <c r="B232" s="7"/>
      <c r="C232" s="7"/>
      <c r="D232" s="7"/>
      <c r="E232" s="7"/>
      <c r="F232" s="7"/>
      <c r="G232" s="7"/>
      <c r="H232" s="7"/>
      <c r="I232" s="7"/>
      <c r="K232" s="7"/>
      <c r="L232" s="7"/>
    </row>
    <row r="233" ht="15.75" customHeight="1">
      <c r="A233" s="7"/>
      <c r="B233" s="7"/>
      <c r="C233" s="7"/>
      <c r="D233" s="7"/>
      <c r="E233" s="7"/>
      <c r="F233" s="7"/>
      <c r="G233" s="7"/>
      <c r="H233" s="7"/>
      <c r="I233" s="7"/>
      <c r="K233" s="7"/>
      <c r="L233" s="7"/>
    </row>
    <row r="234" ht="15.75" customHeight="1">
      <c r="A234" s="7"/>
      <c r="B234" s="7"/>
      <c r="C234" s="7"/>
      <c r="D234" s="7"/>
      <c r="E234" s="7"/>
      <c r="F234" s="7"/>
      <c r="G234" s="7"/>
      <c r="H234" s="7"/>
      <c r="I234" s="7"/>
      <c r="K234" s="7"/>
      <c r="L234" s="7"/>
    </row>
    <row r="235" ht="15.75" customHeight="1">
      <c r="A235" s="7"/>
      <c r="B235" s="7"/>
      <c r="C235" s="7"/>
      <c r="D235" s="7"/>
      <c r="E235" s="7"/>
      <c r="F235" s="7"/>
      <c r="G235" s="7"/>
      <c r="H235" s="7"/>
      <c r="I235" s="7"/>
      <c r="K235" s="7"/>
      <c r="L235" s="7"/>
    </row>
    <row r="236" ht="15.75" customHeight="1">
      <c r="A236" s="7"/>
      <c r="B236" s="7"/>
      <c r="C236" s="7"/>
      <c r="D236" s="7"/>
      <c r="E236" s="7"/>
      <c r="F236" s="7"/>
      <c r="G236" s="7"/>
      <c r="H236" s="7"/>
      <c r="I236" s="7"/>
      <c r="K236" s="7"/>
      <c r="L236" s="7"/>
    </row>
    <row r="237" ht="15.75" customHeight="1">
      <c r="A237" s="7"/>
      <c r="B237" s="7"/>
      <c r="C237" s="7"/>
      <c r="D237" s="7"/>
      <c r="E237" s="7"/>
      <c r="F237" s="7"/>
      <c r="G237" s="7"/>
      <c r="H237" s="7"/>
      <c r="I237" s="7"/>
      <c r="K237" s="7"/>
      <c r="L237" s="7"/>
    </row>
    <row r="238" ht="15.75" customHeight="1">
      <c r="A238" s="7"/>
      <c r="B238" s="7"/>
      <c r="C238" s="7"/>
      <c r="D238" s="7"/>
      <c r="E238" s="7"/>
      <c r="F238" s="7"/>
      <c r="G238" s="7"/>
      <c r="H238" s="7"/>
      <c r="I238" s="7"/>
      <c r="K238" s="7"/>
      <c r="L238" s="7"/>
    </row>
    <row r="239" ht="15.75" customHeight="1">
      <c r="A239" s="7"/>
      <c r="B239" s="7"/>
      <c r="C239" s="7"/>
      <c r="D239" s="7"/>
      <c r="E239" s="7"/>
      <c r="F239" s="7"/>
      <c r="G239" s="7"/>
      <c r="H239" s="7"/>
      <c r="I239" s="7"/>
      <c r="K239" s="7"/>
      <c r="L239" s="7"/>
    </row>
    <row r="240" ht="15.75" customHeight="1">
      <c r="A240" s="7"/>
      <c r="B240" s="7"/>
      <c r="C240" s="7"/>
      <c r="D240" s="7"/>
      <c r="E240" s="7"/>
      <c r="F240" s="7"/>
      <c r="G240" s="7"/>
      <c r="H240" s="7"/>
      <c r="I240" s="7"/>
      <c r="K240" s="7"/>
      <c r="L240" s="7"/>
    </row>
    <row r="241" ht="15.75" customHeight="1">
      <c r="A241" s="7"/>
      <c r="B241" s="7"/>
      <c r="C241" s="7"/>
      <c r="D241" s="7"/>
      <c r="E241" s="7"/>
      <c r="F241" s="7"/>
      <c r="G241" s="7"/>
      <c r="H241" s="7"/>
      <c r="I241" s="7"/>
      <c r="K241" s="7"/>
      <c r="L241" s="7"/>
    </row>
    <row r="242" ht="15.75" customHeight="1">
      <c r="A242" s="7"/>
      <c r="B242" s="7"/>
      <c r="C242" s="7"/>
      <c r="D242" s="7"/>
      <c r="E242" s="7"/>
      <c r="F242" s="7"/>
      <c r="G242" s="7"/>
      <c r="H242" s="7"/>
      <c r="I242" s="7"/>
      <c r="K242" s="7"/>
      <c r="L242" s="7"/>
    </row>
    <row r="243" ht="15.75" customHeight="1">
      <c r="A243" s="7"/>
      <c r="B243" s="7"/>
      <c r="C243" s="7"/>
      <c r="D243" s="7"/>
      <c r="E243" s="7"/>
      <c r="F243" s="7"/>
      <c r="G243" s="7"/>
      <c r="H243" s="7"/>
      <c r="I243" s="7"/>
      <c r="K243" s="7"/>
      <c r="L243" s="7"/>
    </row>
    <row r="244" ht="15.75" customHeight="1">
      <c r="A244" s="7"/>
      <c r="B244" s="7"/>
      <c r="C244" s="7"/>
      <c r="D244" s="7"/>
      <c r="E244" s="7"/>
      <c r="F244" s="7"/>
      <c r="G244" s="7"/>
      <c r="H244" s="7"/>
      <c r="I244" s="7"/>
      <c r="K244" s="7"/>
      <c r="L244" s="7"/>
    </row>
    <row r="245" ht="15.75" customHeight="1">
      <c r="A245" s="7"/>
      <c r="B245" s="7"/>
      <c r="C245" s="7"/>
      <c r="D245" s="7"/>
      <c r="E245" s="7"/>
      <c r="F245" s="7"/>
      <c r="G245" s="7"/>
      <c r="H245" s="7"/>
      <c r="I245" s="7"/>
      <c r="K245" s="7"/>
      <c r="L245" s="7"/>
    </row>
    <row r="246" ht="15.75" customHeight="1">
      <c r="A246" s="7"/>
      <c r="B246" s="7"/>
      <c r="C246" s="7"/>
      <c r="D246" s="7"/>
      <c r="E246" s="7"/>
      <c r="F246" s="7"/>
      <c r="G246" s="7"/>
      <c r="H246" s="7"/>
      <c r="I246" s="7"/>
      <c r="K246" s="7"/>
      <c r="L246" s="7"/>
    </row>
    <row r="247" ht="15.75" customHeight="1">
      <c r="A247" s="7"/>
      <c r="B247" s="7"/>
      <c r="C247" s="7"/>
      <c r="D247" s="7"/>
      <c r="E247" s="7"/>
      <c r="F247" s="7"/>
      <c r="G247" s="7"/>
      <c r="H247" s="7"/>
      <c r="I247" s="7"/>
      <c r="K247" s="7"/>
      <c r="L247" s="7"/>
    </row>
    <row r="248" ht="15.75" customHeight="1">
      <c r="A248" s="7"/>
      <c r="B248" s="7"/>
      <c r="C248" s="7"/>
      <c r="D248" s="7"/>
      <c r="E248" s="7"/>
      <c r="F248" s="7"/>
      <c r="G248" s="7"/>
      <c r="H248" s="7"/>
      <c r="I248" s="7"/>
      <c r="K248" s="7"/>
      <c r="L248" s="7"/>
    </row>
    <row r="249" ht="15.75" customHeight="1">
      <c r="A249" s="7"/>
      <c r="B249" s="7"/>
      <c r="C249" s="7"/>
      <c r="D249" s="7"/>
      <c r="E249" s="7"/>
      <c r="F249" s="7"/>
      <c r="G249" s="7"/>
      <c r="H249" s="7"/>
      <c r="I249" s="7"/>
      <c r="K249" s="7"/>
      <c r="L249" s="7"/>
    </row>
    <row r="250" ht="15.75" customHeight="1">
      <c r="A250" s="7"/>
      <c r="B250" s="7"/>
      <c r="C250" s="7"/>
      <c r="D250" s="7"/>
      <c r="E250" s="7"/>
      <c r="F250" s="7"/>
      <c r="G250" s="7"/>
      <c r="H250" s="7"/>
      <c r="I250" s="7"/>
      <c r="K250" s="7"/>
      <c r="L250" s="7"/>
    </row>
    <row r="251" ht="15.75" customHeight="1">
      <c r="A251" s="7"/>
      <c r="B251" s="7"/>
      <c r="C251" s="7"/>
      <c r="D251" s="7"/>
      <c r="E251" s="7"/>
      <c r="F251" s="7"/>
      <c r="G251" s="7"/>
      <c r="H251" s="7"/>
      <c r="I251" s="7"/>
      <c r="K251" s="7"/>
      <c r="L251" s="7"/>
    </row>
    <row r="252" ht="15.75" customHeight="1">
      <c r="A252" s="7"/>
      <c r="B252" s="7"/>
      <c r="C252" s="7"/>
      <c r="D252" s="7"/>
      <c r="E252" s="7"/>
      <c r="F252" s="7"/>
      <c r="G252" s="7"/>
      <c r="H252" s="7"/>
      <c r="I252" s="7"/>
      <c r="K252" s="7"/>
      <c r="L252" s="7"/>
    </row>
    <row r="253" ht="15.75" customHeight="1">
      <c r="A253" s="7"/>
      <c r="B253" s="7"/>
      <c r="C253" s="7"/>
      <c r="D253" s="7"/>
      <c r="E253" s="7"/>
      <c r="F253" s="7"/>
      <c r="G253" s="7"/>
      <c r="H253" s="7"/>
      <c r="I253" s="7"/>
      <c r="K253" s="7"/>
      <c r="L253" s="7"/>
    </row>
    <row r="254" ht="15.75" customHeight="1">
      <c r="A254" s="7"/>
      <c r="B254" s="7"/>
      <c r="C254" s="7"/>
      <c r="D254" s="7"/>
      <c r="E254" s="7"/>
      <c r="F254" s="7"/>
      <c r="G254" s="7"/>
      <c r="H254" s="7"/>
      <c r="I254" s="7"/>
      <c r="K254" s="7"/>
      <c r="L254" s="7"/>
    </row>
    <row r="255" ht="15.75" customHeight="1">
      <c r="A255" s="7"/>
      <c r="B255" s="7"/>
      <c r="C255" s="7"/>
      <c r="D255" s="7"/>
      <c r="E255" s="7"/>
      <c r="F255" s="7"/>
      <c r="G255" s="7"/>
      <c r="H255" s="7"/>
      <c r="I255" s="7"/>
      <c r="K255" s="7"/>
      <c r="L255" s="7"/>
    </row>
    <row r="256" ht="15.75" customHeight="1">
      <c r="A256" s="7"/>
      <c r="B256" s="7"/>
      <c r="C256" s="7"/>
      <c r="D256" s="7"/>
      <c r="E256" s="7"/>
      <c r="F256" s="7"/>
      <c r="G256" s="7"/>
      <c r="H256" s="7"/>
      <c r="I256" s="7"/>
      <c r="K256" s="7"/>
      <c r="L256" s="7"/>
    </row>
    <row r="257" ht="15.75" customHeight="1">
      <c r="A257" s="7"/>
      <c r="B257" s="7"/>
      <c r="C257" s="7"/>
      <c r="D257" s="7"/>
      <c r="E257" s="7"/>
      <c r="F257" s="7"/>
      <c r="G257" s="7"/>
      <c r="H257" s="7"/>
      <c r="I257" s="7"/>
      <c r="K257" s="7"/>
      <c r="L257" s="7"/>
    </row>
    <row r="258" ht="15.75" customHeight="1">
      <c r="A258" s="7"/>
      <c r="B258" s="7"/>
      <c r="C258" s="7"/>
      <c r="D258" s="7"/>
      <c r="E258" s="7"/>
      <c r="F258" s="7"/>
      <c r="G258" s="7"/>
      <c r="H258" s="7"/>
      <c r="I258" s="7"/>
      <c r="K258" s="7"/>
      <c r="L258" s="7"/>
    </row>
    <row r="259" ht="15.75" customHeight="1">
      <c r="A259" s="7"/>
      <c r="B259" s="7"/>
      <c r="C259" s="7"/>
      <c r="D259" s="7"/>
      <c r="E259" s="7"/>
      <c r="F259" s="7"/>
      <c r="G259" s="7"/>
      <c r="H259" s="7"/>
      <c r="I259" s="7"/>
      <c r="K259" s="7"/>
      <c r="L259" s="7"/>
    </row>
    <row r="260" ht="15.75" customHeight="1">
      <c r="A260" s="7"/>
      <c r="B260" s="7"/>
      <c r="C260" s="7"/>
      <c r="D260" s="7"/>
      <c r="E260" s="7"/>
      <c r="F260" s="7"/>
      <c r="G260" s="7"/>
      <c r="H260" s="7"/>
      <c r="I260" s="7"/>
      <c r="K260" s="7"/>
      <c r="L260" s="7"/>
    </row>
    <row r="261" ht="15.75" customHeight="1">
      <c r="A261" s="7"/>
      <c r="B261" s="7"/>
      <c r="C261" s="7"/>
      <c r="D261" s="7"/>
      <c r="E261" s="7"/>
      <c r="F261" s="7"/>
      <c r="G261" s="7"/>
      <c r="H261" s="7"/>
      <c r="I261" s="7"/>
      <c r="K261" s="7"/>
      <c r="L261" s="7"/>
    </row>
    <row r="262" ht="15.75" customHeight="1">
      <c r="A262" s="7"/>
      <c r="B262" s="7"/>
      <c r="C262" s="7"/>
      <c r="D262" s="7"/>
      <c r="E262" s="7"/>
      <c r="F262" s="7"/>
      <c r="G262" s="7"/>
      <c r="H262" s="7"/>
      <c r="I262" s="7"/>
      <c r="K262" s="7"/>
      <c r="L262" s="7"/>
    </row>
    <row r="263" ht="15.75" customHeight="1">
      <c r="A263" s="7"/>
      <c r="B263" s="7"/>
      <c r="C263" s="7"/>
      <c r="D263" s="7"/>
      <c r="E263" s="7"/>
      <c r="F263" s="7"/>
      <c r="G263" s="7"/>
      <c r="H263" s="7"/>
      <c r="I263" s="7"/>
      <c r="K263" s="7"/>
      <c r="L263" s="7"/>
    </row>
    <row r="264" ht="15.75" customHeight="1">
      <c r="A264" s="7"/>
      <c r="B264" s="7"/>
      <c r="C264" s="7"/>
      <c r="D264" s="7"/>
      <c r="E264" s="7"/>
      <c r="F264" s="7"/>
      <c r="G264" s="7"/>
      <c r="H264" s="7"/>
      <c r="I264" s="7"/>
      <c r="K264" s="7"/>
      <c r="L264" s="7"/>
    </row>
    <row r="265" ht="15.75" customHeight="1">
      <c r="A265" s="7"/>
      <c r="B265" s="7"/>
      <c r="C265" s="7"/>
      <c r="D265" s="7"/>
      <c r="E265" s="7"/>
      <c r="F265" s="7"/>
      <c r="G265" s="7"/>
      <c r="H265" s="7"/>
      <c r="I265" s="7"/>
      <c r="K265" s="7"/>
      <c r="L265" s="7"/>
    </row>
    <row r="266" ht="15.75" customHeight="1">
      <c r="A266" s="7"/>
      <c r="B266" s="7"/>
      <c r="C266" s="7"/>
      <c r="D266" s="7"/>
      <c r="E266" s="7"/>
      <c r="F266" s="7"/>
      <c r="G266" s="7"/>
      <c r="H266" s="7"/>
      <c r="I266" s="7"/>
      <c r="K266" s="7"/>
      <c r="L266" s="7"/>
    </row>
    <row r="267" ht="15.75" customHeight="1">
      <c r="A267" s="7"/>
      <c r="B267" s="7"/>
      <c r="C267" s="7"/>
      <c r="D267" s="7"/>
      <c r="E267" s="7"/>
      <c r="F267" s="7"/>
      <c r="G267" s="7"/>
      <c r="H267" s="7"/>
      <c r="I267" s="7"/>
      <c r="K267" s="7"/>
      <c r="L267" s="7"/>
    </row>
    <row r="268" ht="15.75" customHeight="1">
      <c r="A268" s="7"/>
      <c r="B268" s="7"/>
      <c r="C268" s="7"/>
      <c r="D268" s="7"/>
      <c r="E268" s="7"/>
      <c r="F268" s="7"/>
      <c r="G268" s="7"/>
      <c r="H268" s="7"/>
      <c r="I268" s="7"/>
      <c r="K268" s="7"/>
      <c r="L268" s="7"/>
    </row>
    <row r="269" ht="15.75" customHeight="1">
      <c r="A269" s="7"/>
      <c r="B269" s="7"/>
      <c r="C269" s="7"/>
      <c r="D269" s="7"/>
      <c r="E269" s="7"/>
      <c r="F269" s="7"/>
      <c r="G269" s="7"/>
      <c r="H269" s="7"/>
      <c r="I269" s="7"/>
      <c r="K269" s="7"/>
      <c r="L269" s="7"/>
    </row>
    <row r="270" ht="15.75" customHeight="1">
      <c r="A270" s="7"/>
      <c r="B270" s="7"/>
      <c r="C270" s="7"/>
      <c r="D270" s="7"/>
      <c r="E270" s="7"/>
      <c r="F270" s="7"/>
      <c r="G270" s="7"/>
      <c r="H270" s="7"/>
      <c r="I270" s="7"/>
      <c r="K270" s="7"/>
      <c r="L270" s="7"/>
    </row>
    <row r="271" ht="15.75" customHeight="1">
      <c r="A271" s="7"/>
      <c r="B271" s="7"/>
      <c r="C271" s="7"/>
      <c r="D271" s="7"/>
      <c r="E271" s="7"/>
      <c r="F271" s="7"/>
      <c r="G271" s="7"/>
      <c r="H271" s="7"/>
      <c r="I271" s="7"/>
      <c r="K271" s="7"/>
      <c r="L271" s="7"/>
    </row>
    <row r="272" ht="15.75" customHeight="1">
      <c r="A272" s="7"/>
      <c r="B272" s="7"/>
      <c r="C272" s="7"/>
      <c r="D272" s="7"/>
      <c r="E272" s="7"/>
      <c r="F272" s="7"/>
      <c r="G272" s="7"/>
      <c r="H272" s="7"/>
      <c r="I272" s="7"/>
      <c r="K272" s="7"/>
      <c r="L272" s="7"/>
    </row>
    <row r="273" ht="15.75" customHeight="1">
      <c r="A273" s="7"/>
      <c r="B273" s="7"/>
      <c r="C273" s="7"/>
      <c r="D273" s="7"/>
      <c r="E273" s="7"/>
      <c r="F273" s="7"/>
      <c r="G273" s="7"/>
      <c r="H273" s="7"/>
      <c r="I273" s="7"/>
      <c r="K273" s="7"/>
      <c r="L273" s="7"/>
    </row>
    <row r="274" ht="15.75" customHeight="1">
      <c r="A274" s="7"/>
      <c r="B274" s="7"/>
      <c r="C274" s="7"/>
      <c r="D274" s="7"/>
      <c r="E274" s="7"/>
      <c r="F274" s="7"/>
      <c r="G274" s="7"/>
      <c r="H274" s="7"/>
      <c r="I274" s="7"/>
      <c r="K274" s="7"/>
      <c r="L274" s="7"/>
    </row>
    <row r="275" ht="15.75" customHeight="1">
      <c r="A275" s="7"/>
      <c r="B275" s="7"/>
      <c r="C275" s="7"/>
      <c r="D275" s="7"/>
      <c r="E275" s="7"/>
      <c r="F275" s="7"/>
      <c r="G275" s="7"/>
      <c r="H275" s="7"/>
      <c r="I275" s="7"/>
      <c r="K275" s="7"/>
      <c r="L275" s="7"/>
    </row>
    <row r="276" ht="15.75" customHeight="1">
      <c r="A276" s="7"/>
      <c r="B276" s="7"/>
      <c r="C276" s="7"/>
      <c r="D276" s="7"/>
      <c r="E276" s="7"/>
      <c r="F276" s="7"/>
      <c r="G276" s="7"/>
      <c r="H276" s="7"/>
      <c r="I276" s="7"/>
      <c r="K276" s="7"/>
      <c r="L276" s="7"/>
    </row>
    <row r="277" ht="15.75" customHeight="1">
      <c r="A277" s="7"/>
      <c r="B277" s="7"/>
      <c r="C277" s="7"/>
      <c r="D277" s="7"/>
      <c r="E277" s="7"/>
      <c r="F277" s="7"/>
      <c r="G277" s="7"/>
      <c r="H277" s="7"/>
      <c r="I277" s="7"/>
      <c r="K277" s="7"/>
      <c r="L277" s="7"/>
    </row>
    <row r="278" ht="15.75" customHeight="1">
      <c r="A278" s="7"/>
      <c r="B278" s="7"/>
      <c r="C278" s="7"/>
      <c r="D278" s="7"/>
      <c r="E278" s="7"/>
      <c r="F278" s="7"/>
      <c r="G278" s="7"/>
      <c r="H278" s="7"/>
      <c r="I278" s="7"/>
      <c r="K278" s="7"/>
      <c r="L278" s="7"/>
    </row>
    <row r="279" ht="15.75" customHeight="1">
      <c r="A279" s="7"/>
      <c r="B279" s="7"/>
      <c r="C279" s="7"/>
      <c r="D279" s="7"/>
      <c r="E279" s="7"/>
      <c r="F279" s="7"/>
      <c r="G279" s="7"/>
      <c r="H279" s="7"/>
      <c r="I279" s="7"/>
      <c r="K279" s="7"/>
      <c r="L279" s="7"/>
    </row>
    <row r="280" ht="15.75" customHeight="1">
      <c r="A280" s="7"/>
      <c r="B280" s="7"/>
      <c r="C280" s="7"/>
      <c r="D280" s="7"/>
      <c r="E280" s="7"/>
      <c r="F280" s="7"/>
      <c r="G280" s="7"/>
      <c r="H280" s="7"/>
      <c r="I280" s="7"/>
      <c r="K280" s="7"/>
      <c r="L280" s="7"/>
    </row>
    <row r="281" ht="15.75" customHeight="1">
      <c r="A281" s="7"/>
      <c r="B281" s="7"/>
      <c r="C281" s="7"/>
      <c r="D281" s="7"/>
      <c r="E281" s="7"/>
      <c r="F281" s="7"/>
      <c r="G281" s="7"/>
      <c r="H281" s="7"/>
      <c r="I281" s="7"/>
      <c r="K281" s="7"/>
      <c r="L281" s="7"/>
    </row>
    <row r="282" ht="15.75" customHeight="1">
      <c r="A282" s="7"/>
      <c r="B282" s="7"/>
      <c r="C282" s="7"/>
      <c r="D282" s="7"/>
      <c r="E282" s="7"/>
      <c r="F282" s="7"/>
      <c r="G282" s="7"/>
      <c r="H282" s="7"/>
      <c r="I282" s="7"/>
      <c r="K282" s="7"/>
      <c r="L282" s="7"/>
    </row>
    <row r="283" ht="15.75" customHeight="1">
      <c r="A283" s="7"/>
      <c r="B283" s="7"/>
      <c r="C283" s="7"/>
      <c r="D283" s="7"/>
      <c r="E283" s="7"/>
      <c r="F283" s="7"/>
      <c r="G283" s="7"/>
      <c r="H283" s="7"/>
      <c r="I283" s="7"/>
      <c r="K283" s="7"/>
      <c r="L283" s="7"/>
    </row>
    <row r="284" ht="15.75" customHeight="1">
      <c r="A284" s="7"/>
      <c r="B284" s="7"/>
      <c r="C284" s="7"/>
      <c r="D284" s="7"/>
      <c r="E284" s="7"/>
      <c r="F284" s="7"/>
      <c r="G284" s="7"/>
      <c r="H284" s="7"/>
      <c r="I284" s="7"/>
      <c r="K284" s="7"/>
      <c r="L284" s="7"/>
    </row>
    <row r="285" ht="15.75" customHeight="1">
      <c r="A285" s="7"/>
      <c r="B285" s="7"/>
      <c r="C285" s="7"/>
      <c r="D285" s="7"/>
      <c r="E285" s="7"/>
      <c r="F285" s="7"/>
      <c r="G285" s="7"/>
      <c r="H285" s="7"/>
      <c r="I285" s="7"/>
      <c r="K285" s="7"/>
      <c r="L285" s="7"/>
    </row>
    <row r="286" ht="15.75" customHeight="1">
      <c r="A286" s="7"/>
      <c r="B286" s="7"/>
      <c r="C286" s="7"/>
      <c r="D286" s="7"/>
      <c r="E286" s="7"/>
      <c r="F286" s="7"/>
      <c r="G286" s="7"/>
      <c r="H286" s="7"/>
      <c r="I286" s="7"/>
      <c r="K286" s="7"/>
      <c r="L286" s="7"/>
    </row>
    <row r="287" ht="15.75" customHeight="1">
      <c r="A287" s="7"/>
      <c r="B287" s="7"/>
      <c r="C287" s="7"/>
      <c r="D287" s="7"/>
      <c r="E287" s="7"/>
      <c r="F287" s="7"/>
      <c r="G287" s="7"/>
      <c r="H287" s="7"/>
      <c r="I287" s="7"/>
      <c r="K287" s="7"/>
      <c r="L287" s="7"/>
    </row>
    <row r="288" ht="15.75" customHeight="1">
      <c r="A288" s="7"/>
      <c r="B288" s="7"/>
      <c r="C288" s="7"/>
      <c r="D288" s="7"/>
      <c r="E288" s="7"/>
      <c r="F288" s="7"/>
      <c r="G288" s="7"/>
      <c r="H288" s="7"/>
      <c r="I288" s="7"/>
      <c r="K288" s="7"/>
      <c r="L288" s="7"/>
    </row>
    <row r="289" ht="15.75" customHeight="1">
      <c r="A289" s="7"/>
      <c r="B289" s="7"/>
      <c r="C289" s="7"/>
      <c r="D289" s="7"/>
      <c r="E289" s="7"/>
      <c r="F289" s="7"/>
      <c r="G289" s="7"/>
      <c r="H289" s="7"/>
      <c r="I289" s="7"/>
      <c r="K289" s="7"/>
      <c r="L289" s="7"/>
    </row>
    <row r="290" ht="15.75" customHeight="1">
      <c r="A290" s="7"/>
      <c r="B290" s="7"/>
      <c r="C290" s="7"/>
      <c r="D290" s="7"/>
      <c r="E290" s="7"/>
      <c r="F290" s="7"/>
      <c r="G290" s="7"/>
      <c r="H290" s="7"/>
      <c r="I290" s="7"/>
      <c r="K290" s="7"/>
      <c r="L290" s="7"/>
    </row>
    <row r="291" ht="15.75" customHeight="1">
      <c r="A291" s="7"/>
      <c r="B291" s="7"/>
      <c r="C291" s="7"/>
      <c r="D291" s="7"/>
      <c r="E291" s="7"/>
      <c r="F291" s="7"/>
      <c r="G291" s="7"/>
      <c r="H291" s="7"/>
      <c r="I291" s="7"/>
      <c r="K291" s="7"/>
      <c r="L291" s="7"/>
    </row>
    <row r="292" ht="15.75" customHeight="1">
      <c r="A292" s="7"/>
      <c r="B292" s="7"/>
      <c r="C292" s="7"/>
      <c r="D292" s="7"/>
      <c r="E292" s="7"/>
      <c r="F292" s="7"/>
      <c r="G292" s="7"/>
      <c r="H292" s="7"/>
      <c r="I292" s="7"/>
      <c r="K292" s="7"/>
      <c r="L292" s="7"/>
    </row>
    <row r="293" ht="15.75" customHeight="1">
      <c r="A293" s="7"/>
      <c r="B293" s="7"/>
      <c r="C293" s="7"/>
      <c r="D293" s="7"/>
      <c r="E293" s="7"/>
      <c r="F293" s="7"/>
      <c r="G293" s="7"/>
      <c r="H293" s="7"/>
      <c r="I293" s="7"/>
      <c r="K293" s="7"/>
      <c r="L293" s="7"/>
    </row>
    <row r="294" ht="15.75" customHeight="1">
      <c r="A294" s="7"/>
      <c r="B294" s="7"/>
      <c r="C294" s="7"/>
      <c r="D294" s="7"/>
      <c r="E294" s="7"/>
      <c r="F294" s="7"/>
      <c r="G294" s="7"/>
      <c r="H294" s="7"/>
      <c r="I294" s="7"/>
      <c r="K294" s="7"/>
      <c r="L294" s="7"/>
    </row>
    <row r="295" ht="15.75" customHeight="1">
      <c r="A295" s="7"/>
      <c r="B295" s="7"/>
      <c r="C295" s="7"/>
      <c r="D295" s="7"/>
      <c r="E295" s="7"/>
      <c r="F295" s="7"/>
      <c r="G295" s="7"/>
      <c r="H295" s="7"/>
      <c r="I295" s="7"/>
      <c r="K295" s="7"/>
      <c r="L295" s="7"/>
    </row>
    <row r="296" ht="15.75" customHeight="1">
      <c r="A296" s="7"/>
      <c r="B296" s="7"/>
      <c r="C296" s="7"/>
      <c r="D296" s="7"/>
      <c r="E296" s="7"/>
      <c r="F296" s="7"/>
      <c r="G296" s="7"/>
      <c r="H296" s="7"/>
      <c r="I296" s="7"/>
      <c r="K296" s="7"/>
      <c r="L296" s="7"/>
    </row>
    <row r="297" ht="15.75" customHeight="1">
      <c r="A297" s="7"/>
      <c r="B297" s="7"/>
      <c r="C297" s="7"/>
      <c r="D297" s="7"/>
      <c r="E297" s="7"/>
      <c r="F297" s="7"/>
      <c r="G297" s="7"/>
      <c r="H297" s="7"/>
      <c r="I297" s="7"/>
      <c r="K297" s="7"/>
      <c r="L297" s="7"/>
    </row>
    <row r="298" ht="15.75" customHeight="1">
      <c r="A298" s="7"/>
      <c r="B298" s="7"/>
      <c r="C298" s="7"/>
      <c r="D298" s="7"/>
      <c r="E298" s="7"/>
      <c r="F298" s="7"/>
      <c r="G298" s="7"/>
      <c r="H298" s="7"/>
      <c r="I298" s="7"/>
      <c r="K298" s="7"/>
      <c r="L298" s="7"/>
    </row>
    <row r="299" ht="15.75" customHeight="1">
      <c r="A299" s="7"/>
      <c r="B299" s="7"/>
      <c r="C299" s="7"/>
      <c r="D299" s="7"/>
      <c r="E299" s="7"/>
      <c r="F299" s="7"/>
      <c r="G299" s="7"/>
      <c r="H299" s="7"/>
      <c r="I299" s="7"/>
      <c r="K299" s="7"/>
      <c r="L299" s="7"/>
    </row>
    <row r="300" ht="15.75" customHeight="1">
      <c r="A300" s="7"/>
      <c r="B300" s="7"/>
      <c r="C300" s="7"/>
      <c r="D300" s="7"/>
      <c r="E300" s="7"/>
      <c r="F300" s="7"/>
      <c r="G300" s="7"/>
      <c r="H300" s="7"/>
      <c r="I300" s="7"/>
      <c r="K300" s="7"/>
      <c r="L300" s="7"/>
    </row>
    <row r="301" ht="15.75" customHeight="1">
      <c r="A301" s="7"/>
      <c r="B301" s="7"/>
      <c r="C301" s="7"/>
      <c r="D301" s="7"/>
      <c r="E301" s="7"/>
      <c r="F301" s="7"/>
      <c r="G301" s="7"/>
      <c r="H301" s="7"/>
      <c r="I301" s="7"/>
      <c r="K301" s="7"/>
      <c r="L301" s="7"/>
    </row>
    <row r="302" ht="15.75" customHeight="1">
      <c r="A302" s="7"/>
      <c r="B302" s="7"/>
      <c r="C302" s="7"/>
      <c r="D302" s="7"/>
      <c r="E302" s="7"/>
      <c r="F302" s="7"/>
      <c r="G302" s="7"/>
      <c r="H302" s="7"/>
      <c r="I302" s="7"/>
      <c r="K302" s="7"/>
      <c r="L302" s="7"/>
    </row>
    <row r="303" ht="15.75" customHeight="1">
      <c r="A303" s="7"/>
      <c r="B303" s="7"/>
      <c r="C303" s="7"/>
      <c r="D303" s="7"/>
      <c r="E303" s="7"/>
      <c r="F303" s="7"/>
      <c r="G303" s="7"/>
      <c r="H303" s="7"/>
      <c r="I303" s="7"/>
      <c r="K303" s="7"/>
      <c r="L303" s="7"/>
    </row>
    <row r="304" ht="15.75" customHeight="1">
      <c r="A304" s="7"/>
      <c r="B304" s="7"/>
      <c r="C304" s="7"/>
      <c r="D304" s="7"/>
      <c r="E304" s="7"/>
      <c r="F304" s="7"/>
      <c r="G304" s="7"/>
      <c r="H304" s="7"/>
      <c r="I304" s="7"/>
      <c r="K304" s="7"/>
      <c r="L304" s="7"/>
    </row>
    <row r="305" ht="15.75" customHeight="1">
      <c r="A305" s="7"/>
      <c r="B305" s="7"/>
      <c r="C305" s="7"/>
      <c r="D305" s="7"/>
      <c r="E305" s="7"/>
      <c r="F305" s="7"/>
      <c r="G305" s="7"/>
      <c r="H305" s="7"/>
      <c r="I305" s="7"/>
      <c r="K305" s="7"/>
      <c r="L305" s="7"/>
    </row>
    <row r="306" ht="15.75" customHeight="1">
      <c r="A306" s="7"/>
      <c r="B306" s="7"/>
      <c r="C306" s="7"/>
      <c r="D306" s="7"/>
      <c r="E306" s="7"/>
      <c r="F306" s="7"/>
      <c r="G306" s="7"/>
      <c r="H306" s="7"/>
      <c r="I306" s="7"/>
      <c r="K306" s="7"/>
      <c r="L306" s="7"/>
    </row>
    <row r="307" ht="15.75" customHeight="1">
      <c r="A307" s="7"/>
      <c r="B307" s="7"/>
      <c r="C307" s="7"/>
      <c r="D307" s="7"/>
      <c r="E307" s="7"/>
      <c r="F307" s="7"/>
      <c r="G307" s="7"/>
      <c r="H307" s="7"/>
      <c r="I307" s="7"/>
      <c r="K307" s="7"/>
      <c r="L307" s="7"/>
    </row>
    <row r="308" ht="15.75" customHeight="1">
      <c r="A308" s="7"/>
      <c r="B308" s="7"/>
      <c r="C308" s="7"/>
      <c r="D308" s="7"/>
      <c r="E308" s="7"/>
      <c r="F308" s="7"/>
      <c r="G308" s="7"/>
      <c r="H308" s="7"/>
      <c r="I308" s="7"/>
      <c r="K308" s="7"/>
      <c r="L308" s="7"/>
    </row>
    <row r="309" ht="15.75" customHeight="1">
      <c r="A309" s="7"/>
      <c r="B309" s="7"/>
      <c r="C309" s="7"/>
      <c r="D309" s="7"/>
      <c r="E309" s="7"/>
      <c r="F309" s="7"/>
      <c r="G309" s="7"/>
      <c r="H309" s="7"/>
      <c r="I309" s="7"/>
      <c r="K309" s="7"/>
      <c r="L309" s="7"/>
    </row>
    <row r="310" ht="15.75" customHeight="1">
      <c r="A310" s="7"/>
      <c r="B310" s="7"/>
      <c r="C310" s="7"/>
      <c r="D310" s="7"/>
      <c r="E310" s="7"/>
      <c r="F310" s="7"/>
      <c r="G310" s="7"/>
      <c r="H310" s="7"/>
      <c r="I310" s="7"/>
      <c r="K310" s="7"/>
      <c r="L310" s="7"/>
    </row>
    <row r="311" ht="15.75" customHeight="1">
      <c r="A311" s="7"/>
      <c r="B311" s="7"/>
      <c r="C311" s="7"/>
      <c r="D311" s="7"/>
      <c r="E311" s="7"/>
      <c r="F311" s="7"/>
      <c r="G311" s="7"/>
      <c r="H311" s="7"/>
      <c r="I311" s="7"/>
      <c r="K311" s="7"/>
      <c r="L311" s="7"/>
    </row>
    <row r="312" ht="15.75" customHeight="1">
      <c r="A312" s="7"/>
      <c r="B312" s="7"/>
      <c r="C312" s="7"/>
      <c r="D312" s="7"/>
      <c r="E312" s="7"/>
      <c r="F312" s="7"/>
      <c r="G312" s="7"/>
      <c r="H312" s="7"/>
      <c r="I312" s="7"/>
      <c r="K312" s="7"/>
      <c r="L312" s="7"/>
    </row>
    <row r="313" ht="15.75" customHeight="1">
      <c r="A313" s="7"/>
      <c r="B313" s="7"/>
      <c r="C313" s="7"/>
      <c r="D313" s="7"/>
      <c r="E313" s="7"/>
      <c r="F313" s="7"/>
      <c r="G313" s="7"/>
      <c r="H313" s="7"/>
      <c r="I313" s="7"/>
      <c r="K313" s="7"/>
      <c r="L313" s="7"/>
    </row>
    <row r="314" ht="15.75" customHeight="1">
      <c r="A314" s="7"/>
      <c r="B314" s="7"/>
      <c r="C314" s="7"/>
      <c r="D314" s="7"/>
      <c r="E314" s="7"/>
      <c r="F314" s="7"/>
      <c r="G314" s="7"/>
      <c r="H314" s="7"/>
      <c r="I314" s="7"/>
      <c r="K314" s="7"/>
      <c r="L314" s="7"/>
    </row>
    <row r="315" ht="15.75" customHeight="1">
      <c r="A315" s="7"/>
      <c r="B315" s="7"/>
      <c r="C315" s="7"/>
      <c r="D315" s="7"/>
      <c r="E315" s="7"/>
      <c r="F315" s="7"/>
      <c r="G315" s="7"/>
      <c r="H315" s="7"/>
      <c r="I315" s="7"/>
      <c r="K315" s="7"/>
      <c r="L315" s="7"/>
    </row>
    <row r="316" ht="15.75" customHeight="1">
      <c r="A316" s="7"/>
      <c r="B316" s="7"/>
      <c r="C316" s="7"/>
      <c r="D316" s="7"/>
      <c r="E316" s="7"/>
      <c r="F316" s="7"/>
      <c r="G316" s="7"/>
      <c r="H316" s="7"/>
      <c r="I316" s="7"/>
      <c r="K316" s="7"/>
      <c r="L316" s="7"/>
    </row>
    <row r="317" ht="15.75" customHeight="1">
      <c r="A317" s="7"/>
      <c r="B317" s="7"/>
      <c r="C317" s="7"/>
      <c r="D317" s="7"/>
      <c r="E317" s="7"/>
      <c r="F317" s="7"/>
      <c r="G317" s="7"/>
      <c r="H317" s="7"/>
      <c r="I317" s="7"/>
      <c r="K317" s="7"/>
      <c r="L317" s="7"/>
    </row>
    <row r="318" ht="15.75" customHeight="1">
      <c r="A318" s="7"/>
      <c r="B318" s="7"/>
      <c r="C318" s="7"/>
      <c r="D318" s="7"/>
      <c r="E318" s="7"/>
      <c r="F318" s="7"/>
      <c r="G318" s="7"/>
      <c r="H318" s="7"/>
      <c r="I318" s="7"/>
      <c r="K318" s="7"/>
      <c r="L318" s="7"/>
    </row>
    <row r="319" ht="15.75" customHeight="1">
      <c r="A319" s="7"/>
      <c r="B319" s="7"/>
      <c r="C319" s="7"/>
      <c r="D319" s="7"/>
      <c r="E319" s="7"/>
      <c r="F319" s="7"/>
      <c r="G319" s="7"/>
      <c r="H319" s="7"/>
      <c r="I319" s="7"/>
      <c r="K319" s="7"/>
      <c r="L319" s="7"/>
    </row>
    <row r="320" ht="15.75" customHeight="1">
      <c r="A320" s="7"/>
      <c r="B320" s="7"/>
      <c r="C320" s="7"/>
      <c r="D320" s="7"/>
      <c r="E320" s="7"/>
      <c r="F320" s="7"/>
      <c r="G320" s="7"/>
      <c r="H320" s="7"/>
      <c r="I320" s="7"/>
      <c r="K320" s="7"/>
      <c r="L320" s="7"/>
    </row>
    <row r="321" ht="15.75" customHeight="1">
      <c r="A321" s="7"/>
      <c r="B321" s="7"/>
      <c r="C321" s="7"/>
      <c r="D321" s="7"/>
      <c r="E321" s="7"/>
      <c r="F321" s="7"/>
      <c r="G321" s="7"/>
      <c r="H321" s="7"/>
      <c r="I321" s="7"/>
      <c r="K321" s="7"/>
      <c r="L321" s="7"/>
    </row>
    <row r="322" ht="15.75" customHeight="1">
      <c r="A322" s="7"/>
      <c r="B322" s="7"/>
      <c r="C322" s="7"/>
      <c r="D322" s="7"/>
      <c r="E322" s="7"/>
      <c r="F322" s="7"/>
      <c r="G322" s="7"/>
      <c r="H322" s="7"/>
      <c r="I322" s="7"/>
      <c r="K322" s="7"/>
      <c r="L322" s="7"/>
    </row>
    <row r="323" ht="15.75" customHeight="1">
      <c r="A323" s="7"/>
      <c r="B323" s="7"/>
      <c r="C323" s="7"/>
      <c r="D323" s="7"/>
      <c r="E323" s="7"/>
      <c r="F323" s="7"/>
      <c r="G323" s="7"/>
      <c r="H323" s="7"/>
      <c r="I323" s="7"/>
      <c r="K323" s="7"/>
      <c r="L323" s="7"/>
    </row>
    <row r="324" ht="15.75" customHeight="1">
      <c r="A324" s="7"/>
      <c r="B324" s="7"/>
      <c r="C324" s="7"/>
      <c r="D324" s="7"/>
      <c r="E324" s="7"/>
      <c r="F324" s="7"/>
      <c r="G324" s="7"/>
      <c r="H324" s="7"/>
      <c r="I324" s="7"/>
      <c r="K324" s="7"/>
      <c r="L324" s="7"/>
    </row>
    <row r="325" ht="15.75" customHeight="1">
      <c r="A325" s="7"/>
      <c r="B325" s="7"/>
      <c r="C325" s="7"/>
      <c r="D325" s="7"/>
      <c r="E325" s="7"/>
      <c r="F325" s="7"/>
      <c r="G325" s="7"/>
      <c r="H325" s="7"/>
      <c r="I325" s="7"/>
      <c r="K325" s="7"/>
      <c r="L325" s="7"/>
    </row>
    <row r="326" ht="15.75" customHeight="1">
      <c r="A326" s="7"/>
      <c r="B326" s="7"/>
      <c r="C326" s="7"/>
      <c r="D326" s="7"/>
      <c r="E326" s="7"/>
      <c r="F326" s="7"/>
      <c r="G326" s="7"/>
      <c r="H326" s="7"/>
      <c r="I326" s="7"/>
      <c r="K326" s="7"/>
      <c r="L326" s="7"/>
    </row>
    <row r="327" ht="15.75" customHeight="1">
      <c r="A327" s="7"/>
      <c r="B327" s="7"/>
      <c r="C327" s="7"/>
      <c r="D327" s="7"/>
      <c r="E327" s="7"/>
      <c r="F327" s="7"/>
      <c r="G327" s="7"/>
      <c r="H327" s="7"/>
      <c r="I327" s="7"/>
      <c r="K327" s="7"/>
      <c r="L327" s="7"/>
    </row>
    <row r="328" ht="15.75" customHeight="1">
      <c r="A328" s="7"/>
      <c r="B328" s="7"/>
      <c r="C328" s="7"/>
      <c r="D328" s="7"/>
      <c r="E328" s="7"/>
      <c r="F328" s="7"/>
      <c r="G328" s="7"/>
      <c r="H328" s="7"/>
      <c r="I328" s="7"/>
      <c r="K328" s="7"/>
      <c r="L328" s="7"/>
    </row>
    <row r="329" ht="15.75" customHeight="1">
      <c r="A329" s="7"/>
      <c r="B329" s="7"/>
      <c r="C329" s="7"/>
      <c r="D329" s="7"/>
      <c r="E329" s="7"/>
      <c r="F329" s="7"/>
      <c r="G329" s="7"/>
      <c r="H329" s="7"/>
      <c r="I329" s="7"/>
      <c r="K329" s="7"/>
      <c r="L329" s="7"/>
    </row>
    <row r="330" ht="15.75" customHeight="1">
      <c r="A330" s="7"/>
      <c r="B330" s="7"/>
      <c r="C330" s="7"/>
      <c r="D330" s="7"/>
      <c r="E330" s="7"/>
      <c r="F330" s="7"/>
      <c r="G330" s="7"/>
      <c r="H330" s="7"/>
      <c r="I330" s="7"/>
      <c r="K330" s="7"/>
      <c r="L330" s="7"/>
    </row>
    <row r="331" ht="15.75" customHeight="1">
      <c r="A331" s="7"/>
      <c r="B331" s="7"/>
      <c r="C331" s="7"/>
      <c r="D331" s="7"/>
      <c r="E331" s="7"/>
      <c r="F331" s="7"/>
      <c r="G331" s="7"/>
      <c r="H331" s="7"/>
      <c r="I331" s="7"/>
      <c r="K331" s="7"/>
      <c r="L331" s="7"/>
    </row>
    <row r="332" ht="15.75" customHeight="1">
      <c r="A332" s="7"/>
      <c r="B332" s="7"/>
      <c r="C332" s="7"/>
      <c r="D332" s="7"/>
      <c r="E332" s="7"/>
      <c r="F332" s="7"/>
      <c r="G332" s="7"/>
      <c r="H332" s="7"/>
      <c r="I332" s="7"/>
      <c r="K332" s="7"/>
      <c r="L332" s="7"/>
    </row>
    <row r="333" ht="15.75" customHeight="1">
      <c r="A333" s="7"/>
      <c r="B333" s="7"/>
      <c r="C333" s="7"/>
      <c r="D333" s="7"/>
      <c r="E333" s="7"/>
      <c r="F333" s="7"/>
      <c r="G333" s="7"/>
      <c r="H333" s="7"/>
      <c r="I333" s="7"/>
      <c r="K333" s="7"/>
      <c r="L333" s="7"/>
    </row>
    <row r="334" ht="15.75" customHeight="1">
      <c r="A334" s="7"/>
      <c r="B334" s="7"/>
      <c r="C334" s="7"/>
      <c r="D334" s="7"/>
      <c r="E334" s="7"/>
      <c r="F334" s="7"/>
      <c r="G334" s="7"/>
      <c r="H334" s="7"/>
      <c r="I334" s="7"/>
      <c r="K334" s="7"/>
      <c r="L334" s="7"/>
    </row>
    <row r="335" ht="15.75" customHeight="1">
      <c r="A335" s="7"/>
      <c r="B335" s="7"/>
      <c r="C335" s="7"/>
      <c r="D335" s="7"/>
      <c r="E335" s="7"/>
      <c r="F335" s="7"/>
      <c r="G335" s="7"/>
      <c r="H335" s="7"/>
      <c r="I335" s="7"/>
      <c r="K335" s="7"/>
      <c r="L335" s="7"/>
    </row>
    <row r="336" ht="15.75" customHeight="1">
      <c r="A336" s="7"/>
      <c r="B336" s="7"/>
      <c r="C336" s="7"/>
      <c r="D336" s="7"/>
      <c r="E336" s="7"/>
      <c r="F336" s="7"/>
      <c r="G336" s="7"/>
      <c r="H336" s="7"/>
      <c r="I336" s="7"/>
      <c r="K336" s="7"/>
      <c r="L336" s="7"/>
    </row>
    <row r="337" ht="15.75" customHeight="1">
      <c r="A337" s="7"/>
      <c r="B337" s="7"/>
      <c r="C337" s="7"/>
      <c r="D337" s="7"/>
      <c r="E337" s="7"/>
      <c r="F337" s="7"/>
      <c r="G337" s="7"/>
      <c r="H337" s="7"/>
      <c r="I337" s="7"/>
      <c r="K337" s="7"/>
      <c r="L337" s="7"/>
    </row>
    <row r="338" ht="15.75" customHeight="1">
      <c r="A338" s="7"/>
      <c r="B338" s="7"/>
      <c r="C338" s="7"/>
      <c r="D338" s="7"/>
      <c r="E338" s="7"/>
      <c r="F338" s="7"/>
      <c r="G338" s="7"/>
      <c r="H338" s="7"/>
      <c r="I338" s="7"/>
      <c r="K338" s="7"/>
      <c r="L338" s="7"/>
    </row>
    <row r="339" ht="15.75" customHeight="1">
      <c r="A339" s="7"/>
      <c r="B339" s="7"/>
      <c r="C339" s="7"/>
      <c r="D339" s="7"/>
      <c r="E339" s="7"/>
      <c r="F339" s="7"/>
      <c r="G339" s="7"/>
      <c r="H339" s="7"/>
      <c r="I339" s="7"/>
      <c r="K339" s="7"/>
      <c r="L339" s="7"/>
    </row>
    <row r="340" ht="15.75" customHeight="1">
      <c r="A340" s="7"/>
      <c r="B340" s="7"/>
      <c r="C340" s="7"/>
      <c r="D340" s="7"/>
      <c r="E340" s="7"/>
      <c r="F340" s="7"/>
      <c r="G340" s="7"/>
      <c r="H340" s="7"/>
      <c r="I340" s="7"/>
      <c r="K340" s="7"/>
      <c r="L340" s="7"/>
    </row>
    <row r="341" ht="15.75" customHeight="1">
      <c r="A341" s="7"/>
      <c r="B341" s="7"/>
      <c r="C341" s="7"/>
      <c r="D341" s="7"/>
      <c r="E341" s="7"/>
      <c r="F341" s="7"/>
      <c r="G341" s="7"/>
      <c r="H341" s="7"/>
      <c r="I341" s="7"/>
      <c r="K341" s="7"/>
      <c r="L341" s="7"/>
    </row>
    <row r="342" ht="15.75" customHeight="1">
      <c r="A342" s="7"/>
      <c r="B342" s="7"/>
      <c r="C342" s="7"/>
      <c r="D342" s="7"/>
      <c r="E342" s="7"/>
      <c r="F342" s="7"/>
      <c r="G342" s="7"/>
      <c r="H342" s="7"/>
      <c r="I342" s="7"/>
      <c r="K342" s="7"/>
      <c r="L342" s="7"/>
    </row>
    <row r="343" ht="15.75" customHeight="1">
      <c r="A343" s="7"/>
      <c r="B343" s="7"/>
      <c r="C343" s="7"/>
      <c r="D343" s="7"/>
      <c r="E343" s="7"/>
      <c r="F343" s="7"/>
      <c r="G343" s="7"/>
      <c r="H343" s="7"/>
      <c r="I343" s="7"/>
      <c r="K343" s="7"/>
      <c r="L343" s="7"/>
    </row>
    <row r="344" ht="15.75" customHeight="1">
      <c r="A344" s="7"/>
      <c r="B344" s="7"/>
      <c r="C344" s="7"/>
      <c r="D344" s="7"/>
      <c r="E344" s="7"/>
      <c r="F344" s="7"/>
      <c r="G344" s="7"/>
      <c r="H344" s="7"/>
      <c r="I344" s="7"/>
      <c r="K344" s="7"/>
      <c r="L344" s="7"/>
    </row>
    <row r="345" ht="15.75" customHeight="1">
      <c r="A345" s="7"/>
      <c r="B345" s="7"/>
      <c r="C345" s="7"/>
      <c r="D345" s="7"/>
      <c r="E345" s="7"/>
      <c r="F345" s="7"/>
      <c r="G345" s="7"/>
      <c r="H345" s="7"/>
      <c r="I345" s="7"/>
      <c r="K345" s="7"/>
      <c r="L345" s="7"/>
    </row>
    <row r="346" ht="15.75" customHeight="1">
      <c r="A346" s="7"/>
      <c r="B346" s="7"/>
      <c r="C346" s="7"/>
      <c r="D346" s="7"/>
      <c r="E346" s="7"/>
      <c r="F346" s="7"/>
      <c r="G346" s="7"/>
      <c r="H346" s="7"/>
      <c r="I346" s="7"/>
      <c r="K346" s="7"/>
      <c r="L346" s="7"/>
    </row>
    <row r="347" ht="15.75" customHeight="1">
      <c r="A347" s="7"/>
      <c r="B347" s="7"/>
      <c r="C347" s="7"/>
      <c r="D347" s="7"/>
      <c r="E347" s="7"/>
      <c r="F347" s="7"/>
      <c r="G347" s="7"/>
      <c r="H347" s="7"/>
      <c r="I347" s="7"/>
      <c r="K347" s="7"/>
      <c r="L347" s="7"/>
    </row>
    <row r="348" ht="15.75" customHeight="1">
      <c r="A348" s="7"/>
      <c r="B348" s="7"/>
      <c r="C348" s="7"/>
      <c r="D348" s="7"/>
      <c r="E348" s="7"/>
      <c r="F348" s="7"/>
      <c r="G348" s="7"/>
      <c r="H348" s="7"/>
      <c r="I348" s="7"/>
      <c r="K348" s="7"/>
      <c r="L348" s="7"/>
    </row>
    <row r="349" ht="15.75" customHeight="1">
      <c r="A349" s="7"/>
      <c r="B349" s="7"/>
      <c r="C349" s="7"/>
      <c r="D349" s="7"/>
      <c r="E349" s="7"/>
      <c r="F349" s="7"/>
      <c r="G349" s="7"/>
      <c r="H349" s="7"/>
      <c r="I349" s="7"/>
      <c r="K349" s="7"/>
      <c r="L349" s="7"/>
    </row>
    <row r="350" ht="15.75" customHeight="1">
      <c r="A350" s="7"/>
      <c r="B350" s="7"/>
      <c r="C350" s="7"/>
      <c r="D350" s="7"/>
      <c r="E350" s="7"/>
      <c r="F350" s="7"/>
      <c r="G350" s="7"/>
      <c r="H350" s="7"/>
      <c r="I350" s="7"/>
      <c r="K350" s="7"/>
      <c r="L350" s="7"/>
    </row>
    <row r="351" ht="15.75" customHeight="1">
      <c r="A351" s="7"/>
      <c r="B351" s="7"/>
      <c r="C351" s="7"/>
      <c r="D351" s="7"/>
      <c r="E351" s="7"/>
      <c r="F351" s="7"/>
      <c r="G351" s="7"/>
      <c r="H351" s="7"/>
      <c r="I351" s="7"/>
      <c r="K351" s="7"/>
      <c r="L351" s="7"/>
    </row>
    <row r="352" ht="15.75" customHeight="1">
      <c r="A352" s="7"/>
      <c r="B352" s="7"/>
      <c r="C352" s="7"/>
      <c r="D352" s="7"/>
      <c r="E352" s="7"/>
      <c r="F352" s="7"/>
      <c r="G352" s="7"/>
      <c r="H352" s="7"/>
      <c r="I352" s="7"/>
      <c r="K352" s="7"/>
      <c r="L352" s="7"/>
    </row>
    <row r="353" ht="15.75" customHeight="1">
      <c r="A353" s="7"/>
      <c r="B353" s="7"/>
      <c r="C353" s="7"/>
      <c r="D353" s="7"/>
      <c r="E353" s="7"/>
      <c r="F353" s="7"/>
      <c r="G353" s="7"/>
      <c r="H353" s="7"/>
      <c r="I353" s="7"/>
      <c r="K353" s="7"/>
      <c r="L353" s="7"/>
    </row>
    <row r="354" ht="15.75" customHeight="1">
      <c r="A354" s="7"/>
      <c r="B354" s="7"/>
      <c r="C354" s="7"/>
      <c r="D354" s="7"/>
      <c r="E354" s="7"/>
      <c r="F354" s="7"/>
      <c r="G354" s="7"/>
      <c r="H354" s="7"/>
      <c r="I354" s="7"/>
      <c r="K354" s="7"/>
      <c r="L354" s="7"/>
    </row>
    <row r="355" ht="15.75" customHeight="1">
      <c r="A355" s="7"/>
      <c r="B355" s="7"/>
      <c r="C355" s="7"/>
      <c r="D355" s="7"/>
      <c r="E355" s="7"/>
      <c r="F355" s="7"/>
      <c r="G355" s="7"/>
      <c r="H355" s="7"/>
      <c r="I355" s="7"/>
      <c r="K355" s="7"/>
      <c r="L355" s="7"/>
    </row>
    <row r="356" ht="15.75" customHeight="1">
      <c r="A356" s="7"/>
      <c r="B356" s="7"/>
      <c r="C356" s="7"/>
      <c r="D356" s="7"/>
      <c r="E356" s="7"/>
      <c r="F356" s="7"/>
      <c r="G356" s="7"/>
      <c r="H356" s="7"/>
      <c r="I356" s="7"/>
      <c r="K356" s="7"/>
      <c r="L356" s="7"/>
    </row>
    <row r="357" ht="15.75" customHeight="1">
      <c r="A357" s="7"/>
      <c r="B357" s="7"/>
      <c r="C357" s="7"/>
      <c r="D357" s="7"/>
      <c r="E357" s="7"/>
      <c r="F357" s="7"/>
      <c r="G357" s="7"/>
      <c r="H357" s="7"/>
      <c r="I357" s="7"/>
      <c r="K357" s="7"/>
      <c r="L357" s="7"/>
    </row>
    <row r="358" ht="15.75" customHeight="1">
      <c r="A358" s="7"/>
      <c r="B358" s="7"/>
      <c r="C358" s="7"/>
      <c r="D358" s="7"/>
      <c r="E358" s="7"/>
      <c r="F358" s="7"/>
      <c r="G358" s="7"/>
      <c r="H358" s="7"/>
      <c r="I358" s="7"/>
      <c r="K358" s="7"/>
      <c r="L358" s="7"/>
    </row>
    <row r="359" ht="15.75" customHeight="1">
      <c r="A359" s="7"/>
      <c r="B359" s="7"/>
      <c r="C359" s="7"/>
      <c r="D359" s="7"/>
      <c r="E359" s="7"/>
      <c r="F359" s="7"/>
      <c r="G359" s="7"/>
      <c r="H359" s="7"/>
      <c r="I359" s="7"/>
      <c r="K359" s="7"/>
      <c r="L359" s="7"/>
    </row>
    <row r="360" ht="15.75" customHeight="1">
      <c r="A360" s="7"/>
      <c r="B360" s="7"/>
      <c r="C360" s="7"/>
      <c r="D360" s="7"/>
      <c r="E360" s="7"/>
      <c r="F360" s="7"/>
      <c r="G360" s="7"/>
      <c r="H360" s="7"/>
      <c r="I360" s="7"/>
      <c r="K360" s="7"/>
      <c r="L360" s="7"/>
    </row>
    <row r="361" ht="15.75" customHeight="1">
      <c r="A361" s="7"/>
      <c r="B361" s="7"/>
      <c r="C361" s="7"/>
      <c r="D361" s="7"/>
      <c r="E361" s="7"/>
      <c r="F361" s="7"/>
      <c r="G361" s="7"/>
      <c r="H361" s="7"/>
      <c r="I361" s="7"/>
      <c r="K361" s="7"/>
      <c r="L361" s="7"/>
    </row>
    <row r="362" ht="15.75" customHeight="1">
      <c r="A362" s="7"/>
      <c r="B362" s="7"/>
      <c r="C362" s="7"/>
      <c r="D362" s="7"/>
      <c r="E362" s="7"/>
      <c r="F362" s="7"/>
      <c r="G362" s="7"/>
      <c r="H362" s="7"/>
      <c r="I362" s="7"/>
      <c r="K362" s="7"/>
      <c r="L362" s="7"/>
    </row>
    <row r="363" ht="15.75" customHeight="1">
      <c r="A363" s="7"/>
      <c r="B363" s="7"/>
      <c r="C363" s="7"/>
      <c r="D363" s="7"/>
      <c r="E363" s="7"/>
      <c r="F363" s="7"/>
      <c r="G363" s="7"/>
      <c r="H363" s="7"/>
      <c r="I363" s="7"/>
      <c r="K363" s="7"/>
      <c r="L363" s="7"/>
    </row>
    <row r="364" ht="15.75" customHeight="1">
      <c r="A364" s="7"/>
      <c r="B364" s="7"/>
      <c r="C364" s="7"/>
      <c r="D364" s="7"/>
      <c r="E364" s="7"/>
      <c r="F364" s="7"/>
      <c r="G364" s="7"/>
      <c r="H364" s="7"/>
      <c r="I364" s="7"/>
      <c r="K364" s="7"/>
      <c r="L364" s="7"/>
    </row>
    <row r="365" ht="15.75" customHeight="1">
      <c r="A365" s="7"/>
      <c r="B365" s="7"/>
      <c r="C365" s="7"/>
      <c r="D365" s="7"/>
      <c r="E365" s="7"/>
      <c r="F365" s="7"/>
      <c r="G365" s="7"/>
      <c r="H365" s="7"/>
      <c r="I365" s="7"/>
      <c r="K365" s="7"/>
      <c r="L365" s="7"/>
    </row>
    <row r="366" ht="15.75" customHeight="1">
      <c r="A366" s="7"/>
      <c r="B366" s="7"/>
      <c r="C366" s="7"/>
      <c r="D366" s="7"/>
      <c r="E366" s="7"/>
      <c r="F366" s="7"/>
      <c r="G366" s="7"/>
      <c r="H366" s="7"/>
      <c r="I366" s="7"/>
      <c r="K366" s="7"/>
      <c r="L366" s="7"/>
    </row>
    <row r="367" ht="15.75" customHeight="1">
      <c r="A367" s="7"/>
      <c r="B367" s="7"/>
      <c r="C367" s="7"/>
      <c r="D367" s="7"/>
      <c r="E367" s="7"/>
      <c r="F367" s="7"/>
      <c r="G367" s="7"/>
      <c r="H367" s="7"/>
      <c r="I367" s="7"/>
      <c r="K367" s="7"/>
      <c r="L367" s="7"/>
    </row>
    <row r="368" ht="15.75" customHeight="1">
      <c r="A368" s="7"/>
      <c r="B368" s="7"/>
      <c r="C368" s="7"/>
      <c r="D368" s="7"/>
      <c r="E368" s="7"/>
      <c r="F368" s="7"/>
      <c r="G368" s="7"/>
      <c r="H368" s="7"/>
      <c r="I368" s="7"/>
      <c r="K368" s="7"/>
      <c r="L368" s="7"/>
    </row>
    <row r="369" ht="15.75" customHeight="1">
      <c r="A369" s="7"/>
      <c r="B369" s="7"/>
      <c r="C369" s="7"/>
      <c r="D369" s="7"/>
      <c r="E369" s="7"/>
      <c r="F369" s="7"/>
      <c r="G369" s="7"/>
      <c r="H369" s="7"/>
      <c r="I369" s="7"/>
      <c r="K369" s="7"/>
      <c r="L369" s="7"/>
    </row>
    <row r="370" ht="15.75" customHeight="1">
      <c r="A370" s="7"/>
      <c r="B370" s="7"/>
      <c r="C370" s="7"/>
      <c r="D370" s="7"/>
      <c r="E370" s="7"/>
      <c r="F370" s="7"/>
      <c r="G370" s="7"/>
      <c r="H370" s="7"/>
      <c r="I370" s="7"/>
      <c r="K370" s="7"/>
      <c r="L370" s="7"/>
    </row>
    <row r="371" ht="15.75" customHeight="1">
      <c r="A371" s="7"/>
      <c r="B371" s="7"/>
      <c r="C371" s="7"/>
      <c r="D371" s="7"/>
      <c r="E371" s="7"/>
      <c r="F371" s="7"/>
      <c r="G371" s="7"/>
      <c r="H371" s="7"/>
      <c r="I371" s="7"/>
      <c r="K371" s="7"/>
      <c r="L371" s="7"/>
    </row>
    <row r="372" ht="15.75" customHeight="1">
      <c r="A372" s="7"/>
      <c r="B372" s="7"/>
      <c r="C372" s="7"/>
      <c r="D372" s="7"/>
      <c r="E372" s="7"/>
      <c r="F372" s="7"/>
      <c r="G372" s="7"/>
      <c r="H372" s="7"/>
      <c r="I372" s="7"/>
      <c r="K372" s="7"/>
      <c r="L372" s="7"/>
    </row>
    <row r="373" ht="15.75" customHeight="1">
      <c r="A373" s="7"/>
      <c r="B373" s="7"/>
      <c r="C373" s="7"/>
      <c r="D373" s="7"/>
      <c r="E373" s="7"/>
      <c r="F373" s="7"/>
      <c r="G373" s="7"/>
      <c r="H373" s="7"/>
      <c r="I373" s="7"/>
      <c r="K373" s="7"/>
      <c r="L373" s="7"/>
    </row>
    <row r="374" ht="15.75" customHeight="1">
      <c r="A374" s="7"/>
      <c r="B374" s="7"/>
      <c r="C374" s="7"/>
      <c r="D374" s="7"/>
      <c r="E374" s="7"/>
      <c r="F374" s="7"/>
      <c r="G374" s="7"/>
      <c r="H374" s="7"/>
      <c r="I374" s="7"/>
      <c r="K374" s="7"/>
      <c r="L374" s="7"/>
    </row>
    <row r="375" ht="15.75" customHeight="1">
      <c r="A375" s="7"/>
      <c r="B375" s="7"/>
      <c r="C375" s="7"/>
      <c r="D375" s="7"/>
      <c r="E375" s="7"/>
      <c r="F375" s="7"/>
      <c r="G375" s="7"/>
      <c r="H375" s="7"/>
      <c r="I375" s="7"/>
      <c r="K375" s="7"/>
      <c r="L375" s="7"/>
    </row>
    <row r="376" ht="15.75" customHeight="1">
      <c r="A376" s="7"/>
      <c r="B376" s="7"/>
      <c r="C376" s="7"/>
      <c r="D376" s="7"/>
      <c r="E376" s="7"/>
      <c r="F376" s="7"/>
      <c r="G376" s="7"/>
      <c r="H376" s="7"/>
      <c r="I376" s="7"/>
      <c r="K376" s="7"/>
      <c r="L376" s="7"/>
    </row>
    <row r="377" ht="15.75" customHeight="1">
      <c r="A377" s="7"/>
      <c r="B377" s="7"/>
      <c r="C377" s="7"/>
      <c r="D377" s="7"/>
      <c r="E377" s="7"/>
      <c r="F377" s="7"/>
      <c r="G377" s="7"/>
      <c r="H377" s="7"/>
      <c r="I377" s="7"/>
      <c r="K377" s="7"/>
      <c r="L377" s="7"/>
    </row>
    <row r="378" ht="15.75" customHeight="1">
      <c r="A378" s="7"/>
      <c r="B378" s="7"/>
      <c r="C378" s="7"/>
      <c r="D378" s="7"/>
      <c r="E378" s="7"/>
      <c r="F378" s="7"/>
      <c r="G378" s="7"/>
      <c r="H378" s="7"/>
      <c r="I378" s="7"/>
      <c r="K378" s="7"/>
      <c r="L378" s="7"/>
    </row>
    <row r="379" ht="15.75" customHeight="1">
      <c r="A379" s="7"/>
      <c r="B379" s="7"/>
      <c r="C379" s="7"/>
      <c r="D379" s="7"/>
      <c r="E379" s="7"/>
      <c r="F379" s="7"/>
      <c r="G379" s="7"/>
      <c r="H379" s="7"/>
      <c r="I379" s="7"/>
      <c r="K379" s="7"/>
      <c r="L379" s="7"/>
    </row>
    <row r="380" ht="15.75" customHeight="1">
      <c r="A380" s="7"/>
      <c r="B380" s="7"/>
      <c r="C380" s="7"/>
      <c r="D380" s="7"/>
      <c r="E380" s="7"/>
      <c r="F380" s="7"/>
      <c r="G380" s="7"/>
      <c r="H380" s="7"/>
      <c r="I380" s="7"/>
      <c r="K380" s="7"/>
      <c r="L380" s="7"/>
    </row>
    <row r="381" ht="15.75" customHeight="1">
      <c r="A381" s="7"/>
      <c r="B381" s="7"/>
      <c r="C381" s="7"/>
      <c r="D381" s="7"/>
      <c r="E381" s="7"/>
      <c r="F381" s="7"/>
      <c r="G381" s="7"/>
      <c r="H381" s="7"/>
      <c r="I381" s="7"/>
      <c r="K381" s="7"/>
      <c r="L381" s="7"/>
    </row>
    <row r="382" ht="15.75" customHeight="1">
      <c r="A382" s="7"/>
      <c r="B382" s="7"/>
      <c r="C382" s="7"/>
      <c r="D382" s="7"/>
      <c r="E382" s="7"/>
      <c r="F382" s="7"/>
      <c r="G382" s="7"/>
      <c r="H382" s="7"/>
      <c r="I382" s="7"/>
      <c r="K382" s="7"/>
      <c r="L382" s="7"/>
    </row>
    <row r="383" ht="15.75" customHeight="1">
      <c r="A383" s="7"/>
      <c r="B383" s="7"/>
      <c r="C383" s="7"/>
      <c r="D383" s="7"/>
      <c r="E383" s="7"/>
      <c r="F383" s="7"/>
      <c r="G383" s="7"/>
      <c r="H383" s="7"/>
      <c r="I383" s="7"/>
      <c r="K383" s="7"/>
      <c r="L383" s="7"/>
    </row>
    <row r="384" ht="15.75" customHeight="1">
      <c r="A384" s="7"/>
      <c r="B384" s="7"/>
      <c r="C384" s="7"/>
      <c r="D384" s="7"/>
      <c r="E384" s="7"/>
      <c r="F384" s="7"/>
      <c r="G384" s="7"/>
      <c r="H384" s="7"/>
      <c r="I384" s="7"/>
      <c r="K384" s="7"/>
      <c r="L384" s="7"/>
    </row>
    <row r="385" ht="15.75" customHeight="1">
      <c r="A385" s="7"/>
      <c r="B385" s="7"/>
      <c r="C385" s="7"/>
      <c r="D385" s="7"/>
      <c r="E385" s="7"/>
      <c r="F385" s="7"/>
      <c r="G385" s="7"/>
      <c r="H385" s="7"/>
      <c r="I385" s="7"/>
      <c r="K385" s="7"/>
      <c r="L385" s="7"/>
    </row>
    <row r="386" ht="15.75" customHeight="1">
      <c r="A386" s="7"/>
      <c r="B386" s="7"/>
      <c r="C386" s="7"/>
      <c r="D386" s="7"/>
      <c r="E386" s="7"/>
      <c r="F386" s="7"/>
      <c r="G386" s="7"/>
      <c r="H386" s="7"/>
      <c r="I386" s="7"/>
      <c r="K386" s="7"/>
      <c r="L386" s="7"/>
    </row>
    <row r="387" ht="15.75" customHeight="1">
      <c r="A387" s="7"/>
      <c r="B387" s="7"/>
      <c r="C387" s="7"/>
      <c r="D387" s="7"/>
      <c r="E387" s="7"/>
      <c r="F387" s="7"/>
      <c r="G387" s="7"/>
      <c r="H387" s="7"/>
      <c r="I387" s="7"/>
      <c r="K387" s="7"/>
      <c r="L387" s="7"/>
    </row>
    <row r="388" ht="15.75" customHeight="1">
      <c r="A388" s="7"/>
      <c r="B388" s="7"/>
      <c r="C388" s="7"/>
      <c r="D388" s="7"/>
      <c r="E388" s="7"/>
      <c r="F388" s="7"/>
      <c r="G388" s="7"/>
      <c r="H388" s="7"/>
      <c r="I388" s="7"/>
      <c r="K388" s="7"/>
      <c r="L388" s="7"/>
    </row>
    <row r="389" ht="15.75" customHeight="1">
      <c r="A389" s="7"/>
      <c r="B389" s="7"/>
      <c r="C389" s="7"/>
      <c r="D389" s="7"/>
      <c r="E389" s="7"/>
      <c r="F389" s="7"/>
      <c r="G389" s="7"/>
      <c r="H389" s="7"/>
      <c r="I389" s="7"/>
      <c r="K389" s="7"/>
      <c r="L389" s="7"/>
    </row>
    <row r="390" ht="15.75" customHeight="1">
      <c r="A390" s="7"/>
      <c r="B390" s="7"/>
      <c r="C390" s="7"/>
      <c r="D390" s="7"/>
      <c r="E390" s="7"/>
      <c r="F390" s="7"/>
      <c r="G390" s="7"/>
      <c r="H390" s="7"/>
      <c r="I390" s="7"/>
      <c r="K390" s="7"/>
      <c r="L390" s="7"/>
    </row>
    <row r="391" ht="15.75" customHeight="1">
      <c r="A391" s="7"/>
      <c r="B391" s="7"/>
      <c r="C391" s="7"/>
      <c r="D391" s="7"/>
      <c r="E391" s="7"/>
      <c r="F391" s="7"/>
      <c r="G391" s="7"/>
      <c r="H391" s="7"/>
      <c r="I391" s="7"/>
      <c r="K391" s="7"/>
      <c r="L391" s="7"/>
    </row>
    <row r="392" ht="15.75" customHeight="1">
      <c r="A392" s="7"/>
      <c r="B392" s="7"/>
      <c r="C392" s="7"/>
      <c r="D392" s="7"/>
      <c r="E392" s="7"/>
      <c r="F392" s="7"/>
      <c r="G392" s="7"/>
      <c r="H392" s="7"/>
      <c r="I392" s="7"/>
      <c r="K392" s="7"/>
      <c r="L392" s="7"/>
    </row>
    <row r="393" ht="15.75" customHeight="1">
      <c r="A393" s="7"/>
      <c r="B393" s="7"/>
      <c r="C393" s="7"/>
      <c r="D393" s="7"/>
      <c r="E393" s="7"/>
      <c r="F393" s="7"/>
      <c r="G393" s="7"/>
      <c r="H393" s="7"/>
      <c r="I393" s="7"/>
      <c r="K393" s="7"/>
      <c r="L393" s="7"/>
    </row>
    <row r="394" ht="15.75" customHeight="1">
      <c r="A394" s="7"/>
      <c r="B394" s="7"/>
      <c r="C394" s="7"/>
      <c r="D394" s="7"/>
      <c r="E394" s="7"/>
      <c r="F394" s="7"/>
      <c r="G394" s="7"/>
      <c r="H394" s="7"/>
      <c r="I394" s="7"/>
      <c r="K394" s="7"/>
      <c r="L394" s="7"/>
    </row>
    <row r="395" ht="15.75" customHeight="1">
      <c r="A395" s="7"/>
      <c r="B395" s="7"/>
      <c r="C395" s="7"/>
      <c r="D395" s="7"/>
      <c r="E395" s="7"/>
      <c r="F395" s="7"/>
      <c r="G395" s="7"/>
      <c r="H395" s="7"/>
      <c r="I395" s="7"/>
      <c r="K395" s="7"/>
      <c r="L395" s="7"/>
    </row>
    <row r="396" ht="15.75" customHeight="1">
      <c r="A396" s="7"/>
      <c r="B396" s="7"/>
      <c r="C396" s="7"/>
      <c r="D396" s="7"/>
      <c r="E396" s="7"/>
      <c r="F396" s="7"/>
      <c r="G396" s="7"/>
      <c r="H396" s="7"/>
      <c r="I396" s="7"/>
      <c r="K396" s="7"/>
      <c r="L396" s="7"/>
    </row>
    <row r="397" ht="15.75" customHeight="1">
      <c r="A397" s="7"/>
      <c r="B397" s="7"/>
      <c r="C397" s="7"/>
      <c r="D397" s="7"/>
      <c r="E397" s="7"/>
      <c r="F397" s="7"/>
      <c r="G397" s="7"/>
      <c r="H397" s="7"/>
      <c r="I397" s="7"/>
      <c r="K397" s="7"/>
      <c r="L397" s="7"/>
    </row>
    <row r="398" ht="15.75" customHeight="1">
      <c r="A398" s="7"/>
      <c r="B398" s="7"/>
      <c r="C398" s="7"/>
      <c r="D398" s="7"/>
      <c r="E398" s="7"/>
      <c r="F398" s="7"/>
      <c r="G398" s="7"/>
      <c r="H398" s="7"/>
      <c r="I398" s="7"/>
      <c r="K398" s="7"/>
      <c r="L398" s="7"/>
    </row>
    <row r="399" ht="15.75" customHeight="1">
      <c r="A399" s="7"/>
      <c r="B399" s="7"/>
      <c r="C399" s="7"/>
      <c r="D399" s="7"/>
      <c r="E399" s="7"/>
      <c r="F399" s="7"/>
      <c r="G399" s="7"/>
      <c r="H399" s="7"/>
      <c r="I399" s="7"/>
      <c r="K399" s="7"/>
      <c r="L399" s="7"/>
    </row>
    <row r="400" ht="15.75" customHeight="1">
      <c r="A400" s="7"/>
      <c r="B400" s="7"/>
      <c r="C400" s="7"/>
      <c r="D400" s="7"/>
      <c r="E400" s="7"/>
      <c r="F400" s="7"/>
      <c r="G400" s="7"/>
      <c r="H400" s="7"/>
      <c r="I400" s="7"/>
      <c r="K400" s="7"/>
      <c r="L400" s="7"/>
    </row>
    <row r="401" ht="15.75" customHeight="1">
      <c r="A401" s="7"/>
      <c r="B401" s="7"/>
      <c r="C401" s="7"/>
      <c r="D401" s="7"/>
      <c r="E401" s="7"/>
      <c r="F401" s="7"/>
      <c r="G401" s="7"/>
      <c r="H401" s="7"/>
      <c r="I401" s="7"/>
      <c r="K401" s="7"/>
      <c r="L401" s="7"/>
    </row>
    <row r="402" ht="15.75" customHeight="1">
      <c r="A402" s="7"/>
      <c r="B402" s="7"/>
      <c r="C402" s="7"/>
      <c r="D402" s="7"/>
      <c r="E402" s="7"/>
      <c r="F402" s="7"/>
      <c r="G402" s="7"/>
      <c r="H402" s="7"/>
      <c r="I402" s="7"/>
      <c r="K402" s="7"/>
      <c r="L402" s="7"/>
    </row>
    <row r="403" ht="15.75" customHeight="1">
      <c r="A403" s="7"/>
      <c r="B403" s="7"/>
      <c r="C403" s="7"/>
      <c r="D403" s="7"/>
      <c r="E403" s="7"/>
      <c r="F403" s="7"/>
      <c r="G403" s="7"/>
      <c r="H403" s="7"/>
      <c r="I403" s="7"/>
      <c r="K403" s="7"/>
      <c r="L403" s="7"/>
    </row>
    <row r="404" ht="15.75" customHeight="1">
      <c r="A404" s="7"/>
      <c r="B404" s="7"/>
      <c r="C404" s="7"/>
      <c r="D404" s="7"/>
      <c r="E404" s="7"/>
      <c r="F404" s="7"/>
      <c r="G404" s="7"/>
      <c r="H404" s="7"/>
      <c r="I404" s="7"/>
      <c r="K404" s="7"/>
      <c r="L404" s="7"/>
    </row>
    <row r="405" ht="15.75" customHeight="1">
      <c r="A405" s="7"/>
      <c r="B405" s="7"/>
      <c r="C405" s="7"/>
      <c r="D405" s="7"/>
      <c r="E405" s="7"/>
      <c r="F405" s="7"/>
      <c r="G405" s="7"/>
      <c r="H405" s="7"/>
      <c r="I405" s="7"/>
      <c r="K405" s="7"/>
      <c r="L405" s="7"/>
    </row>
    <row r="406" ht="15.75" customHeight="1">
      <c r="A406" s="7"/>
      <c r="B406" s="7"/>
      <c r="C406" s="7"/>
      <c r="D406" s="7"/>
      <c r="E406" s="7"/>
      <c r="F406" s="7"/>
      <c r="G406" s="7"/>
      <c r="H406" s="7"/>
      <c r="I406" s="7"/>
      <c r="K406" s="7"/>
      <c r="L406" s="7"/>
    </row>
    <row r="407" ht="15.75" customHeight="1">
      <c r="A407" s="7"/>
      <c r="B407" s="7"/>
      <c r="C407" s="7"/>
      <c r="D407" s="7"/>
      <c r="E407" s="7"/>
      <c r="F407" s="7"/>
      <c r="G407" s="7"/>
      <c r="H407" s="7"/>
      <c r="I407" s="7"/>
      <c r="K407" s="7"/>
      <c r="L407" s="7"/>
    </row>
    <row r="408" ht="15.75" customHeight="1">
      <c r="A408" s="7"/>
      <c r="B408" s="7"/>
      <c r="C408" s="7"/>
      <c r="D408" s="7"/>
      <c r="E408" s="7"/>
      <c r="F408" s="7"/>
      <c r="G408" s="7"/>
      <c r="H408" s="7"/>
      <c r="I408" s="7"/>
      <c r="K408" s="7"/>
      <c r="L408" s="7"/>
    </row>
    <row r="409" ht="15.75" customHeight="1">
      <c r="A409" s="7"/>
      <c r="B409" s="7"/>
      <c r="C409" s="7"/>
      <c r="D409" s="7"/>
      <c r="E409" s="7"/>
      <c r="F409" s="7"/>
      <c r="G409" s="7"/>
      <c r="H409" s="7"/>
      <c r="I409" s="7"/>
      <c r="K409" s="7"/>
      <c r="L409" s="7"/>
    </row>
    <row r="410" ht="15.75" customHeight="1">
      <c r="A410" s="7"/>
      <c r="B410" s="7"/>
      <c r="C410" s="7"/>
      <c r="D410" s="7"/>
      <c r="E410" s="7"/>
      <c r="F410" s="7"/>
      <c r="G410" s="7"/>
      <c r="H410" s="7"/>
      <c r="I410" s="7"/>
      <c r="K410" s="7"/>
      <c r="L410" s="7"/>
    </row>
    <row r="411" ht="15.75" customHeight="1">
      <c r="A411" s="7"/>
      <c r="B411" s="7"/>
      <c r="C411" s="7"/>
      <c r="D411" s="7"/>
      <c r="E411" s="7"/>
      <c r="F411" s="7"/>
      <c r="G411" s="7"/>
      <c r="H411" s="7"/>
      <c r="I411" s="7"/>
      <c r="K411" s="7"/>
      <c r="L411" s="7"/>
    </row>
    <row r="412" ht="15.75" customHeight="1">
      <c r="A412" s="7"/>
      <c r="B412" s="7"/>
      <c r="C412" s="7"/>
      <c r="D412" s="7"/>
      <c r="E412" s="7"/>
      <c r="F412" s="7"/>
      <c r="G412" s="7"/>
      <c r="H412" s="7"/>
      <c r="I412" s="7"/>
      <c r="K412" s="7"/>
      <c r="L412" s="7"/>
    </row>
    <row r="413" ht="15.75" customHeight="1">
      <c r="A413" s="7"/>
      <c r="B413" s="7"/>
      <c r="C413" s="7"/>
      <c r="D413" s="7"/>
      <c r="E413" s="7"/>
      <c r="F413" s="7"/>
      <c r="G413" s="7"/>
      <c r="H413" s="7"/>
      <c r="I413" s="7"/>
      <c r="K413" s="7"/>
      <c r="L413" s="7"/>
    </row>
    <row r="414" ht="15.75" customHeight="1">
      <c r="A414" s="7"/>
      <c r="B414" s="7"/>
      <c r="C414" s="7"/>
      <c r="D414" s="7"/>
      <c r="E414" s="7"/>
      <c r="F414" s="7"/>
      <c r="G414" s="7"/>
      <c r="H414" s="7"/>
      <c r="I414" s="7"/>
      <c r="K414" s="7"/>
      <c r="L414" s="7"/>
    </row>
    <row r="415" ht="15.75" customHeight="1">
      <c r="A415" s="7"/>
      <c r="B415" s="7"/>
      <c r="C415" s="7"/>
      <c r="D415" s="7"/>
      <c r="E415" s="7"/>
      <c r="F415" s="7"/>
      <c r="G415" s="7"/>
      <c r="H415" s="7"/>
      <c r="I415" s="7"/>
      <c r="K415" s="7"/>
      <c r="L415" s="7"/>
    </row>
    <row r="416" ht="15.75" customHeight="1">
      <c r="A416" s="7"/>
      <c r="B416" s="7"/>
      <c r="C416" s="7"/>
      <c r="D416" s="7"/>
      <c r="E416" s="7"/>
      <c r="F416" s="7"/>
      <c r="G416" s="7"/>
      <c r="H416" s="7"/>
      <c r="I416" s="7"/>
      <c r="K416" s="7"/>
      <c r="L416" s="7"/>
    </row>
    <row r="417" ht="15.75" customHeight="1">
      <c r="A417" s="7"/>
      <c r="B417" s="7"/>
      <c r="C417" s="7"/>
      <c r="D417" s="7"/>
      <c r="E417" s="7"/>
      <c r="F417" s="7"/>
      <c r="G417" s="7"/>
      <c r="H417" s="7"/>
      <c r="I417" s="7"/>
      <c r="K417" s="7"/>
      <c r="L417" s="7"/>
    </row>
    <row r="418" ht="15.75" customHeight="1">
      <c r="A418" s="7"/>
      <c r="B418" s="7"/>
      <c r="C418" s="7"/>
      <c r="D418" s="7"/>
      <c r="E418" s="7"/>
      <c r="F418" s="7"/>
      <c r="G418" s="7"/>
      <c r="H418" s="7"/>
      <c r="I418" s="7"/>
      <c r="K418" s="7"/>
      <c r="L418" s="7"/>
    </row>
    <row r="419" ht="15.75" customHeight="1">
      <c r="A419" s="7"/>
      <c r="B419" s="7"/>
      <c r="C419" s="7"/>
      <c r="D419" s="7"/>
      <c r="E419" s="7"/>
      <c r="F419" s="7"/>
      <c r="G419" s="7"/>
      <c r="H419" s="7"/>
      <c r="I419" s="7"/>
      <c r="K419" s="7"/>
      <c r="L419" s="7"/>
    </row>
    <row r="420" ht="15.75" customHeight="1">
      <c r="A420" s="7"/>
      <c r="B420" s="7"/>
      <c r="C420" s="7"/>
      <c r="D420" s="7"/>
      <c r="E420" s="7"/>
      <c r="F420" s="7"/>
      <c r="G420" s="7"/>
      <c r="H420" s="7"/>
      <c r="I420" s="7"/>
      <c r="K420" s="7"/>
      <c r="L420" s="7"/>
    </row>
    <row r="421" ht="15.75" customHeight="1">
      <c r="A421" s="7"/>
      <c r="B421" s="7"/>
      <c r="C421" s="7"/>
      <c r="D421" s="7"/>
      <c r="E421" s="7"/>
      <c r="F421" s="7"/>
      <c r="G421" s="7"/>
      <c r="H421" s="7"/>
      <c r="I421" s="7"/>
      <c r="K421" s="7"/>
      <c r="L421" s="7"/>
    </row>
    <row r="422" ht="15.75" customHeight="1">
      <c r="A422" s="7"/>
      <c r="B422" s="7"/>
      <c r="C422" s="7"/>
      <c r="D422" s="7"/>
      <c r="E422" s="7"/>
      <c r="F422" s="7"/>
      <c r="G422" s="7"/>
      <c r="H422" s="7"/>
      <c r="I422" s="7"/>
      <c r="K422" s="7"/>
      <c r="L422" s="7"/>
    </row>
    <row r="423" ht="15.75" customHeight="1">
      <c r="A423" s="7"/>
      <c r="B423" s="7"/>
      <c r="C423" s="7"/>
      <c r="D423" s="7"/>
      <c r="E423" s="7"/>
      <c r="F423" s="7"/>
      <c r="G423" s="7"/>
      <c r="H423" s="7"/>
      <c r="I423" s="7"/>
      <c r="K423" s="7"/>
      <c r="L423" s="7"/>
    </row>
    <row r="424" ht="15.75" customHeight="1">
      <c r="A424" s="7"/>
      <c r="B424" s="7"/>
      <c r="C424" s="7"/>
      <c r="D424" s="7"/>
      <c r="E424" s="7"/>
      <c r="F424" s="7"/>
      <c r="G424" s="7"/>
      <c r="H424" s="7"/>
      <c r="I424" s="7"/>
      <c r="K424" s="7"/>
      <c r="L424" s="7"/>
    </row>
    <row r="425" ht="15.75" customHeight="1">
      <c r="A425" s="7"/>
      <c r="B425" s="7"/>
      <c r="C425" s="7"/>
      <c r="D425" s="7"/>
      <c r="E425" s="7"/>
      <c r="F425" s="7"/>
      <c r="G425" s="7"/>
      <c r="H425" s="7"/>
      <c r="I425" s="7"/>
      <c r="K425" s="7"/>
      <c r="L425" s="7"/>
    </row>
    <row r="426" ht="15.75" customHeight="1">
      <c r="A426" s="7"/>
      <c r="B426" s="7"/>
      <c r="C426" s="7"/>
      <c r="D426" s="7"/>
      <c r="E426" s="7"/>
      <c r="F426" s="7"/>
      <c r="G426" s="7"/>
      <c r="H426" s="7"/>
      <c r="I426" s="7"/>
      <c r="K426" s="7"/>
      <c r="L426" s="7"/>
    </row>
    <row r="427" ht="15.75" customHeight="1">
      <c r="A427" s="7"/>
      <c r="B427" s="7"/>
      <c r="C427" s="7"/>
      <c r="D427" s="7"/>
      <c r="E427" s="7"/>
      <c r="F427" s="7"/>
      <c r="G427" s="7"/>
      <c r="H427" s="7"/>
      <c r="I427" s="7"/>
      <c r="K427" s="7"/>
      <c r="L427" s="7"/>
    </row>
    <row r="428" ht="15.75" customHeight="1">
      <c r="A428" s="7"/>
      <c r="B428" s="7"/>
      <c r="C428" s="7"/>
      <c r="D428" s="7"/>
      <c r="E428" s="7"/>
      <c r="F428" s="7"/>
      <c r="G428" s="7"/>
      <c r="H428" s="7"/>
      <c r="I428" s="7"/>
      <c r="K428" s="7"/>
      <c r="L428" s="7"/>
    </row>
    <row r="429" ht="15.75" customHeight="1">
      <c r="A429" s="7"/>
      <c r="B429" s="7"/>
      <c r="C429" s="7"/>
      <c r="D429" s="7"/>
      <c r="E429" s="7"/>
      <c r="F429" s="7"/>
      <c r="G429" s="7"/>
      <c r="H429" s="7"/>
      <c r="I429" s="7"/>
      <c r="K429" s="7"/>
      <c r="L429" s="7"/>
    </row>
    <row r="430" ht="15.75" customHeight="1">
      <c r="A430" s="7"/>
      <c r="B430" s="7"/>
      <c r="C430" s="7"/>
      <c r="D430" s="7"/>
      <c r="E430" s="7"/>
      <c r="F430" s="7"/>
      <c r="G430" s="7"/>
      <c r="H430" s="7"/>
      <c r="I430" s="7"/>
      <c r="K430" s="7"/>
      <c r="L430" s="7"/>
    </row>
    <row r="431" ht="15.75" customHeight="1">
      <c r="A431" s="7"/>
      <c r="B431" s="7"/>
      <c r="C431" s="7"/>
      <c r="D431" s="7"/>
      <c r="E431" s="7"/>
      <c r="F431" s="7"/>
      <c r="G431" s="7"/>
      <c r="H431" s="7"/>
      <c r="I431" s="7"/>
      <c r="K431" s="7"/>
      <c r="L431" s="7"/>
    </row>
    <row r="432" ht="15.75" customHeight="1">
      <c r="A432" s="7"/>
      <c r="B432" s="7"/>
      <c r="C432" s="7"/>
      <c r="D432" s="7"/>
      <c r="E432" s="7"/>
      <c r="F432" s="7"/>
      <c r="G432" s="7"/>
      <c r="H432" s="7"/>
      <c r="I432" s="7"/>
      <c r="K432" s="7"/>
      <c r="L432" s="7"/>
    </row>
    <row r="433" ht="15.75" customHeight="1">
      <c r="A433" s="7"/>
      <c r="B433" s="7"/>
      <c r="C433" s="7"/>
      <c r="D433" s="7"/>
      <c r="E433" s="7"/>
      <c r="F433" s="7"/>
      <c r="G433" s="7"/>
      <c r="H433" s="7"/>
      <c r="I433" s="7"/>
      <c r="K433" s="7"/>
      <c r="L433" s="7"/>
    </row>
    <row r="434" ht="15.75" customHeight="1">
      <c r="A434" s="7"/>
      <c r="B434" s="7"/>
      <c r="C434" s="7"/>
      <c r="D434" s="7"/>
      <c r="E434" s="7"/>
      <c r="F434" s="7"/>
      <c r="G434" s="7"/>
      <c r="H434" s="7"/>
      <c r="I434" s="7"/>
      <c r="K434" s="7"/>
      <c r="L434" s="7"/>
    </row>
    <row r="435" ht="15.75" customHeight="1">
      <c r="A435" s="7"/>
      <c r="B435" s="7"/>
      <c r="C435" s="7"/>
      <c r="D435" s="7"/>
      <c r="E435" s="7"/>
      <c r="F435" s="7"/>
      <c r="G435" s="7"/>
      <c r="H435" s="7"/>
      <c r="I435" s="7"/>
      <c r="K435" s="7"/>
      <c r="L435" s="7"/>
    </row>
    <row r="436" ht="15.75" customHeight="1">
      <c r="A436" s="7"/>
      <c r="B436" s="7"/>
      <c r="C436" s="7"/>
      <c r="D436" s="7"/>
      <c r="E436" s="7"/>
      <c r="F436" s="7"/>
      <c r="G436" s="7"/>
      <c r="H436" s="7"/>
      <c r="I436" s="7"/>
      <c r="K436" s="7"/>
      <c r="L436" s="7"/>
    </row>
    <row r="437" ht="15.75" customHeight="1">
      <c r="A437" s="7"/>
      <c r="B437" s="7"/>
      <c r="C437" s="7"/>
      <c r="D437" s="7"/>
      <c r="E437" s="7"/>
      <c r="F437" s="7"/>
      <c r="G437" s="7"/>
      <c r="H437" s="7"/>
      <c r="I437" s="7"/>
      <c r="K437" s="7"/>
      <c r="L437" s="7"/>
    </row>
    <row r="438" ht="15.75" customHeight="1">
      <c r="A438" s="7"/>
      <c r="B438" s="7"/>
      <c r="C438" s="7"/>
      <c r="D438" s="7"/>
      <c r="E438" s="7"/>
      <c r="F438" s="7"/>
      <c r="G438" s="7"/>
      <c r="H438" s="7"/>
      <c r="I438" s="7"/>
      <c r="K438" s="7"/>
      <c r="L438" s="7"/>
    </row>
    <row r="439" ht="15.75" customHeight="1">
      <c r="A439" s="7"/>
      <c r="B439" s="7"/>
      <c r="C439" s="7"/>
      <c r="D439" s="7"/>
      <c r="E439" s="7"/>
      <c r="F439" s="7"/>
      <c r="G439" s="7"/>
      <c r="H439" s="7"/>
      <c r="I439" s="7"/>
      <c r="K439" s="7"/>
      <c r="L439" s="7"/>
    </row>
    <row r="440" ht="15.75" customHeight="1">
      <c r="A440" s="7"/>
      <c r="B440" s="7"/>
      <c r="C440" s="7"/>
      <c r="D440" s="7"/>
      <c r="E440" s="7"/>
      <c r="F440" s="7"/>
      <c r="G440" s="7"/>
      <c r="H440" s="7"/>
      <c r="I440" s="7"/>
      <c r="K440" s="7"/>
      <c r="L440" s="7"/>
    </row>
    <row r="441" ht="15.75" customHeight="1">
      <c r="A441" s="7"/>
      <c r="B441" s="7"/>
      <c r="C441" s="7"/>
      <c r="D441" s="7"/>
      <c r="E441" s="7"/>
      <c r="F441" s="7"/>
      <c r="G441" s="7"/>
      <c r="H441" s="7"/>
      <c r="I441" s="7"/>
      <c r="K441" s="7"/>
      <c r="L441" s="7"/>
    </row>
    <row r="442" ht="15.75" customHeight="1">
      <c r="A442" s="7"/>
      <c r="B442" s="7"/>
      <c r="C442" s="7"/>
      <c r="D442" s="7"/>
      <c r="E442" s="7"/>
      <c r="F442" s="7"/>
      <c r="G442" s="7"/>
      <c r="H442" s="7"/>
      <c r="I442" s="7"/>
      <c r="K442" s="7"/>
      <c r="L442" s="7"/>
    </row>
    <row r="443" ht="15.75" customHeight="1">
      <c r="A443" s="7"/>
      <c r="B443" s="7"/>
      <c r="C443" s="7"/>
      <c r="D443" s="7"/>
      <c r="E443" s="7"/>
      <c r="F443" s="7"/>
      <c r="G443" s="7"/>
      <c r="H443" s="7"/>
      <c r="I443" s="7"/>
      <c r="K443" s="7"/>
      <c r="L443" s="7"/>
    </row>
    <row r="444" ht="15.75" customHeight="1">
      <c r="A444" s="7"/>
      <c r="B444" s="7"/>
      <c r="C444" s="7"/>
      <c r="D444" s="7"/>
      <c r="E444" s="7"/>
      <c r="F444" s="7"/>
      <c r="G444" s="7"/>
      <c r="H444" s="7"/>
      <c r="I444" s="7"/>
      <c r="K444" s="7"/>
      <c r="L444" s="7"/>
    </row>
    <row r="445" ht="15.75" customHeight="1">
      <c r="A445" s="7"/>
      <c r="B445" s="7"/>
      <c r="C445" s="7"/>
      <c r="D445" s="7"/>
      <c r="E445" s="7"/>
      <c r="F445" s="7"/>
      <c r="G445" s="7"/>
      <c r="H445" s="7"/>
      <c r="I445" s="7"/>
      <c r="K445" s="7"/>
      <c r="L445" s="7"/>
    </row>
    <row r="446" ht="15.75" customHeight="1">
      <c r="A446" s="7"/>
      <c r="B446" s="7"/>
      <c r="C446" s="7"/>
      <c r="D446" s="7"/>
      <c r="E446" s="7"/>
      <c r="F446" s="7"/>
      <c r="G446" s="7"/>
      <c r="H446" s="7"/>
      <c r="I446" s="7"/>
      <c r="K446" s="7"/>
      <c r="L446" s="7"/>
    </row>
    <row r="447" ht="15.75" customHeight="1">
      <c r="A447" s="7"/>
      <c r="B447" s="7"/>
      <c r="C447" s="7"/>
      <c r="D447" s="7"/>
      <c r="E447" s="7"/>
      <c r="F447" s="7"/>
      <c r="G447" s="7"/>
      <c r="H447" s="7"/>
      <c r="I447" s="7"/>
      <c r="K447" s="7"/>
      <c r="L447" s="7"/>
    </row>
    <row r="448" ht="15.75" customHeight="1">
      <c r="A448" s="7"/>
      <c r="B448" s="7"/>
      <c r="C448" s="7"/>
      <c r="D448" s="7"/>
      <c r="E448" s="7"/>
      <c r="F448" s="7"/>
      <c r="G448" s="7"/>
      <c r="H448" s="7"/>
      <c r="I448" s="7"/>
      <c r="K448" s="7"/>
      <c r="L448" s="7"/>
    </row>
    <row r="449" ht="15.75" customHeight="1">
      <c r="A449" s="7"/>
      <c r="B449" s="7"/>
      <c r="C449" s="7"/>
      <c r="D449" s="7"/>
      <c r="E449" s="7"/>
      <c r="F449" s="7"/>
      <c r="G449" s="7"/>
      <c r="H449" s="7"/>
      <c r="I449" s="7"/>
      <c r="K449" s="7"/>
      <c r="L449" s="7"/>
    </row>
    <row r="450" ht="15.75" customHeight="1">
      <c r="A450" s="7"/>
      <c r="B450" s="7"/>
      <c r="C450" s="7"/>
      <c r="D450" s="7"/>
      <c r="E450" s="7"/>
      <c r="F450" s="7"/>
      <c r="G450" s="7"/>
      <c r="H450" s="7"/>
      <c r="I450" s="7"/>
      <c r="K450" s="7"/>
      <c r="L450" s="7"/>
    </row>
    <row r="451" ht="15.75" customHeight="1">
      <c r="A451" s="7"/>
      <c r="B451" s="7"/>
      <c r="C451" s="7"/>
      <c r="D451" s="7"/>
      <c r="E451" s="7"/>
      <c r="F451" s="7"/>
      <c r="G451" s="7"/>
      <c r="H451" s="7"/>
      <c r="I451" s="7"/>
      <c r="K451" s="7"/>
      <c r="L451" s="7"/>
    </row>
    <row r="452" ht="15.75" customHeight="1">
      <c r="A452" s="7"/>
      <c r="B452" s="7"/>
      <c r="C452" s="7"/>
      <c r="D452" s="7"/>
      <c r="E452" s="7"/>
      <c r="F452" s="7"/>
      <c r="G452" s="7"/>
      <c r="H452" s="7"/>
      <c r="I452" s="7"/>
      <c r="K452" s="7"/>
      <c r="L452" s="7"/>
    </row>
    <row r="453" ht="15.75" customHeight="1">
      <c r="A453" s="7"/>
      <c r="B453" s="7"/>
      <c r="C453" s="7"/>
      <c r="D453" s="7"/>
      <c r="E453" s="7"/>
      <c r="F453" s="7"/>
      <c r="G453" s="7"/>
      <c r="H453" s="7"/>
      <c r="I453" s="7"/>
      <c r="K453" s="7"/>
      <c r="L453" s="7"/>
    </row>
    <row r="454" ht="15.75" customHeight="1">
      <c r="A454" s="7"/>
      <c r="B454" s="7"/>
      <c r="C454" s="7"/>
      <c r="D454" s="7"/>
      <c r="E454" s="7"/>
      <c r="F454" s="7"/>
      <c r="G454" s="7"/>
      <c r="H454" s="7"/>
      <c r="I454" s="7"/>
      <c r="K454" s="7"/>
      <c r="L454" s="7"/>
    </row>
    <row r="455" ht="15.75" customHeight="1">
      <c r="A455" s="7"/>
      <c r="B455" s="7"/>
      <c r="C455" s="7"/>
      <c r="D455" s="7"/>
      <c r="E455" s="7"/>
      <c r="F455" s="7"/>
      <c r="G455" s="7"/>
      <c r="H455" s="7"/>
      <c r="I455" s="7"/>
      <c r="K455" s="7"/>
      <c r="L455" s="7"/>
    </row>
    <row r="456" ht="15.75" customHeight="1">
      <c r="A456" s="7"/>
      <c r="B456" s="7"/>
      <c r="C456" s="7"/>
      <c r="D456" s="7"/>
      <c r="E456" s="7"/>
      <c r="F456" s="7"/>
      <c r="G456" s="7"/>
      <c r="H456" s="7"/>
      <c r="I456" s="7"/>
      <c r="K456" s="7"/>
      <c r="L456" s="7"/>
    </row>
    <row r="457" ht="15.75" customHeight="1">
      <c r="A457" s="7"/>
      <c r="B457" s="7"/>
      <c r="C457" s="7"/>
      <c r="D457" s="7"/>
      <c r="E457" s="7"/>
      <c r="F457" s="7"/>
      <c r="G457" s="7"/>
      <c r="H457" s="7"/>
      <c r="I457" s="7"/>
      <c r="K457" s="7"/>
      <c r="L457" s="7"/>
    </row>
    <row r="458" ht="15.75" customHeight="1">
      <c r="A458" s="7"/>
      <c r="B458" s="7"/>
      <c r="C458" s="7"/>
      <c r="D458" s="7"/>
      <c r="E458" s="7"/>
      <c r="F458" s="7"/>
      <c r="G458" s="7"/>
      <c r="H458" s="7"/>
      <c r="I458" s="7"/>
      <c r="K458" s="7"/>
      <c r="L458" s="7"/>
    </row>
    <row r="459" ht="15.75" customHeight="1">
      <c r="A459" s="7"/>
      <c r="B459" s="7"/>
      <c r="C459" s="7"/>
      <c r="D459" s="7"/>
      <c r="E459" s="7"/>
      <c r="F459" s="7"/>
      <c r="G459" s="7"/>
      <c r="H459" s="7"/>
      <c r="I459" s="7"/>
      <c r="K459" s="7"/>
      <c r="L459" s="7"/>
    </row>
    <row r="460" ht="15.75" customHeight="1">
      <c r="A460" s="7"/>
      <c r="B460" s="7"/>
      <c r="C460" s="7"/>
      <c r="D460" s="7"/>
      <c r="E460" s="7"/>
      <c r="F460" s="7"/>
      <c r="G460" s="7"/>
      <c r="H460" s="7"/>
      <c r="I460" s="7"/>
      <c r="K460" s="7"/>
      <c r="L460" s="7"/>
    </row>
    <row r="461" ht="15.75" customHeight="1">
      <c r="A461" s="7"/>
      <c r="B461" s="7"/>
      <c r="C461" s="7"/>
      <c r="D461" s="7"/>
      <c r="E461" s="7"/>
      <c r="F461" s="7"/>
      <c r="G461" s="7"/>
      <c r="H461" s="7"/>
      <c r="I461" s="7"/>
      <c r="K461" s="7"/>
      <c r="L461" s="7"/>
    </row>
    <row r="462" ht="15.75" customHeight="1">
      <c r="A462" s="7"/>
      <c r="B462" s="7"/>
      <c r="C462" s="7"/>
      <c r="D462" s="7"/>
      <c r="E462" s="7"/>
      <c r="F462" s="7"/>
      <c r="G462" s="7"/>
      <c r="H462" s="7"/>
      <c r="I462" s="7"/>
      <c r="K462" s="7"/>
      <c r="L462" s="7"/>
    </row>
    <row r="463" ht="15.75" customHeight="1">
      <c r="A463" s="7"/>
      <c r="B463" s="7"/>
      <c r="C463" s="7"/>
      <c r="D463" s="7"/>
      <c r="E463" s="7"/>
      <c r="F463" s="7"/>
      <c r="G463" s="7"/>
      <c r="H463" s="7"/>
      <c r="I463" s="7"/>
      <c r="K463" s="7"/>
      <c r="L463" s="7"/>
    </row>
    <row r="464" ht="15.75" customHeight="1">
      <c r="A464" s="7"/>
      <c r="B464" s="7"/>
      <c r="C464" s="7"/>
      <c r="D464" s="7"/>
      <c r="E464" s="7"/>
      <c r="F464" s="7"/>
      <c r="G464" s="7"/>
      <c r="H464" s="7"/>
      <c r="I464" s="7"/>
      <c r="K464" s="7"/>
      <c r="L464" s="7"/>
    </row>
    <row r="465" ht="15.75" customHeight="1">
      <c r="A465" s="7"/>
      <c r="B465" s="7"/>
      <c r="C465" s="7"/>
      <c r="D465" s="7"/>
      <c r="E465" s="7"/>
      <c r="F465" s="7"/>
      <c r="G465" s="7"/>
      <c r="H465" s="7"/>
      <c r="I465" s="7"/>
      <c r="K465" s="7"/>
      <c r="L465" s="7"/>
    </row>
    <row r="466" ht="15.75" customHeight="1">
      <c r="A466" s="7"/>
      <c r="B466" s="7"/>
      <c r="C466" s="7"/>
      <c r="D466" s="7"/>
      <c r="E466" s="7"/>
      <c r="F466" s="7"/>
      <c r="G466" s="7"/>
      <c r="H466" s="7"/>
      <c r="I466" s="7"/>
      <c r="K466" s="7"/>
      <c r="L466" s="7"/>
    </row>
    <row r="467" ht="15.75" customHeight="1">
      <c r="A467" s="7"/>
      <c r="B467" s="7"/>
      <c r="C467" s="7"/>
      <c r="D467" s="7"/>
      <c r="E467" s="7"/>
      <c r="F467" s="7"/>
      <c r="G467" s="7"/>
      <c r="H467" s="7"/>
      <c r="I467" s="7"/>
      <c r="K467" s="7"/>
      <c r="L467" s="7"/>
    </row>
    <row r="468" ht="15.75" customHeight="1">
      <c r="A468" s="7"/>
      <c r="B468" s="7"/>
      <c r="C468" s="7"/>
      <c r="D468" s="7"/>
      <c r="E468" s="7"/>
      <c r="F468" s="7"/>
      <c r="G468" s="7"/>
      <c r="H468" s="7"/>
      <c r="I468" s="7"/>
      <c r="K468" s="7"/>
      <c r="L468" s="7"/>
    </row>
    <row r="469" ht="15.75" customHeight="1">
      <c r="A469" s="7"/>
      <c r="B469" s="7"/>
      <c r="C469" s="7"/>
      <c r="D469" s="7"/>
      <c r="E469" s="7"/>
      <c r="F469" s="7"/>
      <c r="G469" s="7"/>
      <c r="H469" s="7"/>
      <c r="I469" s="7"/>
      <c r="K469" s="7"/>
      <c r="L469" s="7"/>
    </row>
    <row r="470" ht="15.75" customHeight="1">
      <c r="A470" s="7"/>
      <c r="B470" s="7"/>
      <c r="C470" s="7"/>
      <c r="D470" s="7"/>
      <c r="E470" s="7"/>
      <c r="F470" s="7"/>
      <c r="G470" s="7"/>
      <c r="H470" s="7"/>
      <c r="I470" s="7"/>
      <c r="K470" s="7"/>
      <c r="L470" s="7"/>
    </row>
    <row r="471" ht="15.75" customHeight="1">
      <c r="A471" s="7"/>
      <c r="B471" s="7"/>
      <c r="C471" s="7"/>
      <c r="D471" s="7"/>
      <c r="E471" s="7"/>
      <c r="F471" s="7"/>
      <c r="G471" s="7"/>
      <c r="H471" s="7"/>
      <c r="I471" s="7"/>
      <c r="K471" s="7"/>
      <c r="L471" s="7"/>
    </row>
    <row r="472" ht="15.75" customHeight="1">
      <c r="A472" s="7"/>
      <c r="B472" s="7"/>
      <c r="C472" s="7"/>
      <c r="D472" s="7"/>
      <c r="E472" s="7"/>
      <c r="F472" s="7"/>
      <c r="G472" s="7"/>
      <c r="H472" s="7"/>
      <c r="I472" s="7"/>
      <c r="K472" s="7"/>
      <c r="L472" s="7"/>
    </row>
    <row r="473" ht="15.75" customHeight="1">
      <c r="A473" s="7"/>
      <c r="B473" s="7"/>
      <c r="C473" s="7"/>
      <c r="D473" s="7"/>
      <c r="E473" s="7"/>
      <c r="F473" s="7"/>
      <c r="G473" s="7"/>
      <c r="H473" s="7"/>
      <c r="I473" s="7"/>
      <c r="K473" s="7"/>
      <c r="L473" s="7"/>
    </row>
    <row r="474" ht="15.75" customHeight="1">
      <c r="A474" s="7"/>
      <c r="B474" s="7"/>
      <c r="C474" s="7"/>
      <c r="D474" s="7"/>
      <c r="E474" s="7"/>
      <c r="F474" s="7"/>
      <c r="G474" s="7"/>
      <c r="H474" s="7"/>
      <c r="I474" s="7"/>
      <c r="K474" s="7"/>
      <c r="L474" s="7"/>
    </row>
    <row r="475" ht="15.75" customHeight="1">
      <c r="A475" s="7"/>
      <c r="B475" s="7"/>
      <c r="C475" s="7"/>
      <c r="D475" s="7"/>
      <c r="E475" s="7"/>
      <c r="F475" s="7"/>
      <c r="G475" s="7"/>
      <c r="H475" s="7"/>
      <c r="I475" s="7"/>
      <c r="K475" s="7"/>
      <c r="L475" s="7"/>
    </row>
    <row r="476" ht="15.75" customHeight="1">
      <c r="A476" s="7"/>
      <c r="B476" s="7"/>
      <c r="C476" s="7"/>
      <c r="D476" s="7"/>
      <c r="E476" s="7"/>
      <c r="F476" s="7"/>
      <c r="G476" s="7"/>
      <c r="H476" s="7"/>
      <c r="I476" s="7"/>
      <c r="K476" s="7"/>
      <c r="L476" s="7"/>
    </row>
    <row r="477" ht="15.75" customHeight="1">
      <c r="A477" s="7"/>
      <c r="B477" s="7"/>
      <c r="C477" s="7"/>
      <c r="D477" s="7"/>
      <c r="E477" s="7"/>
      <c r="F477" s="7"/>
      <c r="G477" s="7"/>
      <c r="H477" s="7"/>
      <c r="I477" s="7"/>
      <c r="K477" s="7"/>
      <c r="L477" s="7"/>
    </row>
    <row r="478" ht="15.75" customHeight="1">
      <c r="A478" s="7"/>
      <c r="B478" s="7"/>
      <c r="C478" s="7"/>
      <c r="D478" s="7"/>
      <c r="E478" s="7"/>
      <c r="F478" s="7"/>
      <c r="G478" s="7"/>
      <c r="H478" s="7"/>
      <c r="I478" s="7"/>
      <c r="K478" s="7"/>
      <c r="L478" s="7"/>
    </row>
    <row r="479" ht="15.75" customHeight="1">
      <c r="A479" s="7"/>
      <c r="B479" s="7"/>
      <c r="C479" s="7"/>
      <c r="D479" s="7"/>
      <c r="E479" s="7"/>
      <c r="F479" s="7"/>
      <c r="G479" s="7"/>
      <c r="H479" s="7"/>
      <c r="I479" s="7"/>
      <c r="K479" s="7"/>
      <c r="L479" s="7"/>
    </row>
    <row r="480" ht="15.75" customHeight="1">
      <c r="A480" s="7"/>
      <c r="B480" s="7"/>
      <c r="C480" s="7"/>
      <c r="D480" s="7"/>
      <c r="E480" s="7"/>
      <c r="F480" s="7"/>
      <c r="G480" s="7"/>
      <c r="H480" s="7"/>
      <c r="I480" s="7"/>
      <c r="K480" s="7"/>
      <c r="L480" s="7"/>
    </row>
    <row r="481" ht="15.75" customHeight="1">
      <c r="A481" s="7"/>
      <c r="B481" s="7"/>
      <c r="C481" s="7"/>
      <c r="D481" s="7"/>
      <c r="E481" s="7"/>
      <c r="F481" s="7"/>
      <c r="G481" s="7"/>
      <c r="H481" s="7"/>
      <c r="I481" s="7"/>
      <c r="K481" s="7"/>
      <c r="L481" s="7"/>
    </row>
    <row r="482" ht="15.75" customHeight="1">
      <c r="A482" s="7"/>
      <c r="B482" s="7"/>
      <c r="C482" s="7"/>
      <c r="D482" s="7"/>
      <c r="E482" s="7"/>
      <c r="F482" s="7"/>
      <c r="G482" s="7"/>
      <c r="H482" s="7"/>
      <c r="I482" s="7"/>
      <c r="K482" s="7"/>
      <c r="L482" s="7"/>
    </row>
    <row r="483" ht="15.75" customHeight="1">
      <c r="A483" s="7"/>
      <c r="B483" s="7"/>
      <c r="C483" s="7"/>
      <c r="D483" s="7"/>
      <c r="E483" s="7"/>
      <c r="F483" s="7"/>
      <c r="G483" s="7"/>
      <c r="H483" s="7"/>
      <c r="I483" s="7"/>
      <c r="K483" s="7"/>
      <c r="L483" s="7"/>
    </row>
    <row r="484" ht="15.75" customHeight="1">
      <c r="A484" s="7"/>
      <c r="B484" s="7"/>
      <c r="C484" s="7"/>
      <c r="D484" s="7"/>
      <c r="E484" s="7"/>
      <c r="F484" s="7"/>
      <c r="G484" s="7"/>
      <c r="H484" s="7"/>
      <c r="I484" s="7"/>
      <c r="K484" s="7"/>
      <c r="L484" s="7"/>
    </row>
    <row r="485" ht="15.75" customHeight="1">
      <c r="A485" s="7"/>
      <c r="B485" s="7"/>
      <c r="C485" s="7"/>
      <c r="D485" s="7"/>
      <c r="E485" s="7"/>
      <c r="F485" s="7"/>
      <c r="G485" s="7"/>
      <c r="H485" s="7"/>
      <c r="I485" s="7"/>
      <c r="K485" s="7"/>
      <c r="L485" s="7"/>
    </row>
    <row r="486" ht="15.75" customHeight="1">
      <c r="A486" s="7"/>
      <c r="B486" s="7"/>
      <c r="C486" s="7"/>
      <c r="D486" s="7"/>
      <c r="E486" s="7"/>
      <c r="F486" s="7"/>
      <c r="G486" s="7"/>
      <c r="H486" s="7"/>
      <c r="I486" s="7"/>
      <c r="K486" s="7"/>
      <c r="L486" s="7"/>
    </row>
    <row r="487" ht="15.75" customHeight="1">
      <c r="A487" s="7"/>
      <c r="B487" s="7"/>
      <c r="C487" s="7"/>
      <c r="D487" s="7"/>
      <c r="E487" s="7"/>
      <c r="F487" s="7"/>
      <c r="G487" s="7"/>
      <c r="H487" s="7"/>
      <c r="I487" s="7"/>
      <c r="K487" s="7"/>
      <c r="L487" s="7"/>
    </row>
    <row r="488" ht="15.75" customHeight="1">
      <c r="A488" s="7"/>
      <c r="B488" s="7"/>
      <c r="C488" s="7"/>
      <c r="D488" s="7"/>
      <c r="E488" s="7"/>
      <c r="F488" s="7"/>
      <c r="G488" s="7"/>
      <c r="H488" s="7"/>
      <c r="I488" s="7"/>
      <c r="K488" s="7"/>
      <c r="L488" s="7"/>
    </row>
    <row r="489" ht="15.75" customHeight="1">
      <c r="A489" s="7"/>
      <c r="B489" s="7"/>
      <c r="C489" s="7"/>
      <c r="D489" s="7"/>
      <c r="E489" s="7"/>
      <c r="F489" s="7"/>
      <c r="G489" s="7"/>
      <c r="H489" s="7"/>
      <c r="I489" s="7"/>
      <c r="K489" s="7"/>
      <c r="L489" s="7"/>
    </row>
    <row r="490" ht="15.75" customHeight="1">
      <c r="A490" s="7"/>
      <c r="B490" s="7"/>
      <c r="C490" s="7"/>
      <c r="D490" s="7"/>
      <c r="E490" s="7"/>
      <c r="F490" s="7"/>
      <c r="G490" s="7"/>
      <c r="H490" s="7"/>
      <c r="I490" s="7"/>
      <c r="K490" s="7"/>
      <c r="L490" s="7"/>
    </row>
    <row r="491" ht="15.75" customHeight="1">
      <c r="A491" s="7"/>
      <c r="B491" s="7"/>
      <c r="C491" s="7"/>
      <c r="D491" s="7"/>
      <c r="E491" s="7"/>
      <c r="F491" s="7"/>
      <c r="G491" s="7"/>
      <c r="H491" s="7"/>
      <c r="I491" s="7"/>
      <c r="K491" s="7"/>
      <c r="L491" s="7"/>
    </row>
    <row r="492" ht="15.75" customHeight="1">
      <c r="A492" s="7"/>
      <c r="B492" s="7"/>
      <c r="C492" s="7"/>
      <c r="D492" s="7"/>
      <c r="E492" s="7"/>
      <c r="F492" s="7"/>
      <c r="G492" s="7"/>
      <c r="H492" s="7"/>
      <c r="I492" s="7"/>
      <c r="K492" s="7"/>
      <c r="L492" s="7"/>
    </row>
    <row r="493" ht="15.75" customHeight="1">
      <c r="A493" s="7"/>
      <c r="B493" s="7"/>
      <c r="C493" s="7"/>
      <c r="D493" s="7"/>
      <c r="E493" s="7"/>
      <c r="F493" s="7"/>
      <c r="G493" s="7"/>
      <c r="H493" s="7"/>
      <c r="I493" s="7"/>
      <c r="K493" s="7"/>
      <c r="L493" s="7"/>
    </row>
    <row r="494" ht="15.75" customHeight="1">
      <c r="A494" s="7"/>
      <c r="B494" s="7"/>
      <c r="C494" s="7"/>
      <c r="D494" s="7"/>
      <c r="E494" s="7"/>
      <c r="F494" s="7"/>
      <c r="G494" s="7"/>
      <c r="H494" s="7"/>
      <c r="I494" s="7"/>
      <c r="K494" s="7"/>
      <c r="L494" s="7"/>
    </row>
    <row r="495" ht="15.75" customHeight="1">
      <c r="A495" s="7"/>
      <c r="B495" s="7"/>
      <c r="C495" s="7"/>
      <c r="D495" s="7"/>
      <c r="E495" s="7"/>
      <c r="F495" s="7"/>
      <c r="G495" s="7"/>
      <c r="H495" s="7"/>
      <c r="I495" s="7"/>
      <c r="K495" s="7"/>
      <c r="L495" s="7"/>
    </row>
    <row r="496" ht="15.75" customHeight="1">
      <c r="A496" s="7"/>
      <c r="B496" s="7"/>
      <c r="C496" s="7"/>
      <c r="D496" s="7"/>
      <c r="E496" s="7"/>
      <c r="F496" s="7"/>
      <c r="G496" s="7"/>
      <c r="H496" s="7"/>
      <c r="I496" s="7"/>
      <c r="K496" s="7"/>
      <c r="L496" s="7"/>
    </row>
    <row r="497" ht="15.75" customHeight="1">
      <c r="A497" s="7"/>
      <c r="B497" s="7"/>
      <c r="C497" s="7"/>
      <c r="D497" s="7"/>
      <c r="E497" s="7"/>
      <c r="F497" s="7"/>
      <c r="G497" s="7"/>
      <c r="H497" s="7"/>
      <c r="I497" s="7"/>
      <c r="K497" s="7"/>
      <c r="L497" s="7"/>
    </row>
    <row r="498" ht="15.75" customHeight="1">
      <c r="A498" s="7"/>
      <c r="B498" s="7"/>
      <c r="C498" s="7"/>
      <c r="D498" s="7"/>
      <c r="E498" s="7"/>
      <c r="F498" s="7"/>
      <c r="G498" s="7"/>
      <c r="H498" s="7"/>
      <c r="I498" s="7"/>
      <c r="K498" s="7"/>
      <c r="L498" s="7"/>
    </row>
    <row r="499" ht="15.75" customHeight="1">
      <c r="A499" s="7"/>
      <c r="B499" s="7"/>
      <c r="C499" s="7"/>
      <c r="D499" s="7"/>
      <c r="E499" s="7"/>
      <c r="F499" s="7"/>
      <c r="G499" s="7"/>
      <c r="H499" s="7"/>
      <c r="I499" s="7"/>
      <c r="K499" s="7"/>
      <c r="L499" s="7"/>
    </row>
    <row r="500" ht="15.75" customHeight="1">
      <c r="A500" s="7"/>
      <c r="B500" s="7"/>
      <c r="C500" s="7"/>
      <c r="D500" s="7"/>
      <c r="E500" s="7"/>
      <c r="F500" s="7"/>
      <c r="G500" s="7"/>
      <c r="H500" s="7"/>
      <c r="I500" s="7"/>
      <c r="K500" s="7"/>
      <c r="L500" s="7"/>
    </row>
    <row r="501" ht="15.75" customHeight="1">
      <c r="A501" s="7"/>
      <c r="B501" s="7"/>
      <c r="C501" s="7"/>
      <c r="D501" s="7"/>
      <c r="E501" s="7"/>
      <c r="F501" s="7"/>
      <c r="G501" s="7"/>
      <c r="H501" s="7"/>
      <c r="I501" s="7"/>
      <c r="K501" s="7"/>
      <c r="L501" s="7"/>
    </row>
    <row r="502" ht="15.75" customHeight="1">
      <c r="A502" s="7"/>
      <c r="B502" s="7"/>
      <c r="C502" s="7"/>
      <c r="D502" s="7"/>
      <c r="E502" s="7"/>
      <c r="F502" s="7"/>
      <c r="G502" s="7"/>
      <c r="H502" s="7"/>
      <c r="I502" s="7"/>
      <c r="K502" s="7"/>
      <c r="L502" s="7"/>
    </row>
    <row r="503" ht="15.75" customHeight="1">
      <c r="A503" s="7"/>
      <c r="B503" s="7"/>
      <c r="C503" s="7"/>
      <c r="D503" s="7"/>
      <c r="E503" s="7"/>
      <c r="F503" s="7"/>
      <c r="G503" s="7"/>
      <c r="H503" s="7"/>
      <c r="I503" s="7"/>
      <c r="K503" s="7"/>
      <c r="L503" s="7"/>
    </row>
    <row r="504" ht="15.75" customHeight="1">
      <c r="A504" s="7"/>
      <c r="B504" s="7"/>
      <c r="C504" s="7"/>
      <c r="D504" s="7"/>
      <c r="E504" s="7"/>
      <c r="F504" s="7"/>
      <c r="G504" s="7"/>
      <c r="H504" s="7"/>
      <c r="I504" s="7"/>
      <c r="K504" s="7"/>
      <c r="L504" s="7"/>
    </row>
    <row r="505" ht="15.75" customHeight="1">
      <c r="A505" s="7"/>
      <c r="B505" s="7"/>
      <c r="C505" s="7"/>
      <c r="D505" s="7"/>
      <c r="E505" s="7"/>
      <c r="F505" s="7"/>
      <c r="G505" s="7"/>
      <c r="H505" s="7"/>
      <c r="I505" s="7"/>
      <c r="K505" s="7"/>
      <c r="L505" s="7"/>
    </row>
    <row r="506" ht="15.75" customHeight="1">
      <c r="A506" s="7"/>
      <c r="B506" s="7"/>
      <c r="C506" s="7"/>
      <c r="D506" s="7"/>
      <c r="E506" s="7"/>
      <c r="F506" s="7"/>
      <c r="G506" s="7"/>
      <c r="H506" s="7"/>
      <c r="I506" s="7"/>
      <c r="K506" s="7"/>
      <c r="L506" s="7"/>
    </row>
    <row r="507" ht="15.75" customHeight="1">
      <c r="A507" s="7"/>
      <c r="B507" s="7"/>
      <c r="C507" s="7"/>
      <c r="D507" s="7"/>
      <c r="E507" s="7"/>
      <c r="F507" s="7"/>
      <c r="G507" s="7"/>
      <c r="H507" s="7"/>
      <c r="I507" s="7"/>
      <c r="K507" s="7"/>
      <c r="L507" s="7"/>
    </row>
    <row r="508" ht="15.75" customHeight="1">
      <c r="A508" s="7"/>
      <c r="B508" s="7"/>
      <c r="C508" s="7"/>
      <c r="D508" s="7"/>
      <c r="E508" s="7"/>
      <c r="F508" s="7"/>
      <c r="G508" s="7"/>
      <c r="H508" s="7"/>
      <c r="I508" s="7"/>
      <c r="K508" s="7"/>
      <c r="L508" s="7"/>
    </row>
    <row r="509" ht="15.75" customHeight="1">
      <c r="A509" s="7"/>
      <c r="B509" s="7"/>
      <c r="C509" s="7"/>
      <c r="D509" s="7"/>
      <c r="E509" s="7"/>
      <c r="F509" s="7"/>
      <c r="G509" s="7"/>
      <c r="H509" s="7"/>
      <c r="I509" s="7"/>
      <c r="K509" s="7"/>
      <c r="L509" s="7"/>
    </row>
    <row r="510" ht="15.75" customHeight="1">
      <c r="A510" s="7"/>
      <c r="B510" s="7"/>
      <c r="C510" s="7"/>
      <c r="D510" s="7"/>
      <c r="E510" s="7"/>
      <c r="F510" s="7"/>
      <c r="G510" s="7"/>
      <c r="H510" s="7"/>
      <c r="I510" s="7"/>
      <c r="K510" s="7"/>
      <c r="L510" s="7"/>
    </row>
    <row r="511" ht="15.75" customHeight="1">
      <c r="A511" s="7"/>
      <c r="B511" s="7"/>
      <c r="C511" s="7"/>
      <c r="D511" s="7"/>
      <c r="E511" s="7"/>
      <c r="F511" s="7"/>
      <c r="G511" s="7"/>
      <c r="H511" s="7"/>
      <c r="I511" s="7"/>
      <c r="K511" s="7"/>
      <c r="L511" s="7"/>
    </row>
    <row r="512" ht="15.75" customHeight="1">
      <c r="A512" s="7"/>
      <c r="B512" s="7"/>
      <c r="C512" s="7"/>
      <c r="D512" s="7"/>
      <c r="E512" s="7"/>
      <c r="F512" s="7"/>
      <c r="G512" s="7"/>
      <c r="H512" s="7"/>
      <c r="I512" s="7"/>
      <c r="K512" s="7"/>
      <c r="L512" s="7"/>
    </row>
    <row r="513" ht="15.75" customHeight="1">
      <c r="A513" s="7"/>
      <c r="B513" s="7"/>
      <c r="C513" s="7"/>
      <c r="D513" s="7"/>
      <c r="E513" s="7"/>
      <c r="F513" s="7"/>
      <c r="G513" s="7"/>
      <c r="H513" s="7"/>
      <c r="I513" s="7"/>
      <c r="K513" s="7"/>
      <c r="L513" s="7"/>
    </row>
    <row r="514" ht="15.75" customHeight="1">
      <c r="A514" s="7"/>
      <c r="B514" s="7"/>
      <c r="C514" s="7"/>
      <c r="D514" s="7"/>
      <c r="E514" s="7"/>
      <c r="F514" s="7"/>
      <c r="G514" s="7"/>
      <c r="H514" s="7"/>
      <c r="I514" s="7"/>
      <c r="K514" s="7"/>
      <c r="L514" s="7"/>
    </row>
    <row r="515" ht="15.75" customHeight="1">
      <c r="A515" s="7"/>
      <c r="B515" s="7"/>
      <c r="C515" s="7"/>
      <c r="D515" s="7"/>
      <c r="E515" s="7"/>
      <c r="F515" s="7"/>
      <c r="G515" s="7"/>
      <c r="H515" s="7"/>
      <c r="I515" s="7"/>
      <c r="K515" s="7"/>
      <c r="L515" s="7"/>
    </row>
    <row r="516" ht="15.75" customHeight="1">
      <c r="A516" s="7"/>
      <c r="B516" s="7"/>
      <c r="C516" s="7"/>
      <c r="D516" s="7"/>
      <c r="E516" s="7"/>
      <c r="F516" s="7"/>
      <c r="G516" s="7"/>
      <c r="H516" s="7"/>
      <c r="I516" s="7"/>
      <c r="K516" s="7"/>
      <c r="L516" s="7"/>
    </row>
    <row r="517" ht="15.75" customHeight="1">
      <c r="A517" s="7"/>
      <c r="B517" s="7"/>
      <c r="C517" s="7"/>
      <c r="D517" s="7"/>
      <c r="E517" s="7"/>
      <c r="F517" s="7"/>
      <c r="G517" s="7"/>
      <c r="H517" s="7"/>
      <c r="I517" s="7"/>
      <c r="K517" s="7"/>
      <c r="L517" s="7"/>
    </row>
    <row r="518" ht="15.75" customHeight="1">
      <c r="A518" s="7"/>
      <c r="B518" s="7"/>
      <c r="C518" s="7"/>
      <c r="D518" s="7"/>
      <c r="E518" s="7"/>
      <c r="F518" s="7"/>
      <c r="G518" s="7"/>
      <c r="H518" s="7"/>
      <c r="I518" s="7"/>
      <c r="K518" s="7"/>
      <c r="L518" s="7"/>
    </row>
    <row r="519" ht="15.75" customHeight="1">
      <c r="A519" s="7"/>
      <c r="B519" s="7"/>
      <c r="C519" s="7"/>
      <c r="D519" s="7"/>
      <c r="E519" s="7"/>
      <c r="F519" s="7"/>
      <c r="G519" s="7"/>
      <c r="H519" s="7"/>
      <c r="I519" s="7"/>
      <c r="K519" s="7"/>
      <c r="L519" s="7"/>
    </row>
    <row r="520" ht="15.75" customHeight="1">
      <c r="A520" s="7"/>
      <c r="B520" s="7"/>
      <c r="C520" s="7"/>
      <c r="D520" s="7"/>
      <c r="E520" s="7"/>
      <c r="F520" s="7"/>
      <c r="G520" s="7"/>
      <c r="H520" s="7"/>
      <c r="I520" s="7"/>
      <c r="K520" s="7"/>
      <c r="L520" s="7"/>
    </row>
    <row r="521" ht="15.75" customHeight="1">
      <c r="A521" s="7"/>
      <c r="B521" s="7"/>
      <c r="C521" s="7"/>
      <c r="D521" s="7"/>
      <c r="E521" s="7"/>
      <c r="F521" s="7"/>
      <c r="G521" s="7"/>
      <c r="H521" s="7"/>
      <c r="I521" s="7"/>
      <c r="K521" s="7"/>
      <c r="L521" s="7"/>
    </row>
    <row r="522" ht="15.75" customHeight="1">
      <c r="A522" s="7"/>
      <c r="B522" s="7"/>
      <c r="C522" s="7"/>
      <c r="D522" s="7"/>
      <c r="E522" s="7"/>
      <c r="F522" s="7"/>
      <c r="G522" s="7"/>
      <c r="H522" s="7"/>
      <c r="I522" s="7"/>
      <c r="K522" s="7"/>
      <c r="L522" s="7"/>
    </row>
    <row r="523" ht="15.75" customHeight="1">
      <c r="A523" s="7"/>
      <c r="B523" s="7"/>
      <c r="C523" s="7"/>
      <c r="D523" s="7"/>
      <c r="E523" s="7"/>
      <c r="F523" s="7"/>
      <c r="G523" s="7"/>
      <c r="H523" s="7"/>
      <c r="I523" s="7"/>
      <c r="K523" s="7"/>
      <c r="L523" s="7"/>
    </row>
    <row r="524" ht="15.75" customHeight="1">
      <c r="A524" s="7"/>
      <c r="B524" s="7"/>
      <c r="C524" s="7"/>
      <c r="D524" s="7"/>
      <c r="E524" s="7"/>
      <c r="F524" s="7"/>
      <c r="G524" s="7"/>
      <c r="H524" s="7"/>
      <c r="I524" s="7"/>
      <c r="K524" s="7"/>
      <c r="L524" s="7"/>
    </row>
    <row r="525" ht="15.75" customHeight="1">
      <c r="A525" s="7"/>
      <c r="B525" s="7"/>
      <c r="C525" s="7"/>
      <c r="D525" s="7"/>
      <c r="E525" s="7"/>
      <c r="F525" s="7"/>
      <c r="G525" s="7"/>
      <c r="H525" s="7"/>
      <c r="I525" s="7"/>
      <c r="K525" s="7"/>
      <c r="L525" s="7"/>
    </row>
    <row r="526" ht="15.75" customHeight="1">
      <c r="A526" s="7"/>
      <c r="B526" s="7"/>
      <c r="C526" s="7"/>
      <c r="D526" s="7"/>
      <c r="E526" s="7"/>
      <c r="F526" s="7"/>
      <c r="G526" s="7"/>
      <c r="H526" s="7"/>
      <c r="I526" s="7"/>
      <c r="K526" s="7"/>
      <c r="L526" s="7"/>
    </row>
    <row r="527" ht="15.75" customHeight="1">
      <c r="A527" s="7"/>
      <c r="B527" s="7"/>
      <c r="C527" s="7"/>
      <c r="D527" s="7"/>
      <c r="E527" s="7"/>
      <c r="F527" s="7"/>
      <c r="G527" s="7"/>
      <c r="H527" s="7"/>
      <c r="I527" s="7"/>
      <c r="K527" s="7"/>
      <c r="L527" s="7"/>
    </row>
    <row r="528" ht="15.75" customHeight="1">
      <c r="A528" s="7"/>
      <c r="B528" s="7"/>
      <c r="C528" s="7"/>
      <c r="D528" s="7"/>
      <c r="E528" s="7"/>
      <c r="F528" s="7"/>
      <c r="G528" s="7"/>
      <c r="H528" s="7"/>
      <c r="I528" s="7"/>
      <c r="K528" s="7"/>
      <c r="L528" s="7"/>
    </row>
    <row r="529" ht="15.75" customHeight="1">
      <c r="A529" s="7"/>
      <c r="B529" s="7"/>
      <c r="C529" s="7"/>
      <c r="D529" s="7"/>
      <c r="E529" s="7"/>
      <c r="F529" s="7"/>
      <c r="G529" s="7"/>
      <c r="H529" s="7"/>
      <c r="I529" s="7"/>
      <c r="K529" s="7"/>
      <c r="L529" s="7"/>
    </row>
    <row r="530" ht="15.75" customHeight="1">
      <c r="A530" s="7"/>
      <c r="B530" s="7"/>
      <c r="C530" s="7"/>
      <c r="D530" s="7"/>
      <c r="E530" s="7"/>
      <c r="F530" s="7"/>
      <c r="G530" s="7"/>
      <c r="H530" s="7"/>
      <c r="I530" s="7"/>
      <c r="K530" s="7"/>
      <c r="L530" s="7"/>
    </row>
    <row r="531" ht="15.75" customHeight="1">
      <c r="A531" s="7"/>
      <c r="B531" s="7"/>
      <c r="C531" s="7"/>
      <c r="D531" s="7"/>
      <c r="E531" s="7"/>
      <c r="F531" s="7"/>
      <c r="G531" s="7"/>
      <c r="H531" s="7"/>
      <c r="I531" s="7"/>
      <c r="K531" s="7"/>
      <c r="L531" s="7"/>
    </row>
    <row r="532" ht="15.75" customHeight="1">
      <c r="A532" s="7"/>
      <c r="B532" s="7"/>
      <c r="C532" s="7"/>
      <c r="D532" s="7"/>
      <c r="E532" s="7"/>
      <c r="F532" s="7"/>
      <c r="G532" s="7"/>
      <c r="H532" s="7"/>
      <c r="I532" s="7"/>
      <c r="K532" s="7"/>
      <c r="L532" s="7"/>
    </row>
    <row r="533" ht="15.75" customHeight="1">
      <c r="A533" s="7"/>
      <c r="B533" s="7"/>
      <c r="C533" s="7"/>
      <c r="D533" s="7"/>
      <c r="E533" s="7"/>
      <c r="F533" s="7"/>
      <c r="G533" s="7"/>
      <c r="H533" s="7"/>
      <c r="I533" s="7"/>
      <c r="K533" s="7"/>
      <c r="L533" s="7"/>
    </row>
    <row r="534" ht="15.75" customHeight="1">
      <c r="A534" s="7"/>
      <c r="B534" s="7"/>
      <c r="C534" s="7"/>
      <c r="D534" s="7"/>
      <c r="E534" s="7"/>
      <c r="F534" s="7"/>
      <c r="G534" s="7"/>
      <c r="H534" s="7"/>
      <c r="I534" s="7"/>
      <c r="K534" s="7"/>
      <c r="L534" s="7"/>
    </row>
    <row r="535" ht="15.75" customHeight="1">
      <c r="A535" s="7"/>
      <c r="B535" s="7"/>
      <c r="C535" s="7"/>
      <c r="D535" s="7"/>
      <c r="E535" s="7"/>
      <c r="F535" s="7"/>
      <c r="G535" s="7"/>
      <c r="H535" s="7"/>
      <c r="I535" s="7"/>
      <c r="K535" s="7"/>
      <c r="L535" s="7"/>
    </row>
    <row r="536" ht="15.75" customHeight="1">
      <c r="A536" s="7"/>
      <c r="B536" s="7"/>
      <c r="C536" s="7"/>
      <c r="D536" s="7"/>
      <c r="E536" s="7"/>
      <c r="F536" s="7"/>
      <c r="G536" s="7"/>
      <c r="H536" s="7"/>
      <c r="I536" s="7"/>
      <c r="K536" s="7"/>
      <c r="L536" s="7"/>
    </row>
    <row r="537" ht="15.75" customHeight="1">
      <c r="A537" s="7"/>
      <c r="B537" s="7"/>
      <c r="C537" s="7"/>
      <c r="D537" s="7"/>
      <c r="E537" s="7"/>
      <c r="F537" s="7"/>
      <c r="G537" s="7"/>
      <c r="H537" s="7"/>
      <c r="I537" s="7"/>
      <c r="K537" s="7"/>
      <c r="L537" s="7"/>
    </row>
    <row r="538" ht="15.75" customHeight="1">
      <c r="A538" s="7"/>
      <c r="B538" s="7"/>
      <c r="C538" s="7"/>
      <c r="D538" s="7"/>
      <c r="E538" s="7"/>
      <c r="F538" s="7"/>
      <c r="G538" s="7"/>
      <c r="H538" s="7"/>
      <c r="I538" s="7"/>
      <c r="K538" s="7"/>
      <c r="L538" s="7"/>
    </row>
    <row r="539" ht="15.75" customHeight="1">
      <c r="A539" s="7"/>
      <c r="B539" s="7"/>
      <c r="C539" s="7"/>
      <c r="D539" s="7"/>
      <c r="E539" s="7"/>
      <c r="F539" s="7"/>
      <c r="G539" s="7"/>
      <c r="H539" s="7"/>
      <c r="I539" s="7"/>
      <c r="K539" s="7"/>
      <c r="L539" s="7"/>
    </row>
    <row r="540" ht="15.75" customHeight="1">
      <c r="A540" s="7"/>
      <c r="B540" s="7"/>
      <c r="C540" s="7"/>
      <c r="D540" s="7"/>
      <c r="E540" s="7"/>
      <c r="F540" s="7"/>
      <c r="G540" s="7"/>
      <c r="H540" s="7"/>
      <c r="I540" s="7"/>
      <c r="K540" s="7"/>
      <c r="L540" s="7"/>
    </row>
    <row r="541" ht="15.75" customHeight="1">
      <c r="A541" s="7"/>
      <c r="B541" s="7"/>
      <c r="C541" s="7"/>
      <c r="D541" s="7"/>
      <c r="E541" s="7"/>
      <c r="F541" s="7"/>
      <c r="G541" s="7"/>
      <c r="H541" s="7"/>
      <c r="I541" s="7"/>
      <c r="K541" s="7"/>
      <c r="L541" s="7"/>
    </row>
    <row r="542" ht="15.75" customHeight="1">
      <c r="A542" s="7"/>
      <c r="B542" s="7"/>
      <c r="C542" s="7"/>
      <c r="D542" s="7"/>
      <c r="E542" s="7"/>
      <c r="F542" s="7"/>
      <c r="G542" s="7"/>
      <c r="H542" s="7"/>
      <c r="I542" s="7"/>
      <c r="K542" s="7"/>
      <c r="L542" s="7"/>
    </row>
    <row r="543" ht="15.75" customHeight="1">
      <c r="A543" s="7"/>
      <c r="B543" s="7"/>
      <c r="C543" s="7"/>
      <c r="D543" s="7"/>
      <c r="E543" s="7"/>
      <c r="F543" s="7"/>
      <c r="G543" s="7"/>
      <c r="H543" s="7"/>
      <c r="I543" s="7"/>
      <c r="K543" s="7"/>
      <c r="L543" s="7"/>
    </row>
    <row r="544" ht="15.75" customHeight="1">
      <c r="A544" s="7"/>
      <c r="B544" s="7"/>
      <c r="C544" s="7"/>
      <c r="D544" s="7"/>
      <c r="E544" s="7"/>
      <c r="F544" s="7"/>
      <c r="G544" s="7"/>
      <c r="H544" s="7"/>
      <c r="I544" s="7"/>
      <c r="K544" s="7"/>
      <c r="L544" s="7"/>
    </row>
    <row r="545" ht="15.75" customHeight="1">
      <c r="A545" s="7"/>
      <c r="B545" s="7"/>
      <c r="C545" s="7"/>
      <c r="D545" s="7"/>
      <c r="E545" s="7"/>
      <c r="F545" s="7"/>
      <c r="G545" s="7"/>
      <c r="H545" s="7"/>
      <c r="I545" s="7"/>
      <c r="K545" s="7"/>
      <c r="L545" s="7"/>
    </row>
    <row r="546" ht="15.75" customHeight="1">
      <c r="A546" s="7"/>
      <c r="B546" s="7"/>
      <c r="C546" s="7"/>
      <c r="D546" s="7"/>
      <c r="E546" s="7"/>
      <c r="F546" s="7"/>
      <c r="G546" s="7"/>
      <c r="H546" s="7"/>
      <c r="I546" s="7"/>
      <c r="K546" s="7"/>
      <c r="L546" s="7"/>
    </row>
    <row r="547" ht="15.75" customHeight="1">
      <c r="A547" s="7"/>
      <c r="B547" s="7"/>
      <c r="C547" s="7"/>
      <c r="D547" s="7"/>
      <c r="E547" s="7"/>
      <c r="F547" s="7"/>
      <c r="G547" s="7"/>
      <c r="H547" s="7"/>
      <c r="I547" s="7"/>
      <c r="K547" s="7"/>
      <c r="L547" s="7"/>
    </row>
    <row r="548" ht="15.75" customHeight="1">
      <c r="A548" s="7"/>
      <c r="B548" s="7"/>
      <c r="C548" s="7"/>
      <c r="D548" s="7"/>
      <c r="E548" s="7"/>
      <c r="F548" s="7"/>
      <c r="G548" s="7"/>
      <c r="H548" s="7"/>
      <c r="I548" s="7"/>
      <c r="K548" s="7"/>
      <c r="L548" s="7"/>
    </row>
    <row r="549" ht="15.75" customHeight="1">
      <c r="A549" s="7"/>
      <c r="B549" s="7"/>
      <c r="C549" s="7"/>
      <c r="D549" s="7"/>
      <c r="E549" s="7"/>
      <c r="F549" s="7"/>
      <c r="G549" s="7"/>
      <c r="H549" s="7"/>
      <c r="I549" s="7"/>
      <c r="K549" s="7"/>
      <c r="L549" s="7"/>
    </row>
    <row r="550" ht="15.75" customHeight="1">
      <c r="A550" s="7"/>
      <c r="B550" s="7"/>
      <c r="C550" s="7"/>
      <c r="D550" s="7"/>
      <c r="E550" s="7"/>
      <c r="F550" s="7"/>
      <c r="G550" s="7"/>
      <c r="H550" s="7"/>
      <c r="I550" s="7"/>
      <c r="K550" s="7"/>
      <c r="L550" s="7"/>
    </row>
    <row r="551" ht="15.75" customHeight="1">
      <c r="A551" s="7"/>
      <c r="B551" s="7"/>
      <c r="C551" s="7"/>
      <c r="D551" s="7"/>
      <c r="E551" s="7"/>
      <c r="F551" s="7"/>
      <c r="G551" s="7"/>
      <c r="H551" s="7"/>
      <c r="I551" s="7"/>
      <c r="K551" s="7"/>
      <c r="L551" s="7"/>
    </row>
    <row r="552" ht="15.75" customHeight="1">
      <c r="A552" s="7"/>
      <c r="B552" s="7"/>
      <c r="C552" s="7"/>
      <c r="D552" s="7"/>
      <c r="E552" s="7"/>
      <c r="F552" s="7"/>
      <c r="G552" s="7"/>
      <c r="H552" s="7"/>
      <c r="I552" s="7"/>
      <c r="K552" s="7"/>
      <c r="L552" s="7"/>
    </row>
    <row r="553" ht="15.75" customHeight="1">
      <c r="A553" s="7"/>
      <c r="B553" s="7"/>
      <c r="C553" s="7"/>
      <c r="D553" s="7"/>
      <c r="E553" s="7"/>
      <c r="F553" s="7"/>
      <c r="G553" s="7"/>
      <c r="H553" s="7"/>
      <c r="I553" s="7"/>
      <c r="K553" s="7"/>
      <c r="L553" s="7"/>
    </row>
    <row r="554" ht="15.75" customHeight="1">
      <c r="A554" s="7"/>
      <c r="B554" s="7"/>
      <c r="C554" s="7"/>
      <c r="D554" s="7"/>
      <c r="E554" s="7"/>
      <c r="F554" s="7"/>
      <c r="G554" s="7"/>
      <c r="H554" s="7"/>
      <c r="I554" s="7"/>
      <c r="K554" s="7"/>
      <c r="L554" s="7"/>
    </row>
    <row r="555" ht="15.75" customHeight="1">
      <c r="A555" s="7"/>
      <c r="B555" s="7"/>
      <c r="C555" s="7"/>
      <c r="D555" s="7"/>
      <c r="E555" s="7"/>
      <c r="F555" s="7"/>
      <c r="G555" s="7"/>
      <c r="H555" s="7"/>
      <c r="I555" s="7"/>
      <c r="K555" s="7"/>
      <c r="L555" s="7"/>
    </row>
    <row r="556" ht="15.75" customHeight="1">
      <c r="A556" s="7"/>
      <c r="B556" s="7"/>
      <c r="C556" s="7"/>
      <c r="D556" s="7"/>
      <c r="E556" s="7"/>
      <c r="F556" s="7"/>
      <c r="G556" s="7"/>
      <c r="H556" s="7"/>
      <c r="I556" s="7"/>
      <c r="K556" s="7"/>
      <c r="L556" s="7"/>
    </row>
    <row r="557" ht="15.75" customHeight="1">
      <c r="A557" s="7"/>
      <c r="B557" s="7"/>
      <c r="C557" s="7"/>
      <c r="D557" s="7"/>
      <c r="E557" s="7"/>
      <c r="F557" s="7"/>
      <c r="G557" s="7"/>
      <c r="H557" s="7"/>
      <c r="I557" s="7"/>
      <c r="K557" s="7"/>
      <c r="L557" s="7"/>
    </row>
    <row r="558" ht="15.75" customHeight="1">
      <c r="A558" s="7"/>
      <c r="B558" s="7"/>
      <c r="C558" s="7"/>
      <c r="D558" s="7"/>
      <c r="E558" s="7"/>
      <c r="F558" s="7"/>
      <c r="G558" s="7"/>
      <c r="H558" s="7"/>
      <c r="I558" s="7"/>
      <c r="K558" s="7"/>
      <c r="L558" s="7"/>
    </row>
    <row r="559" ht="15.75" customHeight="1">
      <c r="A559" s="7"/>
      <c r="B559" s="7"/>
      <c r="C559" s="7"/>
      <c r="D559" s="7"/>
      <c r="E559" s="7"/>
      <c r="F559" s="7"/>
      <c r="G559" s="7"/>
      <c r="H559" s="7"/>
      <c r="I559" s="7"/>
      <c r="K559" s="7"/>
      <c r="L559" s="7"/>
    </row>
    <row r="560" ht="15.75" customHeight="1">
      <c r="A560" s="7"/>
      <c r="B560" s="7"/>
      <c r="C560" s="7"/>
      <c r="D560" s="7"/>
      <c r="E560" s="7"/>
      <c r="F560" s="7"/>
      <c r="G560" s="7"/>
      <c r="H560" s="7"/>
      <c r="I560" s="7"/>
      <c r="K560" s="7"/>
      <c r="L560" s="7"/>
    </row>
    <row r="561" ht="15.75" customHeight="1">
      <c r="A561" s="7"/>
      <c r="B561" s="7"/>
      <c r="C561" s="7"/>
      <c r="D561" s="7"/>
      <c r="E561" s="7"/>
      <c r="F561" s="7"/>
      <c r="G561" s="7"/>
      <c r="H561" s="7"/>
      <c r="I561" s="7"/>
      <c r="K561" s="7"/>
      <c r="L561" s="7"/>
    </row>
    <row r="562" ht="15.75" customHeight="1">
      <c r="A562" s="7"/>
      <c r="B562" s="7"/>
      <c r="C562" s="7"/>
      <c r="D562" s="7"/>
      <c r="E562" s="7"/>
      <c r="F562" s="7"/>
      <c r="G562" s="7"/>
      <c r="H562" s="7"/>
      <c r="I562" s="7"/>
      <c r="K562" s="7"/>
      <c r="L562" s="7"/>
    </row>
    <row r="563" ht="15.75" customHeight="1">
      <c r="A563" s="7"/>
      <c r="B563" s="7"/>
      <c r="C563" s="7"/>
      <c r="D563" s="7"/>
      <c r="E563" s="7"/>
      <c r="F563" s="7"/>
      <c r="G563" s="7"/>
      <c r="H563" s="7"/>
      <c r="I563" s="7"/>
      <c r="K563" s="7"/>
      <c r="L563" s="7"/>
    </row>
    <row r="564" ht="15.75" customHeight="1">
      <c r="A564" s="7"/>
      <c r="B564" s="7"/>
      <c r="C564" s="7"/>
      <c r="D564" s="7"/>
      <c r="E564" s="7"/>
      <c r="F564" s="7"/>
      <c r="G564" s="7"/>
      <c r="H564" s="7"/>
      <c r="I564" s="7"/>
      <c r="K564" s="7"/>
      <c r="L564" s="7"/>
    </row>
    <row r="565" ht="15.75" customHeight="1">
      <c r="A565" s="7"/>
      <c r="B565" s="7"/>
      <c r="C565" s="7"/>
      <c r="D565" s="7"/>
      <c r="E565" s="7"/>
      <c r="F565" s="7"/>
      <c r="G565" s="7"/>
      <c r="H565" s="7"/>
      <c r="I565" s="7"/>
      <c r="K565" s="7"/>
      <c r="L565" s="7"/>
    </row>
    <row r="566" ht="15.75" customHeight="1">
      <c r="A566" s="7"/>
      <c r="B566" s="7"/>
      <c r="C566" s="7"/>
      <c r="D566" s="7"/>
      <c r="E566" s="7"/>
      <c r="F566" s="7"/>
      <c r="G566" s="7"/>
      <c r="H566" s="7"/>
      <c r="I566" s="7"/>
      <c r="K566" s="7"/>
      <c r="L566" s="7"/>
    </row>
    <row r="567" ht="15.75" customHeight="1">
      <c r="A567" s="7"/>
      <c r="B567" s="7"/>
      <c r="C567" s="7"/>
      <c r="D567" s="7"/>
      <c r="E567" s="7"/>
      <c r="F567" s="7"/>
      <c r="G567" s="7"/>
      <c r="H567" s="7"/>
      <c r="I567" s="7"/>
      <c r="K567" s="7"/>
      <c r="L567" s="7"/>
    </row>
    <row r="568" ht="15.75" customHeight="1">
      <c r="A568" s="7"/>
      <c r="B568" s="7"/>
      <c r="C568" s="7"/>
      <c r="D568" s="7"/>
      <c r="E568" s="7"/>
      <c r="F568" s="7"/>
      <c r="G568" s="7"/>
      <c r="H568" s="7"/>
      <c r="I568" s="7"/>
      <c r="K568" s="7"/>
      <c r="L568" s="7"/>
    </row>
    <row r="569" ht="15.75" customHeight="1">
      <c r="A569" s="7"/>
      <c r="B569" s="7"/>
      <c r="C569" s="7"/>
      <c r="D569" s="7"/>
      <c r="E569" s="7"/>
      <c r="F569" s="7"/>
      <c r="G569" s="7"/>
      <c r="H569" s="7"/>
      <c r="I569" s="7"/>
      <c r="K569" s="7"/>
      <c r="L569" s="7"/>
    </row>
    <row r="570" ht="15.75" customHeight="1">
      <c r="A570" s="7"/>
      <c r="B570" s="7"/>
      <c r="C570" s="7"/>
      <c r="D570" s="7"/>
      <c r="E570" s="7"/>
      <c r="F570" s="7"/>
      <c r="G570" s="7"/>
      <c r="H570" s="7"/>
      <c r="I570" s="7"/>
      <c r="K570" s="7"/>
      <c r="L570" s="7"/>
    </row>
    <row r="571" ht="15.75" customHeight="1">
      <c r="A571" s="7"/>
      <c r="B571" s="7"/>
      <c r="C571" s="7"/>
      <c r="D571" s="7"/>
      <c r="E571" s="7"/>
      <c r="F571" s="7"/>
      <c r="G571" s="7"/>
      <c r="H571" s="7"/>
      <c r="I571" s="7"/>
      <c r="K571" s="7"/>
      <c r="L571" s="7"/>
    </row>
    <row r="572" ht="15.75" customHeight="1">
      <c r="A572" s="7"/>
      <c r="B572" s="7"/>
      <c r="C572" s="7"/>
      <c r="D572" s="7"/>
      <c r="E572" s="7"/>
      <c r="F572" s="7"/>
      <c r="G572" s="7"/>
      <c r="H572" s="7"/>
      <c r="I572" s="7"/>
      <c r="K572" s="7"/>
      <c r="L572" s="7"/>
    </row>
    <row r="573" ht="15.75" customHeight="1">
      <c r="A573" s="7"/>
      <c r="B573" s="7"/>
      <c r="C573" s="7"/>
      <c r="D573" s="7"/>
      <c r="E573" s="7"/>
      <c r="F573" s="7"/>
      <c r="G573" s="7"/>
      <c r="H573" s="7"/>
      <c r="I573" s="7"/>
      <c r="K573" s="7"/>
      <c r="L573" s="7"/>
    </row>
    <row r="574" ht="15.75" customHeight="1">
      <c r="A574" s="7"/>
      <c r="B574" s="7"/>
      <c r="C574" s="7"/>
      <c r="D574" s="7"/>
      <c r="E574" s="7"/>
      <c r="F574" s="7"/>
      <c r="G574" s="7"/>
      <c r="H574" s="7"/>
      <c r="I574" s="7"/>
      <c r="K574" s="7"/>
      <c r="L574" s="7"/>
    </row>
    <row r="575" ht="15.75" customHeight="1">
      <c r="A575" s="7"/>
      <c r="B575" s="7"/>
      <c r="C575" s="7"/>
      <c r="D575" s="7"/>
      <c r="E575" s="7"/>
      <c r="F575" s="7"/>
      <c r="G575" s="7"/>
      <c r="H575" s="7"/>
      <c r="I575" s="7"/>
      <c r="K575" s="7"/>
      <c r="L575" s="7"/>
    </row>
    <row r="576" ht="15.75" customHeight="1">
      <c r="A576" s="7"/>
      <c r="B576" s="7"/>
      <c r="C576" s="7"/>
      <c r="D576" s="7"/>
      <c r="E576" s="7"/>
      <c r="F576" s="7"/>
      <c r="G576" s="7"/>
      <c r="H576" s="7"/>
      <c r="I576" s="7"/>
      <c r="K576" s="7"/>
      <c r="L576" s="7"/>
    </row>
    <row r="577" ht="15.75" customHeight="1">
      <c r="A577" s="7"/>
      <c r="B577" s="7"/>
      <c r="C577" s="7"/>
      <c r="D577" s="7"/>
      <c r="E577" s="7"/>
      <c r="F577" s="7"/>
      <c r="G577" s="7"/>
      <c r="H577" s="7"/>
      <c r="I577" s="7"/>
      <c r="K577" s="7"/>
      <c r="L577" s="7"/>
    </row>
    <row r="578" ht="15.75" customHeight="1">
      <c r="A578" s="7"/>
      <c r="B578" s="7"/>
      <c r="C578" s="7"/>
      <c r="D578" s="7"/>
      <c r="E578" s="7"/>
      <c r="F578" s="7"/>
      <c r="G578" s="7"/>
      <c r="H578" s="7"/>
      <c r="I578" s="7"/>
      <c r="K578" s="7"/>
      <c r="L578" s="7"/>
    </row>
    <row r="579" ht="15.75" customHeight="1">
      <c r="A579" s="7"/>
      <c r="B579" s="7"/>
      <c r="C579" s="7"/>
      <c r="D579" s="7"/>
      <c r="E579" s="7"/>
      <c r="F579" s="7"/>
      <c r="G579" s="7"/>
      <c r="H579" s="7"/>
      <c r="I579" s="7"/>
      <c r="K579" s="7"/>
      <c r="L579" s="7"/>
    </row>
    <row r="580" ht="15.75" customHeight="1">
      <c r="A580" s="7"/>
      <c r="B580" s="7"/>
      <c r="C580" s="7"/>
      <c r="D580" s="7"/>
      <c r="E580" s="7"/>
      <c r="F580" s="7"/>
      <c r="G580" s="7"/>
      <c r="H580" s="7"/>
      <c r="I580" s="7"/>
      <c r="K580" s="7"/>
      <c r="L580" s="7"/>
    </row>
    <row r="581" ht="15.75" customHeight="1">
      <c r="A581" s="7"/>
      <c r="B581" s="7"/>
      <c r="C581" s="7"/>
      <c r="D581" s="7"/>
      <c r="E581" s="7"/>
      <c r="F581" s="7"/>
      <c r="G581" s="7"/>
      <c r="H581" s="7"/>
      <c r="I581" s="7"/>
      <c r="K581" s="7"/>
      <c r="L581" s="7"/>
    </row>
    <row r="582" ht="15.75" customHeight="1">
      <c r="A582" s="7"/>
      <c r="B582" s="7"/>
      <c r="C582" s="7"/>
      <c r="D582" s="7"/>
      <c r="E582" s="7"/>
      <c r="F582" s="7"/>
      <c r="G582" s="7"/>
      <c r="H582" s="7"/>
      <c r="I582" s="7"/>
      <c r="K582" s="7"/>
      <c r="L582" s="7"/>
    </row>
    <row r="583" ht="15.75" customHeight="1">
      <c r="A583" s="7"/>
      <c r="B583" s="7"/>
      <c r="C583" s="7"/>
      <c r="D583" s="7"/>
      <c r="E583" s="7"/>
      <c r="F583" s="7"/>
      <c r="G583" s="7"/>
      <c r="H583" s="7"/>
      <c r="I583" s="7"/>
      <c r="K583" s="7"/>
      <c r="L583" s="7"/>
    </row>
    <row r="584" ht="15.75" customHeight="1">
      <c r="A584" s="7"/>
      <c r="B584" s="7"/>
      <c r="C584" s="7"/>
      <c r="D584" s="7"/>
      <c r="E584" s="7"/>
      <c r="F584" s="7"/>
      <c r="G584" s="7"/>
      <c r="H584" s="7"/>
      <c r="I584" s="7"/>
      <c r="K584" s="7"/>
      <c r="L584" s="7"/>
    </row>
    <row r="585" ht="15.75" customHeight="1">
      <c r="A585" s="7"/>
      <c r="B585" s="7"/>
      <c r="C585" s="7"/>
      <c r="D585" s="7"/>
      <c r="E585" s="7"/>
      <c r="F585" s="7"/>
      <c r="G585" s="7"/>
      <c r="H585" s="7"/>
      <c r="I585" s="7"/>
      <c r="K585" s="7"/>
      <c r="L585" s="7"/>
    </row>
    <row r="586" ht="15.75" customHeight="1">
      <c r="A586" s="7"/>
      <c r="B586" s="7"/>
      <c r="C586" s="7"/>
      <c r="D586" s="7"/>
      <c r="E586" s="7"/>
      <c r="F586" s="7"/>
      <c r="G586" s="7"/>
      <c r="H586" s="7"/>
      <c r="I586" s="7"/>
      <c r="K586" s="7"/>
      <c r="L586" s="7"/>
    </row>
    <row r="587" ht="15.75" customHeight="1">
      <c r="A587" s="7"/>
      <c r="B587" s="7"/>
      <c r="C587" s="7"/>
      <c r="D587" s="7"/>
      <c r="E587" s="7"/>
      <c r="F587" s="7"/>
      <c r="G587" s="7"/>
      <c r="H587" s="7"/>
      <c r="I587" s="7"/>
      <c r="K587" s="7"/>
      <c r="L587" s="7"/>
    </row>
    <row r="588" ht="15.75" customHeight="1">
      <c r="A588" s="7"/>
      <c r="B588" s="7"/>
      <c r="C588" s="7"/>
      <c r="D588" s="7"/>
      <c r="E588" s="7"/>
      <c r="F588" s="7"/>
      <c r="G588" s="7"/>
      <c r="H588" s="7"/>
      <c r="I588" s="7"/>
      <c r="K588" s="7"/>
      <c r="L588" s="7"/>
    </row>
    <row r="589" ht="15.75" customHeight="1">
      <c r="A589" s="7"/>
      <c r="B589" s="7"/>
      <c r="C589" s="7"/>
      <c r="D589" s="7"/>
      <c r="E589" s="7"/>
      <c r="F589" s="7"/>
      <c r="G589" s="7"/>
      <c r="H589" s="7"/>
      <c r="I589" s="7"/>
      <c r="K589" s="7"/>
      <c r="L589" s="7"/>
    </row>
    <row r="590" ht="15.75" customHeight="1">
      <c r="A590" s="7"/>
      <c r="B590" s="7"/>
      <c r="C590" s="7"/>
      <c r="D590" s="7"/>
      <c r="E590" s="7"/>
      <c r="F590" s="7"/>
      <c r="G590" s="7"/>
      <c r="H590" s="7"/>
      <c r="I590" s="7"/>
      <c r="K590" s="7"/>
      <c r="L590" s="7"/>
    </row>
    <row r="591" ht="15.75" customHeight="1">
      <c r="A591" s="7"/>
      <c r="B591" s="7"/>
      <c r="C591" s="7"/>
      <c r="D591" s="7"/>
      <c r="E591" s="7"/>
      <c r="F591" s="7"/>
      <c r="G591" s="7"/>
      <c r="H591" s="7"/>
      <c r="I591" s="7"/>
      <c r="K591" s="7"/>
      <c r="L591" s="7"/>
    </row>
    <row r="592" ht="15.75" customHeight="1">
      <c r="A592" s="7"/>
      <c r="B592" s="7"/>
      <c r="C592" s="7"/>
      <c r="D592" s="7"/>
      <c r="E592" s="7"/>
      <c r="F592" s="7"/>
      <c r="G592" s="7"/>
      <c r="H592" s="7"/>
      <c r="I592" s="7"/>
      <c r="K592" s="7"/>
      <c r="L592" s="7"/>
    </row>
    <row r="593" ht="15.75" customHeight="1">
      <c r="A593" s="7"/>
      <c r="B593" s="7"/>
      <c r="C593" s="7"/>
      <c r="D593" s="7"/>
      <c r="E593" s="7"/>
      <c r="F593" s="7"/>
      <c r="G593" s="7"/>
      <c r="H593" s="7"/>
      <c r="I593" s="7"/>
      <c r="K593" s="7"/>
      <c r="L593" s="7"/>
    </row>
    <row r="594" ht="15.75" customHeight="1">
      <c r="A594" s="7"/>
      <c r="B594" s="7"/>
      <c r="C594" s="7"/>
      <c r="D594" s="7"/>
      <c r="E594" s="7"/>
      <c r="F594" s="7"/>
      <c r="G594" s="7"/>
      <c r="H594" s="7"/>
      <c r="I594" s="7"/>
      <c r="K594" s="7"/>
      <c r="L594" s="7"/>
    </row>
    <row r="595" ht="15.75" customHeight="1">
      <c r="A595" s="7"/>
      <c r="B595" s="7"/>
      <c r="C595" s="7"/>
      <c r="D595" s="7"/>
      <c r="E595" s="7"/>
      <c r="F595" s="7"/>
      <c r="G595" s="7"/>
      <c r="H595" s="7"/>
      <c r="I595" s="7"/>
      <c r="K595" s="7"/>
      <c r="L595" s="7"/>
    </row>
    <row r="596" ht="15.75" customHeight="1">
      <c r="A596" s="7"/>
      <c r="B596" s="7"/>
      <c r="C596" s="7"/>
      <c r="D596" s="7"/>
      <c r="E596" s="7"/>
      <c r="F596" s="7"/>
      <c r="G596" s="7"/>
      <c r="H596" s="7"/>
      <c r="I596" s="7"/>
      <c r="K596" s="7"/>
      <c r="L596" s="7"/>
    </row>
    <row r="597" ht="15.75" customHeight="1">
      <c r="A597" s="7"/>
      <c r="B597" s="7"/>
      <c r="C597" s="7"/>
      <c r="D597" s="7"/>
      <c r="E597" s="7"/>
      <c r="F597" s="7"/>
      <c r="G597" s="7"/>
      <c r="H597" s="7"/>
      <c r="I597" s="7"/>
      <c r="K597" s="7"/>
      <c r="L597" s="7"/>
    </row>
    <row r="598" ht="15.75" customHeight="1">
      <c r="A598" s="7"/>
      <c r="B598" s="7"/>
      <c r="C598" s="7"/>
      <c r="D598" s="7"/>
      <c r="E598" s="7"/>
      <c r="F598" s="7"/>
      <c r="G598" s="7"/>
      <c r="H598" s="7"/>
      <c r="I598" s="7"/>
      <c r="K598" s="7"/>
      <c r="L598" s="7"/>
    </row>
    <row r="599" ht="15.75" customHeight="1">
      <c r="A599" s="7"/>
      <c r="B599" s="7"/>
      <c r="C599" s="7"/>
      <c r="D599" s="7"/>
      <c r="E599" s="7"/>
      <c r="F599" s="7"/>
      <c r="G599" s="7"/>
      <c r="H599" s="7"/>
      <c r="I599" s="7"/>
      <c r="K599" s="7"/>
      <c r="L599" s="7"/>
    </row>
    <row r="600" ht="15.75" customHeight="1">
      <c r="A600" s="7"/>
      <c r="B600" s="7"/>
      <c r="C600" s="7"/>
      <c r="D600" s="7"/>
      <c r="E600" s="7"/>
      <c r="F600" s="7"/>
      <c r="G600" s="7"/>
      <c r="H600" s="7"/>
      <c r="I600" s="7"/>
      <c r="K600" s="7"/>
      <c r="L600" s="7"/>
    </row>
    <row r="601" ht="15.75" customHeight="1">
      <c r="A601" s="7"/>
      <c r="B601" s="7"/>
      <c r="C601" s="7"/>
      <c r="D601" s="7"/>
      <c r="E601" s="7"/>
      <c r="F601" s="7"/>
      <c r="G601" s="7"/>
      <c r="H601" s="7"/>
      <c r="I601" s="7"/>
      <c r="K601" s="7"/>
      <c r="L601" s="7"/>
    </row>
    <row r="602" ht="15.75" customHeight="1">
      <c r="A602" s="7"/>
      <c r="B602" s="7"/>
      <c r="C602" s="7"/>
      <c r="D602" s="7"/>
      <c r="E602" s="7"/>
      <c r="F602" s="7"/>
      <c r="G602" s="7"/>
      <c r="H602" s="7"/>
      <c r="I602" s="7"/>
      <c r="K602" s="7"/>
      <c r="L602" s="7"/>
    </row>
    <row r="603" ht="15.75" customHeight="1">
      <c r="A603" s="7"/>
      <c r="B603" s="7"/>
      <c r="C603" s="7"/>
      <c r="D603" s="7"/>
      <c r="E603" s="7"/>
      <c r="F603" s="7"/>
      <c r="G603" s="7"/>
      <c r="H603" s="7"/>
      <c r="I603" s="7"/>
      <c r="K603" s="7"/>
      <c r="L603" s="7"/>
    </row>
    <row r="604" ht="15.75" customHeight="1">
      <c r="A604" s="7"/>
      <c r="B604" s="7"/>
      <c r="C604" s="7"/>
      <c r="D604" s="7"/>
      <c r="E604" s="7"/>
      <c r="F604" s="7"/>
      <c r="G604" s="7"/>
      <c r="H604" s="7"/>
      <c r="I604" s="7"/>
      <c r="K604" s="7"/>
      <c r="L604" s="7"/>
    </row>
    <row r="605" ht="15.75" customHeight="1">
      <c r="A605" s="7"/>
      <c r="B605" s="7"/>
      <c r="C605" s="7"/>
      <c r="D605" s="7"/>
      <c r="E605" s="7"/>
      <c r="F605" s="7"/>
      <c r="G605" s="7"/>
      <c r="H605" s="7"/>
      <c r="I605" s="7"/>
      <c r="K605" s="7"/>
      <c r="L605" s="7"/>
    </row>
    <row r="606" ht="15.75" customHeight="1">
      <c r="A606" s="7"/>
      <c r="B606" s="7"/>
      <c r="C606" s="7"/>
      <c r="D606" s="7"/>
      <c r="E606" s="7"/>
      <c r="F606" s="7"/>
      <c r="G606" s="7"/>
      <c r="H606" s="7"/>
      <c r="I606" s="7"/>
      <c r="K606" s="7"/>
      <c r="L606" s="7"/>
    </row>
    <row r="607" ht="15.75" customHeight="1">
      <c r="A607" s="7"/>
      <c r="B607" s="7"/>
      <c r="C607" s="7"/>
      <c r="D607" s="7"/>
      <c r="E607" s="7"/>
      <c r="F607" s="7"/>
      <c r="G607" s="7"/>
      <c r="H607" s="7"/>
      <c r="I607" s="7"/>
      <c r="K607" s="7"/>
      <c r="L607" s="7"/>
    </row>
    <row r="608" ht="15.75" customHeight="1">
      <c r="A608" s="7"/>
      <c r="B608" s="7"/>
      <c r="C608" s="7"/>
      <c r="D608" s="7"/>
      <c r="E608" s="7"/>
      <c r="F608" s="7"/>
      <c r="G608" s="7"/>
      <c r="H608" s="7"/>
      <c r="I608" s="7"/>
      <c r="K608" s="7"/>
      <c r="L608" s="7"/>
    </row>
    <row r="609" ht="15.75" customHeight="1">
      <c r="A609" s="7"/>
      <c r="B609" s="7"/>
      <c r="C609" s="7"/>
      <c r="D609" s="7"/>
      <c r="E609" s="7"/>
      <c r="F609" s="7"/>
      <c r="G609" s="7"/>
      <c r="H609" s="7"/>
      <c r="I609" s="7"/>
      <c r="K609" s="7"/>
      <c r="L609" s="7"/>
    </row>
    <row r="610" ht="15.75" customHeight="1">
      <c r="A610" s="7"/>
      <c r="B610" s="7"/>
      <c r="C610" s="7"/>
      <c r="D610" s="7"/>
      <c r="E610" s="7"/>
      <c r="F610" s="7"/>
      <c r="G610" s="7"/>
      <c r="H610" s="7"/>
      <c r="I610" s="7"/>
      <c r="K610" s="7"/>
      <c r="L610" s="7"/>
    </row>
    <row r="611" ht="15.75" customHeight="1">
      <c r="A611" s="7"/>
      <c r="B611" s="7"/>
      <c r="C611" s="7"/>
      <c r="D611" s="7"/>
      <c r="E611" s="7"/>
      <c r="F611" s="7"/>
      <c r="G611" s="7"/>
      <c r="H611" s="7"/>
      <c r="I611" s="7"/>
      <c r="K611" s="7"/>
      <c r="L611" s="7"/>
    </row>
    <row r="612" ht="15.75" customHeight="1">
      <c r="A612" s="7"/>
      <c r="B612" s="7"/>
      <c r="C612" s="7"/>
      <c r="D612" s="7"/>
      <c r="E612" s="7"/>
      <c r="F612" s="7"/>
      <c r="G612" s="7"/>
      <c r="H612" s="7"/>
      <c r="I612" s="7"/>
      <c r="K612" s="7"/>
      <c r="L612" s="7"/>
    </row>
    <row r="613" ht="15.75" customHeight="1">
      <c r="A613" s="7"/>
      <c r="B613" s="7"/>
      <c r="C613" s="7"/>
      <c r="D613" s="7"/>
      <c r="E613" s="7"/>
      <c r="F613" s="7"/>
      <c r="G613" s="7"/>
      <c r="H613" s="7"/>
      <c r="I613" s="7"/>
      <c r="K613" s="7"/>
      <c r="L613" s="7"/>
    </row>
    <row r="614" ht="15.75" customHeight="1">
      <c r="A614" s="7"/>
      <c r="B614" s="7"/>
      <c r="C614" s="7"/>
      <c r="D614" s="7"/>
      <c r="E614" s="7"/>
      <c r="F614" s="7"/>
      <c r="G614" s="7"/>
      <c r="H614" s="7"/>
      <c r="I614" s="7"/>
      <c r="K614" s="7"/>
      <c r="L614" s="7"/>
    </row>
    <row r="615" ht="15.75" customHeight="1">
      <c r="A615" s="7"/>
      <c r="B615" s="7"/>
      <c r="C615" s="7"/>
      <c r="D615" s="7"/>
      <c r="E615" s="7"/>
      <c r="F615" s="7"/>
      <c r="G615" s="7"/>
      <c r="H615" s="7"/>
      <c r="I615" s="7"/>
      <c r="K615" s="7"/>
      <c r="L615" s="7"/>
    </row>
    <row r="616" ht="15.75" customHeight="1">
      <c r="A616" s="7"/>
      <c r="B616" s="7"/>
      <c r="C616" s="7"/>
      <c r="D616" s="7"/>
      <c r="E616" s="7"/>
      <c r="F616" s="7"/>
      <c r="G616" s="7"/>
      <c r="H616" s="7"/>
      <c r="I616" s="7"/>
      <c r="K616" s="7"/>
      <c r="L616" s="7"/>
    </row>
    <row r="617" ht="15.75" customHeight="1">
      <c r="A617" s="7"/>
      <c r="B617" s="7"/>
      <c r="C617" s="7"/>
      <c r="D617" s="7"/>
      <c r="E617" s="7"/>
      <c r="F617" s="7"/>
      <c r="G617" s="7"/>
      <c r="H617" s="7"/>
      <c r="I617" s="7"/>
      <c r="K617" s="7"/>
      <c r="L617" s="7"/>
    </row>
    <row r="618" ht="15.75" customHeight="1">
      <c r="A618" s="7"/>
      <c r="B618" s="7"/>
      <c r="C618" s="7"/>
      <c r="D618" s="7"/>
      <c r="E618" s="7"/>
      <c r="F618" s="7"/>
      <c r="G618" s="7"/>
      <c r="H618" s="7"/>
      <c r="I618" s="7"/>
      <c r="K618" s="7"/>
      <c r="L618" s="7"/>
    </row>
    <row r="619" ht="15.75" customHeight="1">
      <c r="A619" s="7"/>
      <c r="B619" s="7"/>
      <c r="C619" s="7"/>
      <c r="D619" s="7"/>
      <c r="E619" s="7"/>
      <c r="F619" s="7"/>
      <c r="G619" s="7"/>
      <c r="H619" s="7"/>
      <c r="I619" s="7"/>
      <c r="K619" s="7"/>
      <c r="L619" s="7"/>
    </row>
    <row r="620" ht="15.75" customHeight="1">
      <c r="A620" s="7"/>
      <c r="B620" s="7"/>
      <c r="C620" s="7"/>
      <c r="D620" s="7"/>
      <c r="E620" s="7"/>
      <c r="F620" s="7"/>
      <c r="G620" s="7"/>
      <c r="H620" s="7"/>
      <c r="I620" s="7"/>
      <c r="K620" s="7"/>
      <c r="L620" s="7"/>
    </row>
    <row r="621" ht="15.75" customHeight="1">
      <c r="A621" s="7"/>
      <c r="B621" s="7"/>
      <c r="C621" s="7"/>
      <c r="D621" s="7"/>
      <c r="E621" s="7"/>
      <c r="F621" s="7"/>
      <c r="G621" s="7"/>
      <c r="H621" s="7"/>
      <c r="I621" s="7"/>
      <c r="K621" s="7"/>
      <c r="L621" s="7"/>
    </row>
    <row r="622" ht="15.75" customHeight="1">
      <c r="A622" s="7"/>
      <c r="B622" s="7"/>
      <c r="C622" s="7"/>
      <c r="D622" s="7"/>
      <c r="E622" s="7"/>
      <c r="F622" s="7"/>
      <c r="G622" s="7"/>
      <c r="H622" s="7"/>
      <c r="I622" s="7"/>
      <c r="K622" s="7"/>
      <c r="L622" s="7"/>
    </row>
    <row r="623" ht="15.75" customHeight="1">
      <c r="A623" s="7"/>
      <c r="B623" s="7"/>
      <c r="C623" s="7"/>
      <c r="D623" s="7"/>
      <c r="E623" s="7"/>
      <c r="F623" s="7"/>
      <c r="G623" s="7"/>
      <c r="H623" s="7"/>
      <c r="I623" s="7"/>
      <c r="K623" s="7"/>
      <c r="L623" s="7"/>
    </row>
    <row r="624" ht="15.75" customHeight="1">
      <c r="A624" s="7"/>
      <c r="B624" s="7"/>
      <c r="C624" s="7"/>
      <c r="D624" s="7"/>
      <c r="E624" s="7"/>
      <c r="F624" s="7"/>
      <c r="G624" s="7"/>
      <c r="H624" s="7"/>
      <c r="I624" s="7"/>
      <c r="K624" s="7"/>
      <c r="L624" s="7"/>
    </row>
    <row r="625" ht="15.75" customHeight="1">
      <c r="A625" s="7"/>
      <c r="B625" s="7"/>
      <c r="C625" s="7"/>
      <c r="D625" s="7"/>
      <c r="E625" s="7"/>
      <c r="F625" s="7"/>
      <c r="G625" s="7"/>
      <c r="H625" s="7"/>
      <c r="I625" s="7"/>
      <c r="K625" s="7"/>
      <c r="L625" s="7"/>
    </row>
    <row r="626" ht="15.75" customHeight="1">
      <c r="A626" s="7"/>
      <c r="B626" s="7"/>
      <c r="C626" s="7"/>
      <c r="D626" s="7"/>
      <c r="E626" s="7"/>
      <c r="F626" s="7"/>
      <c r="G626" s="7"/>
      <c r="H626" s="7"/>
      <c r="I626" s="7"/>
      <c r="K626" s="7"/>
      <c r="L626" s="7"/>
    </row>
    <row r="627" ht="15.75" customHeight="1">
      <c r="A627" s="7"/>
      <c r="B627" s="7"/>
      <c r="C627" s="7"/>
      <c r="D627" s="7"/>
      <c r="E627" s="7"/>
      <c r="F627" s="7"/>
      <c r="G627" s="7"/>
      <c r="H627" s="7"/>
      <c r="I627" s="7"/>
      <c r="K627" s="7"/>
      <c r="L627" s="7"/>
    </row>
    <row r="628" ht="15.75" customHeight="1">
      <c r="A628" s="7"/>
      <c r="B628" s="7"/>
      <c r="C628" s="7"/>
      <c r="D628" s="7"/>
      <c r="E628" s="7"/>
      <c r="F628" s="7"/>
      <c r="G628" s="7"/>
      <c r="H628" s="7"/>
      <c r="I628" s="7"/>
      <c r="K628" s="7"/>
      <c r="L628" s="7"/>
    </row>
    <row r="629" ht="15.75" customHeight="1">
      <c r="A629" s="7"/>
      <c r="B629" s="7"/>
      <c r="C629" s="7"/>
      <c r="D629" s="7"/>
      <c r="E629" s="7"/>
      <c r="F629" s="7"/>
      <c r="G629" s="7"/>
      <c r="H629" s="7"/>
      <c r="I629" s="7"/>
      <c r="K629" s="7"/>
      <c r="L629" s="7"/>
    </row>
    <row r="630" ht="15.75" customHeight="1">
      <c r="A630" s="7"/>
      <c r="B630" s="7"/>
      <c r="C630" s="7"/>
      <c r="D630" s="7"/>
      <c r="E630" s="7"/>
      <c r="F630" s="7"/>
      <c r="G630" s="7"/>
      <c r="H630" s="7"/>
      <c r="I630" s="7"/>
      <c r="K630" s="7"/>
      <c r="L630" s="7"/>
    </row>
    <row r="631" ht="15.75" customHeight="1">
      <c r="A631" s="7"/>
      <c r="B631" s="7"/>
      <c r="C631" s="7"/>
      <c r="D631" s="7"/>
      <c r="E631" s="7"/>
      <c r="F631" s="7"/>
      <c r="G631" s="7"/>
      <c r="H631" s="7"/>
      <c r="I631" s="7"/>
      <c r="K631" s="7"/>
      <c r="L631" s="7"/>
    </row>
    <row r="632" ht="15.75" customHeight="1">
      <c r="A632" s="7"/>
      <c r="B632" s="7"/>
      <c r="C632" s="7"/>
      <c r="D632" s="7"/>
      <c r="E632" s="7"/>
      <c r="F632" s="7"/>
      <c r="G632" s="7"/>
      <c r="H632" s="7"/>
      <c r="I632" s="7"/>
      <c r="K632" s="7"/>
      <c r="L632" s="7"/>
    </row>
    <row r="633" ht="15.75" customHeight="1">
      <c r="A633" s="7"/>
      <c r="B633" s="7"/>
      <c r="C633" s="7"/>
      <c r="D633" s="7"/>
      <c r="E633" s="7"/>
      <c r="F633" s="7"/>
      <c r="G633" s="7"/>
      <c r="H633" s="7"/>
      <c r="I633" s="7"/>
      <c r="K633" s="7"/>
      <c r="L633" s="7"/>
    </row>
    <row r="634" ht="15.75" customHeight="1">
      <c r="A634" s="7"/>
      <c r="B634" s="7"/>
      <c r="C634" s="7"/>
      <c r="D634" s="7"/>
      <c r="E634" s="7"/>
      <c r="F634" s="7"/>
      <c r="G634" s="7"/>
      <c r="H634" s="7"/>
      <c r="I634" s="7"/>
      <c r="K634" s="7"/>
      <c r="L634" s="7"/>
    </row>
    <row r="635" ht="15.75" customHeight="1">
      <c r="A635" s="7"/>
      <c r="B635" s="7"/>
      <c r="C635" s="7"/>
      <c r="D635" s="7"/>
      <c r="E635" s="7"/>
      <c r="F635" s="7"/>
      <c r="G635" s="7"/>
      <c r="H635" s="7"/>
      <c r="I635" s="7"/>
      <c r="K635" s="7"/>
      <c r="L635" s="7"/>
    </row>
    <row r="636" ht="15.75" customHeight="1">
      <c r="A636" s="7"/>
      <c r="B636" s="7"/>
      <c r="C636" s="7"/>
      <c r="D636" s="7"/>
      <c r="E636" s="7"/>
      <c r="F636" s="7"/>
      <c r="G636" s="7"/>
      <c r="H636" s="7"/>
      <c r="I636" s="7"/>
      <c r="K636" s="7"/>
      <c r="L636" s="7"/>
    </row>
    <row r="637" ht="15.75" customHeight="1">
      <c r="A637" s="7"/>
      <c r="B637" s="7"/>
      <c r="C637" s="7"/>
      <c r="D637" s="7"/>
      <c r="E637" s="7"/>
      <c r="F637" s="7"/>
      <c r="G637" s="7"/>
      <c r="H637" s="7"/>
      <c r="I637" s="7"/>
      <c r="K637" s="7"/>
      <c r="L637" s="7"/>
    </row>
    <row r="638" ht="15.75" customHeight="1">
      <c r="A638" s="7"/>
      <c r="B638" s="7"/>
      <c r="C638" s="7"/>
      <c r="D638" s="7"/>
      <c r="E638" s="7"/>
      <c r="F638" s="7"/>
      <c r="G638" s="7"/>
      <c r="H638" s="7"/>
      <c r="I638" s="7"/>
      <c r="K638" s="7"/>
      <c r="L638" s="7"/>
    </row>
    <row r="639" ht="15.75" customHeight="1">
      <c r="A639" s="7"/>
      <c r="B639" s="7"/>
      <c r="C639" s="7"/>
      <c r="D639" s="7"/>
      <c r="E639" s="7"/>
      <c r="F639" s="7"/>
      <c r="G639" s="7"/>
      <c r="H639" s="7"/>
      <c r="I639" s="7"/>
      <c r="K639" s="7"/>
      <c r="L639" s="7"/>
    </row>
    <row r="640" ht="15.75" customHeight="1">
      <c r="A640" s="7"/>
      <c r="B640" s="7"/>
      <c r="C640" s="7"/>
      <c r="D640" s="7"/>
      <c r="E640" s="7"/>
      <c r="F640" s="7"/>
      <c r="G640" s="7"/>
      <c r="H640" s="7"/>
      <c r="I640" s="7"/>
      <c r="K640" s="7"/>
      <c r="L640" s="7"/>
    </row>
    <row r="641" ht="15.75" customHeight="1">
      <c r="A641" s="7"/>
      <c r="B641" s="7"/>
      <c r="C641" s="7"/>
      <c r="D641" s="7"/>
      <c r="E641" s="7"/>
      <c r="F641" s="7"/>
      <c r="G641" s="7"/>
      <c r="H641" s="7"/>
      <c r="I641" s="7"/>
      <c r="K641" s="7"/>
      <c r="L641" s="7"/>
    </row>
    <row r="642" ht="15.75" customHeight="1">
      <c r="A642" s="7"/>
      <c r="B642" s="7"/>
      <c r="C642" s="7"/>
      <c r="D642" s="7"/>
      <c r="E642" s="7"/>
      <c r="F642" s="7"/>
      <c r="G642" s="7"/>
      <c r="H642" s="7"/>
      <c r="I642" s="7"/>
      <c r="K642" s="7"/>
      <c r="L642" s="7"/>
    </row>
    <row r="643" ht="15.75" customHeight="1">
      <c r="A643" s="7"/>
      <c r="B643" s="7"/>
      <c r="C643" s="7"/>
      <c r="D643" s="7"/>
      <c r="E643" s="7"/>
      <c r="F643" s="7"/>
      <c r="G643" s="7"/>
      <c r="H643" s="7"/>
      <c r="I643" s="7"/>
      <c r="K643" s="7"/>
      <c r="L643" s="7"/>
    </row>
    <row r="644" ht="15.75" customHeight="1">
      <c r="A644" s="7"/>
      <c r="B644" s="7"/>
      <c r="C644" s="7"/>
      <c r="D644" s="7"/>
      <c r="E644" s="7"/>
      <c r="F644" s="7"/>
      <c r="G644" s="7"/>
      <c r="H644" s="7"/>
      <c r="I644" s="7"/>
      <c r="K644" s="7"/>
      <c r="L644" s="7"/>
    </row>
    <row r="645" ht="15.75" customHeight="1">
      <c r="A645" s="7"/>
      <c r="B645" s="7"/>
      <c r="C645" s="7"/>
      <c r="D645" s="7"/>
      <c r="E645" s="7"/>
      <c r="F645" s="7"/>
      <c r="G645" s="7"/>
      <c r="H645" s="7"/>
      <c r="I645" s="7"/>
      <c r="K645" s="7"/>
      <c r="L645" s="7"/>
    </row>
    <row r="646" ht="15.75" customHeight="1">
      <c r="A646" s="7"/>
      <c r="B646" s="7"/>
      <c r="C646" s="7"/>
      <c r="D646" s="7"/>
      <c r="E646" s="7"/>
      <c r="F646" s="7"/>
      <c r="G646" s="7"/>
      <c r="H646" s="7"/>
      <c r="I646" s="7"/>
      <c r="K646" s="7"/>
      <c r="L646" s="7"/>
    </row>
    <row r="647" ht="15.75" customHeight="1">
      <c r="A647" s="7"/>
      <c r="B647" s="7"/>
      <c r="C647" s="7"/>
      <c r="D647" s="7"/>
      <c r="E647" s="7"/>
      <c r="F647" s="7"/>
      <c r="G647" s="7"/>
      <c r="H647" s="7"/>
      <c r="I647" s="7"/>
      <c r="K647" s="7"/>
      <c r="L647" s="7"/>
    </row>
    <row r="648" ht="15.75" customHeight="1">
      <c r="A648" s="7"/>
      <c r="B648" s="7"/>
      <c r="C648" s="7"/>
      <c r="D648" s="7"/>
      <c r="E648" s="7"/>
      <c r="F648" s="7"/>
      <c r="G648" s="7"/>
      <c r="H648" s="7"/>
      <c r="I648" s="7"/>
      <c r="K648" s="7"/>
      <c r="L648" s="7"/>
    </row>
    <row r="649" ht="15.75" customHeight="1">
      <c r="A649" s="7"/>
      <c r="B649" s="7"/>
      <c r="C649" s="7"/>
      <c r="D649" s="7"/>
      <c r="E649" s="7"/>
      <c r="F649" s="7"/>
      <c r="G649" s="7"/>
      <c r="H649" s="7"/>
      <c r="I649" s="7"/>
      <c r="K649" s="7"/>
      <c r="L649" s="7"/>
    </row>
    <row r="650" ht="15.75" customHeight="1">
      <c r="A650" s="7"/>
      <c r="B650" s="7"/>
      <c r="C650" s="7"/>
      <c r="D650" s="7"/>
      <c r="E650" s="7"/>
      <c r="F650" s="7"/>
      <c r="G650" s="7"/>
      <c r="H650" s="7"/>
      <c r="I650" s="7"/>
      <c r="K650" s="7"/>
      <c r="L650" s="7"/>
    </row>
    <row r="651" ht="15.75" customHeight="1">
      <c r="A651" s="7"/>
      <c r="B651" s="7"/>
      <c r="C651" s="7"/>
      <c r="D651" s="7"/>
      <c r="E651" s="7"/>
      <c r="F651" s="7"/>
      <c r="G651" s="7"/>
      <c r="H651" s="7"/>
      <c r="I651" s="7"/>
      <c r="K651" s="7"/>
      <c r="L651" s="7"/>
    </row>
    <row r="652" ht="15.75" customHeight="1">
      <c r="A652" s="7"/>
      <c r="B652" s="7"/>
      <c r="C652" s="7"/>
      <c r="D652" s="7"/>
      <c r="E652" s="7"/>
      <c r="F652" s="7"/>
      <c r="G652" s="7"/>
      <c r="H652" s="7"/>
      <c r="I652" s="7"/>
      <c r="K652" s="7"/>
      <c r="L652" s="7"/>
    </row>
    <row r="653" ht="15.75" customHeight="1">
      <c r="A653" s="7"/>
      <c r="B653" s="7"/>
      <c r="C653" s="7"/>
      <c r="D653" s="7"/>
      <c r="E653" s="7"/>
      <c r="F653" s="7"/>
      <c r="G653" s="7"/>
      <c r="H653" s="7"/>
      <c r="I653" s="7"/>
      <c r="K653" s="7"/>
      <c r="L653" s="7"/>
    </row>
    <row r="654" ht="15.75" customHeight="1">
      <c r="A654" s="7"/>
      <c r="B654" s="7"/>
      <c r="C654" s="7"/>
      <c r="D654" s="7"/>
      <c r="E654" s="7"/>
      <c r="F654" s="7"/>
      <c r="G654" s="7"/>
      <c r="H654" s="7"/>
      <c r="I654" s="7"/>
      <c r="K654" s="7"/>
      <c r="L654" s="7"/>
    </row>
    <row r="655" ht="15.75" customHeight="1">
      <c r="A655" s="7"/>
      <c r="B655" s="7"/>
      <c r="C655" s="7"/>
      <c r="D655" s="7"/>
      <c r="E655" s="7"/>
      <c r="F655" s="7"/>
      <c r="G655" s="7"/>
      <c r="H655" s="7"/>
      <c r="I655" s="7"/>
      <c r="K655" s="7"/>
      <c r="L655" s="7"/>
    </row>
    <row r="656" ht="15.75" customHeight="1">
      <c r="A656" s="7"/>
      <c r="B656" s="7"/>
      <c r="C656" s="7"/>
      <c r="D656" s="7"/>
      <c r="E656" s="7"/>
      <c r="F656" s="7"/>
      <c r="G656" s="7"/>
      <c r="H656" s="7"/>
      <c r="I656" s="7"/>
      <c r="K656" s="7"/>
      <c r="L656" s="7"/>
    </row>
    <row r="657" ht="15.75" customHeight="1">
      <c r="A657" s="7"/>
      <c r="B657" s="7"/>
      <c r="C657" s="7"/>
      <c r="D657" s="7"/>
      <c r="E657" s="7"/>
      <c r="F657" s="7"/>
      <c r="G657" s="7"/>
      <c r="H657" s="7"/>
      <c r="I657" s="7"/>
      <c r="K657" s="7"/>
      <c r="L657" s="7"/>
    </row>
    <row r="658" ht="15.75" customHeight="1">
      <c r="A658" s="7"/>
      <c r="B658" s="7"/>
      <c r="C658" s="7"/>
      <c r="D658" s="7"/>
      <c r="E658" s="7"/>
      <c r="F658" s="7"/>
      <c r="G658" s="7"/>
      <c r="H658" s="7"/>
      <c r="I658" s="7"/>
      <c r="K658" s="7"/>
      <c r="L658" s="7"/>
    </row>
    <row r="659" ht="15.75" customHeight="1">
      <c r="A659" s="7"/>
      <c r="B659" s="7"/>
      <c r="C659" s="7"/>
      <c r="D659" s="7"/>
      <c r="E659" s="7"/>
      <c r="F659" s="7"/>
      <c r="G659" s="7"/>
      <c r="H659" s="7"/>
      <c r="I659" s="7"/>
      <c r="K659" s="7"/>
      <c r="L659" s="7"/>
    </row>
    <row r="660" ht="15.75" customHeight="1">
      <c r="A660" s="7"/>
      <c r="B660" s="7"/>
      <c r="C660" s="7"/>
      <c r="D660" s="7"/>
      <c r="E660" s="7"/>
      <c r="F660" s="7"/>
      <c r="G660" s="7"/>
      <c r="H660" s="7"/>
      <c r="I660" s="7"/>
      <c r="K660" s="7"/>
      <c r="L660" s="7"/>
    </row>
    <row r="661" ht="15.75" customHeight="1">
      <c r="A661" s="7"/>
      <c r="B661" s="7"/>
      <c r="C661" s="7"/>
      <c r="D661" s="7"/>
      <c r="E661" s="7"/>
      <c r="F661" s="7"/>
      <c r="G661" s="7"/>
      <c r="H661" s="7"/>
      <c r="I661" s="7"/>
      <c r="K661" s="7"/>
      <c r="L661" s="7"/>
    </row>
    <row r="662" ht="15.75" customHeight="1">
      <c r="A662" s="7"/>
      <c r="B662" s="7"/>
      <c r="C662" s="7"/>
      <c r="D662" s="7"/>
      <c r="E662" s="7"/>
      <c r="F662" s="7"/>
      <c r="G662" s="7"/>
      <c r="H662" s="7"/>
      <c r="I662" s="7"/>
      <c r="K662" s="7"/>
      <c r="L662" s="7"/>
    </row>
    <row r="663" ht="15.75" customHeight="1">
      <c r="A663" s="7"/>
      <c r="B663" s="7"/>
      <c r="C663" s="7"/>
      <c r="D663" s="7"/>
      <c r="E663" s="7"/>
      <c r="F663" s="7"/>
      <c r="G663" s="7"/>
      <c r="H663" s="7"/>
      <c r="I663" s="7"/>
      <c r="K663" s="7"/>
      <c r="L663" s="7"/>
    </row>
    <row r="664" ht="15.75" customHeight="1">
      <c r="A664" s="7"/>
      <c r="B664" s="7"/>
      <c r="C664" s="7"/>
      <c r="D664" s="7"/>
      <c r="E664" s="7"/>
      <c r="F664" s="7"/>
      <c r="G664" s="7"/>
      <c r="H664" s="7"/>
      <c r="I664" s="7"/>
      <c r="K664" s="7"/>
      <c r="L664" s="7"/>
    </row>
    <row r="665" ht="15.75" customHeight="1">
      <c r="A665" s="7"/>
      <c r="B665" s="7"/>
      <c r="C665" s="7"/>
      <c r="D665" s="7"/>
      <c r="E665" s="7"/>
      <c r="F665" s="7"/>
      <c r="G665" s="7"/>
      <c r="H665" s="7"/>
      <c r="I665" s="7"/>
      <c r="K665" s="7"/>
      <c r="L665" s="7"/>
    </row>
    <row r="666" ht="15.75" customHeight="1">
      <c r="A666" s="7"/>
      <c r="B666" s="7"/>
      <c r="C666" s="7"/>
      <c r="D666" s="7"/>
      <c r="E666" s="7"/>
      <c r="F666" s="7"/>
      <c r="G666" s="7"/>
      <c r="H666" s="7"/>
      <c r="I666" s="7"/>
      <c r="K666" s="7"/>
      <c r="L666" s="7"/>
    </row>
    <row r="667" ht="15.75" customHeight="1">
      <c r="A667" s="7"/>
      <c r="B667" s="7"/>
      <c r="C667" s="7"/>
      <c r="D667" s="7"/>
      <c r="E667" s="7"/>
      <c r="F667" s="7"/>
      <c r="G667" s="7"/>
      <c r="H667" s="7"/>
      <c r="I667" s="7"/>
      <c r="K667" s="7"/>
      <c r="L667" s="7"/>
    </row>
    <row r="668" ht="15.75" customHeight="1">
      <c r="A668" s="7"/>
      <c r="B668" s="7"/>
      <c r="C668" s="7"/>
      <c r="D668" s="7"/>
      <c r="E668" s="7"/>
      <c r="F668" s="7"/>
      <c r="G668" s="7"/>
      <c r="H668" s="7"/>
      <c r="I668" s="7"/>
      <c r="K668" s="7"/>
      <c r="L668" s="7"/>
    </row>
    <row r="669" ht="15.75" customHeight="1">
      <c r="A669" s="7"/>
      <c r="B669" s="7"/>
      <c r="C669" s="7"/>
      <c r="D669" s="7"/>
      <c r="E669" s="7"/>
      <c r="F669" s="7"/>
      <c r="G669" s="7"/>
      <c r="H669" s="7"/>
      <c r="I669" s="7"/>
      <c r="K669" s="7"/>
      <c r="L669" s="7"/>
    </row>
    <row r="670" ht="15.75" customHeight="1">
      <c r="A670" s="7"/>
      <c r="B670" s="7"/>
      <c r="C670" s="7"/>
      <c r="D670" s="7"/>
      <c r="E670" s="7"/>
      <c r="F670" s="7"/>
      <c r="G670" s="7"/>
      <c r="H670" s="7"/>
      <c r="I670" s="7"/>
      <c r="K670" s="7"/>
      <c r="L670" s="7"/>
    </row>
    <row r="671" ht="15.75" customHeight="1">
      <c r="A671" s="7"/>
      <c r="B671" s="7"/>
      <c r="C671" s="7"/>
      <c r="D671" s="7"/>
      <c r="E671" s="7"/>
      <c r="F671" s="7"/>
      <c r="G671" s="7"/>
      <c r="H671" s="7"/>
      <c r="I671" s="7"/>
      <c r="K671" s="7"/>
      <c r="L671" s="7"/>
    </row>
    <row r="672" ht="15.75" customHeight="1">
      <c r="A672" s="7"/>
      <c r="B672" s="7"/>
      <c r="C672" s="7"/>
      <c r="D672" s="7"/>
      <c r="E672" s="7"/>
      <c r="F672" s="7"/>
      <c r="G672" s="7"/>
      <c r="H672" s="7"/>
      <c r="I672" s="7"/>
      <c r="K672" s="7"/>
      <c r="L672" s="7"/>
    </row>
    <row r="673" ht="15.75" customHeight="1">
      <c r="A673" s="7"/>
      <c r="B673" s="7"/>
      <c r="C673" s="7"/>
      <c r="D673" s="7"/>
      <c r="E673" s="7"/>
      <c r="F673" s="7"/>
      <c r="G673" s="7"/>
      <c r="H673" s="7"/>
      <c r="I673" s="7"/>
      <c r="K673" s="7"/>
      <c r="L673" s="7"/>
    </row>
    <row r="674" ht="15.75" customHeight="1">
      <c r="A674" s="7"/>
      <c r="B674" s="7"/>
      <c r="C674" s="7"/>
      <c r="D674" s="7"/>
      <c r="E674" s="7"/>
      <c r="F674" s="7"/>
      <c r="G674" s="7"/>
      <c r="H674" s="7"/>
      <c r="I674" s="7"/>
      <c r="K674" s="7"/>
      <c r="L674" s="7"/>
    </row>
    <row r="675" ht="15.75" customHeight="1">
      <c r="A675" s="7"/>
      <c r="B675" s="7"/>
      <c r="C675" s="7"/>
      <c r="D675" s="7"/>
      <c r="E675" s="7"/>
      <c r="F675" s="7"/>
      <c r="G675" s="7"/>
      <c r="H675" s="7"/>
      <c r="I675" s="7"/>
      <c r="K675" s="7"/>
      <c r="L675" s="7"/>
    </row>
    <row r="676" ht="15.75" customHeight="1">
      <c r="A676" s="7"/>
      <c r="B676" s="7"/>
      <c r="C676" s="7"/>
      <c r="D676" s="7"/>
      <c r="E676" s="7"/>
      <c r="F676" s="7"/>
      <c r="G676" s="7"/>
      <c r="H676" s="7"/>
      <c r="I676" s="7"/>
      <c r="K676" s="7"/>
      <c r="L676" s="7"/>
    </row>
    <row r="677" ht="15.75" customHeight="1">
      <c r="A677" s="7"/>
      <c r="B677" s="7"/>
      <c r="C677" s="7"/>
      <c r="D677" s="7"/>
      <c r="E677" s="7"/>
      <c r="F677" s="7"/>
      <c r="G677" s="7"/>
      <c r="H677" s="7"/>
      <c r="I677" s="7"/>
      <c r="K677" s="7"/>
      <c r="L677" s="7"/>
    </row>
    <row r="678" ht="15.75" customHeight="1">
      <c r="A678" s="7"/>
      <c r="B678" s="7"/>
      <c r="C678" s="7"/>
      <c r="D678" s="7"/>
      <c r="E678" s="7"/>
      <c r="F678" s="7"/>
      <c r="G678" s="7"/>
      <c r="H678" s="7"/>
      <c r="I678" s="7"/>
      <c r="K678" s="7"/>
      <c r="L678" s="7"/>
    </row>
    <row r="679" ht="15.75" customHeight="1">
      <c r="A679" s="7"/>
      <c r="B679" s="7"/>
      <c r="C679" s="7"/>
      <c r="D679" s="7"/>
      <c r="E679" s="7"/>
      <c r="F679" s="7"/>
      <c r="G679" s="7"/>
      <c r="H679" s="7"/>
      <c r="I679" s="7"/>
      <c r="K679" s="7"/>
      <c r="L679" s="7"/>
    </row>
    <row r="680" ht="15.75" customHeight="1">
      <c r="A680" s="7"/>
      <c r="B680" s="7"/>
      <c r="C680" s="7"/>
      <c r="D680" s="7"/>
      <c r="E680" s="7"/>
      <c r="F680" s="7"/>
      <c r="G680" s="7"/>
      <c r="H680" s="7"/>
      <c r="I680" s="7"/>
      <c r="K680" s="7"/>
      <c r="L680" s="7"/>
    </row>
    <row r="681" ht="15.75" customHeight="1">
      <c r="A681" s="7"/>
      <c r="B681" s="7"/>
      <c r="C681" s="7"/>
      <c r="D681" s="7"/>
      <c r="E681" s="7"/>
      <c r="F681" s="7"/>
      <c r="G681" s="7"/>
      <c r="H681" s="7"/>
      <c r="I681" s="7"/>
      <c r="K681" s="7"/>
      <c r="L681" s="7"/>
    </row>
    <row r="682" ht="15.75" customHeight="1">
      <c r="A682" s="7"/>
      <c r="B682" s="7"/>
      <c r="C682" s="7"/>
      <c r="D682" s="7"/>
      <c r="E682" s="7"/>
      <c r="F682" s="7"/>
      <c r="G682" s="7"/>
      <c r="H682" s="7"/>
      <c r="I682" s="7"/>
      <c r="K682" s="7"/>
      <c r="L682" s="7"/>
    </row>
    <row r="683" ht="15.75" customHeight="1">
      <c r="A683" s="7"/>
      <c r="B683" s="7"/>
      <c r="C683" s="7"/>
      <c r="D683" s="7"/>
      <c r="E683" s="7"/>
      <c r="F683" s="7"/>
      <c r="G683" s="7"/>
      <c r="H683" s="7"/>
      <c r="I683" s="7"/>
      <c r="K683" s="7"/>
      <c r="L683" s="7"/>
    </row>
    <row r="684" ht="15.75" customHeight="1">
      <c r="A684" s="7"/>
      <c r="B684" s="7"/>
      <c r="C684" s="7"/>
      <c r="D684" s="7"/>
      <c r="E684" s="7"/>
      <c r="F684" s="7"/>
      <c r="G684" s="7"/>
      <c r="H684" s="7"/>
      <c r="I684" s="7"/>
      <c r="K684" s="7"/>
      <c r="L684" s="7"/>
    </row>
    <row r="685" ht="15.75" customHeight="1">
      <c r="A685" s="7"/>
      <c r="B685" s="7"/>
      <c r="C685" s="7"/>
      <c r="D685" s="7"/>
      <c r="E685" s="7"/>
      <c r="F685" s="7"/>
      <c r="G685" s="7"/>
      <c r="H685" s="7"/>
      <c r="I685" s="7"/>
      <c r="K685" s="7"/>
      <c r="L685" s="7"/>
    </row>
    <row r="686" ht="15.75" customHeight="1">
      <c r="A686" s="7"/>
      <c r="B686" s="7"/>
      <c r="C686" s="7"/>
      <c r="D686" s="7"/>
      <c r="E686" s="7"/>
      <c r="F686" s="7"/>
      <c r="G686" s="7"/>
      <c r="H686" s="7"/>
      <c r="I686" s="7"/>
      <c r="K686" s="7"/>
      <c r="L686" s="7"/>
    </row>
    <row r="687" ht="15.75" customHeight="1">
      <c r="A687" s="7"/>
      <c r="B687" s="7"/>
      <c r="C687" s="7"/>
      <c r="D687" s="7"/>
      <c r="E687" s="7"/>
      <c r="F687" s="7"/>
      <c r="G687" s="7"/>
      <c r="H687" s="7"/>
      <c r="I687" s="7"/>
      <c r="K687" s="7"/>
      <c r="L687" s="7"/>
    </row>
    <row r="688" ht="15.75" customHeight="1">
      <c r="A688" s="7"/>
      <c r="B688" s="7"/>
      <c r="C688" s="7"/>
      <c r="D688" s="7"/>
      <c r="E688" s="7"/>
      <c r="F688" s="7"/>
      <c r="G688" s="7"/>
      <c r="H688" s="7"/>
      <c r="I688" s="7"/>
      <c r="K688" s="7"/>
      <c r="L688" s="7"/>
    </row>
    <row r="689" ht="15.75" customHeight="1">
      <c r="A689" s="7"/>
      <c r="B689" s="7"/>
      <c r="C689" s="7"/>
      <c r="D689" s="7"/>
      <c r="E689" s="7"/>
      <c r="F689" s="7"/>
      <c r="G689" s="7"/>
      <c r="H689" s="7"/>
      <c r="I689" s="7"/>
      <c r="K689" s="7"/>
      <c r="L689" s="7"/>
    </row>
    <row r="690" ht="15.75" customHeight="1">
      <c r="A690" s="7"/>
      <c r="B690" s="7"/>
      <c r="C690" s="7"/>
      <c r="D690" s="7"/>
      <c r="E690" s="7"/>
      <c r="F690" s="7"/>
      <c r="G690" s="7"/>
      <c r="H690" s="7"/>
      <c r="I690" s="7"/>
      <c r="K690" s="7"/>
      <c r="L690" s="7"/>
    </row>
    <row r="691" ht="15.75" customHeight="1">
      <c r="A691" s="7"/>
      <c r="B691" s="7"/>
      <c r="C691" s="7"/>
      <c r="D691" s="7"/>
      <c r="E691" s="7"/>
      <c r="F691" s="7"/>
      <c r="G691" s="7"/>
      <c r="H691" s="7"/>
      <c r="I691" s="7"/>
      <c r="K691" s="7"/>
      <c r="L691" s="7"/>
    </row>
    <row r="692" ht="15.75" customHeight="1">
      <c r="A692" s="7"/>
      <c r="B692" s="7"/>
      <c r="C692" s="7"/>
      <c r="D692" s="7"/>
      <c r="E692" s="7"/>
      <c r="F692" s="7"/>
      <c r="G692" s="7"/>
      <c r="H692" s="7"/>
      <c r="I692" s="7"/>
      <c r="K692" s="7"/>
      <c r="L692" s="7"/>
    </row>
    <row r="693" ht="15.75" customHeight="1">
      <c r="A693" s="7"/>
      <c r="B693" s="7"/>
      <c r="C693" s="7"/>
      <c r="D693" s="7"/>
      <c r="E693" s="7"/>
      <c r="F693" s="7"/>
      <c r="G693" s="7"/>
      <c r="H693" s="7"/>
      <c r="I693" s="7"/>
      <c r="K693" s="7"/>
      <c r="L693" s="7"/>
    </row>
    <row r="694" ht="15.75" customHeight="1">
      <c r="A694" s="7"/>
      <c r="B694" s="7"/>
      <c r="C694" s="7"/>
      <c r="D694" s="7"/>
      <c r="E694" s="7"/>
      <c r="F694" s="7"/>
      <c r="G694" s="7"/>
      <c r="H694" s="7"/>
      <c r="I694" s="7"/>
      <c r="K694" s="7"/>
      <c r="L694" s="7"/>
    </row>
    <row r="695" ht="15.75" customHeight="1">
      <c r="A695" s="7"/>
      <c r="B695" s="7"/>
      <c r="C695" s="7"/>
      <c r="D695" s="7"/>
      <c r="E695" s="7"/>
      <c r="F695" s="7"/>
      <c r="G695" s="7"/>
      <c r="H695" s="7"/>
      <c r="I695" s="7"/>
      <c r="K695" s="7"/>
      <c r="L695" s="7"/>
    </row>
    <row r="696" ht="15.75" customHeight="1">
      <c r="A696" s="7"/>
      <c r="B696" s="7"/>
      <c r="C696" s="7"/>
      <c r="D696" s="7"/>
      <c r="E696" s="7"/>
      <c r="F696" s="7"/>
      <c r="G696" s="7"/>
      <c r="H696" s="7"/>
      <c r="I696" s="7"/>
      <c r="K696" s="7"/>
      <c r="L696" s="7"/>
    </row>
    <row r="697" ht="15.75" customHeight="1">
      <c r="A697" s="7"/>
      <c r="B697" s="7"/>
      <c r="C697" s="7"/>
      <c r="D697" s="7"/>
      <c r="E697" s="7"/>
      <c r="F697" s="7"/>
      <c r="G697" s="7"/>
      <c r="H697" s="7"/>
      <c r="I697" s="7"/>
      <c r="K697" s="7"/>
      <c r="L697" s="7"/>
    </row>
    <row r="698" ht="15.75" customHeight="1">
      <c r="A698" s="7"/>
      <c r="B698" s="7"/>
      <c r="C698" s="7"/>
      <c r="D698" s="7"/>
      <c r="E698" s="7"/>
      <c r="F698" s="7"/>
      <c r="G698" s="7"/>
      <c r="H698" s="7"/>
      <c r="I698" s="7"/>
      <c r="K698" s="7"/>
      <c r="L698" s="7"/>
    </row>
    <row r="699" ht="15.75" customHeight="1">
      <c r="A699" s="7"/>
      <c r="B699" s="7"/>
      <c r="C699" s="7"/>
      <c r="D699" s="7"/>
      <c r="E699" s="7"/>
      <c r="F699" s="7"/>
      <c r="G699" s="7"/>
      <c r="H699" s="7"/>
      <c r="I699" s="7"/>
      <c r="K699" s="7"/>
      <c r="L699" s="7"/>
    </row>
    <row r="700" ht="15.75" customHeight="1">
      <c r="A700" s="7"/>
      <c r="B700" s="7"/>
      <c r="C700" s="7"/>
      <c r="D700" s="7"/>
      <c r="E700" s="7"/>
      <c r="F700" s="7"/>
      <c r="G700" s="7"/>
      <c r="H700" s="7"/>
      <c r="I700" s="7"/>
      <c r="K700" s="7"/>
      <c r="L700" s="7"/>
    </row>
    <row r="701" ht="15.75" customHeight="1">
      <c r="A701" s="7"/>
      <c r="B701" s="7"/>
      <c r="C701" s="7"/>
      <c r="D701" s="7"/>
      <c r="E701" s="7"/>
      <c r="F701" s="7"/>
      <c r="G701" s="7"/>
      <c r="H701" s="7"/>
      <c r="I701" s="7"/>
      <c r="K701" s="7"/>
      <c r="L701" s="7"/>
    </row>
    <row r="702" ht="15.75" customHeight="1">
      <c r="A702" s="7"/>
      <c r="B702" s="7"/>
      <c r="C702" s="7"/>
      <c r="D702" s="7"/>
      <c r="E702" s="7"/>
      <c r="F702" s="7"/>
      <c r="G702" s="7"/>
      <c r="H702" s="7"/>
      <c r="I702" s="7"/>
      <c r="K702" s="7"/>
      <c r="L702" s="7"/>
    </row>
    <row r="703" ht="15.75" customHeight="1">
      <c r="A703" s="7"/>
      <c r="B703" s="7"/>
      <c r="C703" s="7"/>
      <c r="D703" s="7"/>
      <c r="E703" s="7"/>
      <c r="F703" s="7"/>
      <c r="G703" s="7"/>
      <c r="H703" s="7"/>
      <c r="I703" s="7"/>
      <c r="K703" s="7"/>
      <c r="L703" s="7"/>
    </row>
    <row r="704" ht="15.75" customHeight="1">
      <c r="A704" s="7"/>
      <c r="B704" s="7"/>
      <c r="C704" s="7"/>
      <c r="D704" s="7"/>
      <c r="E704" s="7"/>
      <c r="F704" s="7"/>
      <c r="G704" s="7"/>
      <c r="H704" s="7"/>
      <c r="I704" s="7"/>
      <c r="K704" s="7"/>
      <c r="L704" s="7"/>
    </row>
    <row r="705" ht="15.75" customHeight="1">
      <c r="A705" s="7"/>
      <c r="B705" s="7"/>
      <c r="C705" s="7"/>
      <c r="D705" s="7"/>
      <c r="E705" s="7"/>
      <c r="F705" s="7"/>
      <c r="G705" s="7"/>
      <c r="H705" s="7"/>
      <c r="I705" s="7"/>
      <c r="K705" s="7"/>
      <c r="L705" s="7"/>
    </row>
    <row r="706" ht="15.75" customHeight="1">
      <c r="A706" s="7"/>
      <c r="B706" s="7"/>
      <c r="C706" s="7"/>
      <c r="D706" s="7"/>
      <c r="E706" s="7"/>
      <c r="F706" s="7"/>
      <c r="G706" s="7"/>
      <c r="H706" s="7"/>
      <c r="I706" s="7"/>
      <c r="K706" s="7"/>
      <c r="L706" s="7"/>
    </row>
    <row r="707" ht="15.75" customHeight="1">
      <c r="A707" s="7"/>
      <c r="B707" s="7"/>
      <c r="C707" s="7"/>
      <c r="D707" s="7"/>
      <c r="E707" s="7"/>
      <c r="F707" s="7"/>
      <c r="G707" s="7"/>
      <c r="H707" s="7"/>
      <c r="I707" s="7"/>
      <c r="K707" s="7"/>
      <c r="L707" s="7"/>
    </row>
    <row r="708" ht="15.75" customHeight="1">
      <c r="A708" s="7"/>
      <c r="B708" s="7"/>
      <c r="C708" s="7"/>
      <c r="D708" s="7"/>
      <c r="E708" s="7"/>
      <c r="F708" s="7"/>
      <c r="G708" s="7"/>
      <c r="H708" s="7"/>
      <c r="I708" s="7"/>
      <c r="K708" s="7"/>
      <c r="L708" s="7"/>
    </row>
    <row r="709" ht="15.75" customHeight="1">
      <c r="A709" s="7"/>
      <c r="B709" s="7"/>
      <c r="C709" s="7"/>
      <c r="D709" s="7"/>
      <c r="E709" s="7"/>
      <c r="F709" s="7"/>
      <c r="G709" s="7"/>
      <c r="H709" s="7"/>
      <c r="I709" s="7"/>
      <c r="K709" s="7"/>
      <c r="L709" s="7"/>
    </row>
    <row r="710" ht="15.75" customHeight="1">
      <c r="A710" s="7"/>
      <c r="B710" s="7"/>
      <c r="C710" s="7"/>
      <c r="D710" s="7"/>
      <c r="E710" s="7"/>
      <c r="F710" s="7"/>
      <c r="G710" s="7"/>
      <c r="H710" s="7"/>
      <c r="I710" s="7"/>
      <c r="K710" s="7"/>
      <c r="L710" s="7"/>
    </row>
    <row r="711" ht="15.75" customHeight="1">
      <c r="A711" s="7"/>
      <c r="B711" s="7"/>
      <c r="C711" s="7"/>
      <c r="D711" s="7"/>
      <c r="E711" s="7"/>
      <c r="F711" s="7"/>
      <c r="G711" s="7"/>
      <c r="H711" s="7"/>
      <c r="I711" s="7"/>
      <c r="K711" s="7"/>
      <c r="L711" s="7"/>
    </row>
    <row r="712" ht="15.75" customHeight="1">
      <c r="A712" s="7"/>
      <c r="B712" s="7"/>
      <c r="C712" s="7"/>
      <c r="D712" s="7"/>
      <c r="E712" s="7"/>
      <c r="F712" s="7"/>
      <c r="G712" s="7"/>
      <c r="H712" s="7"/>
      <c r="I712" s="7"/>
      <c r="K712" s="7"/>
      <c r="L712" s="7"/>
    </row>
    <row r="713" ht="15.75" customHeight="1">
      <c r="A713" s="7"/>
      <c r="B713" s="7"/>
      <c r="C713" s="7"/>
      <c r="D713" s="7"/>
      <c r="E713" s="7"/>
      <c r="F713" s="7"/>
      <c r="G713" s="7"/>
      <c r="H713" s="7"/>
      <c r="I713" s="7"/>
      <c r="K713" s="7"/>
      <c r="L713" s="7"/>
    </row>
    <row r="714" ht="15.75" customHeight="1">
      <c r="A714" s="7"/>
      <c r="B714" s="7"/>
      <c r="C714" s="7"/>
      <c r="D714" s="7"/>
      <c r="E714" s="7"/>
      <c r="F714" s="7"/>
      <c r="G714" s="7"/>
      <c r="H714" s="7"/>
      <c r="I714" s="7"/>
      <c r="K714" s="7"/>
      <c r="L714" s="7"/>
    </row>
    <row r="715" ht="15.75" customHeight="1">
      <c r="A715" s="7"/>
      <c r="B715" s="7"/>
      <c r="C715" s="7"/>
      <c r="D715" s="7"/>
      <c r="E715" s="7"/>
      <c r="F715" s="7"/>
      <c r="G715" s="7"/>
      <c r="H715" s="7"/>
      <c r="I715" s="7"/>
      <c r="K715" s="7"/>
      <c r="L715" s="7"/>
    </row>
    <row r="716" ht="15.75" customHeight="1">
      <c r="A716" s="7"/>
      <c r="B716" s="7"/>
      <c r="C716" s="7"/>
      <c r="D716" s="7"/>
      <c r="E716" s="7"/>
      <c r="F716" s="7"/>
      <c r="G716" s="7"/>
      <c r="H716" s="7"/>
      <c r="I716" s="7"/>
      <c r="K716" s="7"/>
      <c r="L716" s="7"/>
    </row>
    <row r="717" ht="15.75" customHeight="1">
      <c r="A717" s="7"/>
      <c r="B717" s="7"/>
      <c r="C717" s="7"/>
      <c r="D717" s="7"/>
      <c r="E717" s="7"/>
      <c r="F717" s="7"/>
      <c r="G717" s="7"/>
      <c r="H717" s="7"/>
      <c r="I717" s="7"/>
      <c r="K717" s="7"/>
      <c r="L717" s="7"/>
    </row>
    <row r="718" ht="15.75" customHeight="1">
      <c r="A718" s="7"/>
      <c r="B718" s="7"/>
      <c r="C718" s="7"/>
      <c r="D718" s="7"/>
      <c r="E718" s="7"/>
      <c r="F718" s="7"/>
      <c r="G718" s="7"/>
      <c r="H718" s="7"/>
      <c r="I718" s="7"/>
      <c r="K718" s="7"/>
      <c r="L718" s="7"/>
    </row>
    <row r="719" ht="15.75" customHeight="1">
      <c r="A719" s="7"/>
      <c r="B719" s="7"/>
      <c r="C719" s="7"/>
      <c r="D719" s="7"/>
      <c r="E719" s="7"/>
      <c r="F719" s="7"/>
      <c r="G719" s="7"/>
      <c r="H719" s="7"/>
      <c r="I719" s="7"/>
      <c r="K719" s="7"/>
      <c r="L719" s="7"/>
    </row>
    <row r="720" ht="15.75" customHeight="1">
      <c r="A720" s="7"/>
      <c r="B720" s="7"/>
      <c r="C720" s="7"/>
      <c r="D720" s="7"/>
      <c r="E720" s="7"/>
      <c r="F720" s="7"/>
      <c r="G720" s="7"/>
      <c r="H720" s="7"/>
      <c r="I720" s="7"/>
      <c r="K720" s="7"/>
      <c r="L720" s="7"/>
    </row>
    <row r="721" ht="15.75" customHeight="1">
      <c r="A721" s="7"/>
      <c r="B721" s="7"/>
      <c r="C721" s="7"/>
      <c r="D721" s="7"/>
      <c r="E721" s="7"/>
      <c r="F721" s="7"/>
      <c r="G721" s="7"/>
      <c r="H721" s="7"/>
      <c r="I721" s="7"/>
      <c r="K721" s="7"/>
      <c r="L721" s="7"/>
    </row>
    <row r="722" ht="15.75" customHeight="1">
      <c r="A722" s="7"/>
      <c r="B722" s="7"/>
      <c r="C722" s="7"/>
      <c r="D722" s="7"/>
      <c r="E722" s="7"/>
      <c r="F722" s="7"/>
      <c r="G722" s="7"/>
      <c r="H722" s="7"/>
      <c r="I722" s="7"/>
      <c r="K722" s="7"/>
      <c r="L722" s="7"/>
    </row>
    <row r="723" ht="15.75" customHeight="1">
      <c r="A723" s="7"/>
      <c r="B723" s="7"/>
      <c r="C723" s="7"/>
      <c r="D723" s="7"/>
      <c r="E723" s="7"/>
      <c r="F723" s="7"/>
      <c r="G723" s="7"/>
      <c r="H723" s="7"/>
      <c r="I723" s="7"/>
      <c r="K723" s="7"/>
      <c r="L723" s="7"/>
    </row>
    <row r="724" ht="15.75" customHeight="1">
      <c r="A724" s="7"/>
      <c r="B724" s="7"/>
      <c r="C724" s="7"/>
      <c r="D724" s="7"/>
      <c r="E724" s="7"/>
      <c r="F724" s="7"/>
      <c r="G724" s="7"/>
      <c r="H724" s="7"/>
      <c r="I724" s="7"/>
      <c r="K724" s="7"/>
      <c r="L724" s="7"/>
    </row>
    <row r="725" ht="15.75" customHeight="1">
      <c r="A725" s="7"/>
      <c r="B725" s="7"/>
      <c r="C725" s="7"/>
      <c r="D725" s="7"/>
      <c r="E725" s="7"/>
      <c r="F725" s="7"/>
      <c r="G725" s="7"/>
      <c r="H725" s="7"/>
      <c r="I725" s="7"/>
      <c r="K725" s="7"/>
      <c r="L725" s="7"/>
    </row>
    <row r="726" ht="15.75" customHeight="1">
      <c r="A726" s="7"/>
      <c r="B726" s="7"/>
      <c r="C726" s="7"/>
      <c r="D726" s="7"/>
      <c r="E726" s="7"/>
      <c r="F726" s="7"/>
      <c r="G726" s="7"/>
      <c r="H726" s="7"/>
      <c r="I726" s="7"/>
      <c r="K726" s="7"/>
      <c r="L726" s="7"/>
    </row>
    <row r="727" ht="15.75" customHeight="1">
      <c r="A727" s="7"/>
      <c r="B727" s="7"/>
      <c r="C727" s="7"/>
      <c r="D727" s="7"/>
      <c r="E727" s="7"/>
      <c r="F727" s="7"/>
      <c r="G727" s="7"/>
      <c r="H727" s="7"/>
      <c r="I727" s="7"/>
      <c r="K727" s="7"/>
      <c r="L727" s="7"/>
    </row>
    <row r="728" ht="15.75" customHeight="1">
      <c r="A728" s="7"/>
      <c r="B728" s="7"/>
      <c r="C728" s="7"/>
      <c r="D728" s="7"/>
      <c r="E728" s="7"/>
      <c r="F728" s="7"/>
      <c r="G728" s="7"/>
      <c r="H728" s="7"/>
      <c r="I728" s="7"/>
      <c r="K728" s="7"/>
      <c r="L728" s="7"/>
    </row>
    <row r="729" ht="15.75" customHeight="1">
      <c r="A729" s="7"/>
      <c r="B729" s="7"/>
      <c r="C729" s="7"/>
      <c r="D729" s="7"/>
      <c r="E729" s="7"/>
      <c r="F729" s="7"/>
      <c r="G729" s="7"/>
      <c r="H729" s="7"/>
      <c r="I729" s="7"/>
      <c r="K729" s="7"/>
      <c r="L729" s="7"/>
    </row>
    <row r="730" ht="15.75" customHeight="1">
      <c r="A730" s="7"/>
      <c r="B730" s="7"/>
      <c r="C730" s="7"/>
      <c r="D730" s="7"/>
      <c r="E730" s="7"/>
      <c r="F730" s="7"/>
      <c r="G730" s="7"/>
      <c r="H730" s="7"/>
      <c r="I730" s="7"/>
      <c r="K730" s="7"/>
      <c r="L730" s="7"/>
    </row>
    <row r="731" ht="15.75" customHeight="1">
      <c r="A731" s="7"/>
      <c r="B731" s="7"/>
      <c r="C731" s="7"/>
      <c r="D731" s="7"/>
      <c r="E731" s="7"/>
      <c r="F731" s="7"/>
      <c r="G731" s="7"/>
      <c r="H731" s="7"/>
      <c r="I731" s="7"/>
      <c r="K731" s="7"/>
      <c r="L731" s="7"/>
    </row>
    <row r="732" ht="15.75" customHeight="1">
      <c r="A732" s="7"/>
      <c r="B732" s="7"/>
      <c r="C732" s="7"/>
      <c r="D732" s="7"/>
      <c r="E732" s="7"/>
      <c r="F732" s="7"/>
      <c r="G732" s="7"/>
      <c r="H732" s="7"/>
      <c r="I732" s="7"/>
      <c r="K732" s="7"/>
      <c r="L732" s="7"/>
    </row>
    <row r="733" ht="15.75" customHeight="1">
      <c r="A733" s="7"/>
      <c r="B733" s="7"/>
      <c r="C733" s="7"/>
      <c r="D733" s="7"/>
      <c r="E733" s="7"/>
      <c r="F733" s="7"/>
      <c r="G733" s="7"/>
      <c r="H733" s="7"/>
      <c r="I733" s="7"/>
      <c r="K733" s="7"/>
      <c r="L733" s="7"/>
    </row>
    <row r="734" ht="15.75" customHeight="1">
      <c r="A734" s="7"/>
      <c r="B734" s="7"/>
      <c r="C734" s="7"/>
      <c r="D734" s="7"/>
      <c r="E734" s="7"/>
      <c r="F734" s="7"/>
      <c r="G734" s="7"/>
      <c r="H734" s="7"/>
      <c r="I734" s="7"/>
      <c r="K734" s="7"/>
      <c r="L734" s="7"/>
    </row>
    <row r="735" ht="15.75" customHeight="1">
      <c r="A735" s="7"/>
      <c r="B735" s="7"/>
      <c r="C735" s="7"/>
      <c r="D735" s="7"/>
      <c r="E735" s="7"/>
      <c r="F735" s="7"/>
      <c r="G735" s="7"/>
      <c r="H735" s="7"/>
      <c r="I735" s="7"/>
      <c r="K735" s="7"/>
      <c r="L735" s="7"/>
    </row>
    <row r="736" ht="15.75" customHeight="1">
      <c r="A736" s="7"/>
      <c r="B736" s="7"/>
      <c r="C736" s="7"/>
      <c r="D736" s="7"/>
      <c r="E736" s="7"/>
      <c r="F736" s="7"/>
      <c r="G736" s="7"/>
      <c r="H736" s="7"/>
      <c r="I736" s="7"/>
      <c r="K736" s="7"/>
      <c r="L736" s="7"/>
    </row>
    <row r="737" ht="15.75" customHeight="1">
      <c r="A737" s="7"/>
      <c r="B737" s="7"/>
      <c r="C737" s="7"/>
      <c r="D737" s="7"/>
      <c r="E737" s="7"/>
      <c r="F737" s="7"/>
      <c r="G737" s="7"/>
      <c r="H737" s="7"/>
      <c r="I737" s="7"/>
      <c r="K737" s="7"/>
      <c r="L737" s="7"/>
    </row>
    <row r="738" ht="15.75" customHeight="1">
      <c r="A738" s="7"/>
      <c r="B738" s="7"/>
      <c r="C738" s="7"/>
      <c r="D738" s="7"/>
      <c r="E738" s="7"/>
      <c r="F738" s="7"/>
      <c r="G738" s="7"/>
      <c r="H738" s="7"/>
      <c r="I738" s="7"/>
      <c r="K738" s="7"/>
      <c r="L738" s="7"/>
    </row>
    <row r="739" ht="15.75" customHeight="1">
      <c r="A739" s="7"/>
      <c r="B739" s="7"/>
      <c r="C739" s="7"/>
      <c r="D739" s="7"/>
      <c r="E739" s="7"/>
      <c r="F739" s="7"/>
      <c r="G739" s="7"/>
      <c r="H739" s="7"/>
      <c r="I739" s="7"/>
      <c r="K739" s="7"/>
      <c r="L739" s="7"/>
    </row>
    <row r="740" ht="15.75" customHeight="1">
      <c r="A740" s="7"/>
      <c r="B740" s="7"/>
      <c r="C740" s="7"/>
      <c r="D740" s="7"/>
      <c r="E740" s="7"/>
      <c r="F740" s="7"/>
      <c r="G740" s="7"/>
      <c r="H740" s="7"/>
      <c r="I740" s="7"/>
      <c r="K740" s="7"/>
      <c r="L740" s="7"/>
    </row>
    <row r="741" ht="15.75" customHeight="1">
      <c r="A741" s="7"/>
      <c r="B741" s="7"/>
      <c r="C741" s="7"/>
      <c r="D741" s="7"/>
      <c r="E741" s="7"/>
      <c r="F741" s="7"/>
      <c r="G741" s="7"/>
      <c r="H741" s="7"/>
      <c r="I741" s="7"/>
      <c r="K741" s="7"/>
      <c r="L741" s="7"/>
    </row>
    <row r="742" ht="15.75" customHeight="1">
      <c r="A742" s="7"/>
      <c r="B742" s="7"/>
      <c r="C742" s="7"/>
      <c r="D742" s="7"/>
      <c r="E742" s="7"/>
      <c r="F742" s="7"/>
      <c r="G742" s="7"/>
      <c r="H742" s="7"/>
      <c r="I742" s="7"/>
      <c r="K742" s="7"/>
      <c r="L742" s="7"/>
    </row>
    <row r="743" ht="15.75" customHeight="1">
      <c r="A743" s="7"/>
      <c r="B743" s="7"/>
      <c r="C743" s="7"/>
      <c r="D743" s="7"/>
      <c r="E743" s="7"/>
      <c r="F743" s="7"/>
      <c r="G743" s="7"/>
      <c r="H743" s="7"/>
      <c r="I743" s="7"/>
      <c r="K743" s="7"/>
      <c r="L743" s="7"/>
    </row>
    <row r="744" ht="15.75" customHeight="1">
      <c r="A744" s="7"/>
      <c r="B744" s="7"/>
      <c r="C744" s="7"/>
      <c r="D744" s="7"/>
      <c r="E744" s="7"/>
      <c r="F744" s="7"/>
      <c r="G744" s="7"/>
      <c r="H744" s="7"/>
      <c r="I744" s="7"/>
      <c r="K744" s="7"/>
      <c r="L744" s="7"/>
    </row>
    <row r="745" ht="15.75" customHeight="1">
      <c r="A745" s="7"/>
      <c r="B745" s="7"/>
      <c r="C745" s="7"/>
      <c r="D745" s="7"/>
      <c r="E745" s="7"/>
      <c r="F745" s="7"/>
      <c r="G745" s="7"/>
      <c r="H745" s="7"/>
      <c r="I745" s="7"/>
      <c r="K745" s="7"/>
      <c r="L745" s="7"/>
    </row>
    <row r="746" ht="15.75" customHeight="1">
      <c r="A746" s="7"/>
      <c r="B746" s="7"/>
      <c r="C746" s="7"/>
      <c r="D746" s="7"/>
      <c r="E746" s="7"/>
      <c r="F746" s="7"/>
      <c r="G746" s="7"/>
      <c r="H746" s="7"/>
      <c r="I746" s="7"/>
      <c r="K746" s="7"/>
      <c r="L746" s="7"/>
    </row>
    <row r="747" ht="15.75" customHeight="1">
      <c r="A747" s="7"/>
      <c r="B747" s="7"/>
      <c r="C747" s="7"/>
      <c r="D747" s="7"/>
      <c r="E747" s="7"/>
      <c r="F747" s="7"/>
      <c r="G747" s="7"/>
      <c r="H747" s="7"/>
      <c r="I747" s="7"/>
      <c r="K747" s="7"/>
      <c r="L747" s="7"/>
    </row>
    <row r="748" ht="15.75" customHeight="1">
      <c r="A748" s="7"/>
      <c r="B748" s="7"/>
      <c r="C748" s="7"/>
      <c r="D748" s="7"/>
      <c r="E748" s="7"/>
      <c r="F748" s="7"/>
      <c r="G748" s="7"/>
      <c r="H748" s="7"/>
      <c r="I748" s="7"/>
      <c r="K748" s="7"/>
      <c r="L748" s="7"/>
    </row>
    <row r="749" ht="15.75" customHeight="1">
      <c r="A749" s="7"/>
      <c r="B749" s="7"/>
      <c r="C749" s="7"/>
      <c r="D749" s="7"/>
      <c r="E749" s="7"/>
      <c r="F749" s="7"/>
      <c r="G749" s="7"/>
      <c r="H749" s="7"/>
      <c r="I749" s="7"/>
      <c r="K749" s="7"/>
      <c r="L749" s="7"/>
    </row>
    <row r="750" ht="15.75" customHeight="1">
      <c r="A750" s="7"/>
      <c r="B750" s="7"/>
      <c r="C750" s="7"/>
      <c r="D750" s="7"/>
      <c r="E750" s="7"/>
      <c r="F750" s="7"/>
      <c r="G750" s="7"/>
      <c r="H750" s="7"/>
      <c r="I750" s="7"/>
      <c r="K750" s="7"/>
      <c r="L750" s="7"/>
    </row>
    <row r="751" ht="15.75" customHeight="1">
      <c r="A751" s="7"/>
      <c r="B751" s="7"/>
      <c r="C751" s="7"/>
      <c r="D751" s="7"/>
      <c r="E751" s="7"/>
      <c r="F751" s="7"/>
      <c r="G751" s="7"/>
      <c r="H751" s="7"/>
      <c r="I751" s="7"/>
      <c r="K751" s="7"/>
      <c r="L751" s="7"/>
    </row>
    <row r="752" ht="15.75" customHeight="1">
      <c r="A752" s="7"/>
      <c r="B752" s="7"/>
      <c r="C752" s="7"/>
      <c r="D752" s="7"/>
      <c r="E752" s="7"/>
      <c r="F752" s="7"/>
      <c r="G752" s="7"/>
      <c r="H752" s="7"/>
      <c r="I752" s="7"/>
      <c r="K752" s="7"/>
      <c r="L752" s="7"/>
    </row>
    <row r="753" ht="15.75" customHeight="1">
      <c r="A753" s="7"/>
      <c r="B753" s="7"/>
      <c r="C753" s="7"/>
      <c r="D753" s="7"/>
      <c r="E753" s="7"/>
      <c r="F753" s="7"/>
      <c r="G753" s="7"/>
      <c r="H753" s="7"/>
      <c r="I753" s="7"/>
      <c r="K753" s="7"/>
      <c r="L753" s="7"/>
    </row>
    <row r="754" ht="15.75" customHeight="1">
      <c r="A754" s="7"/>
      <c r="B754" s="7"/>
      <c r="C754" s="7"/>
      <c r="D754" s="7"/>
      <c r="E754" s="7"/>
      <c r="F754" s="7"/>
      <c r="G754" s="7"/>
      <c r="H754" s="7"/>
      <c r="I754" s="7"/>
      <c r="K754" s="7"/>
      <c r="L754" s="7"/>
    </row>
    <row r="755" ht="15.75" customHeight="1">
      <c r="A755" s="7"/>
      <c r="B755" s="7"/>
      <c r="C755" s="7"/>
      <c r="D755" s="7"/>
      <c r="E755" s="7"/>
      <c r="F755" s="7"/>
      <c r="G755" s="7"/>
      <c r="H755" s="7"/>
      <c r="I755" s="7"/>
      <c r="K755" s="7"/>
      <c r="L755" s="7"/>
    </row>
    <row r="756" ht="15.75" customHeight="1">
      <c r="A756" s="7"/>
      <c r="B756" s="7"/>
      <c r="C756" s="7"/>
      <c r="D756" s="7"/>
      <c r="E756" s="7"/>
      <c r="F756" s="7"/>
      <c r="G756" s="7"/>
      <c r="H756" s="7"/>
      <c r="I756" s="7"/>
      <c r="K756" s="7"/>
      <c r="L756" s="7"/>
    </row>
    <row r="757" ht="15.75" customHeight="1">
      <c r="A757" s="7"/>
      <c r="B757" s="7"/>
      <c r="C757" s="7"/>
      <c r="D757" s="7"/>
      <c r="E757" s="7"/>
      <c r="F757" s="7"/>
      <c r="G757" s="7"/>
      <c r="H757" s="7"/>
      <c r="I757" s="7"/>
      <c r="K757" s="7"/>
      <c r="L757" s="7"/>
    </row>
    <row r="758" ht="15.75" customHeight="1">
      <c r="A758" s="7"/>
      <c r="B758" s="7"/>
      <c r="C758" s="7"/>
      <c r="D758" s="7"/>
      <c r="E758" s="7"/>
      <c r="F758" s="7"/>
      <c r="G758" s="7"/>
      <c r="H758" s="7"/>
      <c r="I758" s="7"/>
      <c r="K758" s="7"/>
      <c r="L758" s="7"/>
    </row>
    <row r="759" ht="15.75" customHeight="1">
      <c r="A759" s="7"/>
      <c r="B759" s="7"/>
      <c r="C759" s="7"/>
      <c r="D759" s="7"/>
      <c r="E759" s="7"/>
      <c r="F759" s="7"/>
      <c r="G759" s="7"/>
      <c r="H759" s="7"/>
      <c r="I759" s="7"/>
      <c r="K759" s="7"/>
      <c r="L759" s="7"/>
    </row>
    <row r="760" ht="15.75" customHeight="1">
      <c r="A760" s="7"/>
      <c r="B760" s="7"/>
      <c r="C760" s="7"/>
      <c r="D760" s="7"/>
      <c r="E760" s="7"/>
      <c r="F760" s="7"/>
      <c r="G760" s="7"/>
      <c r="H760" s="7"/>
      <c r="I760" s="7"/>
      <c r="K760" s="7"/>
      <c r="L760" s="7"/>
    </row>
    <row r="761" ht="15.75" customHeight="1">
      <c r="A761" s="7"/>
      <c r="B761" s="7"/>
      <c r="C761" s="7"/>
      <c r="D761" s="7"/>
      <c r="E761" s="7"/>
      <c r="F761" s="7"/>
      <c r="G761" s="7"/>
      <c r="H761" s="7"/>
      <c r="I761" s="7"/>
      <c r="K761" s="7"/>
      <c r="L761" s="7"/>
    </row>
    <row r="762" ht="15.75" customHeight="1">
      <c r="A762" s="7"/>
      <c r="B762" s="7"/>
      <c r="C762" s="7"/>
      <c r="D762" s="7"/>
      <c r="E762" s="7"/>
      <c r="F762" s="7"/>
      <c r="G762" s="7"/>
      <c r="H762" s="7"/>
      <c r="I762" s="7"/>
      <c r="K762" s="7"/>
      <c r="L762" s="7"/>
    </row>
    <row r="763" ht="15.75" customHeight="1">
      <c r="A763" s="7"/>
      <c r="B763" s="7"/>
      <c r="C763" s="7"/>
      <c r="D763" s="7"/>
      <c r="E763" s="7"/>
      <c r="F763" s="7"/>
      <c r="G763" s="7"/>
      <c r="H763" s="7"/>
      <c r="I763" s="7"/>
      <c r="K763" s="7"/>
      <c r="L763" s="7"/>
    </row>
    <row r="764" ht="15.75" customHeight="1">
      <c r="A764" s="7"/>
      <c r="B764" s="7"/>
      <c r="C764" s="7"/>
      <c r="D764" s="7"/>
      <c r="E764" s="7"/>
      <c r="F764" s="7"/>
      <c r="G764" s="7"/>
      <c r="H764" s="7"/>
      <c r="I764" s="7"/>
      <c r="K764" s="7"/>
      <c r="L764" s="7"/>
    </row>
    <row r="765" ht="15.75" customHeight="1">
      <c r="A765" s="7"/>
      <c r="B765" s="7"/>
      <c r="C765" s="7"/>
      <c r="D765" s="7"/>
      <c r="E765" s="7"/>
      <c r="F765" s="7"/>
      <c r="G765" s="7"/>
      <c r="H765" s="7"/>
      <c r="I765" s="7"/>
      <c r="K765" s="7"/>
      <c r="L765" s="7"/>
    </row>
    <row r="766" ht="15.75" customHeight="1">
      <c r="A766" s="7"/>
      <c r="B766" s="7"/>
      <c r="C766" s="7"/>
      <c r="D766" s="7"/>
      <c r="E766" s="7"/>
      <c r="F766" s="7"/>
      <c r="G766" s="7"/>
      <c r="H766" s="7"/>
      <c r="I766" s="7"/>
      <c r="K766" s="7"/>
      <c r="L766" s="7"/>
    </row>
    <row r="767" ht="15.75" customHeight="1">
      <c r="A767" s="7"/>
      <c r="B767" s="7"/>
      <c r="C767" s="7"/>
      <c r="D767" s="7"/>
      <c r="E767" s="7"/>
      <c r="F767" s="7"/>
      <c r="G767" s="7"/>
      <c r="H767" s="7"/>
      <c r="I767" s="7"/>
      <c r="K767" s="7"/>
      <c r="L767" s="7"/>
    </row>
    <row r="768" ht="15.75" customHeight="1">
      <c r="A768" s="7"/>
      <c r="B768" s="7"/>
      <c r="C768" s="7"/>
      <c r="D768" s="7"/>
      <c r="E768" s="7"/>
      <c r="F768" s="7"/>
      <c r="G768" s="7"/>
      <c r="H768" s="7"/>
      <c r="I768" s="7"/>
      <c r="K768" s="7"/>
      <c r="L768" s="7"/>
    </row>
    <row r="769" ht="15.75" customHeight="1">
      <c r="A769" s="7"/>
      <c r="B769" s="7"/>
      <c r="C769" s="7"/>
      <c r="D769" s="7"/>
      <c r="E769" s="7"/>
      <c r="F769" s="7"/>
      <c r="G769" s="7"/>
      <c r="H769" s="7"/>
      <c r="I769" s="7"/>
      <c r="K769" s="7"/>
      <c r="L769" s="7"/>
    </row>
    <row r="770" ht="15.75" customHeight="1">
      <c r="A770" s="7"/>
      <c r="B770" s="7"/>
      <c r="C770" s="7"/>
      <c r="D770" s="7"/>
      <c r="E770" s="7"/>
      <c r="F770" s="7"/>
      <c r="G770" s="7"/>
      <c r="H770" s="7"/>
      <c r="I770" s="7"/>
      <c r="K770" s="7"/>
      <c r="L770" s="7"/>
    </row>
    <row r="771" ht="15.75" customHeight="1">
      <c r="A771" s="7"/>
      <c r="B771" s="7"/>
      <c r="C771" s="7"/>
      <c r="D771" s="7"/>
      <c r="E771" s="7"/>
      <c r="F771" s="7"/>
      <c r="G771" s="7"/>
      <c r="H771" s="7"/>
      <c r="I771" s="7"/>
      <c r="K771" s="7"/>
      <c r="L771" s="7"/>
    </row>
    <row r="772" ht="15.75" customHeight="1">
      <c r="A772" s="7"/>
      <c r="B772" s="7"/>
      <c r="C772" s="7"/>
      <c r="D772" s="7"/>
      <c r="E772" s="7"/>
      <c r="F772" s="7"/>
      <c r="G772" s="7"/>
      <c r="H772" s="7"/>
      <c r="I772" s="7"/>
      <c r="K772" s="7"/>
      <c r="L772" s="7"/>
    </row>
    <row r="773" ht="15.75" customHeight="1">
      <c r="A773" s="7"/>
      <c r="B773" s="7"/>
      <c r="C773" s="7"/>
      <c r="D773" s="7"/>
      <c r="E773" s="7"/>
      <c r="F773" s="7"/>
      <c r="G773" s="7"/>
      <c r="H773" s="7"/>
      <c r="I773" s="7"/>
      <c r="K773" s="7"/>
      <c r="L773" s="7"/>
    </row>
    <row r="774" ht="15.75" customHeight="1">
      <c r="A774" s="7"/>
      <c r="B774" s="7"/>
      <c r="C774" s="7"/>
      <c r="D774" s="7"/>
      <c r="E774" s="7"/>
      <c r="F774" s="7"/>
      <c r="G774" s="7"/>
      <c r="H774" s="7"/>
      <c r="I774" s="7"/>
      <c r="K774" s="7"/>
      <c r="L774" s="7"/>
    </row>
    <row r="775" ht="15.75" customHeight="1">
      <c r="A775" s="7"/>
      <c r="B775" s="7"/>
      <c r="C775" s="7"/>
      <c r="D775" s="7"/>
      <c r="E775" s="7"/>
      <c r="F775" s="7"/>
      <c r="G775" s="7"/>
      <c r="H775" s="7"/>
      <c r="I775" s="7"/>
      <c r="K775" s="7"/>
      <c r="L775" s="7"/>
    </row>
    <row r="776" ht="15.75" customHeight="1">
      <c r="A776" s="7"/>
      <c r="B776" s="7"/>
      <c r="C776" s="7"/>
      <c r="D776" s="7"/>
      <c r="E776" s="7"/>
      <c r="F776" s="7"/>
      <c r="G776" s="7"/>
      <c r="H776" s="7"/>
      <c r="I776" s="7"/>
      <c r="K776" s="7"/>
      <c r="L776" s="7"/>
    </row>
    <row r="777" ht="15.75" customHeight="1">
      <c r="A777" s="7"/>
      <c r="B777" s="7"/>
      <c r="C777" s="7"/>
      <c r="D777" s="7"/>
      <c r="E777" s="7"/>
      <c r="F777" s="7"/>
      <c r="G777" s="7"/>
      <c r="H777" s="7"/>
      <c r="I777" s="7"/>
      <c r="K777" s="7"/>
      <c r="L777" s="7"/>
    </row>
    <row r="778" ht="15.75" customHeight="1">
      <c r="A778" s="7"/>
      <c r="B778" s="7"/>
      <c r="C778" s="7"/>
      <c r="D778" s="7"/>
      <c r="E778" s="7"/>
      <c r="F778" s="7"/>
      <c r="G778" s="7"/>
      <c r="H778" s="7"/>
      <c r="I778" s="7"/>
      <c r="K778" s="7"/>
      <c r="L778" s="7"/>
    </row>
    <row r="779" ht="15.75" customHeight="1">
      <c r="A779" s="7"/>
      <c r="B779" s="7"/>
      <c r="C779" s="7"/>
      <c r="D779" s="7"/>
      <c r="E779" s="7"/>
      <c r="F779" s="7"/>
      <c r="G779" s="7"/>
      <c r="H779" s="7"/>
      <c r="I779" s="7"/>
      <c r="K779" s="7"/>
      <c r="L779" s="7"/>
    </row>
    <row r="780" ht="15.75" customHeight="1">
      <c r="A780" s="7"/>
      <c r="B780" s="7"/>
      <c r="C780" s="7"/>
      <c r="D780" s="7"/>
      <c r="E780" s="7"/>
      <c r="F780" s="7"/>
      <c r="G780" s="7"/>
      <c r="H780" s="7"/>
      <c r="I780" s="7"/>
      <c r="K780" s="7"/>
      <c r="L780" s="7"/>
    </row>
    <row r="781" ht="15.75" customHeight="1">
      <c r="A781" s="7"/>
      <c r="B781" s="7"/>
      <c r="C781" s="7"/>
      <c r="D781" s="7"/>
      <c r="E781" s="7"/>
      <c r="F781" s="7"/>
      <c r="G781" s="7"/>
      <c r="H781" s="7"/>
      <c r="I781" s="7"/>
      <c r="K781" s="7"/>
      <c r="L781" s="7"/>
    </row>
    <row r="782" ht="15.75" customHeight="1">
      <c r="A782" s="7"/>
      <c r="B782" s="7"/>
      <c r="C782" s="7"/>
      <c r="D782" s="7"/>
      <c r="E782" s="7"/>
      <c r="F782" s="7"/>
      <c r="G782" s="7"/>
      <c r="H782" s="7"/>
      <c r="I782" s="7"/>
      <c r="K782" s="7"/>
      <c r="L782" s="7"/>
    </row>
    <row r="783" ht="15.75" customHeight="1">
      <c r="A783" s="7"/>
      <c r="B783" s="7"/>
      <c r="C783" s="7"/>
      <c r="D783" s="7"/>
      <c r="E783" s="7"/>
      <c r="F783" s="7"/>
      <c r="G783" s="7"/>
      <c r="H783" s="7"/>
      <c r="I783" s="7"/>
      <c r="K783" s="7"/>
      <c r="L783" s="7"/>
    </row>
    <row r="784" ht="15.75" customHeight="1">
      <c r="A784" s="7"/>
      <c r="B784" s="7"/>
      <c r="C784" s="7"/>
      <c r="D784" s="7"/>
      <c r="E784" s="7"/>
      <c r="F784" s="7"/>
      <c r="G784" s="7"/>
      <c r="H784" s="7"/>
      <c r="I784" s="7"/>
      <c r="K784" s="7"/>
      <c r="L784" s="7"/>
    </row>
    <row r="785" ht="15.75" customHeight="1">
      <c r="A785" s="7"/>
      <c r="B785" s="7"/>
      <c r="C785" s="7"/>
      <c r="D785" s="7"/>
      <c r="E785" s="7"/>
      <c r="F785" s="7"/>
      <c r="G785" s="7"/>
      <c r="H785" s="7"/>
      <c r="I785" s="7"/>
      <c r="K785" s="7"/>
      <c r="L785" s="7"/>
    </row>
    <row r="786" ht="15.75" customHeight="1">
      <c r="A786" s="7"/>
      <c r="B786" s="7"/>
      <c r="C786" s="7"/>
      <c r="D786" s="7"/>
      <c r="E786" s="7"/>
      <c r="F786" s="7"/>
      <c r="G786" s="7"/>
      <c r="H786" s="7"/>
      <c r="I786" s="7"/>
      <c r="K786" s="7"/>
      <c r="L786" s="7"/>
    </row>
    <row r="787" ht="15.75" customHeight="1">
      <c r="A787" s="7"/>
      <c r="B787" s="7"/>
      <c r="C787" s="7"/>
      <c r="D787" s="7"/>
      <c r="E787" s="7"/>
      <c r="F787" s="7"/>
      <c r="G787" s="7"/>
      <c r="H787" s="7"/>
      <c r="I787" s="7"/>
      <c r="K787" s="7"/>
      <c r="L787" s="7"/>
    </row>
    <row r="788" ht="15.75" customHeight="1">
      <c r="A788" s="7"/>
      <c r="B788" s="7"/>
      <c r="C788" s="7"/>
      <c r="D788" s="7"/>
      <c r="E788" s="7"/>
      <c r="F788" s="7"/>
      <c r="G788" s="7"/>
      <c r="H788" s="7"/>
      <c r="I788" s="7"/>
      <c r="K788" s="7"/>
      <c r="L788" s="7"/>
    </row>
    <row r="789" ht="15.75" customHeight="1">
      <c r="A789" s="7"/>
      <c r="B789" s="7"/>
      <c r="C789" s="7"/>
      <c r="D789" s="7"/>
      <c r="E789" s="7"/>
      <c r="F789" s="7"/>
      <c r="G789" s="7"/>
      <c r="H789" s="7"/>
      <c r="I789" s="7"/>
      <c r="K789" s="7"/>
      <c r="L789" s="7"/>
    </row>
    <row r="790" ht="15.75" customHeight="1">
      <c r="A790" s="7"/>
      <c r="B790" s="7"/>
      <c r="C790" s="7"/>
      <c r="D790" s="7"/>
      <c r="E790" s="7"/>
      <c r="F790" s="7"/>
      <c r="G790" s="7"/>
      <c r="H790" s="7"/>
      <c r="I790" s="7"/>
      <c r="K790" s="7"/>
      <c r="L790" s="7"/>
    </row>
    <row r="791" ht="15.75" customHeight="1">
      <c r="A791" s="7"/>
      <c r="B791" s="7"/>
      <c r="C791" s="7"/>
      <c r="D791" s="7"/>
      <c r="E791" s="7"/>
      <c r="F791" s="7"/>
      <c r="G791" s="7"/>
      <c r="H791" s="7"/>
      <c r="I791" s="7"/>
      <c r="K791" s="7"/>
      <c r="L791" s="7"/>
    </row>
    <row r="792" ht="15.75" customHeight="1">
      <c r="A792" s="7"/>
      <c r="B792" s="7"/>
      <c r="C792" s="7"/>
      <c r="D792" s="7"/>
      <c r="E792" s="7"/>
      <c r="F792" s="7"/>
      <c r="G792" s="7"/>
      <c r="H792" s="7"/>
      <c r="I792" s="7"/>
      <c r="K792" s="7"/>
      <c r="L792" s="7"/>
    </row>
    <row r="793" ht="15.75" customHeight="1">
      <c r="A793" s="7"/>
      <c r="B793" s="7"/>
      <c r="C793" s="7"/>
      <c r="D793" s="7"/>
      <c r="E793" s="7"/>
      <c r="F793" s="7"/>
      <c r="G793" s="7"/>
      <c r="H793" s="7"/>
      <c r="I793" s="7"/>
      <c r="K793" s="7"/>
      <c r="L793" s="7"/>
    </row>
    <row r="794" ht="15.75" customHeight="1">
      <c r="A794" s="7"/>
      <c r="B794" s="7"/>
      <c r="C794" s="7"/>
      <c r="D794" s="7"/>
      <c r="E794" s="7"/>
      <c r="F794" s="7"/>
      <c r="G794" s="7"/>
      <c r="H794" s="7"/>
      <c r="I794" s="7"/>
      <c r="K794" s="7"/>
      <c r="L794" s="7"/>
    </row>
    <row r="795" ht="15.75" customHeight="1">
      <c r="A795" s="7"/>
      <c r="B795" s="7"/>
      <c r="C795" s="7"/>
      <c r="D795" s="7"/>
      <c r="E795" s="7"/>
      <c r="F795" s="7"/>
      <c r="G795" s="7"/>
      <c r="H795" s="7"/>
      <c r="I795" s="7"/>
      <c r="K795" s="7"/>
      <c r="L795" s="7"/>
    </row>
    <row r="796" ht="15.75" customHeight="1">
      <c r="A796" s="7"/>
      <c r="B796" s="7"/>
      <c r="C796" s="7"/>
      <c r="D796" s="7"/>
      <c r="E796" s="7"/>
      <c r="F796" s="7"/>
      <c r="G796" s="7"/>
      <c r="H796" s="7"/>
      <c r="I796" s="7"/>
      <c r="K796" s="7"/>
      <c r="L796" s="7"/>
    </row>
    <row r="797" ht="15.75" customHeight="1">
      <c r="A797" s="7"/>
      <c r="B797" s="7"/>
      <c r="C797" s="7"/>
      <c r="D797" s="7"/>
      <c r="E797" s="7"/>
      <c r="F797" s="7"/>
      <c r="G797" s="7"/>
      <c r="H797" s="7"/>
      <c r="I797" s="7"/>
      <c r="K797" s="7"/>
      <c r="L797" s="7"/>
    </row>
    <row r="798" ht="15.75" customHeight="1">
      <c r="A798" s="7"/>
      <c r="B798" s="7"/>
      <c r="C798" s="7"/>
      <c r="D798" s="7"/>
      <c r="E798" s="7"/>
      <c r="F798" s="7"/>
      <c r="G798" s="7"/>
      <c r="H798" s="7"/>
      <c r="I798" s="7"/>
      <c r="K798" s="7"/>
      <c r="L798" s="7"/>
    </row>
    <row r="799" ht="15.75" customHeight="1">
      <c r="A799" s="7"/>
      <c r="B799" s="7"/>
      <c r="C799" s="7"/>
      <c r="D799" s="7"/>
      <c r="E799" s="7"/>
      <c r="F799" s="7"/>
      <c r="G799" s="7"/>
      <c r="H799" s="7"/>
      <c r="I799" s="7"/>
      <c r="K799" s="7"/>
      <c r="L799" s="7"/>
    </row>
    <row r="800" ht="15.75" customHeight="1">
      <c r="A800" s="7"/>
      <c r="B800" s="7"/>
      <c r="C800" s="7"/>
      <c r="D800" s="7"/>
      <c r="E800" s="7"/>
      <c r="F800" s="7"/>
      <c r="G800" s="7"/>
      <c r="H800" s="7"/>
      <c r="I800" s="7"/>
      <c r="K800" s="7"/>
      <c r="L800" s="7"/>
    </row>
    <row r="801" ht="15.75" customHeight="1">
      <c r="A801" s="7"/>
      <c r="B801" s="7"/>
      <c r="C801" s="7"/>
      <c r="D801" s="7"/>
      <c r="E801" s="7"/>
      <c r="F801" s="7"/>
      <c r="G801" s="7"/>
      <c r="H801" s="7"/>
      <c r="I801" s="7"/>
      <c r="K801" s="7"/>
      <c r="L801" s="7"/>
    </row>
    <row r="802" ht="15.75" customHeight="1">
      <c r="A802" s="7"/>
      <c r="B802" s="7"/>
      <c r="C802" s="7"/>
      <c r="D802" s="7"/>
      <c r="E802" s="7"/>
      <c r="F802" s="7"/>
      <c r="G802" s="7"/>
      <c r="H802" s="7"/>
      <c r="I802" s="7"/>
      <c r="K802" s="7"/>
      <c r="L802" s="7"/>
    </row>
    <row r="803" ht="15.75" customHeight="1">
      <c r="A803" s="7"/>
      <c r="B803" s="7"/>
      <c r="C803" s="7"/>
      <c r="D803" s="7"/>
      <c r="E803" s="7"/>
      <c r="F803" s="7"/>
      <c r="G803" s="7"/>
      <c r="H803" s="7"/>
      <c r="I803" s="7"/>
      <c r="K803" s="7"/>
      <c r="L803" s="7"/>
    </row>
    <row r="804" ht="15.75" customHeight="1">
      <c r="A804" s="7"/>
      <c r="B804" s="7"/>
      <c r="C804" s="7"/>
      <c r="D804" s="7"/>
      <c r="E804" s="7"/>
      <c r="F804" s="7"/>
      <c r="G804" s="7"/>
      <c r="H804" s="7"/>
      <c r="I804" s="7"/>
      <c r="K804" s="7"/>
      <c r="L804" s="7"/>
    </row>
    <row r="805" ht="15.75" customHeight="1">
      <c r="A805" s="7"/>
      <c r="B805" s="7"/>
      <c r="C805" s="7"/>
      <c r="D805" s="7"/>
      <c r="E805" s="7"/>
      <c r="F805" s="7"/>
      <c r="G805" s="7"/>
      <c r="H805" s="7"/>
      <c r="I805" s="7"/>
      <c r="K805" s="7"/>
      <c r="L805" s="7"/>
    </row>
    <row r="806" ht="15.75" customHeight="1">
      <c r="A806" s="7"/>
      <c r="B806" s="7"/>
      <c r="C806" s="7"/>
      <c r="D806" s="7"/>
      <c r="E806" s="7"/>
      <c r="F806" s="7"/>
      <c r="G806" s="7"/>
      <c r="H806" s="7"/>
      <c r="I806" s="7"/>
      <c r="K806" s="7"/>
      <c r="L806" s="7"/>
    </row>
    <row r="807" ht="15.75" customHeight="1">
      <c r="A807" s="7"/>
      <c r="B807" s="7"/>
      <c r="C807" s="7"/>
      <c r="D807" s="7"/>
      <c r="E807" s="7"/>
      <c r="F807" s="7"/>
      <c r="G807" s="7"/>
      <c r="H807" s="7"/>
      <c r="I807" s="7"/>
      <c r="K807" s="7"/>
      <c r="L807" s="7"/>
    </row>
    <row r="808" ht="15.75" customHeight="1">
      <c r="A808" s="7"/>
      <c r="B808" s="7"/>
      <c r="C808" s="7"/>
      <c r="D808" s="7"/>
      <c r="E808" s="7"/>
      <c r="F808" s="7"/>
      <c r="G808" s="7"/>
      <c r="H808" s="7"/>
      <c r="I808" s="7"/>
      <c r="K808" s="7"/>
      <c r="L808" s="7"/>
    </row>
    <row r="809" ht="15.75" customHeight="1">
      <c r="A809" s="7"/>
      <c r="B809" s="7"/>
      <c r="C809" s="7"/>
      <c r="D809" s="7"/>
      <c r="E809" s="7"/>
      <c r="F809" s="7"/>
      <c r="G809" s="7"/>
      <c r="H809" s="7"/>
      <c r="I809" s="7"/>
      <c r="K809" s="7"/>
      <c r="L809" s="7"/>
    </row>
    <row r="810" ht="15.75" customHeight="1">
      <c r="A810" s="7"/>
      <c r="B810" s="7"/>
      <c r="C810" s="7"/>
      <c r="D810" s="7"/>
      <c r="E810" s="7"/>
      <c r="F810" s="7"/>
      <c r="G810" s="7"/>
      <c r="H810" s="7"/>
      <c r="I810" s="7"/>
      <c r="K810" s="7"/>
      <c r="L810" s="7"/>
    </row>
    <row r="811" ht="15.75" customHeight="1">
      <c r="A811" s="7"/>
      <c r="B811" s="7"/>
      <c r="C811" s="7"/>
      <c r="D811" s="7"/>
      <c r="E811" s="7"/>
      <c r="F811" s="7"/>
      <c r="G811" s="7"/>
      <c r="H811" s="7"/>
      <c r="I811" s="7"/>
      <c r="K811" s="7"/>
      <c r="L811" s="7"/>
    </row>
    <row r="812" ht="15.75" customHeight="1">
      <c r="A812" s="7"/>
      <c r="B812" s="7"/>
      <c r="C812" s="7"/>
      <c r="D812" s="7"/>
      <c r="E812" s="7"/>
      <c r="F812" s="7"/>
      <c r="G812" s="7"/>
      <c r="H812" s="7"/>
      <c r="I812" s="7"/>
      <c r="K812" s="7"/>
      <c r="L812" s="7"/>
    </row>
    <row r="813" ht="15.75" customHeight="1">
      <c r="A813" s="7"/>
      <c r="B813" s="7"/>
      <c r="C813" s="7"/>
      <c r="D813" s="7"/>
      <c r="E813" s="7"/>
      <c r="F813" s="7"/>
      <c r="G813" s="7"/>
      <c r="H813" s="7"/>
      <c r="I813" s="7"/>
      <c r="K813" s="7"/>
      <c r="L813" s="7"/>
    </row>
    <row r="814" ht="15.75" customHeight="1">
      <c r="A814" s="7"/>
      <c r="B814" s="7"/>
      <c r="C814" s="7"/>
      <c r="D814" s="7"/>
      <c r="E814" s="7"/>
      <c r="F814" s="7"/>
      <c r="G814" s="7"/>
      <c r="H814" s="7"/>
      <c r="I814" s="7"/>
      <c r="K814" s="7"/>
      <c r="L814" s="7"/>
    </row>
    <row r="815" ht="15.75" customHeight="1">
      <c r="A815" s="7"/>
      <c r="B815" s="7"/>
      <c r="C815" s="7"/>
      <c r="D815" s="7"/>
      <c r="E815" s="7"/>
      <c r="F815" s="7"/>
      <c r="G815" s="7"/>
      <c r="H815" s="7"/>
      <c r="I815" s="7"/>
      <c r="K815" s="7"/>
      <c r="L815" s="7"/>
    </row>
    <row r="816" ht="15.75" customHeight="1">
      <c r="A816" s="7"/>
      <c r="B816" s="7"/>
      <c r="C816" s="7"/>
      <c r="D816" s="7"/>
      <c r="E816" s="7"/>
      <c r="F816" s="7"/>
      <c r="G816" s="7"/>
      <c r="H816" s="7"/>
      <c r="I816" s="7"/>
      <c r="K816" s="7"/>
      <c r="L816" s="7"/>
    </row>
    <row r="817" ht="15.75" customHeight="1">
      <c r="A817" s="7"/>
      <c r="B817" s="7"/>
      <c r="C817" s="7"/>
      <c r="D817" s="7"/>
      <c r="E817" s="7"/>
      <c r="F817" s="7"/>
      <c r="G817" s="7"/>
      <c r="H817" s="7"/>
      <c r="I817" s="7"/>
      <c r="K817" s="7"/>
      <c r="L817" s="7"/>
    </row>
    <row r="818" ht="15.75" customHeight="1">
      <c r="A818" s="7"/>
      <c r="B818" s="7"/>
      <c r="C818" s="7"/>
      <c r="D818" s="7"/>
      <c r="E818" s="7"/>
      <c r="F818" s="7"/>
      <c r="G818" s="7"/>
      <c r="H818" s="7"/>
      <c r="I818" s="7"/>
      <c r="K818" s="7"/>
      <c r="L818" s="7"/>
    </row>
    <row r="819" ht="15.75" customHeight="1">
      <c r="A819" s="7"/>
      <c r="B819" s="7"/>
      <c r="C819" s="7"/>
      <c r="D819" s="7"/>
      <c r="E819" s="7"/>
      <c r="F819" s="7"/>
      <c r="G819" s="7"/>
      <c r="H819" s="7"/>
      <c r="I819" s="7"/>
      <c r="K819" s="7"/>
      <c r="L819" s="7"/>
    </row>
    <row r="820" ht="15.75" customHeight="1">
      <c r="A820" s="7"/>
      <c r="B820" s="7"/>
      <c r="C820" s="7"/>
      <c r="D820" s="7"/>
      <c r="E820" s="7"/>
      <c r="F820" s="7"/>
      <c r="G820" s="7"/>
      <c r="H820" s="7"/>
      <c r="I820" s="7"/>
      <c r="K820" s="7"/>
      <c r="L820" s="7"/>
    </row>
    <row r="821" ht="15.75" customHeight="1">
      <c r="A821" s="7"/>
      <c r="B821" s="7"/>
      <c r="C821" s="7"/>
      <c r="D821" s="7"/>
      <c r="E821" s="7"/>
      <c r="F821" s="7"/>
      <c r="G821" s="7"/>
      <c r="H821" s="7"/>
      <c r="I821" s="7"/>
      <c r="K821" s="7"/>
      <c r="L821" s="7"/>
    </row>
    <row r="822" ht="15.75" customHeight="1">
      <c r="A822" s="7"/>
      <c r="B822" s="7"/>
      <c r="C822" s="7"/>
      <c r="D822" s="7"/>
      <c r="E822" s="7"/>
      <c r="F822" s="7"/>
      <c r="G822" s="7"/>
      <c r="H822" s="7"/>
      <c r="I822" s="7"/>
      <c r="K822" s="7"/>
      <c r="L822" s="7"/>
    </row>
    <row r="823" ht="15.75" customHeight="1">
      <c r="A823" s="7"/>
      <c r="B823" s="7"/>
      <c r="C823" s="7"/>
      <c r="D823" s="7"/>
      <c r="E823" s="7"/>
      <c r="F823" s="7"/>
      <c r="G823" s="7"/>
      <c r="H823" s="7"/>
      <c r="I823" s="7"/>
      <c r="K823" s="7"/>
      <c r="L823" s="7"/>
    </row>
    <row r="824" ht="15.75" customHeight="1">
      <c r="A824" s="7"/>
      <c r="B824" s="7"/>
      <c r="C824" s="7"/>
      <c r="D824" s="7"/>
      <c r="E824" s="7"/>
      <c r="F824" s="7"/>
      <c r="G824" s="7"/>
      <c r="H824" s="7"/>
      <c r="I824" s="7"/>
      <c r="K824" s="7"/>
      <c r="L824" s="7"/>
    </row>
    <row r="825" ht="15.75" customHeight="1">
      <c r="A825" s="7"/>
      <c r="B825" s="7"/>
      <c r="C825" s="7"/>
      <c r="D825" s="7"/>
      <c r="E825" s="7"/>
      <c r="F825" s="7"/>
      <c r="G825" s="7"/>
      <c r="H825" s="7"/>
      <c r="I825" s="7"/>
      <c r="K825" s="7"/>
      <c r="L825" s="7"/>
    </row>
    <row r="826" ht="15.75" customHeight="1">
      <c r="A826" s="7"/>
      <c r="B826" s="7"/>
      <c r="C826" s="7"/>
      <c r="D826" s="7"/>
      <c r="E826" s="7"/>
      <c r="F826" s="7"/>
      <c r="G826" s="7"/>
      <c r="H826" s="7"/>
      <c r="I826" s="7"/>
      <c r="K826" s="7"/>
      <c r="L826" s="7"/>
    </row>
    <row r="827" ht="15.75" customHeight="1">
      <c r="A827" s="7"/>
      <c r="B827" s="7"/>
      <c r="C827" s="7"/>
      <c r="D827" s="7"/>
      <c r="E827" s="7"/>
      <c r="F827" s="7"/>
      <c r="G827" s="7"/>
      <c r="H827" s="7"/>
      <c r="I827" s="7"/>
      <c r="K827" s="7"/>
      <c r="L827" s="7"/>
    </row>
    <row r="828" ht="15.75" customHeight="1">
      <c r="A828" s="7"/>
      <c r="B828" s="7"/>
      <c r="C828" s="7"/>
      <c r="D828" s="7"/>
      <c r="E828" s="7"/>
      <c r="F828" s="7"/>
      <c r="G828" s="7"/>
      <c r="H828" s="7"/>
      <c r="I828" s="7"/>
      <c r="K828" s="7"/>
      <c r="L828" s="7"/>
    </row>
    <row r="829" ht="15.75" customHeight="1">
      <c r="A829" s="7"/>
      <c r="B829" s="7"/>
      <c r="C829" s="7"/>
      <c r="D829" s="7"/>
      <c r="E829" s="7"/>
      <c r="F829" s="7"/>
      <c r="G829" s="7"/>
      <c r="H829" s="7"/>
      <c r="I829" s="7"/>
      <c r="K829" s="7"/>
      <c r="L829" s="7"/>
    </row>
    <row r="830" ht="15.75" customHeight="1">
      <c r="A830" s="7"/>
      <c r="B830" s="7"/>
      <c r="C830" s="7"/>
      <c r="D830" s="7"/>
      <c r="E830" s="7"/>
      <c r="F830" s="7"/>
      <c r="G830" s="7"/>
      <c r="H830" s="7"/>
      <c r="I830" s="7"/>
      <c r="K830" s="7"/>
      <c r="L830" s="7"/>
    </row>
    <row r="831" ht="15.75" customHeight="1">
      <c r="A831" s="7"/>
      <c r="B831" s="7"/>
      <c r="C831" s="7"/>
      <c r="D831" s="7"/>
      <c r="E831" s="7"/>
      <c r="F831" s="7"/>
      <c r="G831" s="7"/>
      <c r="H831" s="7"/>
      <c r="I831" s="7"/>
      <c r="K831" s="7"/>
      <c r="L831" s="7"/>
    </row>
    <row r="832" ht="15.75" customHeight="1">
      <c r="A832" s="7"/>
      <c r="B832" s="7"/>
      <c r="C832" s="7"/>
      <c r="D832" s="7"/>
      <c r="E832" s="7"/>
      <c r="F832" s="7"/>
      <c r="G832" s="7"/>
      <c r="H832" s="7"/>
      <c r="I832" s="7"/>
      <c r="K832" s="7"/>
      <c r="L832" s="7"/>
    </row>
    <row r="833" ht="15.75" customHeight="1">
      <c r="A833" s="7"/>
      <c r="B833" s="7"/>
      <c r="C833" s="7"/>
      <c r="D833" s="7"/>
      <c r="E833" s="7"/>
      <c r="F833" s="7"/>
      <c r="G833" s="7"/>
      <c r="H833" s="7"/>
      <c r="I833" s="7"/>
      <c r="K833" s="7"/>
      <c r="L833" s="7"/>
    </row>
    <row r="834" ht="15.75" customHeight="1">
      <c r="A834" s="7"/>
      <c r="B834" s="7"/>
      <c r="C834" s="7"/>
      <c r="D834" s="7"/>
      <c r="E834" s="7"/>
      <c r="F834" s="7"/>
      <c r="G834" s="7"/>
      <c r="H834" s="7"/>
      <c r="I834" s="7"/>
      <c r="K834" s="7"/>
      <c r="L834" s="7"/>
    </row>
    <row r="835" ht="15.75" customHeight="1">
      <c r="A835" s="7"/>
      <c r="B835" s="7"/>
      <c r="C835" s="7"/>
      <c r="D835" s="7"/>
      <c r="E835" s="7"/>
      <c r="F835" s="7"/>
      <c r="G835" s="7"/>
      <c r="H835" s="7"/>
      <c r="I835" s="7"/>
      <c r="K835" s="7"/>
      <c r="L835" s="7"/>
    </row>
    <row r="836" ht="15.75" customHeight="1">
      <c r="A836" s="7"/>
      <c r="B836" s="7"/>
      <c r="C836" s="7"/>
      <c r="D836" s="7"/>
      <c r="E836" s="7"/>
      <c r="F836" s="7"/>
      <c r="G836" s="7"/>
      <c r="H836" s="7"/>
      <c r="I836" s="7"/>
      <c r="K836" s="7"/>
      <c r="L836" s="7"/>
    </row>
    <row r="837" ht="15.75" customHeight="1">
      <c r="A837" s="7"/>
      <c r="B837" s="7"/>
      <c r="C837" s="7"/>
      <c r="D837" s="7"/>
      <c r="E837" s="7"/>
      <c r="F837" s="7"/>
      <c r="G837" s="7"/>
      <c r="H837" s="7"/>
      <c r="I837" s="7"/>
      <c r="K837" s="7"/>
      <c r="L837" s="7"/>
    </row>
    <row r="838" ht="15.75" customHeight="1">
      <c r="A838" s="7"/>
      <c r="B838" s="7"/>
      <c r="C838" s="7"/>
      <c r="D838" s="7"/>
      <c r="E838" s="7"/>
      <c r="F838" s="7"/>
      <c r="G838" s="7"/>
      <c r="H838" s="7"/>
      <c r="I838" s="7"/>
      <c r="K838" s="7"/>
      <c r="L838" s="7"/>
    </row>
    <row r="839" ht="15.75" customHeight="1">
      <c r="A839" s="7"/>
      <c r="B839" s="7"/>
      <c r="C839" s="7"/>
      <c r="D839" s="7"/>
      <c r="E839" s="7"/>
      <c r="F839" s="7"/>
      <c r="G839" s="7"/>
      <c r="H839" s="7"/>
      <c r="I839" s="7"/>
      <c r="K839" s="7"/>
      <c r="L839" s="7"/>
    </row>
    <row r="840" ht="15.75" customHeight="1">
      <c r="A840" s="7"/>
      <c r="B840" s="7"/>
      <c r="C840" s="7"/>
      <c r="D840" s="7"/>
      <c r="E840" s="7"/>
      <c r="F840" s="7"/>
      <c r="G840" s="7"/>
      <c r="H840" s="7"/>
      <c r="I840" s="7"/>
      <c r="K840" s="7"/>
      <c r="L840" s="7"/>
    </row>
    <row r="841" ht="15.75" customHeight="1">
      <c r="A841" s="7"/>
      <c r="B841" s="7"/>
      <c r="C841" s="7"/>
      <c r="D841" s="7"/>
      <c r="E841" s="7"/>
      <c r="F841" s="7"/>
      <c r="G841" s="7"/>
      <c r="H841" s="7"/>
      <c r="I841" s="7"/>
      <c r="K841" s="7"/>
      <c r="L841" s="7"/>
    </row>
    <row r="842" ht="15.75" customHeight="1">
      <c r="A842" s="7"/>
      <c r="B842" s="7"/>
      <c r="C842" s="7"/>
      <c r="D842" s="7"/>
      <c r="E842" s="7"/>
      <c r="F842" s="7"/>
      <c r="G842" s="7"/>
      <c r="H842" s="7"/>
      <c r="I842" s="7"/>
      <c r="K842" s="7"/>
      <c r="L842" s="7"/>
    </row>
    <row r="843" ht="15.75" customHeight="1">
      <c r="A843" s="7"/>
      <c r="B843" s="7"/>
      <c r="C843" s="7"/>
      <c r="D843" s="7"/>
      <c r="E843" s="7"/>
      <c r="F843" s="7"/>
      <c r="G843" s="7"/>
      <c r="H843" s="7"/>
      <c r="I843" s="7"/>
      <c r="K843" s="7"/>
      <c r="L843" s="7"/>
    </row>
    <row r="844" ht="15.75" customHeight="1">
      <c r="A844" s="7"/>
      <c r="B844" s="7"/>
      <c r="C844" s="7"/>
      <c r="D844" s="7"/>
      <c r="E844" s="7"/>
      <c r="F844" s="7"/>
      <c r="G844" s="7"/>
      <c r="H844" s="7"/>
      <c r="I844" s="7"/>
      <c r="K844" s="7"/>
      <c r="L844" s="7"/>
    </row>
    <row r="845" ht="15.75" customHeight="1">
      <c r="A845" s="7"/>
      <c r="B845" s="7"/>
      <c r="C845" s="7"/>
      <c r="D845" s="7"/>
      <c r="E845" s="7"/>
      <c r="F845" s="7"/>
      <c r="G845" s="7"/>
      <c r="H845" s="7"/>
      <c r="I845" s="7"/>
      <c r="K845" s="7"/>
      <c r="L845" s="7"/>
    </row>
    <row r="846" ht="15.75" customHeight="1">
      <c r="A846" s="7"/>
      <c r="B846" s="7"/>
      <c r="C846" s="7"/>
      <c r="D846" s="7"/>
      <c r="E846" s="7"/>
      <c r="F846" s="7"/>
      <c r="G846" s="7"/>
      <c r="H846" s="7"/>
      <c r="I846" s="7"/>
      <c r="K846" s="7"/>
      <c r="L846" s="7"/>
    </row>
    <row r="847" ht="15.75" customHeight="1">
      <c r="A847" s="7"/>
      <c r="B847" s="7"/>
      <c r="C847" s="7"/>
      <c r="D847" s="7"/>
      <c r="E847" s="7"/>
      <c r="F847" s="7"/>
      <c r="G847" s="7"/>
      <c r="H847" s="7"/>
      <c r="I847" s="7"/>
      <c r="K847" s="7"/>
      <c r="L847" s="7"/>
    </row>
    <row r="848" ht="15.75" customHeight="1">
      <c r="A848" s="7"/>
      <c r="B848" s="7"/>
      <c r="C848" s="7"/>
      <c r="D848" s="7"/>
      <c r="E848" s="7"/>
      <c r="F848" s="7"/>
      <c r="G848" s="7"/>
      <c r="H848" s="7"/>
      <c r="I848" s="7"/>
      <c r="K848" s="7"/>
      <c r="L848" s="7"/>
    </row>
    <row r="849" ht="15.75" customHeight="1">
      <c r="A849" s="7"/>
      <c r="B849" s="7"/>
      <c r="C849" s="7"/>
      <c r="D849" s="7"/>
      <c r="E849" s="7"/>
      <c r="F849" s="7"/>
      <c r="G849" s="7"/>
      <c r="H849" s="7"/>
      <c r="I849" s="7"/>
      <c r="K849" s="7"/>
      <c r="L849" s="7"/>
    </row>
    <row r="850" ht="15.75" customHeight="1">
      <c r="A850" s="7"/>
      <c r="B850" s="7"/>
      <c r="C850" s="7"/>
      <c r="D850" s="7"/>
      <c r="E850" s="7"/>
      <c r="F850" s="7"/>
      <c r="G850" s="7"/>
      <c r="H850" s="7"/>
      <c r="I850" s="7"/>
      <c r="K850" s="7"/>
      <c r="L850" s="7"/>
    </row>
    <row r="851" ht="15.75" customHeight="1">
      <c r="A851" s="7"/>
      <c r="B851" s="7"/>
      <c r="C851" s="7"/>
      <c r="D851" s="7"/>
      <c r="E851" s="7"/>
      <c r="F851" s="7"/>
      <c r="G851" s="7"/>
      <c r="H851" s="7"/>
      <c r="I851" s="7"/>
      <c r="K851" s="7"/>
      <c r="L851" s="7"/>
    </row>
    <row r="852" ht="15.75" customHeight="1">
      <c r="A852" s="7"/>
      <c r="B852" s="7"/>
      <c r="C852" s="7"/>
      <c r="D852" s="7"/>
      <c r="E852" s="7"/>
      <c r="F852" s="7"/>
      <c r="G852" s="7"/>
      <c r="H852" s="7"/>
      <c r="I852" s="7"/>
      <c r="K852" s="7"/>
      <c r="L852" s="7"/>
    </row>
    <row r="853" ht="15.75" customHeight="1">
      <c r="A853" s="7"/>
      <c r="B853" s="7"/>
      <c r="C853" s="7"/>
      <c r="D853" s="7"/>
      <c r="E853" s="7"/>
      <c r="F853" s="7"/>
      <c r="G853" s="7"/>
      <c r="H853" s="7"/>
      <c r="I853" s="7"/>
      <c r="K853" s="7"/>
      <c r="L853" s="7"/>
    </row>
    <row r="854" ht="15.75" customHeight="1">
      <c r="A854" s="7"/>
      <c r="B854" s="7"/>
      <c r="C854" s="7"/>
      <c r="D854" s="7"/>
      <c r="E854" s="7"/>
      <c r="F854" s="7"/>
      <c r="G854" s="7"/>
      <c r="H854" s="7"/>
      <c r="I854" s="7"/>
      <c r="K854" s="7"/>
      <c r="L854" s="7"/>
    </row>
    <row r="855" ht="15.75" customHeight="1">
      <c r="A855" s="7"/>
      <c r="B855" s="7"/>
      <c r="C855" s="7"/>
      <c r="D855" s="7"/>
      <c r="E855" s="7"/>
      <c r="F855" s="7"/>
      <c r="G855" s="7"/>
      <c r="H855" s="7"/>
      <c r="I855" s="7"/>
      <c r="K855" s="7"/>
      <c r="L855" s="7"/>
    </row>
    <row r="856" ht="15.75" customHeight="1">
      <c r="A856" s="7"/>
      <c r="B856" s="7"/>
      <c r="C856" s="7"/>
      <c r="D856" s="7"/>
      <c r="E856" s="7"/>
      <c r="F856" s="7"/>
      <c r="G856" s="7"/>
      <c r="H856" s="7"/>
      <c r="I856" s="7"/>
      <c r="K856" s="7"/>
      <c r="L856" s="7"/>
    </row>
    <row r="857" ht="15.75" customHeight="1">
      <c r="A857" s="7"/>
      <c r="B857" s="7"/>
      <c r="C857" s="7"/>
      <c r="D857" s="7"/>
      <c r="E857" s="7"/>
      <c r="F857" s="7"/>
      <c r="G857" s="7"/>
      <c r="H857" s="7"/>
      <c r="I857" s="7"/>
      <c r="K857" s="7"/>
      <c r="L857" s="7"/>
    </row>
    <row r="858" ht="15.75" customHeight="1">
      <c r="A858" s="7"/>
      <c r="B858" s="7"/>
      <c r="C858" s="7"/>
      <c r="D858" s="7"/>
      <c r="E858" s="7"/>
      <c r="F858" s="7"/>
      <c r="G858" s="7"/>
      <c r="H858" s="7"/>
      <c r="I858" s="7"/>
      <c r="K858" s="7"/>
      <c r="L858" s="7"/>
    </row>
    <row r="859" ht="15.75" customHeight="1">
      <c r="A859" s="7"/>
      <c r="B859" s="7"/>
      <c r="C859" s="7"/>
      <c r="D859" s="7"/>
      <c r="E859" s="7"/>
      <c r="F859" s="7"/>
      <c r="G859" s="7"/>
      <c r="H859" s="7"/>
      <c r="I859" s="7"/>
      <c r="K859" s="7"/>
      <c r="L859" s="7"/>
    </row>
    <row r="860" ht="15.75" customHeight="1">
      <c r="A860" s="7"/>
      <c r="B860" s="7"/>
      <c r="C860" s="7"/>
      <c r="D860" s="7"/>
      <c r="E860" s="7"/>
      <c r="F860" s="7"/>
      <c r="G860" s="7"/>
      <c r="H860" s="7"/>
      <c r="I860" s="7"/>
      <c r="K860" s="7"/>
      <c r="L860" s="7"/>
    </row>
    <row r="861" ht="15.75" customHeight="1">
      <c r="A861" s="7"/>
      <c r="B861" s="7"/>
      <c r="C861" s="7"/>
      <c r="D861" s="7"/>
      <c r="E861" s="7"/>
      <c r="F861" s="7"/>
      <c r="G861" s="7"/>
      <c r="H861" s="7"/>
      <c r="I861" s="7"/>
      <c r="K861" s="7"/>
      <c r="L861" s="7"/>
    </row>
    <row r="862" ht="15.75" customHeight="1">
      <c r="A862" s="7"/>
      <c r="B862" s="7"/>
      <c r="C862" s="7"/>
      <c r="D862" s="7"/>
      <c r="E862" s="7"/>
      <c r="F862" s="7"/>
      <c r="G862" s="7"/>
      <c r="H862" s="7"/>
      <c r="I862" s="7"/>
      <c r="K862" s="7"/>
      <c r="L862" s="7"/>
    </row>
    <row r="863" ht="15.75" customHeight="1">
      <c r="A863" s="7"/>
      <c r="B863" s="7"/>
      <c r="C863" s="7"/>
      <c r="D863" s="7"/>
      <c r="E863" s="7"/>
      <c r="F863" s="7"/>
      <c r="G863" s="7"/>
      <c r="H863" s="7"/>
      <c r="I863" s="7"/>
      <c r="K863" s="7"/>
      <c r="L863" s="7"/>
    </row>
    <row r="864" ht="15.75" customHeight="1">
      <c r="A864" s="7"/>
      <c r="B864" s="7"/>
      <c r="C864" s="7"/>
      <c r="D864" s="7"/>
      <c r="E864" s="7"/>
      <c r="F864" s="7"/>
      <c r="G864" s="7"/>
      <c r="H864" s="7"/>
      <c r="I864" s="7"/>
      <c r="K864" s="7"/>
      <c r="L864" s="7"/>
    </row>
    <row r="865" ht="15.75" customHeight="1">
      <c r="A865" s="7"/>
      <c r="B865" s="7"/>
      <c r="C865" s="7"/>
      <c r="D865" s="7"/>
      <c r="E865" s="7"/>
      <c r="F865" s="7"/>
      <c r="G865" s="7"/>
      <c r="H865" s="7"/>
      <c r="I865" s="7"/>
      <c r="K865" s="7"/>
      <c r="L865" s="7"/>
    </row>
    <row r="866" ht="15.75" customHeight="1">
      <c r="A866" s="7"/>
      <c r="B866" s="7"/>
      <c r="C866" s="7"/>
      <c r="D866" s="7"/>
      <c r="E866" s="7"/>
      <c r="F866" s="7"/>
      <c r="G866" s="7"/>
      <c r="H866" s="7"/>
      <c r="I866" s="7"/>
      <c r="K866" s="7"/>
      <c r="L866" s="7"/>
    </row>
    <row r="867" ht="15.75" customHeight="1">
      <c r="A867" s="7"/>
      <c r="B867" s="7"/>
      <c r="C867" s="7"/>
      <c r="D867" s="7"/>
      <c r="E867" s="7"/>
      <c r="F867" s="7"/>
      <c r="G867" s="7"/>
      <c r="H867" s="7"/>
      <c r="I867" s="7"/>
      <c r="K867" s="7"/>
      <c r="L867" s="7"/>
    </row>
    <row r="868" ht="15.75" customHeight="1">
      <c r="A868" s="7"/>
      <c r="B868" s="7"/>
      <c r="C868" s="7"/>
      <c r="D868" s="7"/>
      <c r="E868" s="7"/>
      <c r="F868" s="7"/>
      <c r="G868" s="7"/>
      <c r="H868" s="7"/>
      <c r="I868" s="7"/>
      <c r="K868" s="7"/>
      <c r="L868" s="7"/>
    </row>
    <row r="869" ht="15.75" customHeight="1">
      <c r="A869" s="7"/>
      <c r="B869" s="7"/>
      <c r="C869" s="7"/>
      <c r="D869" s="7"/>
      <c r="E869" s="7"/>
      <c r="F869" s="7"/>
      <c r="G869" s="7"/>
      <c r="H869" s="7"/>
      <c r="I869" s="7"/>
      <c r="K869" s="7"/>
      <c r="L869" s="7"/>
    </row>
    <row r="870" ht="15.75" customHeight="1">
      <c r="A870" s="7"/>
      <c r="B870" s="7"/>
      <c r="C870" s="7"/>
      <c r="D870" s="7"/>
      <c r="E870" s="7"/>
      <c r="F870" s="7"/>
      <c r="G870" s="7"/>
      <c r="H870" s="7"/>
      <c r="I870" s="7"/>
      <c r="K870" s="7"/>
      <c r="L870" s="7"/>
    </row>
    <row r="871" ht="15.75" customHeight="1">
      <c r="A871" s="7"/>
      <c r="B871" s="7"/>
      <c r="C871" s="7"/>
      <c r="D871" s="7"/>
      <c r="E871" s="7"/>
      <c r="F871" s="7"/>
      <c r="G871" s="7"/>
      <c r="H871" s="7"/>
      <c r="I871" s="7"/>
      <c r="K871" s="7"/>
      <c r="L871" s="7"/>
    </row>
    <row r="872" ht="15.75" customHeight="1">
      <c r="A872" s="7"/>
      <c r="B872" s="7"/>
      <c r="C872" s="7"/>
      <c r="D872" s="7"/>
      <c r="E872" s="7"/>
      <c r="F872" s="7"/>
      <c r="G872" s="7"/>
      <c r="H872" s="7"/>
      <c r="I872" s="7"/>
      <c r="K872" s="7"/>
      <c r="L872" s="7"/>
    </row>
    <row r="873" ht="15.75" customHeight="1">
      <c r="A873" s="7"/>
      <c r="B873" s="7"/>
      <c r="C873" s="7"/>
      <c r="D873" s="7"/>
      <c r="E873" s="7"/>
      <c r="F873" s="7"/>
      <c r="G873" s="7"/>
      <c r="H873" s="7"/>
      <c r="I873" s="7"/>
      <c r="K873" s="7"/>
      <c r="L873" s="7"/>
    </row>
    <row r="874" ht="15.75" customHeight="1">
      <c r="A874" s="7"/>
      <c r="B874" s="7"/>
      <c r="C874" s="7"/>
      <c r="D874" s="7"/>
      <c r="E874" s="7"/>
      <c r="F874" s="7"/>
      <c r="G874" s="7"/>
      <c r="H874" s="7"/>
      <c r="I874" s="7"/>
      <c r="K874" s="7"/>
      <c r="L874" s="7"/>
    </row>
    <row r="875" ht="15.75" customHeight="1">
      <c r="A875" s="7"/>
      <c r="B875" s="7"/>
      <c r="C875" s="7"/>
      <c r="D875" s="7"/>
      <c r="E875" s="7"/>
      <c r="F875" s="7"/>
      <c r="G875" s="7"/>
      <c r="H875" s="7"/>
      <c r="I875" s="7"/>
      <c r="K875" s="7"/>
      <c r="L875" s="7"/>
    </row>
    <row r="876" ht="15.75" customHeight="1">
      <c r="A876" s="7"/>
      <c r="B876" s="7"/>
      <c r="C876" s="7"/>
      <c r="D876" s="7"/>
      <c r="E876" s="7"/>
      <c r="F876" s="7"/>
      <c r="G876" s="7"/>
      <c r="H876" s="7"/>
      <c r="I876" s="7"/>
      <c r="K876" s="7"/>
      <c r="L876" s="7"/>
    </row>
    <row r="877" ht="15.75" customHeight="1">
      <c r="A877" s="7"/>
      <c r="B877" s="7"/>
      <c r="C877" s="7"/>
      <c r="D877" s="7"/>
      <c r="E877" s="7"/>
      <c r="F877" s="7"/>
      <c r="G877" s="7"/>
      <c r="H877" s="7"/>
      <c r="I877" s="7"/>
      <c r="K877" s="7"/>
      <c r="L877" s="7"/>
    </row>
    <row r="878" ht="15.75" customHeight="1">
      <c r="A878" s="7"/>
      <c r="B878" s="7"/>
      <c r="C878" s="7"/>
      <c r="D878" s="7"/>
      <c r="E878" s="7"/>
      <c r="F878" s="7"/>
      <c r="G878" s="7"/>
      <c r="H878" s="7"/>
      <c r="I878" s="7"/>
      <c r="K878" s="7"/>
      <c r="L878" s="7"/>
    </row>
    <row r="879" ht="15.75" customHeight="1">
      <c r="A879" s="7"/>
      <c r="B879" s="7"/>
      <c r="C879" s="7"/>
      <c r="D879" s="7"/>
      <c r="E879" s="7"/>
      <c r="F879" s="7"/>
      <c r="G879" s="7"/>
      <c r="H879" s="7"/>
      <c r="I879" s="7"/>
      <c r="K879" s="7"/>
      <c r="L879" s="7"/>
    </row>
    <row r="880" ht="15.75" customHeight="1">
      <c r="A880" s="7"/>
      <c r="B880" s="7"/>
      <c r="C880" s="7"/>
      <c r="D880" s="7"/>
      <c r="E880" s="7"/>
      <c r="F880" s="7"/>
      <c r="G880" s="7"/>
      <c r="H880" s="7"/>
      <c r="I880" s="7"/>
      <c r="K880" s="7"/>
      <c r="L880" s="7"/>
    </row>
    <row r="881" ht="15.75" customHeight="1">
      <c r="A881" s="7"/>
      <c r="B881" s="7"/>
      <c r="C881" s="7"/>
      <c r="D881" s="7"/>
      <c r="E881" s="7"/>
      <c r="F881" s="7"/>
      <c r="G881" s="7"/>
      <c r="H881" s="7"/>
      <c r="I881" s="7"/>
      <c r="K881" s="7"/>
      <c r="L881" s="7"/>
    </row>
    <row r="882" ht="15.75" customHeight="1">
      <c r="A882" s="7"/>
      <c r="B882" s="7"/>
      <c r="C882" s="7"/>
      <c r="D882" s="7"/>
      <c r="E882" s="7"/>
      <c r="F882" s="7"/>
      <c r="G882" s="7"/>
      <c r="H882" s="7"/>
      <c r="I882" s="7"/>
      <c r="K882" s="7"/>
      <c r="L882" s="7"/>
    </row>
    <row r="883" ht="15.75" customHeight="1">
      <c r="A883" s="7"/>
      <c r="B883" s="7"/>
      <c r="C883" s="7"/>
      <c r="D883" s="7"/>
      <c r="E883" s="7"/>
      <c r="F883" s="7"/>
      <c r="G883" s="7"/>
      <c r="H883" s="7"/>
      <c r="I883" s="7"/>
      <c r="K883" s="7"/>
      <c r="L883" s="7"/>
    </row>
    <row r="884" ht="15.75" customHeight="1">
      <c r="A884" s="7"/>
      <c r="B884" s="7"/>
      <c r="C884" s="7"/>
      <c r="D884" s="7"/>
      <c r="E884" s="7"/>
      <c r="F884" s="7"/>
      <c r="G884" s="7"/>
      <c r="H884" s="7"/>
      <c r="I884" s="7"/>
      <c r="K884" s="7"/>
      <c r="L884" s="7"/>
    </row>
    <row r="885" ht="15.75" customHeight="1">
      <c r="A885" s="7"/>
      <c r="B885" s="7"/>
      <c r="C885" s="7"/>
      <c r="D885" s="7"/>
      <c r="E885" s="7"/>
      <c r="F885" s="7"/>
      <c r="G885" s="7"/>
      <c r="H885" s="7"/>
      <c r="I885" s="7"/>
      <c r="K885" s="7"/>
      <c r="L885" s="7"/>
    </row>
    <row r="886" ht="15.75" customHeight="1">
      <c r="A886" s="7"/>
      <c r="B886" s="7"/>
      <c r="C886" s="7"/>
      <c r="D886" s="7"/>
      <c r="E886" s="7"/>
      <c r="F886" s="7"/>
      <c r="G886" s="7"/>
      <c r="H886" s="7"/>
      <c r="I886" s="7"/>
      <c r="K886" s="7"/>
      <c r="L886" s="7"/>
    </row>
    <row r="887" ht="15.75" customHeight="1">
      <c r="A887" s="7"/>
      <c r="B887" s="7"/>
      <c r="C887" s="7"/>
      <c r="D887" s="7"/>
      <c r="E887" s="7"/>
      <c r="F887" s="7"/>
      <c r="G887" s="7"/>
      <c r="H887" s="7"/>
      <c r="I887" s="7"/>
      <c r="K887" s="7"/>
      <c r="L887" s="7"/>
    </row>
    <row r="888" ht="15.75" customHeight="1">
      <c r="A888" s="7"/>
      <c r="B888" s="7"/>
      <c r="C888" s="7"/>
      <c r="D888" s="7"/>
      <c r="E888" s="7"/>
      <c r="F888" s="7"/>
      <c r="G888" s="7"/>
      <c r="H888" s="7"/>
      <c r="I888" s="7"/>
      <c r="K888" s="7"/>
      <c r="L888" s="7"/>
    </row>
    <row r="889" ht="15.75" customHeight="1">
      <c r="A889" s="7"/>
      <c r="B889" s="7"/>
      <c r="C889" s="7"/>
      <c r="D889" s="7"/>
      <c r="E889" s="7"/>
      <c r="F889" s="7"/>
      <c r="G889" s="7"/>
      <c r="H889" s="7"/>
      <c r="I889" s="7"/>
      <c r="K889" s="7"/>
      <c r="L889" s="7"/>
    </row>
    <row r="890" ht="15.75" customHeight="1">
      <c r="A890" s="7"/>
      <c r="B890" s="7"/>
      <c r="C890" s="7"/>
      <c r="D890" s="7"/>
      <c r="E890" s="7"/>
      <c r="F890" s="7"/>
      <c r="G890" s="7"/>
      <c r="H890" s="7"/>
      <c r="I890" s="7"/>
      <c r="K890" s="7"/>
      <c r="L890" s="7"/>
    </row>
    <row r="891" ht="15.75" customHeight="1">
      <c r="A891" s="7"/>
      <c r="B891" s="7"/>
      <c r="C891" s="7"/>
      <c r="D891" s="7"/>
      <c r="E891" s="7"/>
      <c r="F891" s="7"/>
      <c r="G891" s="7"/>
      <c r="H891" s="7"/>
      <c r="I891" s="7"/>
      <c r="K891" s="7"/>
      <c r="L891" s="7"/>
    </row>
    <row r="892" ht="15.75" customHeight="1">
      <c r="A892" s="7"/>
      <c r="B892" s="7"/>
      <c r="C892" s="7"/>
      <c r="D892" s="7"/>
      <c r="E892" s="7"/>
      <c r="F892" s="7"/>
      <c r="G892" s="7"/>
      <c r="H892" s="7"/>
      <c r="I892" s="7"/>
      <c r="K892" s="7"/>
      <c r="L892" s="7"/>
    </row>
    <row r="893" ht="15.75" customHeight="1">
      <c r="A893" s="7"/>
      <c r="B893" s="7"/>
      <c r="C893" s="7"/>
      <c r="D893" s="7"/>
      <c r="E893" s="7"/>
      <c r="F893" s="7"/>
      <c r="G893" s="7"/>
      <c r="H893" s="7"/>
      <c r="I893" s="7"/>
      <c r="K893" s="7"/>
      <c r="L893" s="7"/>
    </row>
    <row r="894" ht="15.75" customHeight="1">
      <c r="A894" s="7"/>
      <c r="B894" s="7"/>
      <c r="C894" s="7"/>
      <c r="D894" s="7"/>
      <c r="E894" s="7"/>
      <c r="F894" s="7"/>
      <c r="G894" s="7"/>
      <c r="H894" s="7"/>
      <c r="I894" s="7"/>
      <c r="K894" s="7"/>
      <c r="L894" s="7"/>
    </row>
    <row r="895" ht="15.75" customHeight="1">
      <c r="A895" s="7"/>
      <c r="B895" s="7"/>
      <c r="C895" s="7"/>
      <c r="D895" s="7"/>
      <c r="E895" s="7"/>
      <c r="F895" s="7"/>
      <c r="G895" s="7"/>
      <c r="H895" s="7"/>
      <c r="I895" s="7"/>
      <c r="K895" s="7"/>
      <c r="L895" s="7"/>
    </row>
    <row r="896" ht="15.75" customHeight="1">
      <c r="A896" s="7"/>
      <c r="B896" s="7"/>
      <c r="C896" s="7"/>
      <c r="D896" s="7"/>
      <c r="E896" s="7"/>
      <c r="F896" s="7"/>
      <c r="G896" s="7"/>
      <c r="H896" s="7"/>
      <c r="I896" s="7"/>
      <c r="K896" s="7"/>
      <c r="L896" s="7"/>
    </row>
    <row r="897" ht="15.75" customHeight="1">
      <c r="A897" s="7"/>
      <c r="B897" s="7"/>
      <c r="C897" s="7"/>
      <c r="D897" s="7"/>
      <c r="E897" s="7"/>
      <c r="F897" s="7"/>
      <c r="G897" s="7"/>
      <c r="H897" s="7"/>
      <c r="I897" s="7"/>
      <c r="K897" s="7"/>
      <c r="L897" s="7"/>
    </row>
    <row r="898" ht="15.75" customHeight="1">
      <c r="A898" s="7"/>
      <c r="B898" s="7"/>
      <c r="C898" s="7"/>
      <c r="D898" s="7"/>
      <c r="E898" s="7"/>
      <c r="F898" s="7"/>
      <c r="G898" s="7"/>
      <c r="H898" s="7"/>
      <c r="I898" s="7"/>
      <c r="K898" s="7"/>
      <c r="L898" s="7"/>
    </row>
    <row r="899" ht="15.75" customHeight="1">
      <c r="A899" s="7"/>
      <c r="B899" s="7"/>
      <c r="C899" s="7"/>
      <c r="D899" s="7"/>
      <c r="E899" s="7"/>
      <c r="F899" s="7"/>
      <c r="G899" s="7"/>
      <c r="H899" s="7"/>
      <c r="I899" s="7"/>
      <c r="K899" s="7"/>
      <c r="L899" s="7"/>
    </row>
    <row r="900" ht="15.75" customHeight="1">
      <c r="A900" s="7"/>
      <c r="B900" s="7"/>
      <c r="C900" s="7"/>
      <c r="D900" s="7"/>
      <c r="E900" s="7"/>
      <c r="F900" s="7"/>
      <c r="G900" s="7"/>
      <c r="H900" s="7"/>
      <c r="I900" s="7"/>
      <c r="K900" s="7"/>
      <c r="L900" s="7"/>
    </row>
    <row r="901" ht="15.75" customHeight="1">
      <c r="A901" s="7"/>
      <c r="B901" s="7"/>
      <c r="C901" s="7"/>
      <c r="D901" s="7"/>
      <c r="E901" s="7"/>
      <c r="F901" s="7"/>
      <c r="G901" s="7"/>
      <c r="H901" s="7"/>
      <c r="I901" s="7"/>
      <c r="K901" s="7"/>
      <c r="L901" s="7"/>
    </row>
    <row r="902" ht="15.75" customHeight="1">
      <c r="A902" s="7"/>
      <c r="B902" s="7"/>
      <c r="C902" s="7"/>
      <c r="D902" s="7"/>
      <c r="E902" s="7"/>
      <c r="F902" s="7"/>
      <c r="G902" s="7"/>
      <c r="H902" s="7"/>
      <c r="I902" s="7"/>
      <c r="K902" s="7"/>
      <c r="L902" s="7"/>
    </row>
    <row r="903" ht="15.75" customHeight="1">
      <c r="A903" s="7"/>
      <c r="B903" s="7"/>
      <c r="C903" s="7"/>
      <c r="D903" s="7"/>
      <c r="E903" s="7"/>
      <c r="F903" s="7"/>
      <c r="G903" s="7"/>
      <c r="H903" s="7"/>
      <c r="I903" s="7"/>
      <c r="K903" s="7"/>
      <c r="L903" s="7"/>
    </row>
    <row r="904" ht="15.75" customHeight="1">
      <c r="A904" s="7"/>
      <c r="B904" s="7"/>
      <c r="C904" s="7"/>
      <c r="D904" s="7"/>
      <c r="E904" s="7"/>
      <c r="F904" s="7"/>
      <c r="G904" s="7"/>
      <c r="H904" s="7"/>
      <c r="I904" s="7"/>
      <c r="K904" s="7"/>
      <c r="L904" s="7"/>
    </row>
    <row r="905" ht="15.75" customHeight="1">
      <c r="A905" s="7"/>
      <c r="B905" s="7"/>
      <c r="C905" s="7"/>
      <c r="D905" s="7"/>
      <c r="E905" s="7"/>
      <c r="F905" s="7"/>
      <c r="G905" s="7"/>
      <c r="H905" s="7"/>
      <c r="I905" s="7"/>
      <c r="K905" s="7"/>
      <c r="L905" s="7"/>
    </row>
    <row r="906" ht="15.75" customHeight="1">
      <c r="A906" s="7"/>
      <c r="B906" s="7"/>
      <c r="C906" s="7"/>
      <c r="D906" s="7"/>
      <c r="E906" s="7"/>
      <c r="F906" s="7"/>
      <c r="G906" s="7"/>
      <c r="H906" s="7"/>
      <c r="I906" s="7"/>
      <c r="K906" s="7"/>
      <c r="L906" s="7"/>
    </row>
    <row r="907" ht="15.75" customHeight="1">
      <c r="A907" s="7"/>
      <c r="B907" s="7"/>
      <c r="C907" s="7"/>
      <c r="D907" s="7"/>
      <c r="E907" s="7"/>
      <c r="F907" s="7"/>
      <c r="G907" s="7"/>
      <c r="H907" s="7"/>
      <c r="I907" s="7"/>
      <c r="K907" s="7"/>
      <c r="L907" s="7"/>
    </row>
    <row r="908" ht="15.75" customHeight="1">
      <c r="A908" s="7"/>
      <c r="B908" s="7"/>
      <c r="C908" s="7"/>
      <c r="D908" s="7"/>
      <c r="E908" s="7"/>
      <c r="F908" s="7"/>
      <c r="G908" s="7"/>
      <c r="H908" s="7"/>
      <c r="I908" s="7"/>
      <c r="K908" s="7"/>
      <c r="L908" s="7"/>
    </row>
    <row r="909" ht="15.75" customHeight="1">
      <c r="A909" s="7"/>
      <c r="B909" s="7"/>
      <c r="C909" s="7"/>
      <c r="D909" s="7"/>
      <c r="E909" s="7"/>
      <c r="F909" s="7"/>
      <c r="G909" s="7"/>
      <c r="H909" s="7"/>
      <c r="I909" s="7"/>
      <c r="K909" s="7"/>
      <c r="L909" s="7"/>
    </row>
    <row r="910" ht="15.75" customHeight="1">
      <c r="A910" s="7"/>
      <c r="B910" s="7"/>
      <c r="C910" s="7"/>
      <c r="D910" s="7"/>
      <c r="E910" s="7"/>
      <c r="F910" s="7"/>
      <c r="G910" s="7"/>
      <c r="H910" s="7"/>
      <c r="I910" s="7"/>
      <c r="K910" s="7"/>
      <c r="L910" s="7"/>
    </row>
    <row r="911" ht="15.75" customHeight="1">
      <c r="A911" s="7"/>
      <c r="B911" s="7"/>
      <c r="C911" s="7"/>
      <c r="D911" s="7"/>
      <c r="E911" s="7"/>
      <c r="F911" s="7"/>
      <c r="G911" s="7"/>
      <c r="H911" s="7"/>
      <c r="I911" s="7"/>
      <c r="K911" s="7"/>
      <c r="L911" s="7"/>
    </row>
    <row r="912" ht="15.75" customHeight="1">
      <c r="A912" s="7"/>
      <c r="B912" s="7"/>
      <c r="C912" s="7"/>
      <c r="D912" s="7"/>
      <c r="E912" s="7"/>
      <c r="F912" s="7"/>
      <c r="G912" s="7"/>
      <c r="H912" s="7"/>
      <c r="I912" s="7"/>
      <c r="K912" s="7"/>
      <c r="L912" s="7"/>
    </row>
    <row r="913" ht="15.75" customHeight="1">
      <c r="A913" s="7"/>
      <c r="B913" s="7"/>
      <c r="C913" s="7"/>
      <c r="D913" s="7"/>
      <c r="E913" s="7"/>
      <c r="F913" s="7"/>
      <c r="G913" s="7"/>
      <c r="H913" s="7"/>
      <c r="I913" s="7"/>
      <c r="K913" s="7"/>
      <c r="L913" s="7"/>
    </row>
    <row r="914" ht="15.75" customHeight="1">
      <c r="A914" s="7"/>
      <c r="B914" s="7"/>
      <c r="C914" s="7"/>
      <c r="D914" s="7"/>
      <c r="E914" s="7"/>
      <c r="F914" s="7"/>
      <c r="G914" s="7"/>
      <c r="H914" s="7"/>
      <c r="I914" s="7"/>
      <c r="K914" s="7"/>
      <c r="L914" s="7"/>
    </row>
    <row r="915" ht="15.75" customHeight="1">
      <c r="A915" s="7"/>
      <c r="B915" s="7"/>
      <c r="C915" s="7"/>
      <c r="D915" s="7"/>
      <c r="E915" s="7"/>
      <c r="F915" s="7"/>
      <c r="G915" s="7"/>
      <c r="H915" s="7"/>
      <c r="I915" s="7"/>
      <c r="K915" s="7"/>
      <c r="L915" s="7"/>
    </row>
    <row r="916" ht="15.75" customHeight="1">
      <c r="A916" s="7"/>
      <c r="B916" s="7"/>
      <c r="C916" s="7"/>
      <c r="D916" s="7"/>
      <c r="E916" s="7"/>
      <c r="F916" s="7"/>
      <c r="G916" s="7"/>
      <c r="H916" s="7"/>
      <c r="I916" s="7"/>
      <c r="K916" s="7"/>
      <c r="L916" s="7"/>
    </row>
    <row r="917" ht="15.75" customHeight="1">
      <c r="A917" s="7"/>
      <c r="B917" s="7"/>
      <c r="C917" s="7"/>
      <c r="D917" s="7"/>
      <c r="E917" s="7"/>
      <c r="F917" s="7"/>
      <c r="G917" s="7"/>
      <c r="H917" s="7"/>
      <c r="I917" s="7"/>
      <c r="K917" s="7"/>
      <c r="L917" s="7"/>
    </row>
    <row r="918" ht="15.75" customHeight="1">
      <c r="A918" s="7"/>
      <c r="B918" s="7"/>
      <c r="C918" s="7"/>
      <c r="D918" s="7"/>
      <c r="E918" s="7"/>
      <c r="F918" s="7"/>
      <c r="G918" s="7"/>
      <c r="H918" s="7"/>
      <c r="I918" s="7"/>
      <c r="K918" s="7"/>
      <c r="L918" s="7"/>
    </row>
    <row r="919" ht="15.75" customHeight="1">
      <c r="A919" s="7"/>
      <c r="B919" s="7"/>
      <c r="C919" s="7"/>
      <c r="D919" s="7"/>
      <c r="E919" s="7"/>
      <c r="F919" s="7"/>
      <c r="G919" s="7"/>
      <c r="H919" s="7"/>
      <c r="I919" s="7"/>
      <c r="K919" s="7"/>
      <c r="L919" s="7"/>
    </row>
    <row r="920" ht="15.75" customHeight="1">
      <c r="A920" s="7"/>
      <c r="B920" s="7"/>
      <c r="C920" s="7"/>
      <c r="D920" s="7"/>
      <c r="E920" s="7"/>
      <c r="F920" s="7"/>
      <c r="G920" s="7"/>
      <c r="H920" s="7"/>
      <c r="I920" s="7"/>
      <c r="K920" s="7"/>
      <c r="L920" s="7"/>
    </row>
    <row r="921" ht="15.75" customHeight="1">
      <c r="A921" s="7"/>
      <c r="B921" s="7"/>
      <c r="C921" s="7"/>
      <c r="D921" s="7"/>
      <c r="E921" s="7"/>
      <c r="F921" s="7"/>
      <c r="G921" s="7"/>
      <c r="H921" s="7"/>
      <c r="I921" s="7"/>
      <c r="K921" s="7"/>
      <c r="L921" s="7"/>
    </row>
    <row r="922" ht="15.75" customHeight="1">
      <c r="A922" s="7"/>
      <c r="B922" s="7"/>
      <c r="C922" s="7"/>
      <c r="D922" s="7"/>
      <c r="E922" s="7"/>
      <c r="F922" s="7"/>
      <c r="G922" s="7"/>
      <c r="H922" s="7"/>
      <c r="I922" s="7"/>
      <c r="K922" s="7"/>
      <c r="L922" s="7"/>
    </row>
    <row r="923" ht="15.75" customHeight="1">
      <c r="A923" s="7"/>
      <c r="B923" s="7"/>
      <c r="C923" s="7"/>
      <c r="D923" s="7"/>
      <c r="E923" s="7"/>
      <c r="F923" s="7"/>
      <c r="G923" s="7"/>
      <c r="H923" s="7"/>
      <c r="I923" s="7"/>
      <c r="K923" s="7"/>
      <c r="L923" s="7"/>
    </row>
    <row r="924" ht="15.75" customHeight="1">
      <c r="A924" s="7"/>
      <c r="B924" s="7"/>
      <c r="C924" s="7"/>
      <c r="D924" s="7"/>
      <c r="E924" s="7"/>
      <c r="F924" s="7"/>
      <c r="G924" s="7"/>
      <c r="H924" s="7"/>
      <c r="I924" s="7"/>
      <c r="K924" s="7"/>
      <c r="L924" s="7"/>
    </row>
    <row r="925" ht="15.75" customHeight="1">
      <c r="A925" s="7"/>
      <c r="B925" s="7"/>
      <c r="C925" s="7"/>
      <c r="D925" s="7"/>
      <c r="E925" s="7"/>
      <c r="F925" s="7"/>
      <c r="G925" s="7"/>
      <c r="H925" s="7"/>
      <c r="I925" s="7"/>
      <c r="K925" s="7"/>
      <c r="L925" s="7"/>
    </row>
    <row r="926" ht="15.75" customHeight="1">
      <c r="A926" s="7"/>
      <c r="B926" s="7"/>
      <c r="C926" s="7"/>
      <c r="D926" s="7"/>
      <c r="E926" s="7"/>
      <c r="F926" s="7"/>
      <c r="G926" s="7"/>
      <c r="H926" s="7"/>
      <c r="I926" s="7"/>
      <c r="K926" s="7"/>
      <c r="L926" s="7"/>
    </row>
    <row r="927" ht="15.75" customHeight="1">
      <c r="A927" s="7"/>
      <c r="B927" s="7"/>
      <c r="C927" s="7"/>
      <c r="D927" s="7"/>
      <c r="E927" s="7"/>
      <c r="F927" s="7"/>
      <c r="G927" s="7"/>
      <c r="H927" s="7"/>
      <c r="I927" s="7"/>
      <c r="K927" s="7"/>
      <c r="L927" s="7"/>
    </row>
    <row r="928" ht="15.75" customHeight="1">
      <c r="A928" s="7"/>
      <c r="B928" s="7"/>
      <c r="C928" s="7"/>
      <c r="D928" s="7"/>
      <c r="E928" s="7"/>
      <c r="F928" s="7"/>
      <c r="G928" s="7"/>
      <c r="H928" s="7"/>
      <c r="I928" s="7"/>
      <c r="K928" s="7"/>
      <c r="L928" s="7"/>
    </row>
    <row r="929" ht="15.75" customHeight="1">
      <c r="A929" s="7"/>
      <c r="B929" s="7"/>
      <c r="C929" s="7"/>
      <c r="D929" s="7"/>
      <c r="E929" s="7"/>
      <c r="F929" s="7"/>
      <c r="G929" s="7"/>
      <c r="H929" s="7"/>
      <c r="I929" s="7"/>
      <c r="K929" s="7"/>
      <c r="L929" s="7"/>
    </row>
    <row r="930" ht="15.75" customHeight="1">
      <c r="A930" s="7"/>
      <c r="B930" s="7"/>
      <c r="C930" s="7"/>
      <c r="D930" s="7"/>
      <c r="E930" s="7"/>
      <c r="F930" s="7"/>
      <c r="G930" s="7"/>
      <c r="H930" s="7"/>
      <c r="I930" s="7"/>
      <c r="K930" s="7"/>
      <c r="L930" s="7"/>
    </row>
    <row r="931" ht="15.75" customHeight="1">
      <c r="A931" s="7"/>
      <c r="B931" s="7"/>
      <c r="C931" s="7"/>
      <c r="D931" s="7"/>
      <c r="E931" s="7"/>
      <c r="F931" s="7"/>
      <c r="G931" s="7"/>
      <c r="H931" s="7"/>
      <c r="I931" s="7"/>
      <c r="K931" s="7"/>
      <c r="L931" s="7"/>
    </row>
    <row r="932" ht="15.75" customHeight="1">
      <c r="A932" s="7"/>
      <c r="B932" s="7"/>
      <c r="C932" s="7"/>
      <c r="D932" s="7"/>
      <c r="E932" s="7"/>
      <c r="F932" s="7"/>
      <c r="G932" s="7"/>
      <c r="H932" s="7"/>
      <c r="I932" s="7"/>
      <c r="K932" s="7"/>
      <c r="L932" s="7"/>
    </row>
    <row r="933" ht="15.75" customHeight="1">
      <c r="A933" s="7"/>
      <c r="B933" s="7"/>
      <c r="C933" s="7"/>
      <c r="D933" s="7"/>
      <c r="E933" s="7"/>
      <c r="F933" s="7"/>
      <c r="G933" s="7"/>
      <c r="H933" s="7"/>
      <c r="I933" s="7"/>
      <c r="K933" s="7"/>
      <c r="L933" s="7"/>
    </row>
    <row r="934" ht="15.75" customHeight="1">
      <c r="A934" s="7"/>
      <c r="B934" s="7"/>
      <c r="C934" s="7"/>
      <c r="D934" s="7"/>
      <c r="E934" s="7"/>
      <c r="F934" s="7"/>
      <c r="G934" s="7"/>
      <c r="H934" s="7"/>
      <c r="I934" s="7"/>
      <c r="K934" s="7"/>
      <c r="L934" s="7"/>
    </row>
    <row r="935" ht="15.75" customHeight="1">
      <c r="A935" s="7"/>
      <c r="B935" s="7"/>
      <c r="C935" s="7"/>
      <c r="D935" s="7"/>
      <c r="E935" s="7"/>
      <c r="F935" s="7"/>
      <c r="G935" s="7"/>
      <c r="H935" s="7"/>
      <c r="I935" s="7"/>
      <c r="K935" s="7"/>
      <c r="L935" s="7"/>
    </row>
    <row r="936" ht="15.75" customHeight="1">
      <c r="A936" s="7"/>
      <c r="B936" s="7"/>
      <c r="C936" s="7"/>
      <c r="D936" s="7"/>
      <c r="E936" s="7"/>
      <c r="F936" s="7"/>
      <c r="G936" s="7"/>
      <c r="H936" s="7"/>
      <c r="I936" s="7"/>
      <c r="K936" s="7"/>
      <c r="L936" s="7"/>
    </row>
    <row r="937" ht="15.75" customHeight="1">
      <c r="A937" s="7"/>
      <c r="B937" s="7"/>
      <c r="C937" s="7"/>
      <c r="D937" s="7"/>
      <c r="E937" s="7"/>
      <c r="F937" s="7"/>
      <c r="G937" s="7"/>
      <c r="H937" s="7"/>
      <c r="I937" s="7"/>
      <c r="K937" s="7"/>
      <c r="L937" s="7"/>
    </row>
    <row r="938" ht="15.75" customHeight="1">
      <c r="A938" s="7"/>
      <c r="B938" s="7"/>
      <c r="C938" s="7"/>
      <c r="D938" s="7"/>
      <c r="E938" s="7"/>
      <c r="F938" s="7"/>
      <c r="G938" s="7"/>
      <c r="H938" s="7"/>
      <c r="I938" s="7"/>
      <c r="K938" s="7"/>
      <c r="L938" s="7"/>
    </row>
    <row r="939" ht="15.75" customHeight="1">
      <c r="A939" s="7"/>
      <c r="B939" s="7"/>
      <c r="C939" s="7"/>
      <c r="D939" s="7"/>
      <c r="E939" s="7"/>
      <c r="F939" s="7"/>
      <c r="G939" s="7"/>
      <c r="H939" s="7"/>
      <c r="I939" s="7"/>
      <c r="K939" s="7"/>
      <c r="L939" s="7"/>
    </row>
    <row r="940" ht="15.75" customHeight="1">
      <c r="A940" s="7"/>
      <c r="B940" s="7"/>
      <c r="C940" s="7"/>
      <c r="D940" s="7"/>
      <c r="E940" s="7"/>
      <c r="F940" s="7"/>
      <c r="G940" s="7"/>
      <c r="H940" s="7"/>
      <c r="I940" s="7"/>
      <c r="K940" s="7"/>
      <c r="L940" s="7"/>
    </row>
    <row r="941" ht="15.75" customHeight="1">
      <c r="A941" s="7"/>
      <c r="B941" s="7"/>
      <c r="C941" s="7"/>
      <c r="D941" s="7"/>
      <c r="E941" s="7"/>
      <c r="F941" s="7"/>
      <c r="G941" s="7"/>
      <c r="H941" s="7"/>
      <c r="I941" s="7"/>
      <c r="K941" s="7"/>
      <c r="L941" s="7"/>
    </row>
    <row r="942" ht="15.75" customHeight="1">
      <c r="A942" s="7"/>
      <c r="B942" s="7"/>
      <c r="C942" s="7"/>
      <c r="D942" s="7"/>
      <c r="E942" s="7"/>
      <c r="F942" s="7"/>
      <c r="G942" s="7"/>
      <c r="H942" s="7"/>
      <c r="I942" s="7"/>
      <c r="K942" s="7"/>
      <c r="L942" s="7"/>
    </row>
    <row r="943" ht="15.75" customHeight="1">
      <c r="A943" s="7"/>
      <c r="B943" s="7"/>
      <c r="C943" s="7"/>
      <c r="D943" s="7"/>
      <c r="E943" s="7"/>
      <c r="F943" s="7"/>
      <c r="G943" s="7"/>
      <c r="H943" s="7"/>
      <c r="I943" s="7"/>
      <c r="K943" s="7"/>
      <c r="L943" s="7"/>
    </row>
    <row r="944" ht="15.75" customHeight="1">
      <c r="A944" s="7"/>
      <c r="B944" s="7"/>
      <c r="C944" s="7"/>
      <c r="D944" s="7"/>
      <c r="E944" s="7"/>
      <c r="F944" s="7"/>
      <c r="G944" s="7"/>
      <c r="H944" s="7"/>
      <c r="I944" s="7"/>
      <c r="K944" s="7"/>
      <c r="L944" s="7"/>
    </row>
    <row r="945" ht="15.75" customHeight="1">
      <c r="A945" s="7"/>
      <c r="B945" s="7"/>
      <c r="C945" s="7"/>
      <c r="D945" s="7"/>
      <c r="E945" s="7"/>
      <c r="F945" s="7"/>
      <c r="G945" s="7"/>
      <c r="H945" s="7"/>
      <c r="I945" s="7"/>
      <c r="K945" s="7"/>
      <c r="L945" s="7"/>
    </row>
    <row r="946" ht="15.75" customHeight="1">
      <c r="A946" s="7"/>
      <c r="B946" s="7"/>
      <c r="C946" s="7"/>
      <c r="D946" s="7"/>
      <c r="E946" s="7"/>
      <c r="F946" s="7"/>
      <c r="G946" s="7"/>
      <c r="H946" s="7"/>
      <c r="I946" s="7"/>
      <c r="K946" s="7"/>
      <c r="L946" s="7"/>
    </row>
    <row r="947" ht="15.75" customHeight="1">
      <c r="A947" s="7"/>
      <c r="B947" s="7"/>
      <c r="C947" s="7"/>
      <c r="D947" s="7"/>
      <c r="E947" s="7"/>
      <c r="F947" s="7"/>
      <c r="G947" s="7"/>
      <c r="H947" s="7"/>
      <c r="I947" s="7"/>
      <c r="K947" s="7"/>
      <c r="L947" s="7"/>
    </row>
    <row r="948" ht="15.75" customHeight="1">
      <c r="A948" s="7"/>
      <c r="B948" s="7"/>
      <c r="C948" s="7"/>
      <c r="D948" s="7"/>
      <c r="E948" s="7"/>
      <c r="F948" s="7"/>
      <c r="G948" s="7"/>
      <c r="H948" s="7"/>
      <c r="I948" s="7"/>
      <c r="K948" s="7"/>
      <c r="L948" s="7"/>
    </row>
    <row r="949" ht="15.75" customHeight="1">
      <c r="A949" s="7"/>
      <c r="B949" s="7"/>
      <c r="C949" s="7"/>
      <c r="D949" s="7"/>
      <c r="E949" s="7"/>
      <c r="F949" s="7"/>
      <c r="G949" s="7"/>
      <c r="H949" s="7"/>
      <c r="I949" s="7"/>
      <c r="K949" s="7"/>
      <c r="L949" s="7"/>
    </row>
    <row r="950" ht="15.75" customHeight="1">
      <c r="A950" s="7"/>
      <c r="B950" s="7"/>
      <c r="C950" s="7"/>
      <c r="D950" s="7"/>
      <c r="E950" s="7"/>
      <c r="F950" s="7"/>
      <c r="G950" s="7"/>
      <c r="H950" s="7"/>
      <c r="I950" s="7"/>
      <c r="K950" s="7"/>
      <c r="L950" s="7"/>
    </row>
    <row r="951" ht="15.75" customHeight="1">
      <c r="A951" s="7"/>
      <c r="B951" s="7"/>
      <c r="C951" s="7"/>
      <c r="D951" s="7"/>
      <c r="E951" s="7"/>
      <c r="F951" s="7"/>
      <c r="G951" s="7"/>
      <c r="H951" s="7"/>
      <c r="I951" s="7"/>
      <c r="K951" s="7"/>
      <c r="L951" s="7"/>
    </row>
    <row r="952" ht="15.75" customHeight="1">
      <c r="A952" s="7"/>
      <c r="B952" s="7"/>
      <c r="C952" s="7"/>
      <c r="D952" s="7"/>
      <c r="E952" s="7"/>
      <c r="F952" s="7"/>
      <c r="G952" s="7"/>
      <c r="H952" s="7"/>
      <c r="I952" s="7"/>
      <c r="K952" s="7"/>
      <c r="L952" s="7"/>
    </row>
    <row r="953" ht="15.75" customHeight="1">
      <c r="A953" s="7"/>
      <c r="B953" s="7"/>
      <c r="C953" s="7"/>
      <c r="D953" s="7"/>
      <c r="E953" s="7"/>
      <c r="F953" s="7"/>
      <c r="G953" s="7"/>
      <c r="H953" s="7"/>
      <c r="I953" s="7"/>
      <c r="K953" s="7"/>
      <c r="L953" s="7"/>
    </row>
    <row r="954" ht="15.75" customHeight="1">
      <c r="A954" s="7"/>
      <c r="B954" s="7"/>
      <c r="C954" s="7"/>
      <c r="D954" s="7"/>
      <c r="E954" s="7"/>
      <c r="F954" s="7"/>
      <c r="G954" s="7"/>
      <c r="H954" s="7"/>
      <c r="I954" s="7"/>
      <c r="K954" s="7"/>
      <c r="L954" s="7"/>
    </row>
    <row r="955" ht="15.75" customHeight="1">
      <c r="A955" s="7"/>
      <c r="B955" s="7"/>
      <c r="C955" s="7"/>
      <c r="D955" s="7"/>
      <c r="E955" s="7"/>
      <c r="F955" s="7"/>
      <c r="G955" s="7"/>
      <c r="H955" s="7"/>
      <c r="I955" s="7"/>
      <c r="K955" s="7"/>
      <c r="L955" s="7"/>
    </row>
    <row r="956" ht="15.75" customHeight="1">
      <c r="A956" s="7"/>
      <c r="B956" s="7"/>
      <c r="C956" s="7"/>
      <c r="D956" s="7"/>
      <c r="E956" s="7"/>
      <c r="F956" s="7"/>
      <c r="G956" s="7"/>
      <c r="H956" s="7"/>
      <c r="I956" s="7"/>
      <c r="K956" s="7"/>
      <c r="L956" s="7"/>
    </row>
    <row r="957" ht="15.75" customHeight="1">
      <c r="A957" s="7"/>
      <c r="B957" s="7"/>
      <c r="C957" s="7"/>
      <c r="D957" s="7"/>
      <c r="E957" s="7"/>
      <c r="F957" s="7"/>
      <c r="G957" s="7"/>
      <c r="H957" s="7"/>
      <c r="I957" s="7"/>
      <c r="K957" s="7"/>
      <c r="L957" s="7"/>
    </row>
    <row r="958" ht="15.75" customHeight="1">
      <c r="A958" s="7"/>
      <c r="B958" s="7"/>
      <c r="C958" s="7"/>
      <c r="D958" s="7"/>
      <c r="E958" s="7"/>
      <c r="F958" s="7"/>
      <c r="G958" s="7"/>
      <c r="H958" s="7"/>
      <c r="I958" s="7"/>
      <c r="K958" s="7"/>
      <c r="L958" s="7"/>
    </row>
    <row r="959" ht="15.75" customHeight="1">
      <c r="A959" s="7"/>
      <c r="B959" s="7"/>
      <c r="C959" s="7"/>
      <c r="D959" s="7"/>
      <c r="E959" s="7"/>
      <c r="F959" s="7"/>
      <c r="G959" s="7"/>
      <c r="H959" s="7"/>
      <c r="I959" s="7"/>
      <c r="K959" s="7"/>
      <c r="L959" s="7"/>
    </row>
    <row r="960" ht="15.75" customHeight="1">
      <c r="A960" s="7"/>
      <c r="B960" s="7"/>
      <c r="C960" s="7"/>
      <c r="D960" s="7"/>
      <c r="E960" s="7"/>
      <c r="F960" s="7"/>
      <c r="G960" s="7"/>
      <c r="H960" s="7"/>
      <c r="I960" s="7"/>
      <c r="K960" s="7"/>
      <c r="L960" s="7"/>
    </row>
    <row r="961" ht="15.75" customHeight="1">
      <c r="A961" s="7"/>
      <c r="B961" s="7"/>
      <c r="C961" s="7"/>
      <c r="D961" s="7"/>
      <c r="E961" s="7"/>
      <c r="F961" s="7"/>
      <c r="G961" s="7"/>
      <c r="H961" s="7"/>
      <c r="I961" s="7"/>
      <c r="K961" s="7"/>
      <c r="L961" s="7"/>
    </row>
    <row r="962" ht="15.75" customHeight="1">
      <c r="A962" s="7"/>
      <c r="B962" s="7"/>
      <c r="C962" s="7"/>
      <c r="D962" s="7"/>
      <c r="E962" s="7"/>
      <c r="F962" s="7"/>
      <c r="G962" s="7"/>
      <c r="H962" s="7"/>
      <c r="I962" s="7"/>
      <c r="K962" s="7"/>
      <c r="L962" s="7"/>
    </row>
    <row r="963" ht="15.75" customHeight="1">
      <c r="A963" s="7"/>
      <c r="B963" s="7"/>
      <c r="C963" s="7"/>
      <c r="D963" s="7"/>
      <c r="E963" s="7"/>
      <c r="F963" s="7"/>
      <c r="G963" s="7"/>
      <c r="H963" s="7"/>
      <c r="I963" s="7"/>
      <c r="K963" s="7"/>
      <c r="L963" s="7"/>
    </row>
    <row r="964" ht="15.75" customHeight="1">
      <c r="A964" s="7"/>
      <c r="B964" s="7"/>
      <c r="C964" s="7"/>
      <c r="D964" s="7"/>
      <c r="E964" s="7"/>
      <c r="F964" s="7"/>
      <c r="G964" s="7"/>
      <c r="H964" s="7"/>
      <c r="I964" s="7"/>
      <c r="K964" s="7"/>
      <c r="L964" s="7"/>
    </row>
    <row r="965" ht="15.75" customHeight="1">
      <c r="A965" s="7"/>
      <c r="B965" s="7"/>
      <c r="C965" s="7"/>
      <c r="D965" s="7"/>
      <c r="E965" s="7"/>
      <c r="F965" s="7"/>
      <c r="G965" s="7"/>
      <c r="H965" s="7"/>
      <c r="I965" s="7"/>
      <c r="K965" s="7"/>
      <c r="L965" s="7"/>
    </row>
    <row r="966" ht="15.75" customHeight="1">
      <c r="A966" s="7"/>
      <c r="B966" s="7"/>
      <c r="C966" s="7"/>
      <c r="D966" s="7"/>
      <c r="E966" s="7"/>
      <c r="F966" s="7"/>
      <c r="G966" s="7"/>
      <c r="H966" s="7"/>
      <c r="I966" s="7"/>
      <c r="K966" s="7"/>
      <c r="L966" s="7"/>
    </row>
    <row r="967" ht="15.75" customHeight="1">
      <c r="A967" s="7"/>
      <c r="B967" s="7"/>
      <c r="C967" s="7"/>
      <c r="D967" s="7"/>
      <c r="E967" s="7"/>
      <c r="F967" s="7"/>
      <c r="G967" s="7"/>
      <c r="H967" s="7"/>
      <c r="I967" s="7"/>
      <c r="K967" s="7"/>
      <c r="L967" s="7"/>
    </row>
    <row r="968" ht="15.75" customHeight="1">
      <c r="A968" s="7"/>
      <c r="B968" s="7"/>
      <c r="C968" s="7"/>
      <c r="D968" s="7"/>
      <c r="E968" s="7"/>
      <c r="F968" s="7"/>
      <c r="G968" s="7"/>
      <c r="H968" s="7"/>
      <c r="I968" s="7"/>
      <c r="K968" s="7"/>
      <c r="L968" s="7"/>
    </row>
    <row r="969" ht="15.75" customHeight="1">
      <c r="A969" s="7"/>
      <c r="B969" s="7"/>
      <c r="C969" s="7"/>
      <c r="D969" s="7"/>
      <c r="E969" s="7"/>
      <c r="F969" s="7"/>
      <c r="G969" s="7"/>
      <c r="H969" s="7"/>
      <c r="I969" s="7"/>
      <c r="K969" s="7"/>
      <c r="L969" s="7"/>
    </row>
    <row r="970" ht="15.75" customHeight="1">
      <c r="A970" s="7"/>
      <c r="B970" s="7"/>
      <c r="C970" s="7"/>
      <c r="D970" s="7"/>
      <c r="E970" s="7"/>
      <c r="F970" s="7"/>
      <c r="G970" s="7"/>
      <c r="H970" s="7"/>
      <c r="I970" s="7"/>
      <c r="K970" s="7"/>
      <c r="L970" s="7"/>
    </row>
    <row r="971" ht="15.75" customHeight="1">
      <c r="A971" s="7"/>
      <c r="B971" s="7"/>
      <c r="C971" s="7"/>
      <c r="D971" s="7"/>
      <c r="E971" s="7"/>
      <c r="F971" s="7"/>
      <c r="G971" s="7"/>
      <c r="H971" s="7"/>
      <c r="I971" s="7"/>
      <c r="K971" s="7"/>
      <c r="L971" s="7"/>
    </row>
    <row r="972" ht="15.75" customHeight="1">
      <c r="A972" s="7"/>
      <c r="B972" s="7"/>
      <c r="C972" s="7"/>
      <c r="D972" s="7"/>
      <c r="E972" s="7"/>
      <c r="F972" s="7"/>
      <c r="G972" s="7"/>
      <c r="H972" s="7"/>
      <c r="I972" s="7"/>
      <c r="K972" s="7"/>
      <c r="L972" s="7"/>
    </row>
    <row r="973" ht="15.75" customHeight="1">
      <c r="A973" s="7"/>
      <c r="B973" s="7"/>
      <c r="C973" s="7"/>
      <c r="D973" s="7"/>
      <c r="E973" s="7"/>
      <c r="F973" s="7"/>
      <c r="G973" s="7"/>
      <c r="H973" s="7"/>
      <c r="I973" s="7"/>
      <c r="K973" s="7"/>
      <c r="L973" s="7"/>
    </row>
    <row r="974" ht="15.75" customHeight="1">
      <c r="A974" s="7"/>
      <c r="B974" s="7"/>
      <c r="C974" s="7"/>
      <c r="D974" s="7"/>
      <c r="E974" s="7"/>
      <c r="F974" s="7"/>
      <c r="G974" s="7"/>
      <c r="H974" s="7"/>
      <c r="I974" s="7"/>
      <c r="K974" s="7"/>
      <c r="L974" s="7"/>
    </row>
    <row r="975" ht="15.75" customHeight="1">
      <c r="A975" s="7"/>
      <c r="B975" s="7"/>
      <c r="C975" s="7"/>
      <c r="D975" s="7"/>
      <c r="E975" s="7"/>
      <c r="F975" s="7"/>
      <c r="G975" s="7"/>
      <c r="H975" s="7"/>
      <c r="I975" s="7"/>
      <c r="K975" s="7"/>
      <c r="L975" s="7"/>
    </row>
    <row r="976" ht="15.75" customHeight="1">
      <c r="A976" s="7"/>
      <c r="B976" s="7"/>
      <c r="C976" s="7"/>
      <c r="D976" s="7"/>
      <c r="E976" s="7"/>
      <c r="F976" s="7"/>
      <c r="G976" s="7"/>
      <c r="H976" s="7"/>
      <c r="I976" s="7"/>
      <c r="K976" s="7"/>
      <c r="L976" s="7"/>
    </row>
    <row r="977" ht="15.75" customHeight="1">
      <c r="A977" s="7"/>
      <c r="B977" s="7"/>
      <c r="C977" s="7"/>
      <c r="D977" s="7"/>
      <c r="E977" s="7"/>
      <c r="F977" s="7"/>
      <c r="G977" s="7"/>
      <c r="H977" s="7"/>
      <c r="I977" s="7"/>
      <c r="K977" s="7"/>
      <c r="L977" s="7"/>
    </row>
    <row r="978" ht="15.75" customHeight="1">
      <c r="A978" s="7"/>
      <c r="B978" s="7"/>
      <c r="C978" s="7"/>
      <c r="D978" s="7"/>
      <c r="E978" s="7"/>
      <c r="F978" s="7"/>
      <c r="G978" s="7"/>
      <c r="H978" s="7"/>
      <c r="I978" s="7"/>
      <c r="K978" s="7"/>
      <c r="L978" s="7"/>
    </row>
    <row r="979" ht="15.75" customHeight="1">
      <c r="A979" s="7"/>
      <c r="B979" s="7"/>
      <c r="C979" s="7"/>
      <c r="D979" s="7"/>
      <c r="E979" s="7"/>
      <c r="F979" s="7"/>
      <c r="G979" s="7"/>
      <c r="H979" s="7"/>
      <c r="I979" s="7"/>
      <c r="K979" s="7"/>
      <c r="L979" s="7"/>
    </row>
    <row r="980" ht="15.75" customHeight="1">
      <c r="A980" s="7"/>
      <c r="B980" s="7"/>
      <c r="C980" s="7"/>
      <c r="D980" s="7"/>
      <c r="E980" s="7"/>
      <c r="F980" s="7"/>
      <c r="G980" s="7"/>
      <c r="H980" s="7"/>
      <c r="I980" s="7"/>
      <c r="K980" s="7"/>
      <c r="L980" s="7"/>
    </row>
    <row r="981" ht="15.75" customHeight="1">
      <c r="A981" s="7"/>
      <c r="B981" s="7"/>
      <c r="C981" s="7"/>
      <c r="D981" s="7"/>
      <c r="E981" s="7"/>
      <c r="F981" s="7"/>
      <c r="G981" s="7"/>
      <c r="H981" s="7"/>
      <c r="I981" s="7"/>
      <c r="K981" s="7"/>
      <c r="L981" s="7"/>
    </row>
    <row r="982" ht="15.75" customHeight="1">
      <c r="A982" s="7"/>
      <c r="B982" s="7"/>
      <c r="C982" s="7"/>
      <c r="D982" s="7"/>
      <c r="E982" s="7"/>
      <c r="F982" s="7"/>
      <c r="G982" s="7"/>
      <c r="H982" s="7"/>
      <c r="I982" s="7"/>
      <c r="K982" s="7"/>
      <c r="L982" s="7"/>
    </row>
    <row r="983" ht="15.75" customHeight="1">
      <c r="A983" s="7"/>
      <c r="B983" s="7"/>
      <c r="C983" s="7"/>
      <c r="D983" s="7"/>
      <c r="E983" s="7"/>
      <c r="F983" s="7"/>
      <c r="G983" s="7"/>
      <c r="H983" s="7"/>
      <c r="I983" s="7"/>
      <c r="K983" s="7"/>
      <c r="L983" s="7"/>
    </row>
    <row r="984" ht="15.75" customHeight="1">
      <c r="A984" s="7"/>
      <c r="B984" s="7"/>
      <c r="C984" s="7"/>
      <c r="D984" s="7"/>
      <c r="E984" s="7"/>
      <c r="F984" s="7"/>
      <c r="G984" s="7"/>
      <c r="H984" s="7"/>
      <c r="I984" s="7"/>
      <c r="K984" s="7"/>
      <c r="L984" s="7"/>
    </row>
    <row r="985" ht="15.75" customHeight="1">
      <c r="A985" s="7"/>
      <c r="B985" s="7"/>
      <c r="C985" s="7"/>
      <c r="D985" s="7"/>
      <c r="E985" s="7"/>
      <c r="F985" s="7"/>
      <c r="G985" s="7"/>
      <c r="H985" s="7"/>
      <c r="I985" s="7"/>
      <c r="K985" s="7"/>
      <c r="L985" s="7"/>
    </row>
    <row r="986" ht="15.75" customHeight="1">
      <c r="A986" s="7"/>
      <c r="B986" s="7"/>
      <c r="C986" s="7"/>
      <c r="D986" s="7"/>
      <c r="E986" s="7"/>
      <c r="F986" s="7"/>
      <c r="G986" s="7"/>
      <c r="H986" s="7"/>
      <c r="I986" s="7"/>
      <c r="K986" s="7"/>
      <c r="L986" s="7"/>
    </row>
    <row r="987" ht="15.75" customHeight="1">
      <c r="A987" s="7"/>
      <c r="B987" s="7"/>
      <c r="C987" s="7"/>
      <c r="D987" s="7"/>
      <c r="E987" s="7"/>
      <c r="F987" s="7"/>
      <c r="G987" s="7"/>
      <c r="H987" s="7"/>
      <c r="I987" s="7"/>
      <c r="K987" s="7"/>
      <c r="L987" s="7"/>
    </row>
    <row r="988" ht="15.75" customHeight="1">
      <c r="A988" s="7"/>
      <c r="B988" s="7"/>
      <c r="C988" s="7"/>
      <c r="D988" s="7"/>
      <c r="E988" s="7"/>
      <c r="F988" s="7"/>
      <c r="G988" s="7"/>
      <c r="H988" s="7"/>
      <c r="I988" s="7"/>
      <c r="K988" s="7"/>
      <c r="L988" s="7"/>
    </row>
    <row r="989" ht="15.75" customHeight="1">
      <c r="A989" s="7"/>
      <c r="B989" s="7"/>
      <c r="C989" s="7"/>
      <c r="D989" s="7"/>
      <c r="E989" s="7"/>
      <c r="F989" s="7"/>
      <c r="G989" s="7"/>
      <c r="H989" s="7"/>
      <c r="I989" s="7"/>
      <c r="K989" s="7"/>
      <c r="L989" s="7"/>
    </row>
    <row r="990" ht="15.75" customHeight="1">
      <c r="A990" s="7"/>
      <c r="B990" s="7"/>
      <c r="C990" s="7"/>
      <c r="D990" s="7"/>
      <c r="E990" s="7"/>
      <c r="F990" s="7"/>
      <c r="G990" s="7"/>
      <c r="H990" s="7"/>
      <c r="I990" s="7"/>
      <c r="K990" s="7"/>
      <c r="L990" s="7"/>
    </row>
    <row r="991" ht="15.75" customHeight="1">
      <c r="A991" s="7"/>
      <c r="B991" s="7"/>
      <c r="C991" s="7"/>
      <c r="D991" s="7"/>
      <c r="E991" s="7"/>
      <c r="F991" s="7"/>
      <c r="G991" s="7"/>
      <c r="H991" s="7"/>
      <c r="I991" s="7"/>
      <c r="K991" s="7"/>
      <c r="L991" s="7"/>
    </row>
    <row r="992" ht="15.75" customHeight="1">
      <c r="A992" s="7"/>
      <c r="B992" s="7"/>
      <c r="C992" s="7"/>
      <c r="D992" s="7"/>
      <c r="E992" s="7"/>
      <c r="F992" s="7"/>
      <c r="G992" s="7"/>
      <c r="H992" s="7"/>
      <c r="I992" s="7"/>
      <c r="K992" s="7"/>
      <c r="L992" s="7"/>
    </row>
    <row r="993" ht="15.75" customHeight="1">
      <c r="A993" s="7"/>
      <c r="B993" s="7"/>
      <c r="C993" s="7"/>
      <c r="D993" s="7"/>
      <c r="E993" s="7"/>
      <c r="F993" s="7"/>
      <c r="G993" s="7"/>
      <c r="H993" s="7"/>
      <c r="I993" s="7"/>
      <c r="K993" s="7"/>
      <c r="L993" s="7"/>
    </row>
    <row r="994" ht="15.75" customHeight="1">
      <c r="A994" s="7"/>
      <c r="B994" s="7"/>
      <c r="C994" s="7"/>
      <c r="D994" s="7"/>
      <c r="E994" s="7"/>
      <c r="F994" s="7"/>
      <c r="G994" s="7"/>
      <c r="H994" s="7"/>
      <c r="I994" s="7"/>
      <c r="K994" s="7"/>
      <c r="L994" s="7"/>
    </row>
    <row r="995" ht="15.75" customHeight="1">
      <c r="A995" s="7"/>
      <c r="B995" s="7"/>
      <c r="C995" s="7"/>
      <c r="D995" s="7"/>
      <c r="E995" s="7"/>
      <c r="F995" s="7"/>
      <c r="G995" s="7"/>
      <c r="H995" s="7"/>
      <c r="I995" s="7"/>
      <c r="K995" s="7"/>
      <c r="L995" s="7"/>
    </row>
    <row r="996" ht="15.75" customHeight="1">
      <c r="A996" s="7"/>
      <c r="B996" s="7"/>
      <c r="C996" s="7"/>
      <c r="D996" s="7"/>
      <c r="E996" s="7"/>
      <c r="F996" s="7"/>
      <c r="G996" s="7"/>
      <c r="H996" s="7"/>
      <c r="I996" s="7"/>
      <c r="K996" s="7"/>
      <c r="L996" s="7"/>
    </row>
    <row r="997" ht="15.75" customHeight="1">
      <c r="A997" s="7"/>
      <c r="B997" s="7"/>
      <c r="C997" s="7"/>
      <c r="D997" s="7"/>
      <c r="E997" s="7"/>
      <c r="F997" s="7"/>
      <c r="G997" s="7"/>
      <c r="H997" s="7"/>
      <c r="I997" s="7"/>
      <c r="K997" s="7"/>
      <c r="L997" s="7"/>
    </row>
    <row r="998" ht="15.75" customHeight="1">
      <c r="A998" s="7"/>
      <c r="B998" s="7"/>
      <c r="C998" s="7"/>
      <c r="D998" s="7"/>
      <c r="E998" s="7"/>
      <c r="F998" s="7"/>
      <c r="G998" s="7"/>
      <c r="H998" s="7"/>
      <c r="I998" s="7"/>
      <c r="K998" s="7"/>
      <c r="L998" s="7"/>
    </row>
    <row r="999" ht="15.75" customHeight="1">
      <c r="A999" s="7"/>
      <c r="B999" s="7"/>
      <c r="C999" s="7"/>
      <c r="D999" s="7"/>
      <c r="E999" s="7"/>
      <c r="F999" s="7"/>
      <c r="G999" s="7"/>
      <c r="H999" s="7"/>
      <c r="I999" s="7"/>
      <c r="K999" s="7"/>
      <c r="L999" s="7"/>
    </row>
    <row r="1000" ht="15.75" customHeight="1">
      <c r="A1000" s="7"/>
      <c r="B1000" s="7"/>
      <c r="C1000" s="7"/>
      <c r="D1000" s="7"/>
      <c r="E1000" s="7"/>
      <c r="F1000" s="7"/>
      <c r="G1000" s="7"/>
      <c r="H1000" s="7"/>
      <c r="I1000" s="7"/>
      <c r="K1000" s="7"/>
      <c r="L1000" s="7"/>
    </row>
  </sheetData>
  <mergeCells count="7">
    <mergeCell ref="A4:I4"/>
    <mergeCell ref="A36:I36"/>
    <mergeCell ref="A42:I42"/>
    <mergeCell ref="A43:I43"/>
    <mergeCell ref="A44:I44"/>
    <mergeCell ref="A45:I45"/>
    <mergeCell ref="A46:I46"/>
  </mergeCells>
  <printOptions/>
  <pageMargins bottom="1.0" footer="0.0" header="0.0" left="0.75" right="0.75" top="1.0"/>
  <pageSetup fitToHeight="0" paperSize="9"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8" width="16.0"/>
    <col customWidth="1" min="9" max="26" width="8.71"/>
  </cols>
  <sheetData>
    <row r="1">
      <c r="A1" s="1" t="s">
        <v>1187</v>
      </c>
    </row>
    <row r="3">
      <c r="A3" s="8" t="s">
        <v>1188</v>
      </c>
    </row>
    <row r="4" ht="31.5" customHeight="1">
      <c r="A4" s="9" t="s">
        <v>1189</v>
      </c>
      <c r="B4" s="9" t="s">
        <v>65</v>
      </c>
      <c r="C4" s="10" t="s">
        <v>1190</v>
      </c>
      <c r="D4" s="11"/>
      <c r="E4" s="11"/>
      <c r="F4" s="11"/>
      <c r="G4" s="11"/>
      <c r="H4" s="12"/>
    </row>
    <row r="5" ht="31.5" customHeight="1">
      <c r="A5" s="13" t="s">
        <v>129</v>
      </c>
      <c r="B5" s="13" t="s">
        <v>1191</v>
      </c>
      <c r="C5" s="14" t="s">
        <v>1192</v>
      </c>
      <c r="D5" s="11"/>
      <c r="E5" s="11"/>
      <c r="F5" s="11"/>
      <c r="G5" s="11"/>
      <c r="H5" s="12"/>
    </row>
    <row r="6" ht="31.5" customHeight="1">
      <c r="A6" s="13" t="s">
        <v>140</v>
      </c>
      <c r="B6" s="13" t="s">
        <v>1193</v>
      </c>
      <c r="C6" s="14" t="s">
        <v>1194</v>
      </c>
      <c r="D6" s="11"/>
      <c r="E6" s="11"/>
      <c r="F6" s="11"/>
      <c r="G6" s="11"/>
      <c r="H6" s="12"/>
    </row>
    <row r="7" ht="31.5" customHeight="1">
      <c r="A7" s="13" t="s">
        <v>149</v>
      </c>
      <c r="B7" s="13" t="s">
        <v>1195</v>
      </c>
      <c r="C7" s="14" t="s">
        <v>1196</v>
      </c>
      <c r="D7" s="11"/>
      <c r="E7" s="11"/>
      <c r="F7" s="11"/>
      <c r="G7" s="11"/>
      <c r="H7" s="12"/>
    </row>
    <row r="8" ht="31.5" customHeight="1">
      <c r="A8" s="13" t="s">
        <v>157</v>
      </c>
      <c r="B8" s="13" t="s">
        <v>1197</v>
      </c>
      <c r="C8" s="14" t="s">
        <v>1198</v>
      </c>
      <c r="D8" s="11"/>
      <c r="E8" s="11"/>
      <c r="F8" s="11"/>
      <c r="G8" s="11"/>
      <c r="H8" s="12"/>
    </row>
    <row r="9" ht="31.5" customHeight="1">
      <c r="A9" s="13" t="s">
        <v>1199</v>
      </c>
      <c r="B9" s="13" t="s">
        <v>1200</v>
      </c>
      <c r="C9" s="14" t="s">
        <v>1201</v>
      </c>
      <c r="D9" s="11"/>
      <c r="E9" s="11"/>
      <c r="F9" s="11"/>
      <c r="G9" s="11"/>
      <c r="H9" s="12"/>
    </row>
    <row r="11">
      <c r="A11" s="8" t="s">
        <v>1202</v>
      </c>
    </row>
    <row r="12" ht="31.5" customHeight="1">
      <c r="A12" s="3" t="s">
        <v>1203</v>
      </c>
    </row>
    <row r="13" ht="31.5" customHeight="1">
      <c r="A13" s="3" t="s">
        <v>1204</v>
      </c>
    </row>
    <row r="14" ht="31.5" customHeight="1">
      <c r="A14" s="3" t="s">
        <v>1205</v>
      </c>
    </row>
    <row r="15" ht="31.5" customHeight="1">
      <c r="A15" s="3" t="s">
        <v>1206</v>
      </c>
    </row>
    <row r="16" ht="31.5" customHeight="1">
      <c r="A16" s="3" t="s">
        <v>1207</v>
      </c>
    </row>
    <row r="17" ht="31.5" customHeight="1">
      <c r="A17" s="3" t="s">
        <v>1208</v>
      </c>
    </row>
    <row r="18" ht="31.5" customHeight="1">
      <c r="A18" s="3" t="s">
        <v>1209</v>
      </c>
    </row>
    <row r="19" ht="31.5" customHeight="1">
      <c r="A19" s="3" t="s">
        <v>1210</v>
      </c>
    </row>
    <row r="21" ht="15.75" customHeight="1">
      <c r="A21" s="8" t="s">
        <v>21</v>
      </c>
    </row>
    <row r="22" ht="30.0" customHeight="1">
      <c r="A22" s="3" t="s">
        <v>1211</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13:H13"/>
    <mergeCell ref="A14:H14"/>
    <mergeCell ref="A15:H15"/>
    <mergeCell ref="A16:H16"/>
    <mergeCell ref="A17:H17"/>
    <mergeCell ref="A18:H18"/>
    <mergeCell ref="A19:H19"/>
    <mergeCell ref="A22:H22"/>
    <mergeCell ref="C4:H4"/>
    <mergeCell ref="C5:H5"/>
    <mergeCell ref="C6:H6"/>
    <mergeCell ref="C7:H7"/>
    <mergeCell ref="C8:H8"/>
    <mergeCell ref="C9:H9"/>
    <mergeCell ref="A12:H12"/>
  </mergeCells>
  <printOptions/>
  <pageMargins bottom="1.0" footer="0.0" header="0.0" left="0.75" right="0.75" top="1.0"/>
  <pageSetup fitToHeight="0"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4.0"/>
    <col customWidth="1" min="2" max="2" width="120.0"/>
    <col customWidth="1" min="3" max="26" width="8.71"/>
  </cols>
  <sheetData>
    <row r="1" ht="17.25" customHeight="1">
      <c r="A1" s="1" t="s">
        <v>21</v>
      </c>
      <c r="B1" s="7"/>
    </row>
    <row r="2">
      <c r="A2" s="7"/>
      <c r="B2" s="7"/>
    </row>
    <row r="3" ht="30.0" customHeight="1">
      <c r="A3" s="23" t="s">
        <v>1191</v>
      </c>
      <c r="B3" s="3" t="s">
        <v>1212</v>
      </c>
    </row>
    <row r="4" ht="30.0" customHeight="1">
      <c r="A4" s="23" t="s">
        <v>1193</v>
      </c>
      <c r="B4" s="3" t="s">
        <v>1213</v>
      </c>
    </row>
    <row r="5" ht="30.0" customHeight="1">
      <c r="A5" s="23" t="s">
        <v>1195</v>
      </c>
      <c r="B5" s="3" t="s">
        <v>1214</v>
      </c>
    </row>
    <row r="6" ht="30.0" customHeight="1">
      <c r="A6" s="23" t="s">
        <v>1215</v>
      </c>
      <c r="B6" s="3" t="s">
        <v>1216</v>
      </c>
    </row>
    <row r="7" ht="30.0" customHeight="1">
      <c r="A7" s="23" t="s">
        <v>1217</v>
      </c>
      <c r="B7" s="3" t="s">
        <v>1218</v>
      </c>
    </row>
    <row r="8" ht="30.0" customHeight="1">
      <c r="A8" s="23" t="s">
        <v>1219</v>
      </c>
      <c r="B8" s="3" t="s">
        <v>1220</v>
      </c>
    </row>
    <row r="9" ht="30.0" customHeight="1">
      <c r="A9" s="23" t="s">
        <v>1221</v>
      </c>
      <c r="B9" s="3" t="s">
        <v>1222</v>
      </c>
    </row>
    <row r="10" ht="30.0" customHeight="1">
      <c r="A10" s="23" t="s">
        <v>1223</v>
      </c>
      <c r="B10" s="3" t="s">
        <v>1224</v>
      </c>
    </row>
    <row r="11" ht="30.0" customHeight="1">
      <c r="A11" s="23" t="s">
        <v>1225</v>
      </c>
      <c r="B11" s="3" t="s">
        <v>1226</v>
      </c>
    </row>
    <row r="12" ht="30.0" customHeight="1">
      <c r="A12" s="23" t="s">
        <v>1227</v>
      </c>
      <c r="B12" s="3" t="s">
        <v>1228</v>
      </c>
    </row>
    <row r="13" ht="30.0" customHeight="1">
      <c r="A13" s="23" t="s">
        <v>1229</v>
      </c>
      <c r="B13" s="3" t="s">
        <v>1230</v>
      </c>
    </row>
    <row r="14">
      <c r="A14" s="7"/>
      <c r="B14" s="7"/>
    </row>
    <row r="15">
      <c r="A15" s="7"/>
      <c r="B15" s="7"/>
    </row>
    <row r="16">
      <c r="A16" s="7"/>
      <c r="B16" s="7"/>
    </row>
    <row r="17">
      <c r="A17" s="7"/>
      <c r="B17" s="7"/>
    </row>
    <row r="18">
      <c r="A18" s="7"/>
      <c r="B18" s="7"/>
    </row>
    <row r="19">
      <c r="A19" s="7"/>
      <c r="B19" s="7"/>
    </row>
    <row r="20">
      <c r="A20" s="7"/>
      <c r="B20" s="7"/>
    </row>
    <row r="21" ht="15.75" customHeight="1">
      <c r="A21" s="7"/>
      <c r="B21" s="7"/>
    </row>
    <row r="22" ht="15.75" customHeight="1">
      <c r="A22" s="7"/>
      <c r="B22" s="7"/>
    </row>
    <row r="23" ht="15.75" customHeight="1">
      <c r="A23" s="7"/>
      <c r="B23" s="7"/>
    </row>
    <row r="24" ht="15.75" customHeight="1">
      <c r="A24" s="7"/>
      <c r="B24" s="7"/>
    </row>
    <row r="25" ht="15.75" customHeight="1">
      <c r="A25" s="7"/>
      <c r="B25" s="7"/>
    </row>
    <row r="26" ht="15.75" customHeight="1">
      <c r="A26" s="7"/>
      <c r="B26" s="7"/>
    </row>
    <row r="27" ht="15.75" customHeight="1">
      <c r="A27" s="7"/>
      <c r="B27" s="7"/>
    </row>
    <row r="28" ht="15.75" customHeight="1">
      <c r="A28" s="7"/>
      <c r="B28" s="7"/>
    </row>
    <row r="29" ht="15.75" customHeight="1">
      <c r="A29" s="7"/>
      <c r="B29" s="7"/>
    </row>
    <row r="30" ht="15.75" customHeight="1">
      <c r="A30" s="7"/>
      <c r="B30" s="7"/>
    </row>
    <row r="31" ht="15.75" customHeight="1">
      <c r="A31" s="7"/>
      <c r="B31" s="7"/>
    </row>
    <row r="32" ht="15.75" customHeight="1">
      <c r="A32" s="7"/>
      <c r="B32" s="7"/>
    </row>
    <row r="33" ht="15.75" customHeight="1">
      <c r="A33" s="7"/>
      <c r="B33" s="7"/>
    </row>
    <row r="34" ht="15.75" customHeight="1">
      <c r="A34" s="7"/>
      <c r="B34" s="7"/>
    </row>
    <row r="35" ht="15.75" customHeight="1">
      <c r="A35" s="7"/>
      <c r="B35" s="7"/>
    </row>
    <row r="36" ht="15.75" customHeight="1">
      <c r="A36" s="7"/>
      <c r="B36" s="7"/>
    </row>
    <row r="37" ht="15.75" customHeight="1">
      <c r="A37" s="7"/>
      <c r="B37" s="7"/>
    </row>
    <row r="38" ht="15.75" customHeight="1">
      <c r="A38" s="7"/>
      <c r="B38" s="7"/>
    </row>
    <row r="39" ht="15.75" customHeight="1">
      <c r="A39" s="7"/>
      <c r="B39" s="7"/>
    </row>
    <row r="40" ht="15.75" customHeight="1">
      <c r="A40" s="7"/>
      <c r="B40" s="7"/>
    </row>
    <row r="41" ht="15.75" customHeight="1">
      <c r="A41" s="7"/>
      <c r="B41" s="7"/>
    </row>
    <row r="42" ht="15.75" customHeight="1">
      <c r="A42" s="7"/>
      <c r="B42" s="7"/>
    </row>
    <row r="43" ht="15.75" customHeight="1">
      <c r="A43" s="7"/>
      <c r="B43" s="7"/>
    </row>
    <row r="44" ht="15.75" customHeight="1">
      <c r="A44" s="7"/>
      <c r="B44" s="7"/>
    </row>
    <row r="45" ht="15.75" customHeight="1">
      <c r="A45" s="7"/>
      <c r="B45" s="7"/>
    </row>
    <row r="46" ht="15.75" customHeight="1">
      <c r="A46" s="7"/>
      <c r="B46" s="7"/>
    </row>
    <row r="47" ht="15.75" customHeight="1">
      <c r="A47" s="7"/>
      <c r="B47" s="7"/>
    </row>
    <row r="48" ht="15.75" customHeight="1">
      <c r="A48" s="7"/>
      <c r="B48" s="7"/>
    </row>
    <row r="49" ht="15.75" customHeight="1">
      <c r="A49" s="7"/>
      <c r="B49" s="7"/>
    </row>
    <row r="50" ht="15.75" customHeight="1">
      <c r="A50" s="7"/>
      <c r="B50" s="7"/>
    </row>
    <row r="51" ht="15.75" customHeight="1">
      <c r="A51" s="7"/>
      <c r="B51" s="7"/>
    </row>
    <row r="52" ht="15.75" customHeight="1">
      <c r="A52" s="7"/>
      <c r="B52" s="7"/>
    </row>
    <row r="53" ht="15.75" customHeight="1">
      <c r="A53" s="7"/>
      <c r="B53" s="7"/>
    </row>
    <row r="54" ht="15.75" customHeight="1">
      <c r="A54" s="7"/>
      <c r="B54" s="7"/>
    </row>
    <row r="55" ht="15.75" customHeight="1">
      <c r="A55" s="7"/>
      <c r="B55" s="7"/>
    </row>
    <row r="56" ht="15.75" customHeight="1">
      <c r="A56" s="7"/>
      <c r="B56" s="7"/>
    </row>
    <row r="57" ht="15.75" customHeight="1">
      <c r="A57" s="7"/>
      <c r="B57" s="7"/>
    </row>
    <row r="58" ht="15.75" customHeight="1">
      <c r="A58" s="7"/>
      <c r="B58" s="7"/>
    </row>
    <row r="59" ht="15.75" customHeight="1">
      <c r="A59" s="7"/>
      <c r="B59" s="7"/>
    </row>
    <row r="60" ht="15.75" customHeight="1">
      <c r="A60" s="7"/>
      <c r="B60" s="7"/>
    </row>
    <row r="61" ht="15.75" customHeight="1">
      <c r="A61" s="7"/>
      <c r="B61" s="7"/>
    </row>
    <row r="62" ht="15.75" customHeight="1">
      <c r="A62" s="7"/>
      <c r="B62" s="7"/>
    </row>
    <row r="63" ht="15.75" customHeight="1">
      <c r="A63" s="7"/>
      <c r="B63" s="7"/>
    </row>
    <row r="64" ht="15.75" customHeight="1">
      <c r="A64" s="7"/>
      <c r="B64" s="7"/>
    </row>
    <row r="65" ht="15.75" customHeight="1">
      <c r="A65" s="7"/>
      <c r="B65" s="7"/>
    </row>
    <row r="66" ht="15.75" customHeight="1">
      <c r="A66" s="7"/>
      <c r="B66" s="7"/>
    </row>
    <row r="67" ht="15.75" customHeight="1">
      <c r="A67" s="7"/>
      <c r="B67" s="7"/>
    </row>
    <row r="68" ht="15.75" customHeight="1">
      <c r="A68" s="7"/>
      <c r="B68" s="7"/>
    </row>
    <row r="69" ht="15.75" customHeight="1">
      <c r="A69" s="7"/>
      <c r="B69" s="7"/>
    </row>
    <row r="70" ht="15.75" customHeight="1">
      <c r="A70" s="7"/>
      <c r="B70" s="7"/>
    </row>
    <row r="71" ht="15.75" customHeight="1">
      <c r="A71" s="7"/>
      <c r="B71" s="7"/>
    </row>
    <row r="72" ht="15.75" customHeight="1">
      <c r="A72" s="7"/>
      <c r="B72" s="7"/>
    </row>
    <row r="73" ht="15.75" customHeight="1">
      <c r="A73" s="7"/>
      <c r="B73" s="7"/>
    </row>
    <row r="74" ht="15.75" customHeight="1">
      <c r="A74" s="7"/>
      <c r="B74" s="7"/>
    </row>
    <row r="75" ht="15.75" customHeight="1">
      <c r="A75" s="7"/>
      <c r="B75" s="7"/>
    </row>
    <row r="76" ht="15.75" customHeight="1">
      <c r="A76" s="7"/>
      <c r="B76" s="7"/>
    </row>
    <row r="77" ht="15.75" customHeight="1">
      <c r="A77" s="7"/>
      <c r="B77" s="7"/>
    </row>
    <row r="78" ht="15.75" customHeight="1">
      <c r="A78" s="7"/>
      <c r="B78" s="7"/>
    </row>
    <row r="79" ht="15.75" customHeight="1">
      <c r="A79" s="7"/>
      <c r="B79" s="7"/>
    </row>
    <row r="80" ht="15.75" customHeight="1">
      <c r="A80" s="7"/>
      <c r="B80" s="7"/>
    </row>
    <row r="81" ht="15.75" customHeight="1">
      <c r="A81" s="7"/>
      <c r="B81" s="7"/>
    </row>
    <row r="82" ht="15.75" customHeight="1">
      <c r="A82" s="7"/>
      <c r="B82" s="7"/>
    </row>
    <row r="83" ht="15.75" customHeight="1">
      <c r="A83" s="7"/>
      <c r="B83" s="7"/>
    </row>
    <row r="84" ht="15.75" customHeight="1">
      <c r="A84" s="7"/>
      <c r="B84" s="7"/>
    </row>
    <row r="85" ht="15.75" customHeight="1">
      <c r="A85" s="7"/>
      <c r="B85" s="7"/>
    </row>
    <row r="86" ht="15.75" customHeight="1">
      <c r="A86" s="7"/>
      <c r="B86" s="7"/>
    </row>
    <row r="87" ht="15.75" customHeight="1">
      <c r="A87" s="7"/>
      <c r="B87" s="7"/>
    </row>
    <row r="88" ht="15.75" customHeight="1">
      <c r="A88" s="7"/>
      <c r="B88" s="7"/>
    </row>
    <row r="89" ht="15.75" customHeight="1">
      <c r="A89" s="7"/>
      <c r="B89" s="7"/>
    </row>
    <row r="90" ht="15.75" customHeight="1">
      <c r="A90" s="7"/>
      <c r="B90" s="7"/>
    </row>
    <row r="91" ht="15.75" customHeight="1">
      <c r="A91" s="7"/>
      <c r="B91" s="7"/>
    </row>
    <row r="92" ht="15.75" customHeight="1">
      <c r="A92" s="7"/>
      <c r="B92" s="7"/>
    </row>
    <row r="93" ht="15.75" customHeight="1">
      <c r="A93" s="7"/>
      <c r="B93" s="7"/>
    </row>
    <row r="94" ht="15.75" customHeight="1">
      <c r="A94" s="7"/>
      <c r="B94" s="7"/>
    </row>
    <row r="95" ht="15.75" customHeight="1">
      <c r="A95" s="7"/>
      <c r="B95" s="7"/>
    </row>
    <row r="96" ht="15.75" customHeight="1">
      <c r="A96" s="7"/>
      <c r="B96" s="7"/>
    </row>
    <row r="97" ht="15.75" customHeight="1">
      <c r="A97" s="7"/>
      <c r="B97" s="7"/>
    </row>
    <row r="98" ht="15.75" customHeight="1">
      <c r="A98" s="7"/>
      <c r="B98" s="7"/>
    </row>
    <row r="99" ht="15.75" customHeight="1">
      <c r="A99" s="7"/>
      <c r="B99" s="7"/>
    </row>
    <row r="100" ht="15.75" customHeight="1">
      <c r="A100" s="7"/>
      <c r="B100" s="7"/>
    </row>
    <row r="101" ht="15.75" customHeight="1">
      <c r="A101" s="7"/>
      <c r="B101" s="7"/>
    </row>
    <row r="102" ht="15.75" customHeight="1">
      <c r="A102" s="7"/>
      <c r="B102" s="7"/>
    </row>
    <row r="103" ht="15.75" customHeight="1">
      <c r="A103" s="7"/>
      <c r="B103" s="7"/>
    </row>
    <row r="104" ht="15.75" customHeight="1">
      <c r="A104" s="7"/>
      <c r="B104" s="7"/>
    </row>
    <row r="105" ht="15.75" customHeight="1">
      <c r="A105" s="7"/>
      <c r="B105" s="7"/>
    </row>
    <row r="106" ht="15.75" customHeight="1">
      <c r="A106" s="7"/>
      <c r="B106" s="7"/>
    </row>
    <row r="107" ht="15.75" customHeight="1">
      <c r="A107" s="7"/>
      <c r="B107" s="7"/>
    </row>
    <row r="108" ht="15.75" customHeight="1">
      <c r="A108" s="7"/>
      <c r="B108" s="7"/>
    </row>
    <row r="109" ht="15.75" customHeight="1">
      <c r="A109" s="7"/>
      <c r="B109" s="7"/>
    </row>
    <row r="110" ht="15.75" customHeight="1">
      <c r="A110" s="7"/>
      <c r="B110" s="7"/>
    </row>
    <row r="111" ht="15.75" customHeight="1">
      <c r="A111" s="7"/>
      <c r="B111" s="7"/>
    </row>
    <row r="112" ht="15.75" customHeight="1">
      <c r="A112" s="7"/>
      <c r="B112" s="7"/>
    </row>
    <row r="113" ht="15.75" customHeight="1">
      <c r="A113" s="7"/>
      <c r="B113" s="7"/>
    </row>
    <row r="114" ht="15.75" customHeight="1">
      <c r="A114" s="7"/>
      <c r="B114" s="7"/>
    </row>
    <row r="115" ht="15.75" customHeight="1">
      <c r="A115" s="7"/>
      <c r="B115" s="7"/>
    </row>
    <row r="116" ht="15.75" customHeight="1">
      <c r="A116" s="7"/>
      <c r="B116" s="7"/>
    </row>
    <row r="117" ht="15.75" customHeight="1">
      <c r="A117" s="7"/>
      <c r="B117" s="7"/>
    </row>
    <row r="118" ht="15.75" customHeight="1">
      <c r="A118" s="7"/>
      <c r="B118" s="7"/>
    </row>
    <row r="119" ht="15.75" customHeight="1">
      <c r="A119" s="7"/>
      <c r="B119" s="7"/>
    </row>
    <row r="120" ht="15.75" customHeight="1">
      <c r="A120" s="7"/>
      <c r="B120" s="7"/>
    </row>
    <row r="121" ht="15.75" customHeight="1">
      <c r="A121" s="7"/>
      <c r="B121" s="7"/>
    </row>
    <row r="122" ht="15.75" customHeight="1">
      <c r="A122" s="7"/>
      <c r="B122" s="7"/>
    </row>
    <row r="123" ht="15.75" customHeight="1">
      <c r="A123" s="7"/>
      <c r="B123" s="7"/>
    </row>
    <row r="124" ht="15.75" customHeight="1">
      <c r="A124" s="7"/>
      <c r="B124" s="7"/>
    </row>
    <row r="125" ht="15.75" customHeight="1">
      <c r="A125" s="7"/>
      <c r="B125" s="7"/>
    </row>
    <row r="126" ht="15.75" customHeight="1">
      <c r="A126" s="7"/>
      <c r="B126" s="7"/>
    </row>
    <row r="127" ht="15.75" customHeight="1">
      <c r="A127" s="7"/>
      <c r="B127" s="7"/>
    </row>
    <row r="128" ht="15.75" customHeight="1">
      <c r="A128" s="7"/>
      <c r="B128" s="7"/>
    </row>
    <row r="129" ht="15.75" customHeight="1">
      <c r="A129" s="7"/>
      <c r="B129" s="7"/>
    </row>
    <row r="130" ht="15.75" customHeight="1">
      <c r="A130" s="7"/>
      <c r="B130" s="7"/>
    </row>
    <row r="131" ht="15.75" customHeight="1">
      <c r="A131" s="7"/>
      <c r="B131" s="7"/>
    </row>
    <row r="132" ht="15.75" customHeight="1">
      <c r="A132" s="7"/>
      <c r="B132" s="7"/>
    </row>
    <row r="133" ht="15.75" customHeight="1">
      <c r="A133" s="7"/>
      <c r="B133" s="7"/>
    </row>
    <row r="134" ht="15.75" customHeight="1">
      <c r="A134" s="7"/>
      <c r="B134" s="7"/>
    </row>
    <row r="135" ht="15.75" customHeight="1">
      <c r="A135" s="7"/>
      <c r="B135" s="7"/>
    </row>
    <row r="136" ht="15.75" customHeight="1">
      <c r="A136" s="7"/>
      <c r="B136" s="7"/>
    </row>
    <row r="137" ht="15.75" customHeight="1">
      <c r="A137" s="7"/>
      <c r="B137" s="7"/>
    </row>
    <row r="138" ht="15.75" customHeight="1">
      <c r="A138" s="7"/>
      <c r="B138" s="7"/>
    </row>
    <row r="139" ht="15.75" customHeight="1">
      <c r="A139" s="7"/>
      <c r="B139" s="7"/>
    </row>
    <row r="140" ht="15.75" customHeight="1">
      <c r="A140" s="7"/>
      <c r="B140" s="7"/>
    </row>
    <row r="141" ht="15.75" customHeight="1">
      <c r="A141" s="7"/>
      <c r="B141" s="7"/>
    </row>
    <row r="142" ht="15.75" customHeight="1">
      <c r="A142" s="7"/>
      <c r="B142" s="7"/>
    </row>
    <row r="143" ht="15.75" customHeight="1">
      <c r="A143" s="7"/>
      <c r="B143" s="7"/>
    </row>
    <row r="144" ht="15.75" customHeight="1">
      <c r="A144" s="7"/>
      <c r="B144" s="7"/>
    </row>
    <row r="145" ht="15.75" customHeight="1">
      <c r="A145" s="7"/>
      <c r="B145" s="7"/>
    </row>
    <row r="146" ht="15.75" customHeight="1">
      <c r="A146" s="7"/>
      <c r="B146" s="7"/>
    </row>
    <row r="147" ht="15.75" customHeight="1">
      <c r="A147" s="7"/>
      <c r="B147" s="7"/>
    </row>
    <row r="148" ht="15.75" customHeight="1">
      <c r="A148" s="7"/>
      <c r="B148" s="7"/>
    </row>
    <row r="149" ht="15.75" customHeight="1">
      <c r="A149" s="7"/>
      <c r="B149" s="7"/>
    </row>
    <row r="150" ht="15.75" customHeight="1">
      <c r="A150" s="7"/>
      <c r="B150" s="7"/>
    </row>
    <row r="151" ht="15.75" customHeight="1">
      <c r="A151" s="7"/>
      <c r="B151" s="7"/>
    </row>
    <row r="152" ht="15.75" customHeight="1">
      <c r="A152" s="7"/>
      <c r="B152" s="7"/>
    </row>
    <row r="153" ht="15.75" customHeight="1">
      <c r="A153" s="7"/>
      <c r="B153" s="7"/>
    </row>
    <row r="154" ht="15.75" customHeight="1">
      <c r="A154" s="7"/>
      <c r="B154" s="7"/>
    </row>
    <row r="155" ht="15.75" customHeight="1">
      <c r="A155" s="7"/>
      <c r="B155" s="7"/>
    </row>
    <row r="156" ht="15.75" customHeight="1">
      <c r="A156" s="7"/>
      <c r="B156" s="7"/>
    </row>
    <row r="157" ht="15.75" customHeight="1">
      <c r="A157" s="7"/>
      <c r="B157" s="7"/>
    </row>
    <row r="158" ht="15.75" customHeight="1">
      <c r="A158" s="7"/>
      <c r="B158" s="7"/>
    </row>
    <row r="159" ht="15.75" customHeight="1">
      <c r="A159" s="7"/>
      <c r="B159" s="7"/>
    </row>
    <row r="160" ht="15.75" customHeight="1">
      <c r="A160" s="7"/>
      <c r="B160" s="7"/>
    </row>
    <row r="161" ht="15.75" customHeight="1">
      <c r="A161" s="7"/>
      <c r="B161" s="7"/>
    </row>
    <row r="162" ht="15.75" customHeight="1">
      <c r="A162" s="7"/>
      <c r="B162" s="7"/>
    </row>
    <row r="163" ht="15.75" customHeight="1">
      <c r="A163" s="7"/>
      <c r="B163" s="7"/>
    </row>
    <row r="164" ht="15.75" customHeight="1">
      <c r="A164" s="7"/>
      <c r="B164" s="7"/>
    </row>
    <row r="165" ht="15.75" customHeight="1">
      <c r="A165" s="7"/>
      <c r="B165" s="7"/>
    </row>
    <row r="166" ht="15.75" customHeight="1">
      <c r="A166" s="7"/>
      <c r="B166" s="7"/>
    </row>
    <row r="167" ht="15.75" customHeight="1">
      <c r="A167" s="7"/>
      <c r="B167" s="7"/>
    </row>
    <row r="168" ht="15.75" customHeight="1">
      <c r="A168" s="7"/>
      <c r="B168" s="7"/>
    </row>
    <row r="169" ht="15.75" customHeight="1">
      <c r="A169" s="7"/>
      <c r="B169" s="7"/>
    </row>
    <row r="170" ht="15.75" customHeight="1">
      <c r="A170" s="7"/>
      <c r="B170" s="7"/>
    </row>
    <row r="171" ht="15.75" customHeight="1">
      <c r="A171" s="7"/>
      <c r="B171" s="7"/>
    </row>
    <row r="172" ht="15.75" customHeight="1">
      <c r="A172" s="7"/>
      <c r="B172" s="7"/>
    </row>
    <row r="173" ht="15.75" customHeight="1">
      <c r="A173" s="7"/>
      <c r="B173" s="7"/>
    </row>
    <row r="174" ht="15.75" customHeight="1">
      <c r="A174" s="7"/>
      <c r="B174" s="7"/>
    </row>
    <row r="175" ht="15.75" customHeight="1">
      <c r="A175" s="7"/>
      <c r="B175" s="7"/>
    </row>
    <row r="176" ht="15.75" customHeight="1">
      <c r="A176" s="7"/>
      <c r="B176" s="7"/>
    </row>
    <row r="177" ht="15.75" customHeight="1">
      <c r="A177" s="7"/>
      <c r="B177" s="7"/>
    </row>
    <row r="178" ht="15.75" customHeight="1">
      <c r="A178" s="7"/>
      <c r="B178" s="7"/>
    </row>
    <row r="179" ht="15.75" customHeight="1">
      <c r="A179" s="7"/>
      <c r="B179" s="7"/>
    </row>
    <row r="180" ht="15.75" customHeight="1">
      <c r="A180" s="7"/>
      <c r="B180" s="7"/>
    </row>
    <row r="181" ht="15.75" customHeight="1">
      <c r="A181" s="7"/>
      <c r="B181" s="7"/>
    </row>
    <row r="182" ht="15.75" customHeight="1">
      <c r="A182" s="7"/>
      <c r="B182" s="7"/>
    </row>
    <row r="183" ht="15.75" customHeight="1">
      <c r="A183" s="7"/>
      <c r="B183" s="7"/>
    </row>
    <row r="184" ht="15.75" customHeight="1">
      <c r="A184" s="7"/>
      <c r="B184" s="7"/>
    </row>
    <row r="185" ht="15.75" customHeight="1">
      <c r="A185" s="7"/>
      <c r="B185" s="7"/>
    </row>
    <row r="186" ht="15.75" customHeight="1">
      <c r="A186" s="7"/>
      <c r="B186" s="7"/>
    </row>
    <row r="187" ht="15.75" customHeight="1">
      <c r="A187" s="7"/>
      <c r="B187" s="7"/>
    </row>
    <row r="188" ht="15.75" customHeight="1">
      <c r="A188" s="7"/>
      <c r="B188" s="7"/>
    </row>
    <row r="189" ht="15.75" customHeight="1">
      <c r="A189" s="7"/>
      <c r="B189" s="7"/>
    </row>
    <row r="190" ht="15.75" customHeight="1">
      <c r="A190" s="7"/>
      <c r="B190" s="7"/>
    </row>
    <row r="191" ht="15.75" customHeight="1">
      <c r="A191" s="7"/>
      <c r="B191" s="7"/>
    </row>
    <row r="192" ht="15.75" customHeight="1">
      <c r="A192" s="7"/>
      <c r="B192" s="7"/>
    </row>
    <row r="193" ht="15.75" customHeight="1">
      <c r="A193" s="7"/>
      <c r="B193" s="7"/>
    </row>
    <row r="194" ht="15.75" customHeight="1">
      <c r="A194" s="7"/>
      <c r="B194" s="7"/>
    </row>
    <row r="195" ht="15.75" customHeight="1">
      <c r="A195" s="7"/>
      <c r="B195" s="7"/>
    </row>
    <row r="196" ht="15.75" customHeight="1">
      <c r="A196" s="7"/>
      <c r="B196" s="7"/>
    </row>
    <row r="197" ht="15.75" customHeight="1">
      <c r="A197" s="7"/>
      <c r="B197" s="7"/>
    </row>
    <row r="198" ht="15.75" customHeight="1">
      <c r="A198" s="7"/>
      <c r="B198" s="7"/>
    </row>
    <row r="199" ht="15.75" customHeight="1">
      <c r="A199" s="7"/>
      <c r="B199" s="7"/>
    </row>
    <row r="200" ht="15.75" customHeight="1">
      <c r="A200" s="7"/>
      <c r="B200" s="7"/>
    </row>
    <row r="201" ht="15.75" customHeight="1">
      <c r="A201" s="7"/>
      <c r="B201" s="7"/>
    </row>
    <row r="202" ht="15.75" customHeight="1">
      <c r="A202" s="7"/>
      <c r="B202" s="7"/>
    </row>
    <row r="203" ht="15.75" customHeight="1">
      <c r="A203" s="7"/>
      <c r="B203" s="7"/>
    </row>
    <row r="204" ht="15.75" customHeight="1">
      <c r="A204" s="7"/>
      <c r="B204" s="7"/>
    </row>
    <row r="205" ht="15.75" customHeight="1">
      <c r="A205" s="7"/>
      <c r="B205" s="7"/>
    </row>
    <row r="206" ht="15.75" customHeight="1">
      <c r="A206" s="7"/>
      <c r="B206" s="7"/>
    </row>
    <row r="207" ht="15.75" customHeight="1">
      <c r="A207" s="7"/>
      <c r="B207" s="7"/>
    </row>
    <row r="208" ht="15.75" customHeight="1">
      <c r="A208" s="7"/>
      <c r="B208" s="7"/>
    </row>
    <row r="209" ht="15.75" customHeight="1">
      <c r="A209" s="7"/>
      <c r="B209" s="7"/>
    </row>
    <row r="210" ht="15.75" customHeight="1">
      <c r="A210" s="7"/>
      <c r="B210" s="7"/>
    </row>
    <row r="211" ht="15.75" customHeight="1">
      <c r="A211" s="7"/>
      <c r="B211" s="7"/>
    </row>
    <row r="212" ht="15.75" customHeight="1">
      <c r="A212" s="7"/>
      <c r="B212" s="7"/>
    </row>
    <row r="213" ht="15.75" customHeight="1">
      <c r="A213" s="7"/>
      <c r="B213" s="7"/>
    </row>
    <row r="214" ht="15.75" customHeight="1">
      <c r="A214" s="7"/>
      <c r="B214" s="7"/>
    </row>
    <row r="215" ht="15.75" customHeight="1">
      <c r="A215" s="7"/>
      <c r="B215" s="7"/>
    </row>
    <row r="216" ht="15.75" customHeight="1">
      <c r="A216" s="7"/>
      <c r="B216" s="7"/>
    </row>
    <row r="217" ht="15.75" customHeight="1">
      <c r="A217" s="7"/>
      <c r="B217" s="7"/>
    </row>
    <row r="218" ht="15.75" customHeight="1">
      <c r="A218" s="7"/>
      <c r="B218" s="7"/>
    </row>
    <row r="219" ht="15.75" customHeight="1">
      <c r="A219" s="7"/>
      <c r="B219" s="7"/>
    </row>
    <row r="220" ht="15.75" customHeight="1">
      <c r="A220" s="7"/>
      <c r="B220" s="7"/>
    </row>
    <row r="221" ht="15.75" customHeight="1">
      <c r="A221" s="7"/>
      <c r="B221" s="7"/>
    </row>
    <row r="222" ht="15.75" customHeight="1">
      <c r="A222" s="7"/>
      <c r="B222" s="7"/>
    </row>
    <row r="223" ht="15.75" customHeight="1">
      <c r="A223" s="7"/>
      <c r="B223" s="7"/>
    </row>
    <row r="224" ht="15.75" customHeight="1">
      <c r="A224" s="7"/>
      <c r="B224" s="7"/>
    </row>
    <row r="225" ht="15.75" customHeight="1">
      <c r="A225" s="7"/>
      <c r="B225" s="7"/>
    </row>
    <row r="226" ht="15.75" customHeight="1">
      <c r="A226" s="7"/>
      <c r="B226" s="7"/>
    </row>
    <row r="227" ht="15.75" customHeight="1">
      <c r="A227" s="7"/>
      <c r="B227" s="7"/>
    </row>
    <row r="228" ht="15.75" customHeight="1">
      <c r="A228" s="7"/>
      <c r="B228" s="7"/>
    </row>
    <row r="229" ht="15.75" customHeight="1">
      <c r="A229" s="7"/>
      <c r="B229" s="7"/>
    </row>
    <row r="230" ht="15.75" customHeight="1">
      <c r="A230" s="7"/>
      <c r="B230" s="7"/>
    </row>
    <row r="231" ht="15.75" customHeight="1">
      <c r="A231" s="7"/>
      <c r="B231" s="7"/>
    </row>
    <row r="232" ht="15.75" customHeight="1">
      <c r="A232" s="7"/>
      <c r="B232" s="7"/>
    </row>
    <row r="233" ht="15.75" customHeight="1">
      <c r="A233" s="7"/>
      <c r="B233" s="7"/>
    </row>
    <row r="234" ht="15.75" customHeight="1">
      <c r="A234" s="7"/>
      <c r="B234" s="7"/>
    </row>
    <row r="235" ht="15.75" customHeight="1">
      <c r="A235" s="7"/>
      <c r="B235" s="7"/>
    </row>
    <row r="236" ht="15.75" customHeight="1">
      <c r="A236" s="7"/>
      <c r="B236" s="7"/>
    </row>
    <row r="237" ht="15.75" customHeight="1">
      <c r="A237" s="7"/>
      <c r="B237" s="7"/>
    </row>
    <row r="238" ht="15.75" customHeight="1">
      <c r="A238" s="7"/>
      <c r="B238" s="7"/>
    </row>
    <row r="239" ht="15.75" customHeight="1">
      <c r="A239" s="7"/>
      <c r="B239" s="7"/>
    </row>
    <row r="240" ht="15.75" customHeight="1">
      <c r="A240" s="7"/>
      <c r="B240" s="7"/>
    </row>
    <row r="241" ht="15.75" customHeight="1">
      <c r="A241" s="7"/>
      <c r="B241" s="7"/>
    </row>
    <row r="242" ht="15.75" customHeight="1">
      <c r="A242" s="7"/>
      <c r="B242" s="7"/>
    </row>
    <row r="243" ht="15.75" customHeight="1">
      <c r="A243" s="7"/>
      <c r="B243" s="7"/>
    </row>
    <row r="244" ht="15.75" customHeight="1">
      <c r="A244" s="7"/>
      <c r="B244" s="7"/>
    </row>
    <row r="245" ht="15.75" customHeight="1">
      <c r="A245" s="7"/>
      <c r="B245" s="7"/>
    </row>
    <row r="246" ht="15.75" customHeight="1">
      <c r="A246" s="7"/>
      <c r="B246" s="7"/>
    </row>
    <row r="247" ht="15.75" customHeight="1">
      <c r="A247" s="7"/>
      <c r="B247" s="7"/>
    </row>
    <row r="248" ht="15.75" customHeight="1">
      <c r="A248" s="7"/>
      <c r="B248" s="7"/>
    </row>
    <row r="249" ht="15.75" customHeight="1">
      <c r="A249" s="7"/>
      <c r="B249" s="7"/>
    </row>
    <row r="250" ht="15.75" customHeight="1">
      <c r="A250" s="7"/>
      <c r="B250" s="7"/>
    </row>
    <row r="251" ht="15.75" customHeight="1">
      <c r="A251" s="7"/>
      <c r="B251" s="7"/>
    </row>
    <row r="252" ht="15.75" customHeight="1">
      <c r="A252" s="7"/>
      <c r="B252" s="7"/>
    </row>
    <row r="253" ht="15.75" customHeight="1">
      <c r="A253" s="7"/>
      <c r="B253" s="7"/>
    </row>
    <row r="254" ht="15.75" customHeight="1">
      <c r="A254" s="7"/>
      <c r="B254" s="7"/>
    </row>
    <row r="255" ht="15.75" customHeight="1">
      <c r="A255" s="7"/>
      <c r="B255" s="7"/>
    </row>
    <row r="256" ht="15.75" customHeight="1">
      <c r="A256" s="7"/>
      <c r="B256" s="7"/>
    </row>
    <row r="257" ht="15.75" customHeight="1">
      <c r="A257" s="7"/>
      <c r="B257" s="7"/>
    </row>
    <row r="258" ht="15.75" customHeight="1">
      <c r="A258" s="7"/>
      <c r="B258" s="7"/>
    </row>
    <row r="259" ht="15.75" customHeight="1">
      <c r="A259" s="7"/>
      <c r="B259" s="7"/>
    </row>
    <row r="260" ht="15.75" customHeight="1">
      <c r="A260" s="7"/>
      <c r="B260" s="7"/>
    </row>
    <row r="261" ht="15.75" customHeight="1">
      <c r="A261" s="7"/>
      <c r="B261" s="7"/>
    </row>
    <row r="262" ht="15.75" customHeight="1">
      <c r="A262" s="7"/>
      <c r="B262" s="7"/>
    </row>
    <row r="263" ht="15.75" customHeight="1">
      <c r="A263" s="7"/>
      <c r="B263" s="7"/>
    </row>
    <row r="264" ht="15.75" customHeight="1">
      <c r="A264" s="7"/>
      <c r="B264" s="7"/>
    </row>
    <row r="265" ht="15.75" customHeight="1">
      <c r="A265" s="7"/>
      <c r="B265" s="7"/>
    </row>
    <row r="266" ht="15.75" customHeight="1">
      <c r="A266" s="7"/>
      <c r="B266" s="7"/>
    </row>
    <row r="267" ht="15.75" customHeight="1">
      <c r="A267" s="7"/>
      <c r="B267" s="7"/>
    </row>
    <row r="268" ht="15.75" customHeight="1">
      <c r="A268" s="7"/>
      <c r="B268" s="7"/>
    </row>
    <row r="269" ht="15.75" customHeight="1">
      <c r="A269" s="7"/>
      <c r="B269" s="7"/>
    </row>
    <row r="270" ht="15.75" customHeight="1">
      <c r="A270" s="7"/>
      <c r="B270" s="7"/>
    </row>
    <row r="271" ht="15.75" customHeight="1">
      <c r="A271" s="7"/>
      <c r="B271" s="7"/>
    </row>
    <row r="272" ht="15.75" customHeight="1">
      <c r="A272" s="7"/>
      <c r="B272" s="7"/>
    </row>
    <row r="273" ht="15.75" customHeight="1">
      <c r="A273" s="7"/>
      <c r="B273" s="7"/>
    </row>
    <row r="274" ht="15.75" customHeight="1">
      <c r="A274" s="7"/>
      <c r="B274" s="7"/>
    </row>
    <row r="275" ht="15.75" customHeight="1">
      <c r="A275" s="7"/>
      <c r="B275" s="7"/>
    </row>
    <row r="276" ht="15.75" customHeight="1">
      <c r="A276" s="7"/>
      <c r="B276" s="7"/>
    </row>
    <row r="277" ht="15.75" customHeight="1">
      <c r="A277" s="7"/>
      <c r="B277" s="7"/>
    </row>
    <row r="278" ht="15.75" customHeight="1">
      <c r="A278" s="7"/>
      <c r="B278" s="7"/>
    </row>
    <row r="279" ht="15.75" customHeight="1">
      <c r="A279" s="7"/>
      <c r="B279" s="7"/>
    </row>
    <row r="280" ht="15.75" customHeight="1">
      <c r="A280" s="7"/>
      <c r="B280" s="7"/>
    </row>
    <row r="281" ht="15.75" customHeight="1">
      <c r="A281" s="7"/>
      <c r="B281" s="7"/>
    </row>
    <row r="282" ht="15.75" customHeight="1">
      <c r="A282" s="7"/>
      <c r="B282" s="7"/>
    </row>
    <row r="283" ht="15.75" customHeight="1">
      <c r="A283" s="7"/>
      <c r="B283" s="7"/>
    </row>
    <row r="284" ht="15.75" customHeight="1">
      <c r="A284" s="7"/>
      <c r="B284" s="7"/>
    </row>
    <row r="285" ht="15.75" customHeight="1">
      <c r="A285" s="7"/>
      <c r="B285" s="7"/>
    </row>
    <row r="286" ht="15.75" customHeight="1">
      <c r="A286" s="7"/>
      <c r="B286" s="7"/>
    </row>
    <row r="287" ht="15.75" customHeight="1">
      <c r="A287" s="7"/>
      <c r="B287" s="7"/>
    </row>
    <row r="288" ht="15.75" customHeight="1">
      <c r="A288" s="7"/>
      <c r="B288" s="7"/>
    </row>
    <row r="289" ht="15.75" customHeight="1">
      <c r="A289" s="7"/>
      <c r="B289" s="7"/>
    </row>
    <row r="290" ht="15.75" customHeight="1">
      <c r="A290" s="7"/>
      <c r="B290" s="7"/>
    </row>
    <row r="291" ht="15.75" customHeight="1">
      <c r="A291" s="7"/>
      <c r="B291" s="7"/>
    </row>
    <row r="292" ht="15.75" customHeight="1">
      <c r="A292" s="7"/>
      <c r="B292" s="7"/>
    </row>
    <row r="293" ht="15.75" customHeight="1">
      <c r="A293" s="7"/>
      <c r="B293" s="7"/>
    </row>
    <row r="294" ht="15.75" customHeight="1">
      <c r="A294" s="7"/>
      <c r="B294" s="7"/>
    </row>
    <row r="295" ht="15.75" customHeight="1">
      <c r="A295" s="7"/>
      <c r="B295" s="7"/>
    </row>
    <row r="296" ht="15.75" customHeight="1">
      <c r="A296" s="7"/>
      <c r="B296" s="7"/>
    </row>
    <row r="297" ht="15.75" customHeight="1">
      <c r="A297" s="7"/>
      <c r="B297" s="7"/>
    </row>
    <row r="298" ht="15.75" customHeight="1">
      <c r="A298" s="7"/>
      <c r="B298" s="7"/>
    </row>
    <row r="299" ht="15.75" customHeight="1">
      <c r="A299" s="7"/>
      <c r="B299" s="7"/>
    </row>
    <row r="300" ht="15.75" customHeight="1">
      <c r="A300" s="7"/>
      <c r="B300" s="7"/>
    </row>
    <row r="301" ht="15.75" customHeight="1">
      <c r="A301" s="7"/>
      <c r="B301" s="7"/>
    </row>
    <row r="302" ht="15.75" customHeight="1">
      <c r="A302" s="7"/>
      <c r="B302" s="7"/>
    </row>
    <row r="303" ht="15.75" customHeight="1">
      <c r="A303" s="7"/>
      <c r="B303" s="7"/>
    </row>
    <row r="304" ht="15.75" customHeight="1">
      <c r="A304" s="7"/>
      <c r="B304" s="7"/>
    </row>
    <row r="305" ht="15.75" customHeight="1">
      <c r="A305" s="7"/>
      <c r="B305" s="7"/>
    </row>
    <row r="306" ht="15.75" customHeight="1">
      <c r="A306" s="7"/>
      <c r="B306" s="7"/>
    </row>
    <row r="307" ht="15.75" customHeight="1">
      <c r="A307" s="7"/>
      <c r="B307" s="7"/>
    </row>
    <row r="308" ht="15.75" customHeight="1">
      <c r="A308" s="7"/>
      <c r="B308" s="7"/>
    </row>
    <row r="309" ht="15.75" customHeight="1">
      <c r="A309" s="7"/>
      <c r="B309" s="7"/>
    </row>
    <row r="310" ht="15.75" customHeight="1">
      <c r="A310" s="7"/>
      <c r="B310" s="7"/>
    </row>
    <row r="311" ht="15.75" customHeight="1">
      <c r="A311" s="7"/>
      <c r="B311" s="7"/>
    </row>
    <row r="312" ht="15.75" customHeight="1">
      <c r="A312" s="7"/>
      <c r="B312" s="7"/>
    </row>
    <row r="313" ht="15.75" customHeight="1">
      <c r="A313" s="7"/>
      <c r="B313" s="7"/>
    </row>
    <row r="314" ht="15.75" customHeight="1">
      <c r="A314" s="7"/>
      <c r="B314" s="7"/>
    </row>
    <row r="315" ht="15.75" customHeight="1">
      <c r="A315" s="7"/>
      <c r="B315" s="7"/>
    </row>
    <row r="316" ht="15.75" customHeight="1">
      <c r="A316" s="7"/>
      <c r="B316" s="7"/>
    </row>
    <row r="317" ht="15.75" customHeight="1">
      <c r="A317" s="7"/>
      <c r="B317" s="7"/>
    </row>
    <row r="318" ht="15.75" customHeight="1">
      <c r="A318" s="7"/>
      <c r="B318" s="7"/>
    </row>
    <row r="319" ht="15.75" customHeight="1">
      <c r="A319" s="7"/>
      <c r="B319" s="7"/>
    </row>
    <row r="320" ht="15.75" customHeight="1">
      <c r="A320" s="7"/>
      <c r="B320" s="7"/>
    </row>
    <row r="321" ht="15.75" customHeight="1">
      <c r="A321" s="7"/>
      <c r="B321" s="7"/>
    </row>
    <row r="322" ht="15.75" customHeight="1">
      <c r="A322" s="7"/>
      <c r="B322" s="7"/>
    </row>
    <row r="323" ht="15.75" customHeight="1">
      <c r="A323" s="7"/>
      <c r="B323" s="7"/>
    </row>
    <row r="324" ht="15.75" customHeight="1">
      <c r="A324" s="7"/>
      <c r="B324" s="7"/>
    </row>
    <row r="325" ht="15.75" customHeight="1">
      <c r="A325" s="7"/>
      <c r="B325" s="7"/>
    </row>
    <row r="326" ht="15.75" customHeight="1">
      <c r="A326" s="7"/>
      <c r="B326" s="7"/>
    </row>
    <row r="327" ht="15.75" customHeight="1">
      <c r="A327" s="7"/>
      <c r="B327" s="7"/>
    </row>
    <row r="328" ht="15.75" customHeight="1">
      <c r="A328" s="7"/>
      <c r="B328" s="7"/>
    </row>
    <row r="329" ht="15.75" customHeight="1">
      <c r="A329" s="7"/>
      <c r="B329" s="7"/>
    </row>
    <row r="330" ht="15.75" customHeight="1">
      <c r="A330" s="7"/>
      <c r="B330" s="7"/>
    </row>
    <row r="331" ht="15.75" customHeight="1">
      <c r="A331" s="7"/>
      <c r="B331" s="7"/>
    </row>
    <row r="332" ht="15.75" customHeight="1">
      <c r="A332" s="7"/>
      <c r="B332" s="7"/>
    </row>
    <row r="333" ht="15.75" customHeight="1">
      <c r="A333" s="7"/>
      <c r="B333" s="7"/>
    </row>
    <row r="334" ht="15.75" customHeight="1">
      <c r="A334" s="7"/>
      <c r="B334" s="7"/>
    </row>
    <row r="335" ht="15.75" customHeight="1">
      <c r="A335" s="7"/>
      <c r="B335" s="7"/>
    </row>
    <row r="336" ht="15.75" customHeight="1">
      <c r="A336" s="7"/>
      <c r="B336" s="7"/>
    </row>
    <row r="337" ht="15.75" customHeight="1">
      <c r="A337" s="7"/>
      <c r="B337" s="7"/>
    </row>
    <row r="338" ht="15.75" customHeight="1">
      <c r="A338" s="7"/>
      <c r="B338" s="7"/>
    </row>
    <row r="339" ht="15.75" customHeight="1">
      <c r="A339" s="7"/>
      <c r="B339" s="7"/>
    </row>
    <row r="340" ht="15.75" customHeight="1">
      <c r="A340" s="7"/>
      <c r="B340" s="7"/>
    </row>
    <row r="341" ht="15.75" customHeight="1">
      <c r="A341" s="7"/>
      <c r="B341" s="7"/>
    </row>
    <row r="342" ht="15.75" customHeight="1">
      <c r="A342" s="7"/>
      <c r="B342" s="7"/>
    </row>
    <row r="343" ht="15.75" customHeight="1">
      <c r="A343" s="7"/>
      <c r="B343" s="7"/>
    </row>
    <row r="344" ht="15.75" customHeight="1">
      <c r="A344" s="7"/>
      <c r="B344" s="7"/>
    </row>
    <row r="345" ht="15.75" customHeight="1">
      <c r="A345" s="7"/>
      <c r="B345" s="7"/>
    </row>
    <row r="346" ht="15.75" customHeight="1">
      <c r="A346" s="7"/>
      <c r="B346" s="7"/>
    </row>
    <row r="347" ht="15.75" customHeight="1">
      <c r="A347" s="7"/>
      <c r="B347" s="7"/>
    </row>
    <row r="348" ht="15.75" customHeight="1">
      <c r="A348" s="7"/>
      <c r="B348" s="7"/>
    </row>
    <row r="349" ht="15.75" customHeight="1">
      <c r="A349" s="7"/>
      <c r="B349" s="7"/>
    </row>
    <row r="350" ht="15.75" customHeight="1">
      <c r="A350" s="7"/>
      <c r="B350" s="7"/>
    </row>
    <row r="351" ht="15.75" customHeight="1">
      <c r="A351" s="7"/>
      <c r="B351" s="7"/>
    </row>
    <row r="352" ht="15.75" customHeight="1">
      <c r="A352" s="7"/>
      <c r="B352" s="7"/>
    </row>
    <row r="353" ht="15.75" customHeight="1">
      <c r="A353" s="7"/>
      <c r="B353" s="7"/>
    </row>
    <row r="354" ht="15.75" customHeight="1">
      <c r="A354" s="7"/>
      <c r="B354" s="7"/>
    </row>
    <row r="355" ht="15.75" customHeight="1">
      <c r="A355" s="7"/>
      <c r="B355" s="7"/>
    </row>
    <row r="356" ht="15.75" customHeight="1">
      <c r="A356" s="7"/>
      <c r="B356" s="7"/>
    </row>
    <row r="357" ht="15.75" customHeight="1">
      <c r="A357" s="7"/>
      <c r="B357" s="7"/>
    </row>
    <row r="358" ht="15.75" customHeight="1">
      <c r="A358" s="7"/>
      <c r="B358" s="7"/>
    </row>
    <row r="359" ht="15.75" customHeight="1">
      <c r="A359" s="7"/>
      <c r="B359" s="7"/>
    </row>
    <row r="360" ht="15.75" customHeight="1">
      <c r="A360" s="7"/>
      <c r="B360" s="7"/>
    </row>
    <row r="361" ht="15.75" customHeight="1">
      <c r="A361" s="7"/>
      <c r="B361" s="7"/>
    </row>
    <row r="362" ht="15.75" customHeight="1">
      <c r="A362" s="7"/>
      <c r="B362" s="7"/>
    </row>
    <row r="363" ht="15.75" customHeight="1">
      <c r="A363" s="7"/>
      <c r="B363" s="7"/>
    </row>
    <row r="364" ht="15.75" customHeight="1">
      <c r="A364" s="7"/>
      <c r="B364" s="7"/>
    </row>
    <row r="365" ht="15.75" customHeight="1">
      <c r="A365" s="7"/>
      <c r="B365" s="7"/>
    </row>
    <row r="366" ht="15.75" customHeight="1">
      <c r="A366" s="7"/>
      <c r="B366" s="7"/>
    </row>
    <row r="367" ht="15.75" customHeight="1">
      <c r="A367" s="7"/>
      <c r="B367" s="7"/>
    </row>
    <row r="368" ht="15.75" customHeight="1">
      <c r="A368" s="7"/>
      <c r="B368" s="7"/>
    </row>
    <row r="369" ht="15.75" customHeight="1">
      <c r="A369" s="7"/>
      <c r="B369" s="7"/>
    </row>
    <row r="370" ht="15.75" customHeight="1">
      <c r="A370" s="7"/>
      <c r="B370" s="7"/>
    </row>
    <row r="371" ht="15.75" customHeight="1">
      <c r="A371" s="7"/>
      <c r="B371" s="7"/>
    </row>
    <row r="372" ht="15.75" customHeight="1">
      <c r="A372" s="7"/>
      <c r="B372" s="7"/>
    </row>
    <row r="373" ht="15.75" customHeight="1">
      <c r="A373" s="7"/>
      <c r="B373" s="7"/>
    </row>
    <row r="374" ht="15.75" customHeight="1">
      <c r="A374" s="7"/>
      <c r="B374" s="7"/>
    </row>
    <row r="375" ht="15.75" customHeight="1">
      <c r="A375" s="7"/>
      <c r="B375" s="7"/>
    </row>
    <row r="376" ht="15.75" customHeight="1">
      <c r="A376" s="7"/>
      <c r="B376" s="7"/>
    </row>
    <row r="377" ht="15.75" customHeight="1">
      <c r="A377" s="7"/>
      <c r="B377" s="7"/>
    </row>
    <row r="378" ht="15.75" customHeight="1">
      <c r="A378" s="7"/>
      <c r="B378" s="7"/>
    </row>
    <row r="379" ht="15.75" customHeight="1">
      <c r="A379" s="7"/>
      <c r="B379" s="7"/>
    </row>
    <row r="380" ht="15.75" customHeight="1">
      <c r="A380" s="7"/>
      <c r="B380" s="7"/>
    </row>
    <row r="381" ht="15.75" customHeight="1">
      <c r="A381" s="7"/>
      <c r="B381" s="7"/>
    </row>
    <row r="382" ht="15.75" customHeight="1">
      <c r="A382" s="7"/>
      <c r="B382" s="7"/>
    </row>
    <row r="383" ht="15.75" customHeight="1">
      <c r="A383" s="7"/>
      <c r="B383" s="7"/>
    </row>
    <row r="384" ht="15.75" customHeight="1">
      <c r="A384" s="7"/>
      <c r="B384" s="7"/>
    </row>
    <row r="385" ht="15.75" customHeight="1">
      <c r="A385" s="7"/>
      <c r="B385" s="7"/>
    </row>
    <row r="386" ht="15.75" customHeight="1">
      <c r="A386" s="7"/>
      <c r="B386" s="7"/>
    </row>
    <row r="387" ht="15.75" customHeight="1">
      <c r="A387" s="7"/>
      <c r="B387" s="7"/>
    </row>
    <row r="388" ht="15.75" customHeight="1">
      <c r="A388" s="7"/>
      <c r="B388" s="7"/>
    </row>
    <row r="389" ht="15.75" customHeight="1">
      <c r="A389" s="7"/>
      <c r="B389" s="7"/>
    </row>
    <row r="390" ht="15.75" customHeight="1">
      <c r="A390" s="7"/>
      <c r="B390" s="7"/>
    </row>
    <row r="391" ht="15.75" customHeight="1">
      <c r="A391" s="7"/>
      <c r="B391" s="7"/>
    </row>
    <row r="392" ht="15.75" customHeight="1">
      <c r="A392" s="7"/>
      <c r="B392" s="7"/>
    </row>
    <row r="393" ht="15.75" customHeight="1">
      <c r="A393" s="7"/>
      <c r="B393" s="7"/>
    </row>
    <row r="394" ht="15.75" customHeight="1">
      <c r="A394" s="7"/>
      <c r="B394" s="7"/>
    </row>
    <row r="395" ht="15.75" customHeight="1">
      <c r="A395" s="7"/>
      <c r="B395" s="7"/>
    </row>
    <row r="396" ht="15.75" customHeight="1">
      <c r="A396" s="7"/>
      <c r="B396" s="7"/>
    </row>
    <row r="397" ht="15.75" customHeight="1">
      <c r="A397" s="7"/>
      <c r="B397" s="7"/>
    </row>
    <row r="398" ht="15.75" customHeight="1">
      <c r="A398" s="7"/>
      <c r="B398" s="7"/>
    </row>
    <row r="399" ht="15.75" customHeight="1">
      <c r="A399" s="7"/>
      <c r="B399" s="7"/>
    </row>
    <row r="400" ht="15.75" customHeight="1">
      <c r="A400" s="7"/>
      <c r="B400" s="7"/>
    </row>
    <row r="401" ht="15.75" customHeight="1">
      <c r="A401" s="7"/>
      <c r="B401" s="7"/>
    </row>
    <row r="402" ht="15.75" customHeight="1">
      <c r="A402" s="7"/>
      <c r="B402" s="7"/>
    </row>
    <row r="403" ht="15.75" customHeight="1">
      <c r="A403" s="7"/>
      <c r="B403" s="7"/>
    </row>
    <row r="404" ht="15.75" customHeight="1">
      <c r="A404" s="7"/>
      <c r="B404" s="7"/>
    </row>
    <row r="405" ht="15.75" customHeight="1">
      <c r="A405" s="7"/>
      <c r="B405" s="7"/>
    </row>
    <row r="406" ht="15.75" customHeight="1">
      <c r="A406" s="7"/>
      <c r="B406" s="7"/>
    </row>
    <row r="407" ht="15.75" customHeight="1">
      <c r="A407" s="7"/>
      <c r="B407" s="7"/>
    </row>
    <row r="408" ht="15.75" customHeight="1">
      <c r="A408" s="7"/>
      <c r="B408" s="7"/>
    </row>
    <row r="409" ht="15.75" customHeight="1">
      <c r="A409" s="7"/>
      <c r="B409" s="7"/>
    </row>
    <row r="410" ht="15.75" customHeight="1">
      <c r="A410" s="7"/>
      <c r="B410" s="7"/>
    </row>
    <row r="411" ht="15.75" customHeight="1">
      <c r="A411" s="7"/>
      <c r="B411" s="7"/>
    </row>
    <row r="412" ht="15.75" customHeight="1">
      <c r="A412" s="7"/>
      <c r="B412" s="7"/>
    </row>
    <row r="413" ht="15.75" customHeight="1">
      <c r="A413" s="7"/>
      <c r="B413" s="7"/>
    </row>
    <row r="414" ht="15.75" customHeight="1">
      <c r="A414" s="7"/>
      <c r="B414" s="7"/>
    </row>
    <row r="415" ht="15.75" customHeight="1">
      <c r="A415" s="7"/>
      <c r="B415" s="7"/>
    </row>
    <row r="416" ht="15.75" customHeight="1">
      <c r="A416" s="7"/>
      <c r="B416" s="7"/>
    </row>
    <row r="417" ht="15.75" customHeight="1">
      <c r="A417" s="7"/>
      <c r="B417" s="7"/>
    </row>
    <row r="418" ht="15.75" customHeight="1">
      <c r="A418" s="7"/>
      <c r="B418" s="7"/>
    </row>
    <row r="419" ht="15.75" customHeight="1">
      <c r="A419" s="7"/>
      <c r="B419" s="7"/>
    </row>
    <row r="420" ht="15.75" customHeight="1">
      <c r="A420" s="7"/>
      <c r="B420" s="7"/>
    </row>
    <row r="421" ht="15.75" customHeight="1">
      <c r="A421" s="7"/>
      <c r="B421" s="7"/>
    </row>
    <row r="422" ht="15.75" customHeight="1">
      <c r="A422" s="7"/>
      <c r="B422" s="7"/>
    </row>
    <row r="423" ht="15.75" customHeight="1">
      <c r="A423" s="7"/>
      <c r="B423" s="7"/>
    </row>
    <row r="424" ht="15.75" customHeight="1">
      <c r="A424" s="7"/>
      <c r="B424" s="7"/>
    </row>
    <row r="425" ht="15.75" customHeight="1">
      <c r="A425" s="7"/>
      <c r="B425" s="7"/>
    </row>
    <row r="426" ht="15.75" customHeight="1">
      <c r="A426" s="7"/>
      <c r="B426" s="7"/>
    </row>
    <row r="427" ht="15.75" customHeight="1">
      <c r="A427" s="7"/>
      <c r="B427" s="7"/>
    </row>
    <row r="428" ht="15.75" customHeight="1">
      <c r="A428" s="7"/>
      <c r="B428" s="7"/>
    </row>
    <row r="429" ht="15.75" customHeight="1">
      <c r="A429" s="7"/>
      <c r="B429" s="7"/>
    </row>
    <row r="430" ht="15.75" customHeight="1">
      <c r="A430" s="7"/>
      <c r="B430" s="7"/>
    </row>
    <row r="431" ht="15.75" customHeight="1">
      <c r="A431" s="7"/>
      <c r="B431" s="7"/>
    </row>
    <row r="432" ht="15.75" customHeight="1">
      <c r="A432" s="7"/>
      <c r="B432" s="7"/>
    </row>
    <row r="433" ht="15.75" customHeight="1">
      <c r="A433" s="7"/>
      <c r="B433" s="7"/>
    </row>
    <row r="434" ht="15.75" customHeight="1">
      <c r="A434" s="7"/>
      <c r="B434" s="7"/>
    </row>
    <row r="435" ht="15.75" customHeight="1">
      <c r="A435" s="7"/>
      <c r="B435" s="7"/>
    </row>
    <row r="436" ht="15.75" customHeight="1">
      <c r="A436" s="7"/>
      <c r="B436" s="7"/>
    </row>
    <row r="437" ht="15.75" customHeight="1">
      <c r="A437" s="7"/>
      <c r="B437" s="7"/>
    </row>
    <row r="438" ht="15.75" customHeight="1">
      <c r="A438" s="7"/>
      <c r="B438" s="7"/>
    </row>
    <row r="439" ht="15.75" customHeight="1">
      <c r="A439" s="7"/>
      <c r="B439" s="7"/>
    </row>
    <row r="440" ht="15.75" customHeight="1">
      <c r="A440" s="7"/>
      <c r="B440" s="7"/>
    </row>
    <row r="441" ht="15.75" customHeight="1">
      <c r="A441" s="7"/>
      <c r="B441" s="7"/>
    </row>
    <row r="442" ht="15.75" customHeight="1">
      <c r="A442" s="7"/>
      <c r="B442" s="7"/>
    </row>
    <row r="443" ht="15.75" customHeight="1">
      <c r="A443" s="7"/>
      <c r="B443" s="7"/>
    </row>
    <row r="444" ht="15.75" customHeight="1">
      <c r="A444" s="7"/>
      <c r="B444" s="7"/>
    </row>
    <row r="445" ht="15.75" customHeight="1">
      <c r="A445" s="7"/>
      <c r="B445" s="7"/>
    </row>
    <row r="446" ht="15.75" customHeight="1">
      <c r="A446" s="7"/>
      <c r="B446" s="7"/>
    </row>
    <row r="447" ht="15.75" customHeight="1">
      <c r="A447" s="7"/>
      <c r="B447" s="7"/>
    </row>
    <row r="448" ht="15.75" customHeight="1">
      <c r="A448" s="7"/>
      <c r="B448" s="7"/>
    </row>
    <row r="449" ht="15.75" customHeight="1">
      <c r="A449" s="7"/>
      <c r="B449" s="7"/>
    </row>
    <row r="450" ht="15.75" customHeight="1">
      <c r="A450" s="7"/>
      <c r="B450" s="7"/>
    </row>
    <row r="451" ht="15.75" customHeight="1">
      <c r="A451" s="7"/>
      <c r="B451" s="7"/>
    </row>
    <row r="452" ht="15.75" customHeight="1">
      <c r="A452" s="7"/>
      <c r="B452" s="7"/>
    </row>
    <row r="453" ht="15.75" customHeight="1">
      <c r="A453" s="7"/>
      <c r="B453" s="7"/>
    </row>
    <row r="454" ht="15.75" customHeight="1">
      <c r="A454" s="7"/>
      <c r="B454" s="7"/>
    </row>
    <row r="455" ht="15.75" customHeight="1">
      <c r="A455" s="7"/>
      <c r="B455" s="7"/>
    </row>
    <row r="456" ht="15.75" customHeight="1">
      <c r="A456" s="7"/>
      <c r="B456" s="7"/>
    </row>
    <row r="457" ht="15.75" customHeight="1">
      <c r="A457" s="7"/>
      <c r="B457" s="7"/>
    </row>
    <row r="458" ht="15.75" customHeight="1">
      <c r="A458" s="7"/>
      <c r="B458" s="7"/>
    </row>
    <row r="459" ht="15.75" customHeight="1">
      <c r="A459" s="7"/>
      <c r="B459" s="7"/>
    </row>
    <row r="460" ht="15.75" customHeight="1">
      <c r="A460" s="7"/>
      <c r="B460" s="7"/>
    </row>
    <row r="461" ht="15.75" customHeight="1">
      <c r="A461" s="7"/>
      <c r="B461" s="7"/>
    </row>
    <row r="462" ht="15.75" customHeight="1">
      <c r="A462" s="7"/>
      <c r="B462" s="7"/>
    </row>
    <row r="463" ht="15.75" customHeight="1">
      <c r="A463" s="7"/>
      <c r="B463" s="7"/>
    </row>
    <row r="464" ht="15.75" customHeight="1">
      <c r="A464" s="7"/>
      <c r="B464" s="7"/>
    </row>
    <row r="465" ht="15.75" customHeight="1">
      <c r="A465" s="7"/>
      <c r="B465" s="7"/>
    </row>
    <row r="466" ht="15.75" customHeight="1">
      <c r="A466" s="7"/>
      <c r="B466" s="7"/>
    </row>
    <row r="467" ht="15.75" customHeight="1">
      <c r="A467" s="7"/>
      <c r="B467" s="7"/>
    </row>
    <row r="468" ht="15.75" customHeight="1">
      <c r="A468" s="7"/>
      <c r="B468" s="7"/>
    </row>
    <row r="469" ht="15.75" customHeight="1">
      <c r="A469" s="7"/>
      <c r="B469" s="7"/>
    </row>
    <row r="470" ht="15.75" customHeight="1">
      <c r="A470" s="7"/>
      <c r="B470" s="7"/>
    </row>
    <row r="471" ht="15.75" customHeight="1">
      <c r="A471" s="7"/>
      <c r="B471" s="7"/>
    </row>
    <row r="472" ht="15.75" customHeight="1">
      <c r="A472" s="7"/>
      <c r="B472" s="7"/>
    </row>
    <row r="473" ht="15.75" customHeight="1">
      <c r="A473" s="7"/>
      <c r="B473" s="7"/>
    </row>
    <row r="474" ht="15.75" customHeight="1">
      <c r="A474" s="7"/>
      <c r="B474" s="7"/>
    </row>
    <row r="475" ht="15.75" customHeight="1">
      <c r="A475" s="7"/>
      <c r="B475" s="7"/>
    </row>
    <row r="476" ht="15.75" customHeight="1">
      <c r="A476" s="7"/>
      <c r="B476" s="7"/>
    </row>
    <row r="477" ht="15.75" customHeight="1">
      <c r="A477" s="7"/>
      <c r="B477" s="7"/>
    </row>
    <row r="478" ht="15.75" customHeight="1">
      <c r="A478" s="7"/>
      <c r="B478" s="7"/>
    </row>
    <row r="479" ht="15.75" customHeight="1">
      <c r="A479" s="7"/>
      <c r="B479" s="7"/>
    </row>
    <row r="480" ht="15.75" customHeight="1">
      <c r="A480" s="7"/>
      <c r="B480" s="7"/>
    </row>
    <row r="481" ht="15.75" customHeight="1">
      <c r="A481" s="7"/>
      <c r="B481" s="7"/>
    </row>
    <row r="482" ht="15.75" customHeight="1">
      <c r="A482" s="7"/>
      <c r="B482" s="7"/>
    </row>
    <row r="483" ht="15.75" customHeight="1">
      <c r="A483" s="7"/>
      <c r="B483" s="7"/>
    </row>
    <row r="484" ht="15.75" customHeight="1">
      <c r="A484" s="7"/>
      <c r="B484" s="7"/>
    </row>
    <row r="485" ht="15.75" customHeight="1">
      <c r="A485" s="7"/>
      <c r="B485" s="7"/>
    </row>
    <row r="486" ht="15.75" customHeight="1">
      <c r="A486" s="7"/>
      <c r="B486" s="7"/>
    </row>
    <row r="487" ht="15.75" customHeight="1">
      <c r="A487" s="7"/>
      <c r="B487" s="7"/>
    </row>
    <row r="488" ht="15.75" customHeight="1">
      <c r="A488" s="7"/>
      <c r="B488" s="7"/>
    </row>
    <row r="489" ht="15.75" customHeight="1">
      <c r="A489" s="7"/>
      <c r="B489" s="7"/>
    </row>
    <row r="490" ht="15.75" customHeight="1">
      <c r="A490" s="7"/>
      <c r="B490" s="7"/>
    </row>
    <row r="491" ht="15.75" customHeight="1">
      <c r="A491" s="7"/>
      <c r="B491" s="7"/>
    </row>
    <row r="492" ht="15.75" customHeight="1">
      <c r="A492" s="7"/>
      <c r="B492" s="7"/>
    </row>
    <row r="493" ht="15.75" customHeight="1">
      <c r="A493" s="7"/>
      <c r="B493" s="7"/>
    </row>
    <row r="494" ht="15.75" customHeight="1">
      <c r="A494" s="7"/>
      <c r="B494" s="7"/>
    </row>
    <row r="495" ht="15.75" customHeight="1">
      <c r="A495" s="7"/>
      <c r="B495" s="7"/>
    </row>
    <row r="496" ht="15.75" customHeight="1">
      <c r="A496" s="7"/>
      <c r="B496" s="7"/>
    </row>
    <row r="497" ht="15.75" customHeight="1">
      <c r="A497" s="7"/>
      <c r="B497" s="7"/>
    </row>
    <row r="498" ht="15.75" customHeight="1">
      <c r="A498" s="7"/>
      <c r="B498" s="7"/>
    </row>
    <row r="499" ht="15.75" customHeight="1">
      <c r="A499" s="7"/>
      <c r="B499" s="7"/>
    </row>
    <row r="500" ht="15.75" customHeight="1">
      <c r="A500" s="7"/>
      <c r="B500" s="7"/>
    </row>
    <row r="501" ht="15.75" customHeight="1">
      <c r="A501" s="7"/>
      <c r="B501" s="7"/>
    </row>
    <row r="502" ht="15.75" customHeight="1">
      <c r="A502" s="7"/>
      <c r="B502" s="7"/>
    </row>
    <row r="503" ht="15.75" customHeight="1">
      <c r="A503" s="7"/>
      <c r="B503" s="7"/>
    </row>
    <row r="504" ht="15.75" customHeight="1">
      <c r="A504" s="7"/>
      <c r="B504" s="7"/>
    </row>
    <row r="505" ht="15.75" customHeight="1">
      <c r="A505" s="7"/>
      <c r="B505" s="7"/>
    </row>
    <row r="506" ht="15.75" customHeight="1">
      <c r="A506" s="7"/>
      <c r="B506" s="7"/>
    </row>
    <row r="507" ht="15.75" customHeight="1">
      <c r="A507" s="7"/>
      <c r="B507" s="7"/>
    </row>
    <row r="508" ht="15.75" customHeight="1">
      <c r="A508" s="7"/>
      <c r="B508" s="7"/>
    </row>
    <row r="509" ht="15.75" customHeight="1">
      <c r="A509" s="7"/>
      <c r="B509" s="7"/>
    </row>
    <row r="510" ht="15.75" customHeight="1">
      <c r="A510" s="7"/>
      <c r="B510" s="7"/>
    </row>
    <row r="511" ht="15.75" customHeight="1">
      <c r="A511" s="7"/>
      <c r="B511" s="7"/>
    </row>
    <row r="512" ht="15.75" customHeight="1">
      <c r="A512" s="7"/>
      <c r="B512" s="7"/>
    </row>
    <row r="513" ht="15.75" customHeight="1">
      <c r="A513" s="7"/>
      <c r="B513" s="7"/>
    </row>
    <row r="514" ht="15.75" customHeight="1">
      <c r="A514" s="7"/>
      <c r="B514" s="7"/>
    </row>
    <row r="515" ht="15.75" customHeight="1">
      <c r="A515" s="7"/>
      <c r="B515" s="7"/>
    </row>
    <row r="516" ht="15.75" customHeight="1">
      <c r="A516" s="7"/>
      <c r="B516" s="7"/>
    </row>
    <row r="517" ht="15.75" customHeight="1">
      <c r="A517" s="7"/>
      <c r="B517" s="7"/>
    </row>
    <row r="518" ht="15.75" customHeight="1">
      <c r="A518" s="7"/>
      <c r="B518" s="7"/>
    </row>
    <row r="519" ht="15.75" customHeight="1">
      <c r="A519" s="7"/>
      <c r="B519" s="7"/>
    </row>
    <row r="520" ht="15.75" customHeight="1">
      <c r="A520" s="7"/>
      <c r="B520" s="7"/>
    </row>
    <row r="521" ht="15.75" customHeight="1">
      <c r="A521" s="7"/>
      <c r="B521" s="7"/>
    </row>
    <row r="522" ht="15.75" customHeight="1">
      <c r="A522" s="7"/>
      <c r="B522" s="7"/>
    </row>
    <row r="523" ht="15.75" customHeight="1">
      <c r="A523" s="7"/>
      <c r="B523" s="7"/>
    </row>
    <row r="524" ht="15.75" customHeight="1">
      <c r="A524" s="7"/>
      <c r="B524" s="7"/>
    </row>
    <row r="525" ht="15.75" customHeight="1">
      <c r="A525" s="7"/>
      <c r="B525" s="7"/>
    </row>
    <row r="526" ht="15.75" customHeight="1">
      <c r="A526" s="7"/>
      <c r="B526" s="7"/>
    </row>
    <row r="527" ht="15.75" customHeight="1">
      <c r="A527" s="7"/>
      <c r="B527" s="7"/>
    </row>
    <row r="528" ht="15.75" customHeight="1">
      <c r="A528" s="7"/>
      <c r="B528" s="7"/>
    </row>
    <row r="529" ht="15.75" customHeight="1">
      <c r="A529" s="7"/>
      <c r="B529" s="7"/>
    </row>
    <row r="530" ht="15.75" customHeight="1">
      <c r="A530" s="7"/>
      <c r="B530" s="7"/>
    </row>
    <row r="531" ht="15.75" customHeight="1">
      <c r="A531" s="7"/>
      <c r="B531" s="7"/>
    </row>
    <row r="532" ht="15.75" customHeight="1">
      <c r="A532" s="7"/>
      <c r="B532" s="7"/>
    </row>
    <row r="533" ht="15.75" customHeight="1">
      <c r="A533" s="7"/>
      <c r="B533" s="7"/>
    </row>
    <row r="534" ht="15.75" customHeight="1">
      <c r="A534" s="7"/>
      <c r="B534" s="7"/>
    </row>
    <row r="535" ht="15.75" customHeight="1">
      <c r="A535" s="7"/>
      <c r="B535" s="7"/>
    </row>
    <row r="536" ht="15.75" customHeight="1">
      <c r="A536" s="7"/>
      <c r="B536" s="7"/>
    </row>
    <row r="537" ht="15.75" customHeight="1">
      <c r="A537" s="7"/>
      <c r="B537" s="7"/>
    </row>
    <row r="538" ht="15.75" customHeight="1">
      <c r="A538" s="7"/>
      <c r="B538" s="7"/>
    </row>
    <row r="539" ht="15.75" customHeight="1">
      <c r="A539" s="7"/>
      <c r="B539" s="7"/>
    </row>
    <row r="540" ht="15.75" customHeight="1">
      <c r="A540" s="7"/>
      <c r="B540" s="7"/>
    </row>
    <row r="541" ht="15.75" customHeight="1">
      <c r="A541" s="7"/>
      <c r="B541" s="7"/>
    </row>
    <row r="542" ht="15.75" customHeight="1">
      <c r="A542" s="7"/>
      <c r="B542" s="7"/>
    </row>
    <row r="543" ht="15.75" customHeight="1">
      <c r="A543" s="7"/>
      <c r="B543" s="7"/>
    </row>
    <row r="544" ht="15.75" customHeight="1">
      <c r="A544" s="7"/>
      <c r="B544" s="7"/>
    </row>
    <row r="545" ht="15.75" customHeight="1">
      <c r="A545" s="7"/>
      <c r="B545" s="7"/>
    </row>
    <row r="546" ht="15.75" customHeight="1">
      <c r="A546" s="7"/>
      <c r="B546" s="7"/>
    </row>
    <row r="547" ht="15.75" customHeight="1">
      <c r="A547" s="7"/>
      <c r="B547" s="7"/>
    </row>
    <row r="548" ht="15.75" customHeight="1">
      <c r="A548" s="7"/>
      <c r="B548" s="7"/>
    </row>
    <row r="549" ht="15.75" customHeight="1">
      <c r="A549" s="7"/>
      <c r="B549" s="7"/>
    </row>
    <row r="550" ht="15.75" customHeight="1">
      <c r="A550" s="7"/>
      <c r="B550" s="7"/>
    </row>
    <row r="551" ht="15.75" customHeight="1">
      <c r="A551" s="7"/>
      <c r="B551" s="7"/>
    </row>
    <row r="552" ht="15.75" customHeight="1">
      <c r="A552" s="7"/>
      <c r="B552" s="7"/>
    </row>
    <row r="553" ht="15.75" customHeight="1">
      <c r="A553" s="7"/>
      <c r="B553" s="7"/>
    </row>
    <row r="554" ht="15.75" customHeight="1">
      <c r="A554" s="7"/>
      <c r="B554" s="7"/>
    </row>
    <row r="555" ht="15.75" customHeight="1">
      <c r="A555" s="7"/>
      <c r="B555" s="7"/>
    </row>
    <row r="556" ht="15.75" customHeight="1">
      <c r="A556" s="7"/>
      <c r="B556" s="7"/>
    </row>
    <row r="557" ht="15.75" customHeight="1">
      <c r="A557" s="7"/>
      <c r="B557" s="7"/>
    </row>
    <row r="558" ht="15.75" customHeight="1">
      <c r="A558" s="7"/>
      <c r="B558" s="7"/>
    </row>
    <row r="559" ht="15.75" customHeight="1">
      <c r="A559" s="7"/>
      <c r="B559" s="7"/>
    </row>
    <row r="560" ht="15.75" customHeight="1">
      <c r="A560" s="7"/>
      <c r="B560" s="7"/>
    </row>
    <row r="561" ht="15.75" customHeight="1">
      <c r="A561" s="7"/>
      <c r="B561" s="7"/>
    </row>
    <row r="562" ht="15.75" customHeight="1">
      <c r="A562" s="7"/>
      <c r="B562" s="7"/>
    </row>
    <row r="563" ht="15.75" customHeight="1">
      <c r="A563" s="7"/>
      <c r="B563" s="7"/>
    </row>
    <row r="564" ht="15.75" customHeight="1">
      <c r="A564" s="7"/>
      <c r="B564" s="7"/>
    </row>
    <row r="565" ht="15.75" customHeight="1">
      <c r="A565" s="7"/>
      <c r="B565" s="7"/>
    </row>
    <row r="566" ht="15.75" customHeight="1">
      <c r="A566" s="7"/>
      <c r="B566" s="7"/>
    </row>
    <row r="567" ht="15.75" customHeight="1">
      <c r="A567" s="7"/>
      <c r="B567" s="7"/>
    </row>
    <row r="568" ht="15.75" customHeight="1">
      <c r="A568" s="7"/>
      <c r="B568" s="7"/>
    </row>
    <row r="569" ht="15.75" customHeight="1">
      <c r="A569" s="7"/>
      <c r="B569" s="7"/>
    </row>
    <row r="570" ht="15.75" customHeight="1">
      <c r="A570" s="7"/>
      <c r="B570" s="7"/>
    </row>
    <row r="571" ht="15.75" customHeight="1">
      <c r="A571" s="7"/>
      <c r="B571" s="7"/>
    </row>
    <row r="572" ht="15.75" customHeight="1">
      <c r="A572" s="7"/>
      <c r="B572" s="7"/>
    </row>
    <row r="573" ht="15.75" customHeight="1">
      <c r="A573" s="7"/>
      <c r="B573" s="7"/>
    </row>
    <row r="574" ht="15.75" customHeight="1">
      <c r="A574" s="7"/>
      <c r="B574" s="7"/>
    </row>
    <row r="575" ht="15.75" customHeight="1">
      <c r="A575" s="7"/>
      <c r="B575" s="7"/>
    </row>
    <row r="576" ht="15.75" customHeight="1">
      <c r="A576" s="7"/>
      <c r="B576" s="7"/>
    </row>
    <row r="577" ht="15.75" customHeight="1">
      <c r="A577" s="7"/>
      <c r="B577" s="7"/>
    </row>
    <row r="578" ht="15.75" customHeight="1">
      <c r="A578" s="7"/>
      <c r="B578" s="7"/>
    </row>
    <row r="579" ht="15.75" customHeight="1">
      <c r="A579" s="7"/>
      <c r="B579" s="7"/>
    </row>
    <row r="580" ht="15.75" customHeight="1">
      <c r="A580" s="7"/>
      <c r="B580" s="7"/>
    </row>
    <row r="581" ht="15.75" customHeight="1">
      <c r="A581" s="7"/>
      <c r="B581" s="7"/>
    </row>
    <row r="582" ht="15.75" customHeight="1">
      <c r="A582" s="7"/>
      <c r="B582" s="7"/>
    </row>
    <row r="583" ht="15.75" customHeight="1">
      <c r="A583" s="7"/>
      <c r="B583" s="7"/>
    </row>
    <row r="584" ht="15.75" customHeight="1">
      <c r="A584" s="7"/>
      <c r="B584" s="7"/>
    </row>
    <row r="585" ht="15.75" customHeight="1">
      <c r="A585" s="7"/>
      <c r="B585" s="7"/>
    </row>
    <row r="586" ht="15.75" customHeight="1">
      <c r="A586" s="7"/>
      <c r="B586" s="7"/>
    </row>
    <row r="587" ht="15.75" customHeight="1">
      <c r="A587" s="7"/>
      <c r="B587" s="7"/>
    </row>
    <row r="588" ht="15.75" customHeight="1">
      <c r="A588" s="7"/>
      <c r="B588" s="7"/>
    </row>
    <row r="589" ht="15.75" customHeight="1">
      <c r="A589" s="7"/>
      <c r="B589" s="7"/>
    </row>
    <row r="590" ht="15.75" customHeight="1">
      <c r="A590" s="7"/>
      <c r="B590" s="7"/>
    </row>
    <row r="591" ht="15.75" customHeight="1">
      <c r="A591" s="7"/>
      <c r="B591" s="7"/>
    </row>
    <row r="592" ht="15.75" customHeight="1">
      <c r="A592" s="7"/>
      <c r="B592" s="7"/>
    </row>
    <row r="593" ht="15.75" customHeight="1">
      <c r="A593" s="7"/>
      <c r="B593" s="7"/>
    </row>
    <row r="594" ht="15.75" customHeight="1">
      <c r="A594" s="7"/>
      <c r="B594" s="7"/>
    </row>
    <row r="595" ht="15.75" customHeight="1">
      <c r="A595" s="7"/>
      <c r="B595" s="7"/>
    </row>
    <row r="596" ht="15.75" customHeight="1">
      <c r="A596" s="7"/>
      <c r="B596" s="7"/>
    </row>
    <row r="597" ht="15.75" customHeight="1">
      <c r="A597" s="7"/>
      <c r="B597" s="7"/>
    </row>
    <row r="598" ht="15.75" customHeight="1">
      <c r="A598" s="7"/>
      <c r="B598" s="7"/>
    </row>
    <row r="599" ht="15.75" customHeight="1">
      <c r="A599" s="7"/>
      <c r="B599" s="7"/>
    </row>
    <row r="600" ht="15.75" customHeight="1">
      <c r="A600" s="7"/>
      <c r="B600" s="7"/>
    </row>
    <row r="601" ht="15.75" customHeight="1">
      <c r="A601" s="7"/>
      <c r="B601" s="7"/>
    </row>
    <row r="602" ht="15.75" customHeight="1">
      <c r="A602" s="7"/>
      <c r="B602" s="7"/>
    </row>
    <row r="603" ht="15.75" customHeight="1">
      <c r="A603" s="7"/>
      <c r="B603" s="7"/>
    </row>
    <row r="604" ht="15.75" customHeight="1">
      <c r="A604" s="7"/>
      <c r="B604" s="7"/>
    </row>
    <row r="605" ht="15.75" customHeight="1">
      <c r="A605" s="7"/>
      <c r="B605" s="7"/>
    </row>
    <row r="606" ht="15.75" customHeight="1">
      <c r="A606" s="7"/>
      <c r="B606" s="7"/>
    </row>
    <row r="607" ht="15.75" customHeight="1">
      <c r="A607" s="7"/>
      <c r="B607" s="7"/>
    </row>
    <row r="608" ht="15.75" customHeight="1">
      <c r="A608" s="7"/>
      <c r="B608" s="7"/>
    </row>
    <row r="609" ht="15.75" customHeight="1">
      <c r="A609" s="7"/>
      <c r="B609" s="7"/>
    </row>
    <row r="610" ht="15.75" customHeight="1">
      <c r="A610" s="7"/>
      <c r="B610" s="7"/>
    </row>
    <row r="611" ht="15.75" customHeight="1">
      <c r="A611" s="7"/>
      <c r="B611" s="7"/>
    </row>
    <row r="612" ht="15.75" customHeight="1">
      <c r="A612" s="7"/>
      <c r="B612" s="7"/>
    </row>
    <row r="613" ht="15.75" customHeight="1">
      <c r="A613" s="7"/>
      <c r="B613" s="7"/>
    </row>
    <row r="614" ht="15.75" customHeight="1">
      <c r="A614" s="7"/>
      <c r="B614" s="7"/>
    </row>
    <row r="615" ht="15.75" customHeight="1">
      <c r="A615" s="7"/>
      <c r="B615" s="7"/>
    </row>
    <row r="616" ht="15.75" customHeight="1">
      <c r="A616" s="7"/>
      <c r="B616" s="7"/>
    </row>
    <row r="617" ht="15.75" customHeight="1">
      <c r="A617" s="7"/>
      <c r="B617" s="7"/>
    </row>
    <row r="618" ht="15.75" customHeight="1">
      <c r="A618" s="7"/>
      <c r="B618" s="7"/>
    </row>
    <row r="619" ht="15.75" customHeight="1">
      <c r="A619" s="7"/>
      <c r="B619" s="7"/>
    </row>
    <row r="620" ht="15.75" customHeight="1">
      <c r="A620" s="7"/>
      <c r="B620" s="7"/>
    </row>
    <row r="621" ht="15.75" customHeight="1">
      <c r="A621" s="7"/>
      <c r="B621" s="7"/>
    </row>
    <row r="622" ht="15.75" customHeight="1">
      <c r="A622" s="7"/>
      <c r="B622" s="7"/>
    </row>
    <row r="623" ht="15.75" customHeight="1">
      <c r="A623" s="7"/>
      <c r="B623" s="7"/>
    </row>
    <row r="624" ht="15.75" customHeight="1">
      <c r="A624" s="7"/>
      <c r="B624" s="7"/>
    </row>
    <row r="625" ht="15.75" customHeight="1">
      <c r="A625" s="7"/>
      <c r="B625" s="7"/>
    </row>
    <row r="626" ht="15.75" customHeight="1">
      <c r="A626" s="7"/>
      <c r="B626" s="7"/>
    </row>
    <row r="627" ht="15.75" customHeight="1">
      <c r="A627" s="7"/>
      <c r="B627" s="7"/>
    </row>
    <row r="628" ht="15.75" customHeight="1">
      <c r="A628" s="7"/>
      <c r="B628" s="7"/>
    </row>
    <row r="629" ht="15.75" customHeight="1">
      <c r="A629" s="7"/>
      <c r="B629" s="7"/>
    </row>
    <row r="630" ht="15.75" customHeight="1">
      <c r="A630" s="7"/>
      <c r="B630" s="7"/>
    </row>
    <row r="631" ht="15.75" customHeight="1">
      <c r="A631" s="7"/>
      <c r="B631" s="7"/>
    </row>
    <row r="632" ht="15.75" customHeight="1">
      <c r="A632" s="7"/>
      <c r="B632" s="7"/>
    </row>
    <row r="633" ht="15.75" customHeight="1">
      <c r="A633" s="7"/>
      <c r="B633" s="7"/>
    </row>
    <row r="634" ht="15.75" customHeight="1">
      <c r="A634" s="7"/>
      <c r="B634" s="7"/>
    </row>
    <row r="635" ht="15.75" customHeight="1">
      <c r="A635" s="7"/>
      <c r="B635" s="7"/>
    </row>
    <row r="636" ht="15.75" customHeight="1">
      <c r="A636" s="7"/>
      <c r="B636" s="7"/>
    </row>
    <row r="637" ht="15.75" customHeight="1">
      <c r="A637" s="7"/>
      <c r="B637" s="7"/>
    </row>
    <row r="638" ht="15.75" customHeight="1">
      <c r="A638" s="7"/>
      <c r="B638" s="7"/>
    </row>
    <row r="639" ht="15.75" customHeight="1">
      <c r="A639" s="7"/>
      <c r="B639" s="7"/>
    </row>
    <row r="640" ht="15.75" customHeight="1">
      <c r="A640" s="7"/>
      <c r="B640" s="7"/>
    </row>
    <row r="641" ht="15.75" customHeight="1">
      <c r="A641" s="7"/>
      <c r="B641" s="7"/>
    </row>
    <row r="642" ht="15.75" customHeight="1">
      <c r="A642" s="7"/>
      <c r="B642" s="7"/>
    </row>
    <row r="643" ht="15.75" customHeight="1">
      <c r="A643" s="7"/>
      <c r="B643" s="7"/>
    </row>
    <row r="644" ht="15.75" customHeight="1">
      <c r="A644" s="7"/>
      <c r="B644" s="7"/>
    </row>
    <row r="645" ht="15.75" customHeight="1">
      <c r="A645" s="7"/>
      <c r="B645" s="7"/>
    </row>
    <row r="646" ht="15.75" customHeight="1">
      <c r="A646" s="7"/>
      <c r="B646" s="7"/>
    </row>
    <row r="647" ht="15.75" customHeight="1">
      <c r="A647" s="7"/>
      <c r="B647" s="7"/>
    </row>
    <row r="648" ht="15.75" customHeight="1">
      <c r="A648" s="7"/>
      <c r="B648" s="7"/>
    </row>
    <row r="649" ht="15.75" customHeight="1">
      <c r="A649" s="7"/>
      <c r="B649" s="7"/>
    </row>
    <row r="650" ht="15.75" customHeight="1">
      <c r="A650" s="7"/>
      <c r="B650" s="7"/>
    </row>
    <row r="651" ht="15.75" customHeight="1">
      <c r="A651" s="7"/>
      <c r="B651" s="7"/>
    </row>
    <row r="652" ht="15.75" customHeight="1">
      <c r="A652" s="7"/>
      <c r="B652" s="7"/>
    </row>
    <row r="653" ht="15.75" customHeight="1">
      <c r="A653" s="7"/>
      <c r="B653" s="7"/>
    </row>
    <row r="654" ht="15.75" customHeight="1">
      <c r="A654" s="7"/>
      <c r="B654" s="7"/>
    </row>
    <row r="655" ht="15.75" customHeight="1">
      <c r="A655" s="7"/>
      <c r="B655" s="7"/>
    </row>
    <row r="656" ht="15.75" customHeight="1">
      <c r="A656" s="7"/>
      <c r="B656" s="7"/>
    </row>
    <row r="657" ht="15.75" customHeight="1">
      <c r="A657" s="7"/>
      <c r="B657" s="7"/>
    </row>
    <row r="658" ht="15.75" customHeight="1">
      <c r="A658" s="7"/>
      <c r="B658" s="7"/>
    </row>
    <row r="659" ht="15.75" customHeight="1">
      <c r="A659" s="7"/>
      <c r="B659" s="7"/>
    </row>
    <row r="660" ht="15.75" customHeight="1">
      <c r="A660" s="7"/>
      <c r="B660" s="7"/>
    </row>
    <row r="661" ht="15.75" customHeight="1">
      <c r="A661" s="7"/>
      <c r="B661" s="7"/>
    </row>
    <row r="662" ht="15.75" customHeight="1">
      <c r="A662" s="7"/>
      <c r="B662" s="7"/>
    </row>
    <row r="663" ht="15.75" customHeight="1">
      <c r="A663" s="7"/>
      <c r="B663" s="7"/>
    </row>
    <row r="664" ht="15.75" customHeight="1">
      <c r="A664" s="7"/>
      <c r="B664" s="7"/>
    </row>
    <row r="665" ht="15.75" customHeight="1">
      <c r="A665" s="7"/>
      <c r="B665" s="7"/>
    </row>
    <row r="666" ht="15.75" customHeight="1">
      <c r="A666" s="7"/>
      <c r="B666" s="7"/>
    </row>
    <row r="667" ht="15.75" customHeight="1">
      <c r="A667" s="7"/>
      <c r="B667" s="7"/>
    </row>
    <row r="668" ht="15.75" customHeight="1">
      <c r="A668" s="7"/>
      <c r="B668" s="7"/>
    </row>
    <row r="669" ht="15.75" customHeight="1">
      <c r="A669" s="7"/>
      <c r="B669" s="7"/>
    </row>
    <row r="670" ht="15.75" customHeight="1">
      <c r="A670" s="7"/>
      <c r="B670" s="7"/>
    </row>
    <row r="671" ht="15.75" customHeight="1">
      <c r="A671" s="7"/>
      <c r="B671" s="7"/>
    </row>
    <row r="672" ht="15.75" customHeight="1">
      <c r="A672" s="7"/>
      <c r="B672" s="7"/>
    </row>
    <row r="673" ht="15.75" customHeight="1">
      <c r="A673" s="7"/>
      <c r="B673" s="7"/>
    </row>
    <row r="674" ht="15.75" customHeight="1">
      <c r="A674" s="7"/>
      <c r="B674" s="7"/>
    </row>
    <row r="675" ht="15.75" customHeight="1">
      <c r="A675" s="7"/>
      <c r="B675" s="7"/>
    </row>
    <row r="676" ht="15.75" customHeight="1">
      <c r="A676" s="7"/>
      <c r="B676" s="7"/>
    </row>
    <row r="677" ht="15.75" customHeight="1">
      <c r="A677" s="7"/>
      <c r="B677" s="7"/>
    </row>
    <row r="678" ht="15.75" customHeight="1">
      <c r="A678" s="7"/>
      <c r="B678" s="7"/>
    </row>
    <row r="679" ht="15.75" customHeight="1">
      <c r="A679" s="7"/>
      <c r="B679" s="7"/>
    </row>
    <row r="680" ht="15.75" customHeight="1">
      <c r="A680" s="7"/>
      <c r="B680" s="7"/>
    </row>
    <row r="681" ht="15.75" customHeight="1">
      <c r="A681" s="7"/>
      <c r="B681" s="7"/>
    </row>
    <row r="682" ht="15.75" customHeight="1">
      <c r="A682" s="7"/>
      <c r="B682" s="7"/>
    </row>
    <row r="683" ht="15.75" customHeight="1">
      <c r="A683" s="7"/>
      <c r="B683" s="7"/>
    </row>
    <row r="684" ht="15.75" customHeight="1">
      <c r="A684" s="7"/>
      <c r="B684" s="7"/>
    </row>
    <row r="685" ht="15.75" customHeight="1">
      <c r="A685" s="7"/>
      <c r="B685" s="7"/>
    </row>
    <row r="686" ht="15.75" customHeight="1">
      <c r="A686" s="7"/>
      <c r="B686" s="7"/>
    </row>
    <row r="687" ht="15.75" customHeight="1">
      <c r="A687" s="7"/>
      <c r="B687" s="7"/>
    </row>
    <row r="688" ht="15.75" customHeight="1">
      <c r="A688" s="7"/>
      <c r="B688" s="7"/>
    </row>
    <row r="689" ht="15.75" customHeight="1">
      <c r="A689" s="7"/>
      <c r="B689" s="7"/>
    </row>
    <row r="690" ht="15.75" customHeight="1">
      <c r="A690" s="7"/>
      <c r="B690" s="7"/>
    </row>
    <row r="691" ht="15.75" customHeight="1">
      <c r="A691" s="7"/>
      <c r="B691" s="7"/>
    </row>
    <row r="692" ht="15.75" customHeight="1">
      <c r="A692" s="7"/>
      <c r="B692" s="7"/>
    </row>
    <row r="693" ht="15.75" customHeight="1">
      <c r="A693" s="7"/>
      <c r="B693" s="7"/>
    </row>
    <row r="694" ht="15.75" customHeight="1">
      <c r="A694" s="7"/>
      <c r="B694" s="7"/>
    </row>
    <row r="695" ht="15.75" customHeight="1">
      <c r="A695" s="7"/>
      <c r="B695" s="7"/>
    </row>
    <row r="696" ht="15.75" customHeight="1">
      <c r="A696" s="7"/>
      <c r="B696" s="7"/>
    </row>
    <row r="697" ht="15.75" customHeight="1">
      <c r="A697" s="7"/>
      <c r="B697" s="7"/>
    </row>
    <row r="698" ht="15.75" customHeight="1">
      <c r="A698" s="7"/>
      <c r="B698" s="7"/>
    </row>
    <row r="699" ht="15.75" customHeight="1">
      <c r="A699" s="7"/>
      <c r="B699" s="7"/>
    </row>
    <row r="700" ht="15.75" customHeight="1">
      <c r="A700" s="7"/>
      <c r="B700" s="7"/>
    </row>
    <row r="701" ht="15.75" customHeight="1">
      <c r="A701" s="7"/>
      <c r="B701" s="7"/>
    </row>
    <row r="702" ht="15.75" customHeight="1">
      <c r="A702" s="7"/>
      <c r="B702" s="7"/>
    </row>
    <row r="703" ht="15.75" customHeight="1">
      <c r="A703" s="7"/>
      <c r="B703" s="7"/>
    </row>
    <row r="704" ht="15.75" customHeight="1">
      <c r="A704" s="7"/>
      <c r="B704" s="7"/>
    </row>
    <row r="705" ht="15.75" customHeight="1">
      <c r="A705" s="7"/>
      <c r="B705" s="7"/>
    </row>
    <row r="706" ht="15.75" customHeight="1">
      <c r="A706" s="7"/>
      <c r="B706" s="7"/>
    </row>
    <row r="707" ht="15.75" customHeight="1">
      <c r="A707" s="7"/>
      <c r="B707" s="7"/>
    </row>
    <row r="708" ht="15.75" customHeight="1">
      <c r="A708" s="7"/>
      <c r="B708" s="7"/>
    </row>
    <row r="709" ht="15.75" customHeight="1">
      <c r="A709" s="7"/>
      <c r="B709" s="7"/>
    </row>
    <row r="710" ht="15.75" customHeight="1">
      <c r="A710" s="7"/>
      <c r="B710" s="7"/>
    </row>
    <row r="711" ht="15.75" customHeight="1">
      <c r="A711" s="7"/>
      <c r="B711" s="7"/>
    </row>
    <row r="712" ht="15.75" customHeight="1">
      <c r="A712" s="7"/>
      <c r="B712" s="7"/>
    </row>
    <row r="713" ht="15.75" customHeight="1">
      <c r="A713" s="7"/>
      <c r="B713" s="7"/>
    </row>
    <row r="714" ht="15.75" customHeight="1">
      <c r="A714" s="7"/>
      <c r="B714" s="7"/>
    </row>
    <row r="715" ht="15.75" customHeight="1">
      <c r="A715" s="7"/>
      <c r="B715" s="7"/>
    </row>
    <row r="716" ht="15.75" customHeight="1">
      <c r="A716" s="7"/>
      <c r="B716" s="7"/>
    </row>
    <row r="717" ht="15.75" customHeight="1">
      <c r="A717" s="7"/>
      <c r="B717" s="7"/>
    </row>
    <row r="718" ht="15.75" customHeight="1">
      <c r="A718" s="7"/>
      <c r="B718" s="7"/>
    </row>
    <row r="719" ht="15.75" customHeight="1">
      <c r="A719" s="7"/>
      <c r="B719" s="7"/>
    </row>
    <row r="720" ht="15.75" customHeight="1">
      <c r="A720" s="7"/>
      <c r="B720" s="7"/>
    </row>
    <row r="721" ht="15.75" customHeight="1">
      <c r="A721" s="7"/>
      <c r="B721" s="7"/>
    </row>
    <row r="722" ht="15.75" customHeight="1">
      <c r="A722" s="7"/>
      <c r="B722" s="7"/>
    </row>
    <row r="723" ht="15.75" customHeight="1">
      <c r="A723" s="7"/>
      <c r="B723" s="7"/>
    </row>
    <row r="724" ht="15.75" customHeight="1">
      <c r="A724" s="7"/>
      <c r="B724" s="7"/>
    </row>
    <row r="725" ht="15.75" customHeight="1">
      <c r="A725" s="7"/>
      <c r="B725" s="7"/>
    </row>
    <row r="726" ht="15.75" customHeight="1">
      <c r="A726" s="7"/>
      <c r="B726" s="7"/>
    </row>
    <row r="727" ht="15.75" customHeight="1">
      <c r="A727" s="7"/>
      <c r="B727" s="7"/>
    </row>
    <row r="728" ht="15.75" customHeight="1">
      <c r="A728" s="7"/>
      <c r="B728" s="7"/>
    </row>
    <row r="729" ht="15.75" customHeight="1">
      <c r="A729" s="7"/>
      <c r="B729" s="7"/>
    </row>
    <row r="730" ht="15.75" customHeight="1">
      <c r="A730" s="7"/>
      <c r="B730" s="7"/>
    </row>
    <row r="731" ht="15.75" customHeight="1">
      <c r="A731" s="7"/>
      <c r="B731" s="7"/>
    </row>
    <row r="732" ht="15.75" customHeight="1">
      <c r="A732" s="7"/>
      <c r="B732" s="7"/>
    </row>
    <row r="733" ht="15.75" customHeight="1">
      <c r="A733" s="7"/>
      <c r="B733" s="7"/>
    </row>
    <row r="734" ht="15.75" customHeight="1">
      <c r="A734" s="7"/>
      <c r="B734" s="7"/>
    </row>
    <row r="735" ht="15.75" customHeight="1">
      <c r="A735" s="7"/>
      <c r="B735" s="7"/>
    </row>
    <row r="736" ht="15.75" customHeight="1">
      <c r="A736" s="7"/>
      <c r="B736" s="7"/>
    </row>
    <row r="737" ht="15.75" customHeight="1">
      <c r="A737" s="7"/>
      <c r="B737" s="7"/>
    </row>
    <row r="738" ht="15.75" customHeight="1">
      <c r="A738" s="7"/>
      <c r="B738" s="7"/>
    </row>
    <row r="739" ht="15.75" customHeight="1">
      <c r="A739" s="7"/>
      <c r="B739" s="7"/>
    </row>
    <row r="740" ht="15.75" customHeight="1">
      <c r="A740" s="7"/>
      <c r="B740" s="7"/>
    </row>
    <row r="741" ht="15.75" customHeight="1">
      <c r="A741" s="7"/>
      <c r="B741" s="7"/>
    </row>
    <row r="742" ht="15.75" customHeight="1">
      <c r="A742" s="7"/>
      <c r="B742" s="7"/>
    </row>
    <row r="743" ht="15.75" customHeight="1">
      <c r="A743" s="7"/>
      <c r="B743" s="7"/>
    </row>
    <row r="744" ht="15.75" customHeight="1">
      <c r="A744" s="7"/>
      <c r="B744" s="7"/>
    </row>
    <row r="745" ht="15.75" customHeight="1">
      <c r="A745" s="7"/>
      <c r="B745" s="7"/>
    </row>
    <row r="746" ht="15.75" customHeight="1">
      <c r="A746" s="7"/>
      <c r="B746" s="7"/>
    </row>
    <row r="747" ht="15.75" customHeight="1">
      <c r="A747" s="7"/>
      <c r="B747" s="7"/>
    </row>
    <row r="748" ht="15.75" customHeight="1">
      <c r="A748" s="7"/>
      <c r="B748" s="7"/>
    </row>
    <row r="749" ht="15.75" customHeight="1">
      <c r="A749" s="7"/>
      <c r="B749" s="7"/>
    </row>
    <row r="750" ht="15.75" customHeight="1">
      <c r="A750" s="7"/>
      <c r="B750" s="7"/>
    </row>
    <row r="751" ht="15.75" customHeight="1">
      <c r="A751" s="7"/>
      <c r="B751" s="7"/>
    </row>
    <row r="752" ht="15.75" customHeight="1">
      <c r="A752" s="7"/>
      <c r="B752" s="7"/>
    </row>
    <row r="753" ht="15.75" customHeight="1">
      <c r="A753" s="7"/>
      <c r="B753" s="7"/>
    </row>
    <row r="754" ht="15.75" customHeight="1">
      <c r="A754" s="7"/>
      <c r="B754" s="7"/>
    </row>
    <row r="755" ht="15.75" customHeight="1">
      <c r="A755" s="7"/>
      <c r="B755" s="7"/>
    </row>
    <row r="756" ht="15.75" customHeight="1">
      <c r="A756" s="7"/>
      <c r="B756" s="7"/>
    </row>
    <row r="757" ht="15.75" customHeight="1">
      <c r="A757" s="7"/>
      <c r="B757" s="7"/>
    </row>
    <row r="758" ht="15.75" customHeight="1">
      <c r="A758" s="7"/>
      <c r="B758" s="7"/>
    </row>
    <row r="759" ht="15.75" customHeight="1">
      <c r="A759" s="7"/>
      <c r="B759" s="7"/>
    </row>
    <row r="760" ht="15.75" customHeight="1">
      <c r="A760" s="7"/>
      <c r="B760" s="7"/>
    </row>
    <row r="761" ht="15.75" customHeight="1">
      <c r="A761" s="7"/>
      <c r="B761" s="7"/>
    </row>
    <row r="762" ht="15.75" customHeight="1">
      <c r="A762" s="7"/>
      <c r="B762" s="7"/>
    </row>
    <row r="763" ht="15.75" customHeight="1">
      <c r="A763" s="7"/>
      <c r="B763" s="7"/>
    </row>
    <row r="764" ht="15.75" customHeight="1">
      <c r="A764" s="7"/>
      <c r="B764" s="7"/>
    </row>
    <row r="765" ht="15.75" customHeight="1">
      <c r="A765" s="7"/>
      <c r="B765" s="7"/>
    </row>
    <row r="766" ht="15.75" customHeight="1">
      <c r="A766" s="7"/>
      <c r="B766" s="7"/>
    </row>
    <row r="767" ht="15.75" customHeight="1">
      <c r="A767" s="7"/>
      <c r="B767" s="7"/>
    </row>
    <row r="768" ht="15.75" customHeight="1">
      <c r="A768" s="7"/>
      <c r="B768" s="7"/>
    </row>
    <row r="769" ht="15.75" customHeight="1">
      <c r="A769" s="7"/>
      <c r="B769" s="7"/>
    </row>
    <row r="770" ht="15.75" customHeight="1">
      <c r="A770" s="7"/>
      <c r="B770" s="7"/>
    </row>
    <row r="771" ht="15.75" customHeight="1">
      <c r="A771" s="7"/>
      <c r="B771" s="7"/>
    </row>
    <row r="772" ht="15.75" customHeight="1">
      <c r="A772" s="7"/>
      <c r="B772" s="7"/>
    </row>
    <row r="773" ht="15.75" customHeight="1">
      <c r="A773" s="7"/>
      <c r="B773" s="7"/>
    </row>
    <row r="774" ht="15.75" customHeight="1">
      <c r="A774" s="7"/>
      <c r="B774" s="7"/>
    </row>
    <row r="775" ht="15.75" customHeight="1">
      <c r="A775" s="7"/>
      <c r="B775" s="7"/>
    </row>
    <row r="776" ht="15.75" customHeight="1">
      <c r="A776" s="7"/>
      <c r="B776" s="7"/>
    </row>
    <row r="777" ht="15.75" customHeight="1">
      <c r="A777" s="7"/>
      <c r="B777" s="7"/>
    </row>
    <row r="778" ht="15.75" customHeight="1">
      <c r="A778" s="7"/>
      <c r="B778" s="7"/>
    </row>
    <row r="779" ht="15.75" customHeight="1">
      <c r="A779" s="7"/>
      <c r="B779" s="7"/>
    </row>
    <row r="780" ht="15.75" customHeight="1">
      <c r="A780" s="7"/>
      <c r="B780" s="7"/>
    </row>
    <row r="781" ht="15.75" customHeight="1">
      <c r="A781" s="7"/>
      <c r="B781" s="7"/>
    </row>
    <row r="782" ht="15.75" customHeight="1">
      <c r="A782" s="7"/>
      <c r="B782" s="7"/>
    </row>
    <row r="783" ht="15.75" customHeight="1">
      <c r="A783" s="7"/>
      <c r="B783" s="7"/>
    </row>
    <row r="784" ht="15.75" customHeight="1">
      <c r="A784" s="7"/>
      <c r="B784" s="7"/>
    </row>
    <row r="785" ht="15.75" customHeight="1">
      <c r="A785" s="7"/>
      <c r="B785" s="7"/>
    </row>
    <row r="786" ht="15.75" customHeight="1">
      <c r="A786" s="7"/>
      <c r="B786" s="7"/>
    </row>
    <row r="787" ht="15.75" customHeight="1">
      <c r="A787" s="7"/>
      <c r="B787" s="7"/>
    </row>
    <row r="788" ht="15.75" customHeight="1">
      <c r="A788" s="7"/>
      <c r="B788" s="7"/>
    </row>
    <row r="789" ht="15.75" customHeight="1">
      <c r="A789" s="7"/>
      <c r="B789" s="7"/>
    </row>
    <row r="790" ht="15.75" customHeight="1">
      <c r="A790" s="7"/>
      <c r="B790" s="7"/>
    </row>
    <row r="791" ht="15.75" customHeight="1">
      <c r="A791" s="7"/>
      <c r="B791" s="7"/>
    </row>
    <row r="792" ht="15.75" customHeight="1">
      <c r="A792" s="7"/>
      <c r="B792" s="7"/>
    </row>
    <row r="793" ht="15.75" customHeight="1">
      <c r="A793" s="7"/>
      <c r="B793" s="7"/>
    </row>
    <row r="794" ht="15.75" customHeight="1">
      <c r="A794" s="7"/>
      <c r="B794" s="7"/>
    </row>
    <row r="795" ht="15.75" customHeight="1">
      <c r="A795" s="7"/>
      <c r="B795" s="7"/>
    </row>
    <row r="796" ht="15.75" customHeight="1">
      <c r="A796" s="7"/>
      <c r="B796" s="7"/>
    </row>
    <row r="797" ht="15.75" customHeight="1">
      <c r="A797" s="7"/>
      <c r="B797" s="7"/>
    </row>
    <row r="798" ht="15.75" customHeight="1">
      <c r="A798" s="7"/>
      <c r="B798" s="7"/>
    </row>
    <row r="799" ht="15.75" customHeight="1">
      <c r="A799" s="7"/>
      <c r="B799" s="7"/>
    </row>
    <row r="800" ht="15.75" customHeight="1">
      <c r="A800" s="7"/>
      <c r="B800" s="7"/>
    </row>
    <row r="801" ht="15.75" customHeight="1">
      <c r="A801" s="7"/>
      <c r="B801" s="7"/>
    </row>
    <row r="802" ht="15.75" customHeight="1">
      <c r="A802" s="7"/>
      <c r="B802" s="7"/>
    </row>
    <row r="803" ht="15.75" customHeight="1">
      <c r="A803" s="7"/>
      <c r="B803" s="7"/>
    </row>
    <row r="804" ht="15.75" customHeight="1">
      <c r="A804" s="7"/>
      <c r="B804" s="7"/>
    </row>
    <row r="805" ht="15.75" customHeight="1">
      <c r="A805" s="7"/>
      <c r="B805" s="7"/>
    </row>
    <row r="806" ht="15.75" customHeight="1">
      <c r="A806" s="7"/>
      <c r="B806" s="7"/>
    </row>
    <row r="807" ht="15.75" customHeight="1">
      <c r="A807" s="7"/>
      <c r="B807" s="7"/>
    </row>
    <row r="808" ht="15.75" customHeight="1">
      <c r="A808" s="7"/>
      <c r="B808" s="7"/>
    </row>
    <row r="809" ht="15.75" customHeight="1">
      <c r="A809" s="7"/>
      <c r="B809" s="7"/>
    </row>
    <row r="810" ht="15.75" customHeight="1">
      <c r="A810" s="7"/>
      <c r="B810" s="7"/>
    </row>
    <row r="811" ht="15.75" customHeight="1">
      <c r="A811" s="7"/>
      <c r="B811" s="7"/>
    </row>
    <row r="812" ht="15.75" customHeight="1">
      <c r="A812" s="7"/>
      <c r="B812" s="7"/>
    </row>
    <row r="813" ht="15.75" customHeight="1">
      <c r="A813" s="7"/>
      <c r="B813" s="7"/>
    </row>
    <row r="814" ht="15.75" customHeight="1">
      <c r="A814" s="7"/>
      <c r="B814" s="7"/>
    </row>
    <row r="815" ht="15.75" customHeight="1">
      <c r="A815" s="7"/>
      <c r="B815" s="7"/>
    </row>
    <row r="816" ht="15.75" customHeight="1">
      <c r="A816" s="7"/>
      <c r="B816" s="7"/>
    </row>
    <row r="817" ht="15.75" customHeight="1">
      <c r="A817" s="7"/>
      <c r="B817" s="7"/>
    </row>
    <row r="818" ht="15.75" customHeight="1">
      <c r="A818" s="7"/>
      <c r="B818" s="7"/>
    </row>
    <row r="819" ht="15.75" customHeight="1">
      <c r="A819" s="7"/>
      <c r="B819" s="7"/>
    </row>
    <row r="820" ht="15.75" customHeight="1">
      <c r="A820" s="7"/>
      <c r="B820" s="7"/>
    </row>
    <row r="821" ht="15.75" customHeight="1">
      <c r="A821" s="7"/>
      <c r="B821" s="7"/>
    </row>
    <row r="822" ht="15.75" customHeight="1">
      <c r="A822" s="7"/>
      <c r="B822" s="7"/>
    </row>
    <row r="823" ht="15.75" customHeight="1">
      <c r="A823" s="7"/>
      <c r="B823" s="7"/>
    </row>
    <row r="824" ht="15.75" customHeight="1">
      <c r="A824" s="7"/>
      <c r="B824" s="7"/>
    </row>
    <row r="825" ht="15.75" customHeight="1">
      <c r="A825" s="7"/>
      <c r="B825" s="7"/>
    </row>
    <row r="826" ht="15.75" customHeight="1">
      <c r="A826" s="7"/>
      <c r="B826" s="7"/>
    </row>
    <row r="827" ht="15.75" customHeight="1">
      <c r="A827" s="7"/>
      <c r="B827" s="7"/>
    </row>
    <row r="828" ht="15.75" customHeight="1">
      <c r="A828" s="7"/>
      <c r="B828" s="7"/>
    </row>
    <row r="829" ht="15.75" customHeight="1">
      <c r="A829" s="7"/>
      <c r="B829" s="7"/>
    </row>
    <row r="830" ht="15.75" customHeight="1">
      <c r="A830" s="7"/>
      <c r="B830" s="7"/>
    </row>
    <row r="831" ht="15.75" customHeight="1">
      <c r="A831" s="7"/>
      <c r="B831" s="7"/>
    </row>
    <row r="832" ht="15.75" customHeight="1">
      <c r="A832" s="7"/>
      <c r="B832" s="7"/>
    </row>
    <row r="833" ht="15.75" customHeight="1">
      <c r="A833" s="7"/>
      <c r="B833" s="7"/>
    </row>
    <row r="834" ht="15.75" customHeight="1">
      <c r="A834" s="7"/>
      <c r="B834" s="7"/>
    </row>
    <row r="835" ht="15.75" customHeight="1">
      <c r="A835" s="7"/>
      <c r="B835" s="7"/>
    </row>
    <row r="836" ht="15.75" customHeight="1">
      <c r="A836" s="7"/>
      <c r="B836" s="7"/>
    </row>
    <row r="837" ht="15.75" customHeight="1">
      <c r="A837" s="7"/>
      <c r="B837" s="7"/>
    </row>
    <row r="838" ht="15.75" customHeight="1">
      <c r="A838" s="7"/>
      <c r="B838" s="7"/>
    </row>
    <row r="839" ht="15.75" customHeight="1">
      <c r="A839" s="7"/>
      <c r="B839" s="7"/>
    </row>
    <row r="840" ht="15.75" customHeight="1">
      <c r="A840" s="7"/>
      <c r="B840" s="7"/>
    </row>
    <row r="841" ht="15.75" customHeight="1">
      <c r="A841" s="7"/>
      <c r="B841" s="7"/>
    </row>
    <row r="842" ht="15.75" customHeight="1">
      <c r="A842" s="7"/>
      <c r="B842" s="7"/>
    </row>
    <row r="843" ht="15.75" customHeight="1">
      <c r="A843" s="7"/>
      <c r="B843" s="7"/>
    </row>
    <row r="844" ht="15.75" customHeight="1">
      <c r="A844" s="7"/>
      <c r="B844" s="7"/>
    </row>
    <row r="845" ht="15.75" customHeight="1">
      <c r="A845" s="7"/>
      <c r="B845" s="7"/>
    </row>
    <row r="846" ht="15.75" customHeight="1">
      <c r="A846" s="7"/>
      <c r="B846" s="7"/>
    </row>
    <row r="847" ht="15.75" customHeight="1">
      <c r="A847" s="7"/>
      <c r="B847" s="7"/>
    </row>
    <row r="848" ht="15.75" customHeight="1">
      <c r="A848" s="7"/>
      <c r="B848" s="7"/>
    </row>
    <row r="849" ht="15.75" customHeight="1">
      <c r="A849" s="7"/>
      <c r="B849" s="7"/>
    </row>
    <row r="850" ht="15.75" customHeight="1">
      <c r="A850" s="7"/>
      <c r="B850" s="7"/>
    </row>
    <row r="851" ht="15.75" customHeight="1">
      <c r="A851" s="7"/>
      <c r="B851" s="7"/>
    </row>
    <row r="852" ht="15.75" customHeight="1">
      <c r="A852" s="7"/>
      <c r="B852" s="7"/>
    </row>
    <row r="853" ht="15.75" customHeight="1">
      <c r="A853" s="7"/>
      <c r="B853" s="7"/>
    </row>
    <row r="854" ht="15.75" customHeight="1">
      <c r="A854" s="7"/>
      <c r="B854" s="7"/>
    </row>
    <row r="855" ht="15.75" customHeight="1">
      <c r="A855" s="7"/>
      <c r="B855" s="7"/>
    </row>
    <row r="856" ht="15.75" customHeight="1">
      <c r="A856" s="7"/>
      <c r="B856" s="7"/>
    </row>
    <row r="857" ht="15.75" customHeight="1">
      <c r="A857" s="7"/>
      <c r="B857" s="7"/>
    </row>
    <row r="858" ht="15.75" customHeight="1">
      <c r="A858" s="7"/>
      <c r="B858" s="7"/>
    </row>
    <row r="859" ht="15.75" customHeight="1">
      <c r="A859" s="7"/>
      <c r="B859" s="7"/>
    </row>
    <row r="860" ht="15.75" customHeight="1">
      <c r="A860" s="7"/>
      <c r="B860" s="7"/>
    </row>
    <row r="861" ht="15.75" customHeight="1">
      <c r="A861" s="7"/>
      <c r="B861" s="7"/>
    </row>
    <row r="862" ht="15.75" customHeight="1">
      <c r="A862" s="7"/>
      <c r="B862" s="7"/>
    </row>
    <row r="863" ht="15.75" customHeight="1">
      <c r="A863" s="7"/>
      <c r="B863" s="7"/>
    </row>
    <row r="864" ht="15.75" customHeight="1">
      <c r="A864" s="7"/>
      <c r="B864" s="7"/>
    </row>
    <row r="865" ht="15.75" customHeight="1">
      <c r="A865" s="7"/>
      <c r="B865" s="7"/>
    </row>
    <row r="866" ht="15.75" customHeight="1">
      <c r="A866" s="7"/>
      <c r="B866" s="7"/>
    </row>
    <row r="867" ht="15.75" customHeight="1">
      <c r="A867" s="7"/>
      <c r="B867" s="7"/>
    </row>
    <row r="868" ht="15.75" customHeight="1">
      <c r="A868" s="7"/>
      <c r="B868" s="7"/>
    </row>
    <row r="869" ht="15.75" customHeight="1">
      <c r="A869" s="7"/>
      <c r="B869" s="7"/>
    </row>
    <row r="870" ht="15.75" customHeight="1">
      <c r="A870" s="7"/>
      <c r="B870" s="7"/>
    </row>
    <row r="871" ht="15.75" customHeight="1">
      <c r="A871" s="7"/>
      <c r="B871" s="7"/>
    </row>
    <row r="872" ht="15.75" customHeight="1">
      <c r="A872" s="7"/>
      <c r="B872" s="7"/>
    </row>
    <row r="873" ht="15.75" customHeight="1">
      <c r="A873" s="7"/>
      <c r="B873" s="7"/>
    </row>
    <row r="874" ht="15.75" customHeight="1">
      <c r="A874" s="7"/>
      <c r="B874" s="7"/>
    </row>
    <row r="875" ht="15.75" customHeight="1">
      <c r="A875" s="7"/>
      <c r="B875" s="7"/>
    </row>
    <row r="876" ht="15.75" customHeight="1">
      <c r="A876" s="7"/>
      <c r="B876" s="7"/>
    </row>
    <row r="877" ht="15.75" customHeight="1">
      <c r="A877" s="7"/>
      <c r="B877" s="7"/>
    </row>
    <row r="878" ht="15.75" customHeight="1">
      <c r="A878" s="7"/>
      <c r="B878" s="7"/>
    </row>
    <row r="879" ht="15.75" customHeight="1">
      <c r="A879" s="7"/>
      <c r="B879" s="7"/>
    </row>
    <row r="880" ht="15.75" customHeight="1">
      <c r="A880" s="7"/>
      <c r="B880" s="7"/>
    </row>
    <row r="881" ht="15.75" customHeight="1">
      <c r="A881" s="7"/>
      <c r="B881" s="7"/>
    </row>
    <row r="882" ht="15.75" customHeight="1">
      <c r="A882" s="7"/>
      <c r="B882" s="7"/>
    </row>
    <row r="883" ht="15.75" customHeight="1">
      <c r="A883" s="7"/>
      <c r="B883" s="7"/>
    </row>
    <row r="884" ht="15.75" customHeight="1">
      <c r="A884" s="7"/>
      <c r="B884" s="7"/>
    </row>
    <row r="885" ht="15.75" customHeight="1">
      <c r="A885" s="7"/>
      <c r="B885" s="7"/>
    </row>
    <row r="886" ht="15.75" customHeight="1">
      <c r="A886" s="7"/>
      <c r="B886" s="7"/>
    </row>
    <row r="887" ht="15.75" customHeight="1">
      <c r="A887" s="7"/>
      <c r="B887" s="7"/>
    </row>
    <row r="888" ht="15.75" customHeight="1">
      <c r="A888" s="7"/>
      <c r="B888" s="7"/>
    </row>
    <row r="889" ht="15.75" customHeight="1">
      <c r="A889" s="7"/>
      <c r="B889" s="7"/>
    </row>
    <row r="890" ht="15.75" customHeight="1">
      <c r="A890" s="7"/>
      <c r="B890" s="7"/>
    </row>
    <row r="891" ht="15.75" customHeight="1">
      <c r="A891" s="7"/>
      <c r="B891" s="7"/>
    </row>
    <row r="892" ht="15.75" customHeight="1">
      <c r="A892" s="7"/>
      <c r="B892" s="7"/>
    </row>
    <row r="893" ht="15.75" customHeight="1">
      <c r="A893" s="7"/>
      <c r="B893" s="7"/>
    </row>
    <row r="894" ht="15.75" customHeight="1">
      <c r="A894" s="7"/>
      <c r="B894" s="7"/>
    </row>
    <row r="895" ht="15.75" customHeight="1">
      <c r="A895" s="7"/>
      <c r="B895" s="7"/>
    </row>
    <row r="896" ht="15.75" customHeight="1">
      <c r="A896" s="7"/>
      <c r="B896" s="7"/>
    </row>
    <row r="897" ht="15.75" customHeight="1">
      <c r="A897" s="7"/>
      <c r="B897" s="7"/>
    </row>
    <row r="898" ht="15.75" customHeight="1">
      <c r="A898" s="7"/>
      <c r="B898" s="7"/>
    </row>
    <row r="899" ht="15.75" customHeight="1">
      <c r="A899" s="7"/>
      <c r="B899" s="7"/>
    </row>
    <row r="900" ht="15.75" customHeight="1">
      <c r="A900" s="7"/>
      <c r="B900" s="7"/>
    </row>
    <row r="901" ht="15.75" customHeight="1">
      <c r="A901" s="7"/>
      <c r="B901" s="7"/>
    </row>
    <row r="902" ht="15.75" customHeight="1">
      <c r="A902" s="7"/>
      <c r="B902" s="7"/>
    </row>
    <row r="903" ht="15.75" customHeight="1">
      <c r="A903" s="7"/>
      <c r="B903" s="7"/>
    </row>
    <row r="904" ht="15.75" customHeight="1">
      <c r="A904" s="7"/>
      <c r="B904" s="7"/>
    </row>
    <row r="905" ht="15.75" customHeight="1">
      <c r="A905" s="7"/>
      <c r="B905" s="7"/>
    </row>
    <row r="906" ht="15.75" customHeight="1">
      <c r="A906" s="7"/>
      <c r="B906" s="7"/>
    </row>
    <row r="907" ht="15.75" customHeight="1">
      <c r="A907" s="7"/>
      <c r="B907" s="7"/>
    </row>
    <row r="908" ht="15.75" customHeight="1">
      <c r="A908" s="7"/>
      <c r="B908" s="7"/>
    </row>
    <row r="909" ht="15.75" customHeight="1">
      <c r="A909" s="7"/>
      <c r="B909" s="7"/>
    </row>
    <row r="910" ht="15.75" customHeight="1">
      <c r="A910" s="7"/>
      <c r="B910" s="7"/>
    </row>
    <row r="911" ht="15.75" customHeight="1">
      <c r="A911" s="7"/>
      <c r="B911" s="7"/>
    </row>
    <row r="912" ht="15.75" customHeight="1">
      <c r="A912" s="7"/>
      <c r="B912" s="7"/>
    </row>
    <row r="913" ht="15.75" customHeight="1">
      <c r="A913" s="7"/>
      <c r="B913" s="7"/>
    </row>
    <row r="914" ht="15.75" customHeight="1">
      <c r="A914" s="7"/>
      <c r="B914" s="7"/>
    </row>
    <row r="915" ht="15.75" customHeight="1">
      <c r="A915" s="7"/>
      <c r="B915" s="7"/>
    </row>
    <row r="916" ht="15.75" customHeight="1">
      <c r="A916" s="7"/>
      <c r="B916" s="7"/>
    </row>
    <row r="917" ht="15.75" customHeight="1">
      <c r="A917" s="7"/>
      <c r="B917" s="7"/>
    </row>
    <row r="918" ht="15.75" customHeight="1">
      <c r="A918" s="7"/>
      <c r="B918" s="7"/>
    </row>
    <row r="919" ht="15.75" customHeight="1">
      <c r="A919" s="7"/>
      <c r="B919" s="7"/>
    </row>
    <row r="920" ht="15.75" customHeight="1">
      <c r="A920" s="7"/>
      <c r="B920" s="7"/>
    </row>
    <row r="921" ht="15.75" customHeight="1">
      <c r="A921" s="7"/>
      <c r="B921" s="7"/>
    </row>
    <row r="922" ht="15.75" customHeight="1">
      <c r="A922" s="7"/>
      <c r="B922" s="7"/>
    </row>
    <row r="923" ht="15.75" customHeight="1">
      <c r="A923" s="7"/>
      <c r="B923" s="7"/>
    </row>
    <row r="924" ht="15.75" customHeight="1">
      <c r="A924" s="7"/>
      <c r="B924" s="7"/>
    </row>
    <row r="925" ht="15.75" customHeight="1">
      <c r="A925" s="7"/>
      <c r="B925" s="7"/>
    </row>
    <row r="926" ht="15.75" customHeight="1">
      <c r="A926" s="7"/>
      <c r="B926" s="7"/>
    </row>
    <row r="927" ht="15.75" customHeight="1">
      <c r="A927" s="7"/>
      <c r="B927" s="7"/>
    </row>
    <row r="928" ht="15.75" customHeight="1">
      <c r="A928" s="7"/>
      <c r="B928" s="7"/>
    </row>
    <row r="929" ht="15.75" customHeight="1">
      <c r="A929" s="7"/>
      <c r="B929" s="7"/>
    </row>
    <row r="930" ht="15.75" customHeight="1">
      <c r="A930" s="7"/>
      <c r="B930" s="7"/>
    </row>
    <row r="931" ht="15.75" customHeight="1">
      <c r="A931" s="7"/>
      <c r="B931" s="7"/>
    </row>
    <row r="932" ht="15.75" customHeight="1">
      <c r="A932" s="7"/>
      <c r="B932" s="7"/>
    </row>
    <row r="933" ht="15.75" customHeight="1">
      <c r="A933" s="7"/>
      <c r="B933" s="7"/>
    </row>
    <row r="934" ht="15.75" customHeight="1">
      <c r="A934" s="7"/>
      <c r="B934" s="7"/>
    </row>
    <row r="935" ht="15.75" customHeight="1">
      <c r="A935" s="7"/>
      <c r="B935" s="7"/>
    </row>
    <row r="936" ht="15.75" customHeight="1">
      <c r="A936" s="7"/>
      <c r="B936" s="7"/>
    </row>
    <row r="937" ht="15.75" customHeight="1">
      <c r="A937" s="7"/>
      <c r="B937" s="7"/>
    </row>
    <row r="938" ht="15.75" customHeight="1">
      <c r="A938" s="7"/>
      <c r="B938" s="7"/>
    </row>
    <row r="939" ht="15.75" customHeight="1">
      <c r="A939" s="7"/>
      <c r="B939" s="7"/>
    </row>
    <row r="940" ht="15.75" customHeight="1">
      <c r="A940" s="7"/>
      <c r="B940" s="7"/>
    </row>
    <row r="941" ht="15.75" customHeight="1">
      <c r="A941" s="7"/>
      <c r="B941" s="7"/>
    </row>
    <row r="942" ht="15.75" customHeight="1">
      <c r="A942" s="7"/>
      <c r="B942" s="7"/>
    </row>
    <row r="943" ht="15.75" customHeight="1">
      <c r="A943" s="7"/>
      <c r="B943" s="7"/>
    </row>
    <row r="944" ht="15.75" customHeight="1">
      <c r="A944" s="7"/>
      <c r="B944" s="7"/>
    </row>
    <row r="945" ht="15.75" customHeight="1">
      <c r="A945" s="7"/>
      <c r="B945" s="7"/>
    </row>
    <row r="946" ht="15.75" customHeight="1">
      <c r="A946" s="7"/>
      <c r="B946" s="7"/>
    </row>
    <row r="947" ht="15.75" customHeight="1">
      <c r="A947" s="7"/>
      <c r="B947" s="7"/>
    </row>
    <row r="948" ht="15.75" customHeight="1">
      <c r="A948" s="7"/>
      <c r="B948" s="7"/>
    </row>
    <row r="949" ht="15.75" customHeight="1">
      <c r="A949" s="7"/>
      <c r="B949" s="7"/>
    </row>
    <row r="950" ht="15.75" customHeight="1">
      <c r="A950" s="7"/>
      <c r="B950" s="7"/>
    </row>
    <row r="951" ht="15.75" customHeight="1">
      <c r="A951" s="7"/>
      <c r="B951" s="7"/>
    </row>
    <row r="952" ht="15.75" customHeight="1">
      <c r="A952" s="7"/>
      <c r="B952" s="7"/>
    </row>
    <row r="953" ht="15.75" customHeight="1">
      <c r="A953" s="7"/>
      <c r="B953" s="7"/>
    </row>
    <row r="954" ht="15.75" customHeight="1">
      <c r="A954" s="7"/>
      <c r="B954" s="7"/>
    </row>
    <row r="955" ht="15.75" customHeight="1">
      <c r="A955" s="7"/>
      <c r="B955" s="7"/>
    </row>
    <row r="956" ht="15.75" customHeight="1">
      <c r="A956" s="7"/>
      <c r="B956" s="7"/>
    </row>
    <row r="957" ht="15.75" customHeight="1">
      <c r="A957" s="7"/>
      <c r="B957" s="7"/>
    </row>
    <row r="958" ht="15.75" customHeight="1">
      <c r="A958" s="7"/>
      <c r="B958" s="7"/>
    </row>
    <row r="959" ht="15.75" customHeight="1">
      <c r="A959" s="7"/>
      <c r="B959" s="7"/>
    </row>
    <row r="960" ht="15.75" customHeight="1">
      <c r="A960" s="7"/>
      <c r="B960" s="7"/>
    </row>
    <row r="961" ht="15.75" customHeight="1">
      <c r="A961" s="7"/>
      <c r="B961" s="7"/>
    </row>
    <row r="962" ht="15.75" customHeight="1">
      <c r="A962" s="7"/>
      <c r="B962" s="7"/>
    </row>
    <row r="963" ht="15.75" customHeight="1">
      <c r="A963" s="7"/>
      <c r="B963" s="7"/>
    </row>
    <row r="964" ht="15.75" customHeight="1">
      <c r="A964" s="7"/>
      <c r="B964" s="7"/>
    </row>
    <row r="965" ht="15.75" customHeight="1">
      <c r="A965" s="7"/>
      <c r="B965" s="7"/>
    </row>
    <row r="966" ht="15.75" customHeight="1">
      <c r="A966" s="7"/>
      <c r="B966" s="7"/>
    </row>
    <row r="967" ht="15.75" customHeight="1">
      <c r="A967" s="7"/>
      <c r="B967" s="7"/>
    </row>
    <row r="968" ht="15.75" customHeight="1">
      <c r="A968" s="7"/>
      <c r="B968" s="7"/>
    </row>
    <row r="969" ht="15.75" customHeight="1">
      <c r="A969" s="7"/>
      <c r="B969" s="7"/>
    </row>
    <row r="970" ht="15.75" customHeight="1">
      <c r="A970" s="7"/>
      <c r="B970" s="7"/>
    </row>
    <row r="971" ht="15.75" customHeight="1">
      <c r="A971" s="7"/>
      <c r="B971" s="7"/>
    </row>
    <row r="972" ht="15.75" customHeight="1">
      <c r="A972" s="7"/>
      <c r="B972" s="7"/>
    </row>
    <row r="973" ht="15.75" customHeight="1">
      <c r="A973" s="7"/>
      <c r="B973" s="7"/>
    </row>
    <row r="974" ht="15.75" customHeight="1">
      <c r="A974" s="7"/>
      <c r="B974" s="7"/>
    </row>
    <row r="975" ht="15.75" customHeight="1">
      <c r="A975" s="7"/>
      <c r="B975" s="7"/>
    </row>
    <row r="976" ht="15.75" customHeight="1">
      <c r="A976" s="7"/>
      <c r="B976" s="7"/>
    </row>
    <row r="977" ht="15.75" customHeight="1">
      <c r="A977" s="7"/>
      <c r="B977" s="7"/>
    </row>
    <row r="978" ht="15.75" customHeight="1">
      <c r="A978" s="7"/>
      <c r="B978" s="7"/>
    </row>
    <row r="979" ht="15.75" customHeight="1">
      <c r="A979" s="7"/>
      <c r="B979" s="7"/>
    </row>
    <row r="980" ht="15.75" customHeight="1">
      <c r="A980" s="7"/>
      <c r="B980" s="7"/>
    </row>
    <row r="981" ht="15.75" customHeight="1">
      <c r="A981" s="7"/>
      <c r="B981" s="7"/>
    </row>
    <row r="982" ht="15.75" customHeight="1">
      <c r="A982" s="7"/>
      <c r="B982" s="7"/>
    </row>
    <row r="983" ht="15.75" customHeight="1">
      <c r="A983" s="7"/>
      <c r="B983" s="7"/>
    </row>
    <row r="984" ht="15.75" customHeight="1">
      <c r="A984" s="7"/>
      <c r="B984" s="7"/>
    </row>
    <row r="985" ht="15.75" customHeight="1">
      <c r="A985" s="7"/>
      <c r="B985" s="7"/>
    </row>
    <row r="986" ht="15.75" customHeight="1">
      <c r="A986" s="7"/>
      <c r="B986" s="7"/>
    </row>
    <row r="987" ht="15.75" customHeight="1">
      <c r="A987" s="7"/>
      <c r="B987" s="7"/>
    </row>
    <row r="988" ht="15.75" customHeight="1">
      <c r="A988" s="7"/>
      <c r="B988" s="7"/>
    </row>
    <row r="989" ht="15.75" customHeight="1">
      <c r="A989" s="7"/>
      <c r="B989" s="7"/>
    </row>
    <row r="990" ht="15.75" customHeight="1">
      <c r="A990" s="7"/>
      <c r="B990" s="7"/>
    </row>
    <row r="991" ht="15.75" customHeight="1">
      <c r="A991" s="7"/>
      <c r="B991" s="7"/>
    </row>
    <row r="992" ht="15.75" customHeight="1">
      <c r="A992" s="7"/>
      <c r="B992" s="7"/>
    </row>
    <row r="993" ht="15.75" customHeight="1">
      <c r="A993" s="7"/>
      <c r="B993" s="7"/>
    </row>
    <row r="994" ht="15.75" customHeight="1">
      <c r="A994" s="7"/>
      <c r="B994" s="7"/>
    </row>
    <row r="995" ht="15.75" customHeight="1">
      <c r="A995" s="7"/>
      <c r="B995" s="7"/>
    </row>
    <row r="996" ht="15.75" customHeight="1">
      <c r="A996" s="7"/>
      <c r="B996" s="7"/>
    </row>
    <row r="997" ht="15.75" customHeight="1">
      <c r="A997" s="7"/>
      <c r="B997" s="7"/>
    </row>
    <row r="998" ht="15.75" customHeight="1">
      <c r="A998" s="7"/>
      <c r="B998" s="7"/>
    </row>
    <row r="999" ht="15.75" customHeight="1">
      <c r="A999" s="7"/>
      <c r="B999" s="7"/>
    </row>
    <row r="1000" ht="15.75" customHeight="1">
      <c r="A1000" s="7"/>
      <c r="B1000" s="7"/>
    </row>
  </sheetData>
  <printOptions/>
  <pageMargins bottom="1.0" footer="0.0" header="0.0" left="0.75" right="0.75" top="1.0"/>
  <pageSetup fitToHeight="0" paperSize="9" orientation="landscape"/>
  <drawing r:id="rId1"/>
</worksheet>
</file>