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18060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1" i="1" l="1"/>
  <c r="H22" i="1"/>
  <c r="G22" i="1"/>
  <c r="I22" i="1" s="1"/>
  <c r="I21" i="1"/>
  <c r="H21" i="1"/>
  <c r="H26" i="1" s="1"/>
  <c r="G21" i="1"/>
  <c r="H20" i="1"/>
  <c r="H28" i="1" s="1"/>
  <c r="G20" i="1"/>
  <c r="G28" i="1" s="1"/>
  <c r="I28" i="1" s="1"/>
  <c r="H18" i="1"/>
  <c r="G18" i="1"/>
  <c r="I18" i="1" s="1"/>
  <c r="H17" i="1"/>
  <c r="G17" i="1"/>
  <c r="I17" i="1" s="1"/>
  <c r="I16" i="1"/>
  <c r="H16" i="1"/>
  <c r="G16" i="1"/>
  <c r="H15" i="1"/>
  <c r="G15" i="1"/>
  <c r="I15" i="1" s="1"/>
  <c r="H14" i="1"/>
  <c r="G14" i="1"/>
  <c r="I14" i="1" s="1"/>
  <c r="H13" i="1"/>
  <c r="G13" i="1"/>
  <c r="I13" i="1" s="1"/>
  <c r="I12" i="1"/>
  <c r="H12" i="1"/>
  <c r="G12" i="1"/>
  <c r="H11" i="1"/>
  <c r="H25" i="1" s="1"/>
  <c r="G11" i="1"/>
  <c r="I11" i="1" s="1"/>
  <c r="H10" i="1"/>
  <c r="G10" i="1"/>
  <c r="G25" i="1" s="1"/>
  <c r="I25" i="1" s="1"/>
  <c r="H9" i="1"/>
  <c r="G9" i="1"/>
  <c r="I9" i="1" s="1"/>
  <c r="I8" i="1"/>
  <c r="H8" i="1"/>
  <c r="G8" i="1"/>
  <c r="G24" i="1" s="1"/>
  <c r="I24" i="1" s="1"/>
  <c r="H7" i="1"/>
  <c r="G7" i="1"/>
  <c r="I7" i="1" s="1"/>
  <c r="H6" i="1"/>
  <c r="G6" i="1"/>
  <c r="I6" i="1" s="1"/>
  <c r="H5" i="1"/>
  <c r="H24" i="1" s="1"/>
  <c r="G5" i="1"/>
  <c r="I5" i="1" s="1"/>
  <c r="I4" i="1"/>
  <c r="H4" i="1"/>
  <c r="G4" i="1"/>
  <c r="H3" i="1"/>
  <c r="H29" i="1" s="1"/>
  <c r="G3" i="1"/>
  <c r="I3" i="1" s="1"/>
  <c r="I20" i="1" l="1"/>
  <c r="G26" i="1"/>
  <c r="I10" i="1"/>
  <c r="G29" i="1" l="1"/>
  <c r="I29" i="1" s="1"/>
  <c r="I26" i="1"/>
</calcChain>
</file>

<file path=xl/sharedStrings.xml><?xml version="1.0" encoding="utf-8"?>
<sst xmlns="http://schemas.openxmlformats.org/spreadsheetml/2006/main" count="71" uniqueCount="45">
  <si>
    <t>Company Name</t>
  </si>
  <si>
    <t>Stock Symbol</t>
  </si>
  <si>
    <t>Platform</t>
  </si>
  <si>
    <t>Shares Holding</t>
  </si>
  <si>
    <t>Buy Price</t>
  </si>
  <si>
    <t>Current price</t>
  </si>
  <si>
    <t>Profit</t>
  </si>
  <si>
    <t>Total Market Value</t>
  </si>
  <si>
    <t>ROI</t>
  </si>
  <si>
    <t>Adobe Inc.</t>
  </si>
  <si>
    <t>ADBE</t>
  </si>
  <si>
    <t>eTrade</t>
  </si>
  <si>
    <t>Crocs, Inc.</t>
  </si>
  <si>
    <t>CROX</t>
  </si>
  <si>
    <t>Chase</t>
  </si>
  <si>
    <t>Advanced Micro Devices, Inc.</t>
  </si>
  <si>
    <t>AMD</t>
  </si>
  <si>
    <t>Square, Inc. (SQ)</t>
  </si>
  <si>
    <t>SQ</t>
  </si>
  <si>
    <t>Apple Inc.</t>
  </si>
  <si>
    <t>AAPL</t>
  </si>
  <si>
    <t>Morgan Stanley</t>
  </si>
  <si>
    <t>AMERICAN BALANCED F2</t>
  </si>
  <si>
    <t>AMBFX</t>
  </si>
  <si>
    <t>American Funds The Bond Fund of America Class F-2</t>
  </si>
  <si>
    <t>ABNFX</t>
  </si>
  <si>
    <t>BlackRock Equity Dividend Fund</t>
  </si>
  <si>
    <t>MADVX</t>
  </si>
  <si>
    <t>BlackRock Total Return Fund</t>
  </si>
  <si>
    <t>MAHQX</t>
  </si>
  <si>
    <t>Fidelity Advisor Emerging Asia Fund Class I</t>
  </si>
  <si>
    <t>FERIX</t>
  </si>
  <si>
    <t>Invesco Discovery Mid Cap Growth Fund Y</t>
  </si>
  <si>
    <t xml:space="preserve">OEGYX </t>
  </si>
  <si>
    <t>John Hancock Bond Fund Class I</t>
  </si>
  <si>
    <t>JHBIX</t>
  </si>
  <si>
    <t>John Hancock Funds Disciplined Value Mid Cap Fund Class I</t>
  </si>
  <si>
    <t>JVMIX</t>
  </si>
  <si>
    <t>PIMCO Income Fund Class I-2</t>
  </si>
  <si>
    <t>PONPX</t>
  </si>
  <si>
    <t>Cash</t>
  </si>
  <si>
    <t>Morgan Stanley (exclude Apple)</t>
  </si>
  <si>
    <t>Summary UnCashed (exclude Morgan Stanley &amp; Adobe ESPP)</t>
  </si>
  <si>
    <t xml:space="preserve">Summary UnCashed </t>
  </si>
  <si>
    <t xml:space="preserve">Accumulate Profit Cashed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</si>
</sst>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rgb="FF333333"/>
      <name val="Open Sans Semibold"/>
      <family val="2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4"/>
    </xf>
    <xf numFmtId="2" fontId="0" fillId="0" borderId="1" xfId="0" applyNumberFormat="1" applyBorder="1" applyAlignment="1">
      <alignment vertical="center"/>
    </xf>
    <xf numFmtId="164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 wrapText="1" indent="2"/>
    </xf>
    <xf numFmtId="0" fontId="2" fillId="0" borderId="1" xfId="0" applyFont="1" applyBorder="1"/>
    <xf numFmtId="4" fontId="2" fillId="0" borderId="1" xfId="0" applyNumberFormat="1" applyFont="1" applyBorder="1"/>
    <xf numFmtId="164" fontId="1" fillId="0" borderId="1" xfId="0" applyNumberFormat="1" applyFont="1" applyBorder="1"/>
    <xf numFmtId="0" fontId="0" fillId="0" borderId="1" xfId="0" applyBorder="1" applyAlignment="1">
      <alignment horizontal="left" vertical="center" indent="2"/>
    </xf>
    <xf numFmtId="0" fontId="0" fillId="0" borderId="0" xfId="0" applyAlignment="1">
      <alignment horizontal="left" indent="4"/>
    </xf>
    <xf numFmtId="0" fontId="0" fillId="0" borderId="0" xfId="0"/>
    <xf numFmtId="2" fontId="0" fillId="0" borderId="0" xfId="0" applyNumberFormat="1" applyAlignment="1">
      <alignment vertical="center"/>
    </xf>
    <xf numFmtId="164" fontId="0" fillId="0" borderId="0" xfId="0" applyNumberFormat="1"/>
    <xf numFmtId="10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indent="2"/>
    </xf>
    <xf numFmtId="0" fontId="0" fillId="4" borderId="2" xfId="0" applyFill="1" applyBorder="1"/>
    <xf numFmtId="0" fontId="0" fillId="4" borderId="2" xfId="0" applyFill="1" applyBorder="1" applyAlignment="1">
      <alignment horizontal="left" indent="4"/>
    </xf>
    <xf numFmtId="2" fontId="0" fillId="4" borderId="2" xfId="0" applyNumberFormat="1" applyFill="1" applyBorder="1" applyAlignment="1">
      <alignment vertical="center"/>
    </xf>
    <xf numFmtId="164" fontId="0" fillId="4" borderId="2" xfId="0" applyNumberFormat="1" applyFill="1" applyBorder="1"/>
    <xf numFmtId="10" fontId="0" fillId="4" borderId="2" xfId="0" applyNumberFormat="1" applyFill="1" applyBorder="1"/>
    <xf numFmtId="10" fontId="0" fillId="3" borderId="0" xfId="0" applyNumberFormat="1" applyFill="1"/>
    <xf numFmtId="0" fontId="0" fillId="0" borderId="3" xfId="0" applyBorder="1" applyAlignment="1">
      <alignment horizontal="left" indent="2"/>
    </xf>
    <xf numFmtId="0" fontId="0" fillId="0" borderId="3" xfId="0" applyBorder="1" applyAlignment="1">
      <alignment horizontal="left" indent="4"/>
    </xf>
    <xf numFmtId="2" fontId="0" fillId="0" borderId="3" xfId="0" applyNumberFormat="1" applyBorder="1" applyAlignment="1">
      <alignment vertical="center"/>
    </xf>
    <xf numFmtId="164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5" borderId="1" xfId="0" applyFill="1" applyBorder="1" applyAlignment="1">
      <alignment horizontal="left" indent="2"/>
    </xf>
    <xf numFmtId="0" fontId="0" fillId="5" borderId="1" xfId="0" applyFill="1" applyBorder="1" applyAlignment="1">
      <alignment horizontal="left" indent="4"/>
    </xf>
    <xf numFmtId="2" fontId="0" fillId="5" borderId="1" xfId="0" applyNumberFormat="1" applyFill="1" applyBorder="1" applyAlignment="1">
      <alignment vertical="center"/>
    </xf>
    <xf numFmtId="164" fontId="0" fillId="5" borderId="1" xfId="0" applyNumberFormat="1" applyFill="1" applyBorder="1"/>
    <xf numFmtId="10" fontId="0" fillId="5" borderId="1" xfId="0" applyNumberFormat="1" applyFill="1" applyBorder="1"/>
    <xf numFmtId="0" fontId="4" fillId="5" borderId="0" xfId="0" applyFont="1" applyFill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indent="4"/>
    </xf>
    <xf numFmtId="2" fontId="0" fillId="6" borderId="1" xfId="0" applyNumberFormat="1" applyFill="1" applyBorder="1" applyAlignment="1">
      <alignment vertical="center"/>
    </xf>
    <xf numFmtId="164" fontId="0" fillId="6" borderId="1" xfId="0" applyNumberFormat="1" applyFill="1" applyBorder="1"/>
    <xf numFmtId="10" fontId="0" fillId="6" borderId="1" xfId="0" applyNumberFormat="1" applyFill="1" applyBorder="1"/>
    <xf numFmtId="0" fontId="0" fillId="7" borderId="1" xfId="0" applyFill="1" applyBorder="1" applyAlignment="1">
      <alignment horizontal="left" indent="2"/>
    </xf>
    <xf numFmtId="0" fontId="0" fillId="7" borderId="1" xfId="0" applyFill="1" applyBorder="1"/>
    <xf numFmtId="0" fontId="0" fillId="7" borderId="1" xfId="0" applyFill="1" applyBorder="1" applyAlignment="1">
      <alignment horizontal="left" indent="4"/>
    </xf>
    <xf numFmtId="2" fontId="0" fillId="7" borderId="1" xfId="0" applyNumberFormat="1" applyFill="1" applyBorder="1" applyAlignment="1">
      <alignment vertical="center"/>
    </xf>
    <xf numFmtId="164" fontId="0" fillId="7" borderId="1" xfId="0" applyNumberFormat="1" applyFill="1" applyBorder="1"/>
    <xf numFmtId="10" fontId="0" fillId="7" borderId="1" xfId="0" applyNumberFormat="1" applyFill="1" applyBorder="1"/>
    <xf numFmtId="0" fontId="5" fillId="0" borderId="1" xfId="0" applyFont="1" applyBorder="1" applyAlignment="1">
      <alignment horizontal="left" vertical="center" indent="2"/>
    </xf>
    <xf numFmtId="8" fontId="0" fillId="0" borderId="3" xfId="0" applyNumberFormat="1" applyBorder="1"/>
    <xf numFmtId="8" fontId="0" fillId="5" borderId="1" xfId="0" applyNumberFormat="1" applyFill="1" applyBorder="1"/>
    <xf numFmtId="8" fontId="0" fillId="0" borderId="1" xfId="0" applyNumberFormat="1" applyBorder="1"/>
    <xf numFmtId="8" fontId="4" fillId="0" borderId="1" xfId="1" applyNumberFormat="1" applyFont="1" applyBorder="1"/>
    <xf numFmtId="8" fontId="0" fillId="0" borderId="1" xfId="0" applyNumberFormat="1" applyBorder="1" applyAlignment="1">
      <alignment vertical="center"/>
    </xf>
    <xf numFmtId="8" fontId="0" fillId="6" borderId="0" xfId="0" applyNumberFormat="1" applyFill="1"/>
    <xf numFmtId="8" fontId="0" fillId="6" borderId="1" xfId="0" applyNumberFormat="1" applyFill="1" applyBorder="1"/>
    <xf numFmtId="8" fontId="0" fillId="7" borderId="1" xfId="0" applyNumberFormat="1" applyFill="1" applyBorder="1"/>
    <xf numFmtId="8" fontId="0" fillId="0" borderId="0" xfId="0" applyNumberFormat="1"/>
    <xf numFmtId="8" fontId="0" fillId="4" borderId="2" xfId="0" applyNumberFormat="1" applyFill="1" applyBorder="1"/>
    <xf numFmtId="165" fontId="0" fillId="0" borderId="0" xfId="0" applyNumberFormat="1" applyAlignment="1">
      <alignment horizontal="left" vertical="center" wrapText="1" indent="1"/>
    </xf>
    <xf numFmtId="8" fontId="0" fillId="3" borderId="0" xfId="0" applyNumberFormat="1" applyFill="1"/>
  </cellXfs>
  <cellStyles count="2">
    <cellStyle name="Hyperlink" xfId="1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3" workbookViewId="0">
      <selection activeCell="G33" sqref="G33:I33"/>
    </sheetView>
  </sheetViews>
  <sheetFormatPr defaultRowHeight="15" x14ac:dyDescent="0.25"/>
  <cols>
    <col min="1" max="1" width="58" style="13" customWidth="1"/>
    <col min="2" max="2" width="18.28515625" style="13" customWidth="1"/>
    <col min="3" max="3" width="20.42578125" style="13" customWidth="1"/>
    <col min="4" max="4" width="15.7109375" style="13" customWidth="1"/>
    <col min="5" max="5" width="12.140625" style="13" customWidth="1"/>
    <col min="6" max="6" width="12.7109375" style="13" customWidth="1"/>
    <col min="7" max="7" width="13.42578125" style="13" customWidth="1"/>
    <col min="8" max="8" width="18.28515625" style="13" customWidth="1"/>
    <col min="9" max="9" width="12.42578125" style="13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</row>
    <row r="2" spans="1:9" ht="15.75" customHeight="1" x14ac:dyDescent="0.25">
      <c r="A2" s="30"/>
      <c r="B2" s="30"/>
      <c r="C2" s="30"/>
      <c r="D2" s="30"/>
      <c r="E2" s="30"/>
      <c r="F2" s="30"/>
      <c r="G2" s="30"/>
      <c r="H2" s="30"/>
      <c r="I2" s="30"/>
    </row>
    <row r="3" spans="1:9" ht="16.5" customHeight="1" thickBot="1" x14ac:dyDescent="0.3">
      <c r="A3" s="25" t="s">
        <v>9</v>
      </c>
      <c r="B3" s="26" t="s">
        <v>10</v>
      </c>
      <c r="C3" s="26" t="s">
        <v>11</v>
      </c>
      <c r="D3" s="27">
        <v>250</v>
      </c>
      <c r="E3" s="28">
        <v>19.86</v>
      </c>
      <c r="F3" s="28">
        <v>667.39</v>
      </c>
      <c r="G3" s="49">
        <f t="shared" ref="G3:G18" si="0">(+F3-E3)*D3</f>
        <v>161882.5</v>
      </c>
      <c r="H3" s="49">
        <f t="shared" ref="H3:H18" si="1">+F3*D3</f>
        <v>166847.5</v>
      </c>
      <c r="I3" s="29">
        <f t="shared" ref="I3:I18" si="2">+G3/(H3-G3)</f>
        <v>32.604733131923467</v>
      </c>
    </row>
    <row r="4" spans="1:9" ht="16.5" customHeight="1" thickTop="1" thickBot="1" x14ac:dyDescent="0.3">
      <c r="A4" s="31" t="s">
        <v>12</v>
      </c>
      <c r="B4" s="32" t="s">
        <v>13</v>
      </c>
      <c r="C4" s="32" t="s">
        <v>11</v>
      </c>
      <c r="D4" s="33">
        <v>20</v>
      </c>
      <c r="E4" s="34">
        <v>150</v>
      </c>
      <c r="F4" s="34">
        <v>167.65</v>
      </c>
      <c r="G4" s="50">
        <f t="shared" si="0"/>
        <v>353.00000000000011</v>
      </c>
      <c r="H4" s="50">
        <f t="shared" si="1"/>
        <v>3353</v>
      </c>
      <c r="I4" s="35">
        <f t="shared" si="2"/>
        <v>0.11766666666666671</v>
      </c>
    </row>
    <row r="5" spans="1:9" ht="16.5" customHeight="1" thickTop="1" thickBot="1" x14ac:dyDescent="0.3">
      <c r="A5" s="31" t="s">
        <v>12</v>
      </c>
      <c r="B5" s="32" t="s">
        <v>13</v>
      </c>
      <c r="C5" s="32" t="s">
        <v>14</v>
      </c>
      <c r="D5" s="33">
        <v>18</v>
      </c>
      <c r="E5" s="34">
        <v>176</v>
      </c>
      <c r="F5" s="34">
        <v>167.65</v>
      </c>
      <c r="G5" s="50">
        <f t="shared" si="0"/>
        <v>-150.2999999999999</v>
      </c>
      <c r="H5" s="50">
        <f t="shared" si="1"/>
        <v>3017.7000000000003</v>
      </c>
      <c r="I5" s="35">
        <f t="shared" si="2"/>
        <v>-4.7443181818181787E-2</v>
      </c>
    </row>
    <row r="6" spans="1:9" ht="16.5" customHeight="1" thickTop="1" thickBot="1" x14ac:dyDescent="0.3">
      <c r="A6" s="36" t="s">
        <v>15</v>
      </c>
      <c r="B6" s="32" t="s">
        <v>16</v>
      </c>
      <c r="C6" s="32" t="s">
        <v>11</v>
      </c>
      <c r="D6" s="33">
        <v>25</v>
      </c>
      <c r="E6" s="34">
        <v>140.5</v>
      </c>
      <c r="F6" s="34">
        <v>154.99</v>
      </c>
      <c r="G6" s="50">
        <f t="shared" si="0"/>
        <v>362.25000000000023</v>
      </c>
      <c r="H6" s="50">
        <f t="shared" si="1"/>
        <v>3874.75</v>
      </c>
      <c r="I6" s="35">
        <f t="shared" si="2"/>
        <v>0.10313167259786483</v>
      </c>
    </row>
    <row r="7" spans="1:9" ht="16.5" customHeight="1" thickTop="1" thickBot="1" x14ac:dyDescent="0.3">
      <c r="A7" s="48" t="s">
        <v>17</v>
      </c>
      <c r="B7" s="32" t="s">
        <v>18</v>
      </c>
      <c r="C7" s="32" t="s">
        <v>14</v>
      </c>
      <c r="D7" s="33">
        <v>16</v>
      </c>
      <c r="E7" s="34">
        <v>212.88</v>
      </c>
      <c r="F7" s="34">
        <v>212.01</v>
      </c>
      <c r="G7" s="50">
        <f t="shared" si="0"/>
        <v>-13.920000000000073</v>
      </c>
      <c r="H7" s="50">
        <f t="shared" si="1"/>
        <v>3392.16</v>
      </c>
      <c r="I7" s="35">
        <f t="shared" si="2"/>
        <v>-4.0868094701240346E-3</v>
      </c>
    </row>
    <row r="8" spans="1:9" ht="16.5" customHeight="1" thickTop="1" thickBot="1" x14ac:dyDescent="0.3">
      <c r="A8" s="31" t="s">
        <v>19</v>
      </c>
      <c r="B8" s="32" t="s">
        <v>20</v>
      </c>
      <c r="C8" s="32" t="s">
        <v>14</v>
      </c>
      <c r="D8" s="33">
        <v>79</v>
      </c>
      <c r="E8" s="34">
        <v>142.4</v>
      </c>
      <c r="F8" s="34">
        <v>157.88999999999999</v>
      </c>
      <c r="G8" s="50">
        <f t="shared" si="0"/>
        <v>1223.7099999999984</v>
      </c>
      <c r="H8" s="50">
        <f t="shared" si="1"/>
        <v>12473.31</v>
      </c>
      <c r="I8" s="35">
        <f t="shared" si="2"/>
        <v>0.1087780898876403</v>
      </c>
    </row>
    <row r="9" spans="1:9" ht="16.5" customHeight="1" thickTop="1" thickBot="1" x14ac:dyDescent="0.3">
      <c r="A9" s="1" t="s">
        <v>19</v>
      </c>
      <c r="B9" s="2" t="s">
        <v>20</v>
      </c>
      <c r="C9" s="2" t="s">
        <v>21</v>
      </c>
      <c r="D9" s="3">
        <v>120</v>
      </c>
      <c r="E9" s="4">
        <v>30.759833333333301</v>
      </c>
      <c r="F9" s="4">
        <v>157.88999999999999</v>
      </c>
      <c r="G9" s="51">
        <f t="shared" si="0"/>
        <v>15255.620000000003</v>
      </c>
      <c r="H9" s="51">
        <f t="shared" si="1"/>
        <v>18946.8</v>
      </c>
      <c r="I9" s="5">
        <f t="shared" si="2"/>
        <v>4.1329927015209273</v>
      </c>
    </row>
    <row r="10" spans="1:9" ht="16.5" customHeight="1" thickTop="1" thickBot="1" x14ac:dyDescent="0.3">
      <c r="A10" s="7" t="s">
        <v>22</v>
      </c>
      <c r="B10" s="2" t="s">
        <v>23</v>
      </c>
      <c r="C10" s="2" t="s">
        <v>21</v>
      </c>
      <c r="D10" s="8">
        <v>430.16699999999997</v>
      </c>
      <c r="E10" s="4">
        <v>32.662082400556002</v>
      </c>
      <c r="F10" s="4">
        <v>33.869999999999997</v>
      </c>
      <c r="G10" s="51">
        <f t="shared" si="0"/>
        <v>519.60629000002496</v>
      </c>
      <c r="H10" s="51">
        <f t="shared" si="1"/>
        <v>14569.756289999998</v>
      </c>
      <c r="I10" s="5">
        <f t="shared" si="2"/>
        <v>3.6982259264137819E-2</v>
      </c>
    </row>
    <row r="11" spans="1:9" ht="16.5" customHeight="1" thickTop="1" thickBot="1" x14ac:dyDescent="0.3">
      <c r="A11" s="7" t="s">
        <v>24</v>
      </c>
      <c r="B11" s="2" t="s">
        <v>25</v>
      </c>
      <c r="C11" s="2" t="s">
        <v>21</v>
      </c>
      <c r="D11" s="9">
        <v>1476.5450000000001</v>
      </c>
      <c r="E11" s="4">
        <v>12.9951000477466</v>
      </c>
      <c r="F11" s="4">
        <v>13.38</v>
      </c>
      <c r="G11" s="51">
        <f t="shared" si="0"/>
        <v>568.32209999999725</v>
      </c>
      <c r="H11" s="51">
        <f t="shared" si="1"/>
        <v>19756.172100000003</v>
      </c>
      <c r="I11" s="5">
        <f t="shared" si="2"/>
        <v>2.9618852555132393E-2</v>
      </c>
    </row>
    <row r="12" spans="1:9" ht="16.5" customHeight="1" thickTop="1" thickBot="1" x14ac:dyDescent="0.3">
      <c r="A12" s="7" t="s">
        <v>26</v>
      </c>
      <c r="B12" s="2" t="s">
        <v>27</v>
      </c>
      <c r="C12" s="2" t="s">
        <v>21</v>
      </c>
      <c r="D12" s="8">
        <v>602.34100000000001</v>
      </c>
      <c r="E12" s="4">
        <v>18.409821015006401</v>
      </c>
      <c r="F12" s="4">
        <v>23.03</v>
      </c>
      <c r="G12" s="51">
        <f t="shared" si="0"/>
        <v>2782.9232300000303</v>
      </c>
      <c r="H12" s="51">
        <f t="shared" si="1"/>
        <v>13871.91323</v>
      </c>
      <c r="I12" s="5">
        <f t="shared" si="2"/>
        <v>0.25096273240394645</v>
      </c>
    </row>
    <row r="13" spans="1:9" ht="16.5" customHeight="1" thickTop="1" thickBot="1" x14ac:dyDescent="0.3">
      <c r="A13" s="1" t="s">
        <v>28</v>
      </c>
      <c r="B13" s="2" t="s">
        <v>29</v>
      </c>
      <c r="C13" s="2" t="s">
        <v>21</v>
      </c>
      <c r="D13" s="9">
        <v>1651.165</v>
      </c>
      <c r="E13" s="4">
        <v>11.6275659912849</v>
      </c>
      <c r="F13" s="4">
        <v>11.84</v>
      </c>
      <c r="G13" s="51">
        <f t="shared" si="0"/>
        <v>350.7636000000677</v>
      </c>
      <c r="H13" s="51">
        <f t="shared" si="1"/>
        <v>19549.793600000001</v>
      </c>
      <c r="I13" s="5">
        <f t="shared" si="2"/>
        <v>1.8269860508581367E-2</v>
      </c>
    </row>
    <row r="14" spans="1:9" ht="16.5" customHeight="1" thickTop="1" thickBot="1" x14ac:dyDescent="0.3">
      <c r="A14" s="1" t="s">
        <v>30</v>
      </c>
      <c r="B14" s="2" t="s">
        <v>31</v>
      </c>
      <c r="C14" s="2" t="s">
        <v>21</v>
      </c>
      <c r="D14" s="9">
        <v>133.13800000000001</v>
      </c>
      <c r="E14" s="4">
        <v>75.110036203037396</v>
      </c>
      <c r="F14" s="4">
        <v>63.47</v>
      </c>
      <c r="G14" s="51">
        <f t="shared" si="0"/>
        <v>-1549.731139999993</v>
      </c>
      <c r="H14" s="51">
        <f t="shared" si="1"/>
        <v>8450.2688600000001</v>
      </c>
      <c r="I14" s="5">
        <f t="shared" si="2"/>
        <v>-0.15497311399999941</v>
      </c>
    </row>
    <row r="15" spans="1:9" ht="16.5" customHeight="1" thickTop="1" thickBot="1" x14ac:dyDescent="0.3">
      <c r="A15" s="1" t="s">
        <v>32</v>
      </c>
      <c r="B15" s="2" t="s">
        <v>33</v>
      </c>
      <c r="C15" s="2" t="s">
        <v>21</v>
      </c>
      <c r="D15" s="8">
        <v>120.729</v>
      </c>
      <c r="E15" s="4">
        <v>37.329887599499699</v>
      </c>
      <c r="F15" s="4">
        <v>42.42</v>
      </c>
      <c r="G15" s="51">
        <f t="shared" si="0"/>
        <v>614.52418000000102</v>
      </c>
      <c r="H15" s="51">
        <f t="shared" si="1"/>
        <v>5121.3241800000005</v>
      </c>
      <c r="I15" s="5">
        <f t="shared" si="2"/>
        <v>0.13635488151238154</v>
      </c>
    </row>
    <row r="16" spans="1:9" ht="16.5" customHeight="1" thickTop="1" thickBot="1" x14ac:dyDescent="0.3">
      <c r="A16" s="1" t="s">
        <v>34</v>
      </c>
      <c r="B16" s="2" t="s">
        <v>35</v>
      </c>
      <c r="C16" s="2" t="s">
        <v>21</v>
      </c>
      <c r="D16" s="9">
        <v>1211.8430000000001</v>
      </c>
      <c r="E16" s="4">
        <v>15.8192191562768</v>
      </c>
      <c r="F16" s="4">
        <v>16.170000000000002</v>
      </c>
      <c r="G16" s="51">
        <f t="shared" si="0"/>
        <v>425.09131000005613</v>
      </c>
      <c r="H16" s="51">
        <f t="shared" si="1"/>
        <v>19595.501310000003</v>
      </c>
      <c r="I16" s="5">
        <f t="shared" si="2"/>
        <v>2.2174346297239196E-2</v>
      </c>
    </row>
    <row r="17" spans="1:9" ht="16.5" customHeight="1" thickTop="1" thickBot="1" x14ac:dyDescent="0.3">
      <c r="A17" s="1" t="s">
        <v>36</v>
      </c>
      <c r="B17" s="2" t="s">
        <v>37</v>
      </c>
      <c r="C17" s="2" t="s">
        <v>21</v>
      </c>
      <c r="D17" s="8">
        <v>235.571</v>
      </c>
      <c r="E17" s="4">
        <v>25.4700281443811</v>
      </c>
      <c r="F17" s="4">
        <v>29.33</v>
      </c>
      <c r="G17" s="51">
        <f t="shared" si="0"/>
        <v>909.29742999999951</v>
      </c>
      <c r="H17" s="51">
        <f t="shared" si="1"/>
        <v>6909.2974299999996</v>
      </c>
      <c r="I17" s="5">
        <f t="shared" si="2"/>
        <v>0.15154957166666658</v>
      </c>
    </row>
    <row r="18" spans="1:9" ht="16.5" customHeight="1" thickTop="1" thickBot="1" x14ac:dyDescent="0.3">
      <c r="A18" s="1" t="s">
        <v>38</v>
      </c>
      <c r="B18" s="2" t="s">
        <v>39</v>
      </c>
      <c r="C18" s="2" t="s">
        <v>21</v>
      </c>
      <c r="D18" s="9">
        <v>1090.0550000000001</v>
      </c>
      <c r="E18" s="4">
        <v>12.0217970652857</v>
      </c>
      <c r="F18" s="4">
        <v>11.89</v>
      </c>
      <c r="G18" s="51">
        <f t="shared" si="0"/>
        <v>-143.66605000000288</v>
      </c>
      <c r="H18" s="51">
        <f t="shared" si="1"/>
        <v>12960.753950000002</v>
      </c>
      <c r="I18" s="5">
        <f t="shared" si="2"/>
        <v>-1.0963175020336864E-2</v>
      </c>
    </row>
    <row r="19" spans="1:9" ht="16.5" customHeight="1" thickTop="1" thickBot="1" x14ac:dyDescent="0.3">
      <c r="A19" s="1"/>
      <c r="B19" s="2"/>
      <c r="C19" s="2"/>
      <c r="D19" s="9"/>
      <c r="E19" s="4"/>
      <c r="F19" s="4"/>
      <c r="G19" s="51"/>
      <c r="H19" s="51"/>
      <c r="I19" s="5"/>
    </row>
    <row r="20" spans="1:9" ht="16.5" customHeight="1" thickTop="1" thickBot="1" x14ac:dyDescent="0.3">
      <c r="A20" s="1" t="s">
        <v>40</v>
      </c>
      <c r="B20" s="2"/>
      <c r="C20" s="2" t="s">
        <v>14</v>
      </c>
      <c r="D20" s="9">
        <v>73.5</v>
      </c>
      <c r="E20" s="4">
        <v>1</v>
      </c>
      <c r="F20" s="4">
        <v>1</v>
      </c>
      <c r="G20" s="51">
        <f>(+F20-E20)*D20</f>
        <v>0</v>
      </c>
      <c r="H20" s="51">
        <f>+F20*D20</f>
        <v>73.5</v>
      </c>
      <c r="I20" s="5">
        <f>+G20/(H20-G20)</f>
        <v>0</v>
      </c>
    </row>
    <row r="21" spans="1:9" ht="16.5" customHeight="1" thickTop="1" thickBot="1" x14ac:dyDescent="0.3">
      <c r="A21" s="1" t="s">
        <v>40</v>
      </c>
      <c r="B21" s="2"/>
      <c r="C21" s="2" t="s">
        <v>21</v>
      </c>
      <c r="D21" s="9">
        <v>186.51</v>
      </c>
      <c r="E21" s="4">
        <v>1</v>
      </c>
      <c r="F21" s="4">
        <v>1</v>
      </c>
      <c r="G21" s="51">
        <f>(+F21-E21)*D21</f>
        <v>0</v>
      </c>
      <c r="H21" s="51">
        <f>+F21*D21</f>
        <v>186.51</v>
      </c>
      <c r="I21" s="5">
        <f>+G21/(H21-G21)</f>
        <v>0</v>
      </c>
    </row>
    <row r="22" spans="1:9" ht="16.5" customHeight="1" thickTop="1" thickBot="1" x14ac:dyDescent="0.3">
      <c r="A22" s="1" t="s">
        <v>40</v>
      </c>
      <c r="B22" s="2"/>
      <c r="C22" s="2" t="s">
        <v>11</v>
      </c>
      <c r="D22" s="3">
        <v>129.41</v>
      </c>
      <c r="E22" s="4">
        <v>1</v>
      </c>
      <c r="F22" s="4">
        <v>1</v>
      </c>
      <c r="G22" s="51">
        <f>(+F22-E22)*D22</f>
        <v>0</v>
      </c>
      <c r="H22" s="51">
        <f>+F22*D22</f>
        <v>129.41</v>
      </c>
      <c r="I22" s="5">
        <f>+G22/(H22-G22)</f>
        <v>0</v>
      </c>
    </row>
    <row r="23" spans="1:9" ht="16.5" customHeight="1" thickTop="1" thickBot="1" x14ac:dyDescent="0.3">
      <c r="A23" s="1"/>
      <c r="B23" s="2"/>
      <c r="C23" s="2"/>
      <c r="D23" s="3"/>
      <c r="E23" s="4"/>
      <c r="F23" s="4"/>
      <c r="G23" s="51"/>
      <c r="H23" s="51"/>
      <c r="I23" s="5"/>
    </row>
    <row r="24" spans="1:9" ht="16.5" customHeight="1" thickTop="1" thickBot="1" x14ac:dyDescent="0.3">
      <c r="A24" s="1" t="s">
        <v>14</v>
      </c>
      <c r="B24" s="2"/>
      <c r="C24" s="2"/>
      <c r="D24" s="3"/>
      <c r="E24" s="4"/>
      <c r="F24" s="4"/>
      <c r="G24" s="51">
        <f>G5+G7+G8+G20</f>
        <v>1059.4899999999984</v>
      </c>
      <c r="H24" s="51">
        <f>H5+H7+H8+H20</f>
        <v>18956.669999999998</v>
      </c>
      <c r="I24" s="5">
        <f>+G24/(H24-G24)</f>
        <v>5.9198711752354194E-2</v>
      </c>
    </row>
    <row r="25" spans="1:9" ht="16.5" customHeight="1" thickTop="1" thickBot="1" x14ac:dyDescent="0.3">
      <c r="A25" s="1" t="s">
        <v>41</v>
      </c>
      <c r="B25" s="2"/>
      <c r="C25" s="2" t="s">
        <v>21</v>
      </c>
      <c r="D25" s="3"/>
      <c r="E25" s="4"/>
      <c r="F25" s="4"/>
      <c r="G25" s="51">
        <f>SUM(G10:G18)</f>
        <v>4477.1309500001817</v>
      </c>
      <c r="H25" s="51">
        <f>SUM(H10:H18)+D21</f>
        <v>120971.29095</v>
      </c>
      <c r="I25" s="5">
        <f>+G25/(H25-G25)</f>
        <v>3.8432235143806254E-2</v>
      </c>
    </row>
    <row r="26" spans="1:9" ht="15.75" customHeight="1" thickTop="1" thickBot="1" x14ac:dyDescent="0.35">
      <c r="A26" s="1" t="s">
        <v>21</v>
      </c>
      <c r="B26" s="2"/>
      <c r="C26" s="2" t="s">
        <v>21</v>
      </c>
      <c r="D26" s="3"/>
      <c r="E26" s="4"/>
      <c r="F26" s="4"/>
      <c r="G26" s="52">
        <f>SUM(G9:G18)</f>
        <v>19732.75095000018</v>
      </c>
      <c r="H26" s="10">
        <f>SUM(H9:H18)+H21</f>
        <v>139918.09095000001</v>
      </c>
      <c r="I26" s="5">
        <f>+G26/(H26-G26)</f>
        <v>0.16418600596379065</v>
      </c>
    </row>
    <row r="27" spans="1:9" ht="15.75" customHeight="1" thickTop="1" thickBot="1" x14ac:dyDescent="0.3">
      <c r="A27" s="11"/>
      <c r="B27" s="2"/>
      <c r="C27" s="2"/>
      <c r="D27" s="3"/>
      <c r="E27" s="4"/>
      <c r="F27" s="4"/>
      <c r="G27" s="53"/>
      <c r="H27" s="51"/>
      <c r="I27" s="6"/>
    </row>
    <row r="28" spans="1:9" ht="15.75" customHeight="1" thickTop="1" thickBot="1" x14ac:dyDescent="0.3">
      <c r="A28" s="37" t="s">
        <v>42</v>
      </c>
      <c r="B28" s="38"/>
      <c r="C28" s="38"/>
      <c r="D28" s="39"/>
      <c r="E28" s="40"/>
      <c r="F28" s="40"/>
      <c r="G28" s="54">
        <f>SUM(G4:G8)+G20+G22</f>
        <v>1774.7399999999989</v>
      </c>
      <c r="H28" s="55">
        <f>SUM(H4:H8)+H20+H22</f>
        <v>26313.829999999998</v>
      </c>
      <c r="I28" s="41">
        <f>+(G28+G31)/(H28-G28-G31)</f>
        <v>0.10284468205311321</v>
      </c>
    </row>
    <row r="29" spans="1:9" ht="16.5" customHeight="1" thickTop="1" thickBot="1" x14ac:dyDescent="0.3">
      <c r="A29" s="42" t="s">
        <v>43</v>
      </c>
      <c r="B29" s="43"/>
      <c r="C29" s="44"/>
      <c r="D29" s="45"/>
      <c r="E29" s="46"/>
      <c r="F29" s="46"/>
      <c r="G29" s="56">
        <f>SUM(G3:G8)+G26+G31</f>
        <v>184069.12095000019</v>
      </c>
      <c r="H29" s="56">
        <f>SUM(H3:H22)</f>
        <v>333079.42094999994</v>
      </c>
      <c r="I29" s="47">
        <f>+G29/(H29-G29)</f>
        <v>1.2352778361630068</v>
      </c>
    </row>
    <row r="30" spans="1:9" ht="16.5" customHeight="1" thickTop="1" x14ac:dyDescent="0.25">
      <c r="A30" s="12"/>
      <c r="C30" s="12"/>
      <c r="D30" s="14"/>
      <c r="E30" s="15"/>
      <c r="F30" s="15"/>
      <c r="G30" s="57"/>
      <c r="H30" s="57"/>
      <c r="I30" s="16"/>
    </row>
    <row r="31" spans="1:9" ht="16.5" customHeight="1" x14ac:dyDescent="0.25">
      <c r="A31" s="18" t="s">
        <v>44</v>
      </c>
      <c r="B31" s="19"/>
      <c r="C31" s="20"/>
      <c r="D31" s="21"/>
      <c r="E31" s="22"/>
      <c r="F31" s="22"/>
      <c r="G31" s="58">
        <f>520 +159.13</f>
        <v>679.13</v>
      </c>
      <c r="H31" s="58"/>
      <c r="I31" s="23"/>
    </row>
    <row r="32" spans="1:9" ht="16.5" customHeight="1" x14ac:dyDescent="0.25">
      <c r="A32" s="12"/>
      <c r="C32" s="12"/>
      <c r="D32" s="14"/>
      <c r="E32" s="15"/>
      <c r="F32" s="15"/>
      <c r="G32" s="57"/>
      <c r="H32" s="57"/>
      <c r="I32" s="16"/>
    </row>
    <row r="33" spans="1:9" ht="16.5" customHeight="1" x14ac:dyDescent="0.25">
      <c r="A33" s="59">
        <v>44526</v>
      </c>
      <c r="C33" s="12"/>
      <c r="D33" s="14"/>
      <c r="E33" s="15"/>
      <c r="F33" s="15"/>
      <c r="G33" s="57">
        <v>187488.71095000021</v>
      </c>
      <c r="H33" s="57">
        <v>336499.01094999991</v>
      </c>
      <c r="I33" s="16">
        <v>1.258226518233978</v>
      </c>
    </row>
    <row r="34" spans="1:9" ht="16.5" customHeight="1" x14ac:dyDescent="0.25">
      <c r="A34" s="59">
        <v>44524</v>
      </c>
      <c r="C34" s="12"/>
      <c r="D34" s="14"/>
      <c r="E34" s="15"/>
      <c r="F34" s="15"/>
      <c r="G34" s="57">
        <v>185388.06095000019</v>
      </c>
      <c r="H34" s="57">
        <v>334398.36094999989</v>
      </c>
      <c r="I34" s="16">
        <v>1.2441291706009621</v>
      </c>
    </row>
    <row r="35" spans="1:9" ht="16.5" customHeight="1" x14ac:dyDescent="0.25">
      <c r="A35" s="59">
        <v>44523</v>
      </c>
      <c r="C35" s="12"/>
      <c r="D35" s="14"/>
      <c r="E35" s="15"/>
      <c r="F35" s="15"/>
      <c r="G35" s="57">
        <v>184435.7855000002</v>
      </c>
      <c r="H35" s="57">
        <v>333446.08549999999</v>
      </c>
      <c r="I35" s="16">
        <v>1.2377385019693301</v>
      </c>
    </row>
    <row r="36" spans="1:9" ht="16.5" customHeight="1" x14ac:dyDescent="0.25">
      <c r="A36" s="59">
        <v>44522</v>
      </c>
      <c r="C36" s="12"/>
      <c r="D36" s="14"/>
      <c r="E36" s="15"/>
      <c r="F36" s="15"/>
      <c r="G36" s="57">
        <v>186866.99595000019</v>
      </c>
      <c r="H36" s="57">
        <v>335877.29594999988</v>
      </c>
      <c r="I36" s="16">
        <v>1.254054222761785</v>
      </c>
    </row>
    <row r="37" spans="1:9" ht="16.5" customHeight="1" x14ac:dyDescent="0.25">
      <c r="A37" s="59">
        <v>44519</v>
      </c>
      <c r="C37" s="12"/>
      <c r="D37" s="14"/>
      <c r="E37" s="15"/>
      <c r="F37" s="15"/>
      <c r="G37" s="57">
        <v>190636.3933800002</v>
      </c>
      <c r="H37" s="57">
        <v>339646.77338000003</v>
      </c>
      <c r="I37" s="16">
        <v>1.279349756574008</v>
      </c>
    </row>
    <row r="38" spans="1:9" ht="16.5" customHeight="1" x14ac:dyDescent="0.25">
      <c r="A38" s="59">
        <v>44518</v>
      </c>
      <c r="C38" s="12"/>
      <c r="D38" s="14"/>
      <c r="E38" s="15"/>
      <c r="F38" s="15"/>
      <c r="G38" s="60">
        <v>186035.66443000021</v>
      </c>
      <c r="H38" s="60">
        <v>335046.04442999989</v>
      </c>
      <c r="I38" s="24">
        <v>1.2484745319755619</v>
      </c>
    </row>
    <row r="39" spans="1:9" ht="16.5" customHeight="1" x14ac:dyDescent="0.25">
      <c r="A39" s="59">
        <v>44517</v>
      </c>
      <c r="C39" s="12"/>
      <c r="D39" s="14"/>
      <c r="E39" s="15"/>
      <c r="F39" s="15"/>
      <c r="G39" s="57">
        <v>185216.6244300002</v>
      </c>
      <c r="H39" s="57">
        <v>334227.00442999997</v>
      </c>
      <c r="I39" s="16">
        <v>1.2429780021364989</v>
      </c>
    </row>
    <row r="40" spans="1:9" ht="16.5" customHeight="1" x14ac:dyDescent="0.25">
      <c r="A40" s="59">
        <v>44516</v>
      </c>
      <c r="C40" s="12"/>
      <c r="D40" s="14"/>
      <c r="E40" s="15"/>
      <c r="F40" s="15"/>
      <c r="G40" s="57">
        <v>185036.2448938654</v>
      </c>
      <c r="H40" s="57">
        <v>334093.10116999992</v>
      </c>
      <c r="I40" s="16">
        <v>1.2413802995487671</v>
      </c>
    </row>
    <row r="41" spans="1:9" ht="16.5" customHeight="1" x14ac:dyDescent="0.25">
      <c r="A41" s="59">
        <v>44515</v>
      </c>
      <c r="C41" s="12"/>
      <c r="D41" s="14"/>
      <c r="E41" s="15"/>
      <c r="F41" s="15"/>
      <c r="G41" s="57">
        <v>181761.7293838654</v>
      </c>
      <c r="H41" s="57">
        <v>330818.58565999992</v>
      </c>
      <c r="I41" s="16">
        <v>1.219412068151656</v>
      </c>
    </row>
    <row r="42" spans="1:9" ht="16.5" customHeight="1" x14ac:dyDescent="0.25">
      <c r="A42" s="59">
        <v>44509</v>
      </c>
      <c r="C42" s="12"/>
      <c r="D42" s="14"/>
      <c r="E42" s="15"/>
      <c r="F42" s="15"/>
      <c r="G42" s="57">
        <v>184306.17922266541</v>
      </c>
      <c r="H42" s="57">
        <v>333247.13034359989</v>
      </c>
      <c r="I42" s="16">
        <v>1.237444623762445</v>
      </c>
    </row>
    <row r="43" spans="1:9" ht="16.5" customHeight="1" x14ac:dyDescent="0.25">
      <c r="A43" s="59">
        <v>44508</v>
      </c>
      <c r="C43" s="12"/>
      <c r="D43" s="14"/>
      <c r="E43" s="15"/>
      <c r="F43" s="15"/>
      <c r="G43" s="57">
        <v>183467.9515158654</v>
      </c>
      <c r="H43" s="57">
        <v>332408.92263679992</v>
      </c>
      <c r="I43" s="16">
        <v>1.231816538693683</v>
      </c>
    </row>
    <row r="44" spans="1:9" ht="16.5" customHeight="1" x14ac:dyDescent="0.25">
      <c r="A44" s="59">
        <v>44505</v>
      </c>
      <c r="C44" s="12"/>
      <c r="D44" s="14"/>
      <c r="E44" s="15"/>
      <c r="F44" s="15"/>
      <c r="G44" s="57">
        <v>182873.78912440021</v>
      </c>
      <c r="H44" s="57">
        <v>331952.09492920002</v>
      </c>
      <c r="I44" s="16">
        <v>1.22669618585451</v>
      </c>
    </row>
    <row r="45" spans="1:9" ht="16.5" customHeight="1" x14ac:dyDescent="0.25">
      <c r="A45" s="59"/>
      <c r="C45" s="12"/>
      <c r="D45" s="14"/>
      <c r="E45" s="15"/>
      <c r="F45" s="15"/>
      <c r="G45" s="57"/>
      <c r="H45" s="57"/>
      <c r="I45" s="16"/>
    </row>
    <row r="46" spans="1:9" ht="15.75" customHeight="1" x14ac:dyDescent="0.25">
      <c r="A46" s="59"/>
      <c r="B46" s="12"/>
      <c r="C46" s="12"/>
      <c r="D46" s="14"/>
      <c r="F46" s="15"/>
      <c r="G46" s="57"/>
      <c r="H46" s="57"/>
      <c r="I46" s="16"/>
    </row>
    <row r="47" spans="1:9" ht="15.75" customHeight="1" x14ac:dyDescent="0.25">
      <c r="A47" s="59"/>
      <c r="B47" s="12"/>
      <c r="C47" s="12"/>
      <c r="D47" s="14"/>
      <c r="F47" s="15"/>
      <c r="G47" s="57"/>
      <c r="H47" s="57"/>
      <c r="I47" s="16"/>
    </row>
    <row r="48" spans="1:9" ht="15.75" customHeight="1" x14ac:dyDescent="0.25">
      <c r="A48" s="59"/>
      <c r="C48" s="12"/>
      <c r="D48" s="14"/>
      <c r="F48" s="15"/>
      <c r="G48" s="57"/>
      <c r="H48" s="57"/>
      <c r="I48" s="16"/>
    </row>
    <row r="49" spans="1:9" x14ac:dyDescent="0.25">
      <c r="A49" s="59"/>
      <c r="B49" s="12"/>
      <c r="C49" s="12"/>
      <c r="G49" s="57"/>
    </row>
    <row r="50" spans="1:9" x14ac:dyDescent="0.25">
      <c r="A50" s="59"/>
      <c r="C50" s="12"/>
      <c r="D50" s="14"/>
      <c r="F50" s="15"/>
      <c r="G50" s="57"/>
      <c r="H50" s="57"/>
      <c r="I50" s="16"/>
    </row>
    <row r="51" spans="1:9" x14ac:dyDescent="0.25">
      <c r="B51" s="12"/>
      <c r="C51" s="12"/>
    </row>
    <row r="52" spans="1:9" x14ac:dyDescent="0.25">
      <c r="B52" s="12"/>
      <c r="C52" s="12"/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Chang</dc:creator>
  <cp:lastModifiedBy>William Chang</cp:lastModifiedBy>
  <dcterms:created xsi:type="dcterms:W3CDTF">2021-10-29T16:46:49Z</dcterms:created>
  <dcterms:modified xsi:type="dcterms:W3CDTF">2021-11-26T16:53:42Z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7c6beef9-6288-4192-bb27-24c4f7c4d865</vt:lpwstr>
  </property>
</Properties>
</file>