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loned_repositories/NbdLamprey2/Models/"/>
    </mc:Choice>
  </mc:AlternateContent>
  <xr:revisionPtr revIDLastSave="0" documentId="13_ncr:1_{CDF7504D-9AC4-EB46-BF78-1CA143DFC8AA}" xr6:coauthVersionLast="45" xr6:coauthVersionMax="45" xr10:uidLastSave="{00000000-0000-0000-0000-000000000000}"/>
  <bookViews>
    <workbookView xWindow="0" yWindow="460" windowWidth="25420" windowHeight="16080" activeTab="2" xr2:uid="{5DBCB728-22D0-2C48-9391-8D9CA7CDA972}"/>
  </bookViews>
  <sheets>
    <sheet name="All18Model" sheetId="1" r:id="rId1"/>
    <sheet name="TrapToMouth" sheetId="2" r:id="rId2"/>
    <sheet name="NcAge1" sheetId="3" r:id="rId3"/>
    <sheet name="Sheet3" sheetId="5" r:id="rId4"/>
    <sheet name="LarvalPop" sheetId="4" r:id="rId5"/>
  </sheets>
  <definedNames>
    <definedName name="_xlnm._FilterDatabase" localSheetId="0" hidden="1">All18Model!$A$33:$E$40</definedName>
    <definedName name="_xlnm._FilterDatabase" localSheetId="2" hidden="1">NcAge1!$A$2:$E$11</definedName>
    <definedName name="_xlnm._FilterDatabase" localSheetId="3" hidden="1">Sheet3!$A$2:$L$12</definedName>
    <definedName name="_xlnm._FilterDatabase" localSheetId="1" hidden="1">TrapToMouth!$A$26:$E$35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3" l="1"/>
  <c r="F19" i="3"/>
  <c r="F18" i="3"/>
  <c r="F17" i="3"/>
  <c r="F16" i="3"/>
  <c r="F15" i="3"/>
  <c r="F11" i="3"/>
  <c r="F5" i="3"/>
  <c r="F4" i="3"/>
  <c r="F3" i="3"/>
  <c r="F40" i="1"/>
  <c r="F38" i="1"/>
  <c r="F37" i="1"/>
  <c r="F36" i="1"/>
  <c r="F35" i="1"/>
  <c r="F34" i="1"/>
  <c r="F30" i="1"/>
  <c r="F26" i="1"/>
  <c r="F25" i="1"/>
  <c r="F24" i="1"/>
  <c r="F20" i="1"/>
  <c r="F16" i="1"/>
  <c r="F17" i="1"/>
  <c r="F15" i="1"/>
  <c r="F14" i="1"/>
  <c r="F10" i="1"/>
  <c r="F8" i="1"/>
  <c r="F7" i="1"/>
  <c r="F6" i="1"/>
  <c r="F5" i="1"/>
  <c r="F4" i="1"/>
  <c r="F23" i="2"/>
  <c r="F47" i="2"/>
  <c r="F44" i="2"/>
  <c r="F43" i="2"/>
  <c r="F42" i="2"/>
  <c r="F41" i="2"/>
  <c r="F40" i="2"/>
  <c r="F39" i="2"/>
  <c r="F35" i="2"/>
  <c r="F29" i="2"/>
  <c r="F28" i="2"/>
  <c r="F27" i="2"/>
  <c r="F21" i="2"/>
  <c r="F20" i="2"/>
  <c r="F19" i="2"/>
  <c r="F18" i="2"/>
  <c r="F17" i="2"/>
  <c r="F16" i="2"/>
  <c r="F15" i="2"/>
  <c r="F11" i="2"/>
  <c r="F10" i="2"/>
  <c r="F9" i="2"/>
  <c r="F8" i="2"/>
  <c r="F7" i="2"/>
  <c r="F6" i="2"/>
  <c r="F5" i="2"/>
  <c r="F4" i="2"/>
  <c r="F3" i="2"/>
  <c r="F47" i="4"/>
  <c r="F46" i="4"/>
  <c r="F45" i="4"/>
  <c r="F44" i="4"/>
  <c r="F43" i="4"/>
  <c r="F42" i="4"/>
  <c r="F41" i="4"/>
  <c r="F40" i="4"/>
  <c r="F39" i="4"/>
  <c r="F35" i="4"/>
  <c r="F34" i="4"/>
  <c r="F33" i="4"/>
  <c r="F32" i="4"/>
  <c r="F31" i="4"/>
  <c r="F30" i="4"/>
  <c r="F29" i="4"/>
  <c r="F28" i="4"/>
  <c r="F27" i="4"/>
  <c r="F23" i="4"/>
  <c r="F22" i="4"/>
  <c r="F21" i="4"/>
  <c r="F20" i="4"/>
  <c r="F19" i="4"/>
  <c r="F18" i="4"/>
  <c r="F17" i="4"/>
  <c r="F16" i="4"/>
  <c r="F15" i="4"/>
  <c r="F11" i="4"/>
  <c r="F10" i="4"/>
  <c r="F9" i="4"/>
  <c r="F8" i="4"/>
  <c r="F7" i="4"/>
  <c r="F6" i="4"/>
  <c r="F5" i="4"/>
  <c r="F4" i="4"/>
  <c r="F3" i="4"/>
</calcChain>
</file>

<file path=xl/sharedStrings.xml><?xml version="1.0" encoding="utf-8"?>
<sst xmlns="http://schemas.openxmlformats.org/spreadsheetml/2006/main" count="294" uniqueCount="75">
  <si>
    <t>global</t>
  </si>
  <si>
    <t>YearSinceTreat</t>
  </si>
  <si>
    <t>Drainage</t>
  </si>
  <si>
    <t>SampSites</t>
  </si>
  <si>
    <t>SampSize</t>
  </si>
  <si>
    <t>sampling</t>
  </si>
  <si>
    <t>intercept</t>
  </si>
  <si>
    <t>LD</t>
  </si>
  <si>
    <t>AICc</t>
  </si>
  <si>
    <t>AICcWeights</t>
  </si>
  <si>
    <t>AICcSum</t>
  </si>
  <si>
    <t>Model</t>
  </si>
  <si>
    <t>SF</t>
  </si>
  <si>
    <t>Chao</t>
  </si>
  <si>
    <t>Vk</t>
  </si>
  <si>
    <t>Value</t>
  </si>
  <si>
    <t>pval</t>
  </si>
  <si>
    <t>ModelName</t>
  </si>
  <si>
    <t>AICc_value</t>
  </si>
  <si>
    <t>AkaikeWeights</t>
  </si>
  <si>
    <t>TrapToMouth</t>
  </si>
  <si>
    <t>environmental</t>
  </si>
  <si>
    <t>Pval</t>
  </si>
  <si>
    <t>AkaikeSum</t>
  </si>
  <si>
    <t>SampSize+SampSites</t>
  </si>
  <si>
    <t>Drainage+TrapToMouth</t>
  </si>
  <si>
    <t>YearSinceTreat+Drainage+TrapToMouth+SampSites+SampSize</t>
  </si>
  <si>
    <t>NcAge1</t>
  </si>
  <si>
    <t>K - BD-MCMC</t>
  </si>
  <si>
    <t>K - R&amp;M Criteria</t>
  </si>
  <si>
    <t>Lake</t>
  </si>
  <si>
    <t>Stream</t>
  </si>
  <si>
    <t>Pop</t>
  </si>
  <si>
    <t>SelectK</t>
  </si>
  <si>
    <t>Michigan</t>
  </si>
  <si>
    <t>Betsie</t>
  </si>
  <si>
    <t>BEI</t>
  </si>
  <si>
    <t>Superior</t>
  </si>
  <si>
    <t>Betsy</t>
  </si>
  <si>
    <t>BET</t>
  </si>
  <si>
    <t>Erie</t>
  </si>
  <si>
    <t>Cattaraugus</t>
  </si>
  <si>
    <t>CAT</t>
  </si>
  <si>
    <t>Huron</t>
  </si>
  <si>
    <t>Cheboygan</t>
  </si>
  <si>
    <t>CHE</t>
  </si>
  <si>
    <t>2*</t>
  </si>
  <si>
    <t>Ford</t>
  </si>
  <si>
    <t>FOR</t>
  </si>
  <si>
    <t>Manistee</t>
  </si>
  <si>
    <t>MAN</t>
  </si>
  <si>
    <t>Middle</t>
  </si>
  <si>
    <t>MIR2016</t>
  </si>
  <si>
    <t>Ocqueoc</t>
  </si>
  <si>
    <t>OCQ</t>
  </si>
  <si>
    <t>Ontario</t>
  </si>
  <si>
    <t>Sterling</t>
  </si>
  <si>
    <t>STE</t>
  </si>
  <si>
    <t>Tahquamenon</t>
  </si>
  <si>
    <t>TAQ</t>
  </si>
  <si>
    <t>0.3903 | 14.28</t>
  </si>
  <si>
    <t>0.434 | 0.662</t>
  </si>
  <si>
    <t>1.2398 | 12.4086</t>
  </si>
  <si>
    <t>0.0764 | 0.7697</t>
  </si>
  <si>
    <t>0.0034 | 0.6279</t>
  </si>
  <si>
    <t>0.381 | 0.124</t>
  </si>
  <si>
    <t>26.502 | 0.1805</t>
  </si>
  <si>
    <t>0.45 | 0.732</t>
  </si>
  <si>
    <t>SampSites | SampSize</t>
  </si>
  <si>
    <t>SampSize | SampSites</t>
  </si>
  <si>
    <t>1.072 | -1.783</t>
  </si>
  <si>
    <t>0.076 | 0.962</t>
  </si>
  <si>
    <r>
      <t xml:space="preserve">0.672 | </t>
    </r>
    <r>
      <rPr>
        <b/>
        <sz val="11"/>
        <color theme="1"/>
        <rFont val="Times New Roman"/>
        <family val="1"/>
      </rPr>
      <t>0.023</t>
    </r>
    <r>
      <rPr>
        <sz val="11"/>
        <color theme="1"/>
        <rFont val="Times New Roman"/>
        <family val="1"/>
      </rPr>
      <t xml:space="preserve"> | -7.741 | 0.605</t>
    </r>
  </si>
  <si>
    <r>
      <t xml:space="preserve">0.9543 | </t>
    </r>
    <r>
      <rPr>
        <b/>
        <sz val="12"/>
        <color theme="1"/>
        <rFont val="Times New Roman"/>
        <family val="1"/>
      </rPr>
      <t>0.0122</t>
    </r>
    <r>
      <rPr>
        <sz val="12"/>
        <color theme="1"/>
        <rFont val="Times New Roman"/>
        <family val="1"/>
      </rPr>
      <t xml:space="preserve"> | 0.7179 | 0.0826</t>
    </r>
  </si>
  <si>
    <r>
      <t xml:space="preserve">YearSinceTreat | </t>
    </r>
    <r>
      <rPr>
        <b/>
        <sz val="11"/>
        <color theme="1"/>
        <rFont val="Times New Roman"/>
        <family val="1"/>
      </rPr>
      <t>Drainage</t>
    </r>
    <r>
      <rPr>
        <sz val="11"/>
        <color theme="1"/>
        <rFont val="Times New Roman"/>
        <family val="1"/>
      </rPr>
      <t xml:space="preserve"> | SampSites | SampSize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</si>
</sst>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72" formatCode="0.0000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2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2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172" fontId="0" fillId="0" borderId="1" xfId="0" applyNumberFormat="1" applyBorder="1"/>
    <xf numFmtId="0" fontId="0" fillId="2" borderId="1" xfId="0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164" fontId="0" fillId="0" borderId="8" xfId="0" applyNumberFormat="1" applyBorder="1"/>
    <xf numFmtId="172" fontId="0" fillId="0" borderId="8" xfId="0" applyNumberFormat="1" applyBorder="1"/>
    <xf numFmtId="0" fontId="0" fillId="0" borderId="9" xfId="0" applyBorder="1"/>
    <xf numFmtId="0" fontId="0" fillId="0" borderId="2" xfId="0" applyBorder="1"/>
    <xf numFmtId="172" fontId="0" fillId="0" borderId="2" xfId="0" applyNumberFormat="1" applyBorder="1"/>
    <xf numFmtId="172" fontId="0" fillId="0" borderId="10" xfId="0" applyNumberFormat="1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/>
    <xf numFmtId="172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72" fontId="0" fillId="0" borderId="12" xfId="0" applyNumberForma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quotePrefix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2" borderId="1" xfId="0" applyFont="1" applyFill="1" applyBorder="1"/>
    <xf numFmtId="0" fontId="8" fillId="0" borderId="1" xfId="0" applyNumberFormat="1" applyFont="1" applyBorder="1"/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0" fontId="8" fillId="0" borderId="3" xfId="0" applyFont="1" applyBorder="1"/>
    <xf numFmtId="0" fontId="8" fillId="0" borderId="2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8" fillId="0" borderId="7" xfId="0" applyFont="1" applyBorder="1"/>
    <xf numFmtId="0" fontId="9" fillId="0" borderId="8" xfId="0" applyFont="1" applyBorder="1" applyAlignment="1">
      <alignment horizontal="center" vertical="center"/>
    </xf>
    <xf numFmtId="0" fontId="8" fillId="0" borderId="9" xfId="0" applyFont="1" applyBorder="1"/>
    <xf numFmtId="0" fontId="9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0" fontId="9" fillId="0" borderId="8" xfId="0" applyFont="1" applyBorder="1" applyAlignment="1">
      <alignment horizontal="center"/>
    </xf>
    <xf numFmtId="0" fontId="9" fillId="2" borderId="7" xfId="0" applyFont="1" applyFill="1" applyBorder="1"/>
    <xf numFmtId="0" fontId="9" fillId="2" borderId="8" xfId="0" applyFont="1" applyFill="1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64" fontId="9" fillId="0" borderId="8" xfId="0" applyNumberFormat="1" applyFont="1" applyBorder="1"/>
    <xf numFmtId="0" fontId="12" fillId="0" borderId="7" xfId="0" applyFont="1" applyBorder="1" applyAlignment="1">
      <alignment horizontal="center" vertical="center"/>
    </xf>
    <xf numFmtId="172" fontId="9" fillId="0" borderId="8" xfId="0" applyNumberFormat="1" applyFont="1" applyBorder="1" applyAlignment="1">
      <alignment horizontal="center" vertical="center"/>
    </xf>
    <xf numFmtId="172" fontId="9" fillId="0" borderId="8" xfId="0" applyNumberFormat="1" applyFont="1" applyBorder="1"/>
    <xf numFmtId="0" fontId="12" fillId="0" borderId="2" xfId="0" applyFont="1" applyBorder="1"/>
    <xf numFmtId="11" fontId="12" fillId="0" borderId="2" xfId="0" applyNumberFormat="1" applyFont="1" applyBorder="1"/>
    <xf numFmtId="0" fontId="8" fillId="0" borderId="2" xfId="0" applyNumberFormat="1" applyFont="1" applyBorder="1"/>
    <xf numFmtId="172" fontId="9" fillId="0" borderId="10" xfId="0" applyNumberFormat="1" applyFont="1" applyBorder="1"/>
    <xf numFmtId="0" fontId="12" fillId="0" borderId="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3" xfId="0" quotePrefix="1" applyFont="1" applyBorder="1"/>
    <xf numFmtId="0" fontId="9" fillId="0" borderId="3" xfId="0" applyFont="1" applyBorder="1"/>
    <xf numFmtId="0" fontId="8" fillId="0" borderId="3" xfId="0" applyNumberFormat="1" applyFont="1" applyBorder="1"/>
    <xf numFmtId="164" fontId="9" fillId="0" borderId="12" xfId="0" applyNumberFormat="1" applyFont="1" applyBorder="1"/>
    <xf numFmtId="0" fontId="9" fillId="0" borderId="2" xfId="0" applyFont="1" applyBorder="1"/>
    <xf numFmtId="164" fontId="9" fillId="0" borderId="10" xfId="0" applyNumberFormat="1" applyFont="1" applyBorder="1"/>
    <xf numFmtId="0" fontId="12" fillId="0" borderId="3" xfId="0" applyFont="1" applyBorder="1" applyAlignment="1">
      <alignment horizontal="center" vertical="center"/>
    </xf>
    <xf numFmtId="172" fontId="9" fillId="0" borderId="12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172" fontId="9" fillId="0" borderId="10" xfId="0" applyNumberFormat="1" applyFont="1" applyBorder="1" applyAlignment="1">
      <alignment horizontal="center" vertical="center"/>
    </xf>
    <xf numFmtId="172" fontId="9" fillId="0" borderId="12" xfId="0" applyNumberFormat="1" applyFont="1" applyBorder="1"/>
    <xf numFmtId="0" fontId="8" fillId="0" borderId="7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1" fillId="0" borderId="7" xfId="0" applyFont="1" applyBorder="1"/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5503-CF42-AC43-B992-07A48DC2DD71}">
  <dimension ref="A1:R40"/>
  <sheetViews>
    <sheetView topLeftCell="A21" workbookViewId="0">
      <selection activeCell="C24" sqref="A24:C24"/>
    </sheetView>
  </sheetViews>
  <sheetFormatPr baseColWidth="10" defaultRowHeight="16" x14ac:dyDescent="0.2"/>
  <cols>
    <col min="1" max="1" width="25.1640625" style="45" customWidth="1"/>
    <col min="2" max="2" width="16.6640625" style="45" customWidth="1"/>
    <col min="3" max="3" width="16.83203125" style="45" bestFit="1" customWidth="1"/>
    <col min="4" max="4" width="12.83203125" style="45" bestFit="1" customWidth="1"/>
    <col min="5" max="5" width="14" style="45" bestFit="1" customWidth="1"/>
    <col min="6" max="16384" width="10.83203125" style="45"/>
  </cols>
  <sheetData>
    <row r="1" spans="1:18" ht="17" thickBot="1" x14ac:dyDescent="0.25">
      <c r="A1" s="61"/>
      <c r="B1" s="61"/>
      <c r="C1" s="61"/>
      <c r="D1" s="62"/>
      <c r="E1" s="62"/>
      <c r="F1" s="62"/>
      <c r="G1" s="44"/>
      <c r="L1" s="44"/>
      <c r="M1" s="44"/>
      <c r="N1" s="44"/>
      <c r="O1" s="44"/>
      <c r="P1" s="44"/>
      <c r="Q1" s="44"/>
    </row>
    <row r="2" spans="1:18" ht="18" x14ac:dyDescent="0.2">
      <c r="A2" s="90" t="s">
        <v>7</v>
      </c>
      <c r="B2" s="91"/>
      <c r="C2" s="91"/>
      <c r="D2" s="91"/>
      <c r="E2" s="91"/>
      <c r="F2" s="92"/>
      <c r="H2"/>
      <c r="I2" s="60"/>
      <c r="J2" s="60" t="s">
        <v>19</v>
      </c>
      <c r="K2"/>
    </row>
    <row r="3" spans="1:18" x14ac:dyDescent="0.2">
      <c r="A3" s="93" t="s">
        <v>11</v>
      </c>
      <c r="B3" s="64" t="s">
        <v>15</v>
      </c>
      <c r="C3" s="65" t="s">
        <v>16</v>
      </c>
      <c r="D3" s="64" t="s">
        <v>8</v>
      </c>
      <c r="E3" s="64" t="s">
        <v>9</v>
      </c>
      <c r="F3" s="94" t="s">
        <v>10</v>
      </c>
      <c r="G3" s="44"/>
      <c r="H3" s="1" t="s">
        <v>17</v>
      </c>
      <c r="I3" s="60"/>
      <c r="J3" s="60"/>
      <c r="K3"/>
      <c r="Q3" s="44"/>
    </row>
    <row r="4" spans="1:18" x14ac:dyDescent="0.15">
      <c r="A4" s="139" t="s">
        <v>4</v>
      </c>
      <c r="B4" s="68">
        <v>0.40339999999999998</v>
      </c>
      <c r="C4" s="68">
        <v>2.64E-2</v>
      </c>
      <c r="D4" s="73">
        <v>196.43209999999999</v>
      </c>
      <c r="E4" s="73">
        <v>0.37123630000000002</v>
      </c>
      <c r="F4" s="96">
        <f>E4</f>
        <v>0.37123630000000002</v>
      </c>
      <c r="G4" s="44"/>
      <c r="H4" s="1"/>
      <c r="I4" s="1"/>
      <c r="J4" s="1"/>
      <c r="K4" s="1"/>
      <c r="Q4" s="44"/>
    </row>
    <row r="5" spans="1:18" ht="34" x14ac:dyDescent="0.15">
      <c r="A5" s="137" t="s">
        <v>74</v>
      </c>
      <c r="B5" s="66" t="s">
        <v>72</v>
      </c>
      <c r="C5" s="138" t="s">
        <v>73</v>
      </c>
      <c r="D5" s="73">
        <v>197.64510000000001</v>
      </c>
      <c r="E5" s="73">
        <v>0.20241474000000001</v>
      </c>
      <c r="F5" s="96">
        <f>SUM(E4:E5)</f>
        <v>0.57365104</v>
      </c>
      <c r="G5" s="44"/>
      <c r="H5" s="1">
        <v>1</v>
      </c>
      <c r="I5" s="2"/>
      <c r="Q5" s="44"/>
    </row>
    <row r="6" spans="1:18" x14ac:dyDescent="0.15">
      <c r="A6" s="95" t="s">
        <v>3</v>
      </c>
      <c r="B6" s="66">
        <v>22.4</v>
      </c>
      <c r="C6" s="66">
        <v>6.8900000000000003E-2</v>
      </c>
      <c r="D6" s="73">
        <v>198.32429999999999</v>
      </c>
      <c r="E6" s="73">
        <v>0.14413414999999999</v>
      </c>
      <c r="F6" s="96">
        <f>SUM(E4:E6)</f>
        <v>0.71778518999999996</v>
      </c>
      <c r="G6" s="44"/>
      <c r="H6" s="1">
        <v>2</v>
      </c>
      <c r="I6" s="2"/>
      <c r="Q6" s="44"/>
    </row>
    <row r="7" spans="1:18" ht="17" thickBot="1" x14ac:dyDescent="0.2">
      <c r="A7" s="97" t="s">
        <v>2</v>
      </c>
      <c r="B7" s="69">
        <v>1.7000000000000001E-2</v>
      </c>
      <c r="C7" s="70">
        <v>0.105</v>
      </c>
      <c r="D7" s="89">
        <v>199.1191</v>
      </c>
      <c r="E7" s="89">
        <v>9.686757E-2</v>
      </c>
      <c r="F7" s="98">
        <f>SUM(E4:E7)</f>
        <v>0.81465275999999998</v>
      </c>
      <c r="G7" s="44"/>
      <c r="H7" s="1">
        <v>3</v>
      </c>
      <c r="I7" s="2"/>
      <c r="Q7" s="44"/>
    </row>
    <row r="8" spans="1:18" x14ac:dyDescent="0.15">
      <c r="A8" s="99" t="s">
        <v>5</v>
      </c>
      <c r="B8" s="72"/>
      <c r="C8" s="72"/>
      <c r="D8" s="88">
        <v>199.30549999999999</v>
      </c>
      <c r="E8" s="88">
        <v>8.8246829999999998E-2</v>
      </c>
      <c r="F8" s="100">
        <f>SUM(E4:E8)</f>
        <v>0.90289958999999997</v>
      </c>
      <c r="G8" s="44"/>
      <c r="H8" s="1">
        <v>4</v>
      </c>
      <c r="I8" s="2"/>
      <c r="Q8" s="44"/>
    </row>
    <row r="9" spans="1:18" x14ac:dyDescent="0.15">
      <c r="A9" s="95" t="s">
        <v>6</v>
      </c>
      <c r="B9" s="66"/>
      <c r="C9" s="66"/>
      <c r="D9" s="73">
        <v>199.60830000000001</v>
      </c>
      <c r="E9" s="73">
        <v>7.5846040000000003E-2</v>
      </c>
      <c r="F9" s="96"/>
      <c r="G9" s="44"/>
      <c r="H9" s="1">
        <v>5</v>
      </c>
      <c r="I9" s="2"/>
      <c r="Q9" s="44"/>
    </row>
    <row r="10" spans="1:18" x14ac:dyDescent="0.15">
      <c r="A10" s="95" t="s">
        <v>1</v>
      </c>
      <c r="B10" s="68"/>
      <c r="C10" s="68"/>
      <c r="D10" s="73">
        <v>202.15260000000001</v>
      </c>
      <c r="E10" s="73">
        <v>2.125438E-2</v>
      </c>
      <c r="F10" s="96">
        <f>SUM(E4:E10)</f>
        <v>1.0000000099999999</v>
      </c>
      <c r="G10" s="44"/>
      <c r="H10" s="1">
        <v>6</v>
      </c>
      <c r="I10" s="2"/>
      <c r="Q10" s="44"/>
    </row>
    <row r="11" spans="1:18" x14ac:dyDescent="0.15">
      <c r="A11" s="101"/>
      <c r="B11" s="75"/>
      <c r="C11" s="75"/>
      <c r="D11" s="74"/>
      <c r="E11" s="74"/>
      <c r="F11" s="102"/>
      <c r="G11" s="44"/>
      <c r="H11" s="1">
        <v>7</v>
      </c>
      <c r="I11" s="2"/>
      <c r="L11" s="44"/>
      <c r="M11" s="44"/>
      <c r="N11" s="44"/>
      <c r="O11" s="44"/>
      <c r="P11" s="44"/>
      <c r="Q11" s="46"/>
    </row>
    <row r="12" spans="1:18" ht="18" x14ac:dyDescent="0.15">
      <c r="A12" s="103" t="s">
        <v>12</v>
      </c>
      <c r="B12" s="63"/>
      <c r="C12" s="63"/>
      <c r="D12" s="63"/>
      <c r="E12" s="63"/>
      <c r="F12" s="104"/>
      <c r="G12" s="44"/>
      <c r="H12" s="1">
        <v>7</v>
      </c>
      <c r="M12" s="44"/>
      <c r="N12" s="44"/>
      <c r="O12" s="44"/>
      <c r="P12" s="44"/>
      <c r="Q12" s="44"/>
      <c r="R12" s="44"/>
    </row>
    <row r="13" spans="1:18" x14ac:dyDescent="0.2">
      <c r="A13" s="93" t="s">
        <v>11</v>
      </c>
      <c r="B13" s="64" t="s">
        <v>15</v>
      </c>
      <c r="C13" s="65" t="s">
        <v>16</v>
      </c>
      <c r="D13" s="64" t="s">
        <v>8</v>
      </c>
      <c r="E13" s="64" t="s">
        <v>9</v>
      </c>
      <c r="F13" s="94" t="s">
        <v>10</v>
      </c>
      <c r="H13" s="1">
        <v>8</v>
      </c>
      <c r="I13" s="1" t="s">
        <v>17</v>
      </c>
      <c r="J13" s="1" t="s">
        <v>18</v>
      </c>
      <c r="K13" s="1" t="s">
        <v>19</v>
      </c>
      <c r="L13"/>
    </row>
    <row r="14" spans="1:18" x14ac:dyDescent="0.15">
      <c r="A14" s="139" t="s">
        <v>3</v>
      </c>
      <c r="B14" s="68">
        <v>37.200000000000003</v>
      </c>
      <c r="C14" s="68">
        <v>2.1600000000000001E-2</v>
      </c>
      <c r="D14" s="73">
        <v>206.43989999999999</v>
      </c>
      <c r="E14" s="73">
        <v>0.42189059000000001</v>
      </c>
      <c r="F14" s="96">
        <f>E14</f>
        <v>0.42189059000000001</v>
      </c>
      <c r="H14" s="1">
        <v>9</v>
      </c>
      <c r="I14" s="1"/>
      <c r="J14" s="1"/>
      <c r="K14" s="1"/>
      <c r="L14" s="1"/>
    </row>
    <row r="15" spans="1:18" x14ac:dyDescent="0.15">
      <c r="A15" s="139" t="s">
        <v>4</v>
      </c>
      <c r="B15" s="68">
        <v>0.54139999999999999</v>
      </c>
      <c r="C15" s="68">
        <v>2.87E-2</v>
      </c>
      <c r="D15" s="73">
        <v>207.011</v>
      </c>
      <c r="E15" s="73">
        <v>0.31709706999999998</v>
      </c>
      <c r="F15" s="96">
        <f>SUM(E14:E15)</f>
        <v>0.73898766000000005</v>
      </c>
      <c r="I15" s="1">
        <v>1</v>
      </c>
    </row>
    <row r="16" spans="1:18" ht="17" thickBot="1" x14ac:dyDescent="0.2">
      <c r="A16" s="97" t="s">
        <v>68</v>
      </c>
      <c r="B16" s="70" t="s">
        <v>66</v>
      </c>
      <c r="C16" s="70" t="s">
        <v>67</v>
      </c>
      <c r="D16" s="89">
        <v>209.28149999999999</v>
      </c>
      <c r="E16" s="89">
        <v>0.10189860000000001</v>
      </c>
      <c r="F16" s="98">
        <f>SUM(E14:E16)</f>
        <v>0.84088626</v>
      </c>
      <c r="I16" s="1">
        <v>2</v>
      </c>
    </row>
    <row r="17" spans="1:12" x14ac:dyDescent="0.15">
      <c r="A17" s="99" t="s">
        <v>6</v>
      </c>
      <c r="B17" s="72"/>
      <c r="C17" s="72"/>
      <c r="D17" s="88">
        <v>210.023</v>
      </c>
      <c r="E17" s="88">
        <v>7.0329680000000006E-2</v>
      </c>
      <c r="F17" s="100">
        <f>SUM(E14:E17)</f>
        <v>0.91121593999999995</v>
      </c>
      <c r="I17" s="1">
        <v>3</v>
      </c>
    </row>
    <row r="18" spans="1:12" x14ac:dyDescent="0.15">
      <c r="A18" s="95" t="s">
        <v>2</v>
      </c>
      <c r="B18" s="66"/>
      <c r="C18" s="66"/>
      <c r="D18" s="73">
        <v>211.16900000000001</v>
      </c>
      <c r="E18" s="73">
        <v>3.9655099999999999E-2</v>
      </c>
      <c r="F18" s="96"/>
      <c r="I18" s="1">
        <v>4</v>
      </c>
    </row>
    <row r="19" spans="1:12" x14ac:dyDescent="0.15">
      <c r="A19" s="95" t="s">
        <v>0</v>
      </c>
      <c r="B19" s="66"/>
      <c r="C19" s="66"/>
      <c r="D19" s="73">
        <v>211.7466</v>
      </c>
      <c r="E19" s="73">
        <v>2.9707130000000002E-2</v>
      </c>
      <c r="F19" s="96"/>
      <c r="I19" s="1">
        <v>5</v>
      </c>
    </row>
    <row r="20" spans="1:12" x14ac:dyDescent="0.15">
      <c r="A20" s="95" t="s">
        <v>1</v>
      </c>
      <c r="B20" s="68"/>
      <c r="C20" s="68"/>
      <c r="D20" s="73">
        <v>212.5966</v>
      </c>
      <c r="E20" s="73">
        <v>1.9421830000000001E-2</v>
      </c>
      <c r="F20" s="96">
        <f>SUM(E14:E20)</f>
        <v>1</v>
      </c>
      <c r="I20" s="1">
        <v>6</v>
      </c>
    </row>
    <row r="21" spans="1:12" x14ac:dyDescent="0.15">
      <c r="A21" s="101"/>
      <c r="B21" s="75"/>
      <c r="C21" s="75"/>
      <c r="D21" s="74"/>
      <c r="E21" s="74"/>
      <c r="F21" s="102"/>
      <c r="I21" s="1">
        <v>7</v>
      </c>
    </row>
    <row r="22" spans="1:12" ht="18" x14ac:dyDescent="0.2">
      <c r="A22" s="103" t="s">
        <v>13</v>
      </c>
      <c r="B22" s="63"/>
      <c r="C22" s="63"/>
      <c r="D22" s="63"/>
      <c r="E22" s="63"/>
      <c r="F22" s="104"/>
      <c r="G22" s="44"/>
    </row>
    <row r="23" spans="1:12" x14ac:dyDescent="0.2">
      <c r="A23" s="93" t="s">
        <v>11</v>
      </c>
      <c r="B23" s="64" t="s">
        <v>15</v>
      </c>
      <c r="C23" s="65" t="s">
        <v>16</v>
      </c>
      <c r="D23" s="64" t="s">
        <v>8</v>
      </c>
      <c r="E23" s="64" t="s">
        <v>9</v>
      </c>
      <c r="F23" s="94" t="s">
        <v>10</v>
      </c>
      <c r="I23"/>
      <c r="J23" s="60" t="s">
        <v>18</v>
      </c>
      <c r="K23" s="60" t="s">
        <v>19</v>
      </c>
      <c r="L23"/>
    </row>
    <row r="24" spans="1:12" x14ac:dyDescent="0.2">
      <c r="A24" s="139" t="s">
        <v>4</v>
      </c>
      <c r="B24" s="68">
        <v>1.0469999999999999</v>
      </c>
      <c r="C24" s="68">
        <v>5.0000000000000001E-4</v>
      </c>
      <c r="D24" s="73">
        <v>209.03469999999999</v>
      </c>
      <c r="E24" s="73">
        <v>0.72447390830000002</v>
      </c>
      <c r="F24" s="96">
        <f>SUM(E24)</f>
        <v>0.72447390830000002</v>
      </c>
      <c r="I24" s="1" t="s">
        <v>17</v>
      </c>
      <c r="J24" s="60"/>
      <c r="K24" s="60"/>
      <c r="L24"/>
    </row>
    <row r="25" spans="1:12" ht="17" thickBot="1" x14ac:dyDescent="0.2">
      <c r="A25" s="97" t="s">
        <v>69</v>
      </c>
      <c r="B25" s="70" t="s">
        <v>70</v>
      </c>
      <c r="C25" s="70" t="s">
        <v>71</v>
      </c>
      <c r="D25" s="89">
        <v>212.02090000000001</v>
      </c>
      <c r="E25" s="89">
        <v>0.16277263580000001</v>
      </c>
      <c r="F25" s="98">
        <f>SUM(E24:E25)</f>
        <v>0.88724654410000003</v>
      </c>
      <c r="I25" s="1"/>
      <c r="J25" s="1"/>
      <c r="K25" s="1"/>
      <c r="L25" s="1"/>
    </row>
    <row r="26" spans="1:12" x14ac:dyDescent="0.15">
      <c r="A26" s="99" t="s">
        <v>3</v>
      </c>
      <c r="B26" s="72"/>
      <c r="C26" s="72"/>
      <c r="D26" s="88">
        <v>212.98070000000001</v>
      </c>
      <c r="E26" s="88">
        <v>0.1007319716</v>
      </c>
      <c r="F26" s="100">
        <f>SUM(E24:E26)</f>
        <v>0.98797851570000006</v>
      </c>
      <c r="I26" s="1">
        <v>1</v>
      </c>
    </row>
    <row r="27" spans="1:12" x14ac:dyDescent="0.15">
      <c r="A27" s="95" t="s">
        <v>0</v>
      </c>
      <c r="B27" s="66"/>
      <c r="C27" s="66"/>
      <c r="D27" s="73">
        <v>217.92070000000001</v>
      </c>
      <c r="E27" s="73">
        <v>8.5203098000000005E-3</v>
      </c>
      <c r="F27" s="96"/>
      <c r="I27" s="1">
        <v>2</v>
      </c>
    </row>
    <row r="28" spans="1:12" x14ac:dyDescent="0.15">
      <c r="A28" s="95" t="s">
        <v>6</v>
      </c>
      <c r="B28" s="66"/>
      <c r="C28" s="66"/>
      <c r="D28" s="73">
        <v>220.57839999999999</v>
      </c>
      <c r="E28" s="73">
        <v>2.2560352000000001E-3</v>
      </c>
      <c r="F28" s="96"/>
      <c r="I28" s="1">
        <v>3</v>
      </c>
    </row>
    <row r="29" spans="1:12" x14ac:dyDescent="0.15">
      <c r="A29" s="95" t="s">
        <v>1</v>
      </c>
      <c r="B29" s="68"/>
      <c r="C29" s="68"/>
      <c r="D29" s="73">
        <v>223.1463</v>
      </c>
      <c r="E29" s="73">
        <v>6.2478209999999998E-4</v>
      </c>
      <c r="F29" s="96"/>
      <c r="I29" s="1">
        <v>4</v>
      </c>
    </row>
    <row r="30" spans="1:12" x14ac:dyDescent="0.2">
      <c r="A30" s="95" t="s">
        <v>2</v>
      </c>
      <c r="B30" s="66"/>
      <c r="C30" s="66"/>
      <c r="D30" s="73">
        <v>223.16050000000001</v>
      </c>
      <c r="E30" s="73">
        <v>6.2035710000000002E-4</v>
      </c>
      <c r="F30" s="96">
        <f>SUM(E24:E30)</f>
        <v>0.99999999989999999</v>
      </c>
      <c r="H30" s="1" t="s">
        <v>17</v>
      </c>
      <c r="I30" s="1" t="s">
        <v>18</v>
      </c>
      <c r="J30" s="1" t="s">
        <v>19</v>
      </c>
      <c r="K30"/>
    </row>
    <row r="31" spans="1:12" x14ac:dyDescent="0.15">
      <c r="A31" s="101"/>
      <c r="B31" s="75"/>
      <c r="C31" s="75"/>
      <c r="D31" s="74"/>
      <c r="E31" s="74"/>
      <c r="F31" s="102"/>
      <c r="H31" s="1"/>
      <c r="I31" s="1"/>
      <c r="J31" s="1"/>
      <c r="K31" s="1"/>
    </row>
    <row r="32" spans="1:12" ht="18" x14ac:dyDescent="0.15">
      <c r="A32" s="103" t="s">
        <v>14</v>
      </c>
      <c r="B32" s="63"/>
      <c r="C32" s="63"/>
      <c r="D32" s="63"/>
      <c r="E32" s="63"/>
      <c r="F32" s="104"/>
      <c r="H32" s="1">
        <v>1</v>
      </c>
    </row>
    <row r="33" spans="1:8" x14ac:dyDescent="0.15">
      <c r="A33" s="93" t="s">
        <v>11</v>
      </c>
      <c r="B33" s="64" t="s">
        <v>15</v>
      </c>
      <c r="C33" s="65" t="s">
        <v>16</v>
      </c>
      <c r="D33" s="64" t="s">
        <v>8</v>
      </c>
      <c r="E33" s="64" t="s">
        <v>9</v>
      </c>
      <c r="F33" s="94" t="s">
        <v>10</v>
      </c>
      <c r="H33" s="1">
        <v>2</v>
      </c>
    </row>
    <row r="34" spans="1:8" x14ac:dyDescent="0.15">
      <c r="A34" s="95" t="s">
        <v>6</v>
      </c>
      <c r="B34" s="66">
        <v>33.299999999999997</v>
      </c>
      <c r="C34" s="66">
        <v>0.122</v>
      </c>
      <c r="D34" s="73">
        <v>202.09639999999999</v>
      </c>
      <c r="E34" s="73">
        <v>0.42114926400000002</v>
      </c>
      <c r="F34" s="96">
        <f>E34</f>
        <v>0.42114926400000002</v>
      </c>
      <c r="H34" s="1">
        <v>3</v>
      </c>
    </row>
    <row r="35" spans="1:8" x14ac:dyDescent="0.15">
      <c r="A35" s="95" t="s">
        <v>2</v>
      </c>
      <c r="B35" s="66">
        <v>-8.9999999999999993E-3</v>
      </c>
      <c r="C35" s="66">
        <v>0.433</v>
      </c>
      <c r="D35" s="73">
        <v>203.9984</v>
      </c>
      <c r="E35" s="73">
        <v>0.16271656600000001</v>
      </c>
      <c r="F35" s="96">
        <f>SUM(E34:E35)</f>
        <v>0.58386583000000003</v>
      </c>
      <c r="H35" s="1">
        <v>4</v>
      </c>
    </row>
    <row r="36" spans="1:8" x14ac:dyDescent="0.15">
      <c r="A36" s="95" t="s">
        <v>3</v>
      </c>
      <c r="B36" s="66">
        <v>-6.2720000000000002</v>
      </c>
      <c r="C36" s="66">
        <v>0.65300000000000002</v>
      </c>
      <c r="D36" s="73">
        <v>204.45070000000001</v>
      </c>
      <c r="E36" s="73">
        <v>0.129781287</v>
      </c>
      <c r="F36" s="96">
        <f>SUM(E34:E36)</f>
        <v>0.71364711700000005</v>
      </c>
      <c r="H36" s="1">
        <v>5</v>
      </c>
    </row>
    <row r="37" spans="1:8" ht="17" thickBot="1" x14ac:dyDescent="0.2">
      <c r="A37" s="97" t="s">
        <v>1</v>
      </c>
      <c r="B37" s="70">
        <v>-7.5110000000000001</v>
      </c>
      <c r="C37" s="70">
        <v>0.66600000000000004</v>
      </c>
      <c r="D37" s="89">
        <v>204.4682</v>
      </c>
      <c r="E37" s="89">
        <v>0.12865016000000001</v>
      </c>
      <c r="F37" s="98">
        <f>SUM(E34:E37)</f>
        <v>0.84229727700000012</v>
      </c>
      <c r="H37" s="1">
        <v>6</v>
      </c>
    </row>
    <row r="38" spans="1:8" x14ac:dyDescent="0.15">
      <c r="A38" s="99" t="s">
        <v>4</v>
      </c>
      <c r="B38" s="72"/>
      <c r="C38" s="72"/>
      <c r="D38" s="88">
        <v>204.67939999999999</v>
      </c>
      <c r="E38" s="88">
        <v>0.11575344999999999</v>
      </c>
      <c r="F38" s="100">
        <f>SUM(E34:E38)</f>
        <v>0.95805072700000016</v>
      </c>
      <c r="H38" s="1">
        <v>7</v>
      </c>
    </row>
    <row r="39" spans="1:8" x14ac:dyDescent="0.15">
      <c r="A39" s="95" t="s">
        <v>5</v>
      </c>
      <c r="B39" s="66"/>
      <c r="C39" s="66"/>
      <c r="D39" s="73">
        <v>206.7859</v>
      </c>
      <c r="E39" s="73">
        <v>4.0375771999999997E-2</v>
      </c>
      <c r="F39" s="96"/>
    </row>
    <row r="40" spans="1:8" ht="17" thickBot="1" x14ac:dyDescent="0.2">
      <c r="A40" s="97" t="s">
        <v>0</v>
      </c>
      <c r="B40" s="70"/>
      <c r="C40" s="70"/>
      <c r="D40" s="89">
        <v>213.2758</v>
      </c>
      <c r="E40" s="89">
        <v>1.5735020000000001E-3</v>
      </c>
      <c r="F40" s="98">
        <f>SUM(E34:E40)</f>
        <v>1.0000000010000001</v>
      </c>
    </row>
  </sheetData>
  <autoFilter ref="A33:E40" xr:uid="{9EBACC8B-445A-D041-98B9-53593B771630}">
    <sortState xmlns:xlrd2="http://schemas.microsoft.com/office/spreadsheetml/2017/richdata2" ref="A34:E40">
      <sortCondition descending="1" ref="E33:E40"/>
    </sortState>
  </autoFilter>
  <mergeCells count="8">
    <mergeCell ref="I2:I3"/>
    <mergeCell ref="J2:J3"/>
    <mergeCell ref="J23:J24"/>
    <mergeCell ref="K23:K24"/>
    <mergeCell ref="A2:F2"/>
    <mergeCell ref="A12:F12"/>
    <mergeCell ref="A22:F22"/>
    <mergeCell ref="A32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A4D-A408-D94B-9BB9-5631522D2CCF}">
  <dimension ref="A1:M49"/>
  <sheetViews>
    <sheetView topLeftCell="A24" workbookViewId="0">
      <selection activeCell="B15" sqref="B15"/>
    </sheetView>
  </sheetViews>
  <sheetFormatPr baseColWidth="10" defaultRowHeight="16" x14ac:dyDescent="0.2"/>
  <cols>
    <col min="1" max="1" width="22.5" customWidth="1"/>
    <col min="2" max="2" width="17" bestFit="1" customWidth="1"/>
    <col min="3" max="3" width="14.1640625" bestFit="1" customWidth="1"/>
    <col min="5" max="5" width="13.33203125" bestFit="1" customWidth="1"/>
    <col min="6" max="6" width="15.1640625" customWidth="1"/>
  </cols>
  <sheetData>
    <row r="1" spans="1:13" ht="18" x14ac:dyDescent="0.2">
      <c r="A1" s="105" t="s">
        <v>7</v>
      </c>
      <c r="B1" s="106"/>
      <c r="C1" s="106"/>
      <c r="D1" s="106"/>
      <c r="E1" s="106"/>
      <c r="F1" s="107"/>
    </row>
    <row r="2" spans="1:13" x14ac:dyDescent="0.2">
      <c r="A2" s="108" t="s">
        <v>17</v>
      </c>
      <c r="B2" s="77" t="s">
        <v>15</v>
      </c>
      <c r="C2" s="77" t="s">
        <v>22</v>
      </c>
      <c r="D2" s="77" t="s">
        <v>18</v>
      </c>
      <c r="E2" s="77" t="s">
        <v>19</v>
      </c>
      <c r="F2" s="109" t="s">
        <v>23</v>
      </c>
      <c r="I2" s="1" t="s">
        <v>17</v>
      </c>
      <c r="J2" s="1" t="s">
        <v>18</v>
      </c>
      <c r="K2" s="1" t="s">
        <v>19</v>
      </c>
    </row>
    <row r="3" spans="1:13" ht="17" thickBot="1" x14ac:dyDescent="0.25">
      <c r="A3" s="97" t="s">
        <v>4</v>
      </c>
      <c r="B3" s="140">
        <v>0.4597</v>
      </c>
      <c r="C3" s="140">
        <v>1E-3</v>
      </c>
      <c r="D3" s="89">
        <v>129.36330000000001</v>
      </c>
      <c r="E3" s="89">
        <v>0.70414485500000001</v>
      </c>
      <c r="F3" s="125">
        <f>E3</f>
        <v>0.70414485500000001</v>
      </c>
      <c r="I3" s="1"/>
      <c r="J3" s="1"/>
      <c r="K3" s="1"/>
      <c r="L3" s="1"/>
    </row>
    <row r="4" spans="1:13" x14ac:dyDescent="0.2">
      <c r="A4" s="99" t="s">
        <v>5</v>
      </c>
      <c r="B4" s="123"/>
      <c r="C4" s="123"/>
      <c r="D4" s="88">
        <v>131.5453</v>
      </c>
      <c r="E4" s="88">
        <v>0.23650956400000001</v>
      </c>
      <c r="F4" s="124">
        <f>SUM(E3:E4)</f>
        <v>0.94065441900000002</v>
      </c>
      <c r="I4" s="1">
        <v>1</v>
      </c>
    </row>
    <row r="5" spans="1:13" x14ac:dyDescent="0.2">
      <c r="A5" s="95" t="s">
        <v>3</v>
      </c>
      <c r="B5" s="80"/>
      <c r="C5" s="80"/>
      <c r="D5" s="73">
        <v>135.2397</v>
      </c>
      <c r="E5" s="73">
        <v>3.7293206000000002E-2</v>
      </c>
      <c r="F5" s="110">
        <f>SUM(E3:E5)</f>
        <v>0.97794762499999999</v>
      </c>
      <c r="I5" s="1">
        <v>2</v>
      </c>
    </row>
    <row r="6" spans="1:13" x14ac:dyDescent="0.2">
      <c r="A6" s="95" t="s">
        <v>2</v>
      </c>
      <c r="B6" s="78"/>
      <c r="C6" s="78"/>
      <c r="D6" s="73">
        <v>138.80170000000001</v>
      </c>
      <c r="E6" s="73">
        <v>6.2826619999999996E-3</v>
      </c>
      <c r="F6" s="110">
        <f>SUM(E3:E6)</f>
        <v>0.98423028700000004</v>
      </c>
      <c r="I6" s="1">
        <v>3</v>
      </c>
    </row>
    <row r="7" spans="1:13" x14ac:dyDescent="0.2">
      <c r="A7" s="95" t="s">
        <v>1</v>
      </c>
      <c r="B7" s="81"/>
      <c r="C7" s="81"/>
      <c r="D7" s="73">
        <v>138.8339</v>
      </c>
      <c r="E7" s="73">
        <v>6.1824940000000002E-3</v>
      </c>
      <c r="F7" s="110">
        <f>SUM(E3:E7)</f>
        <v>0.99041278100000008</v>
      </c>
      <c r="I7" s="1">
        <v>4</v>
      </c>
    </row>
    <row r="8" spans="1:13" x14ac:dyDescent="0.2">
      <c r="A8" s="95" t="s">
        <v>6</v>
      </c>
      <c r="B8" s="82"/>
      <c r="C8" s="81"/>
      <c r="D8" s="73">
        <v>138.90710000000001</v>
      </c>
      <c r="E8" s="73">
        <v>5.9601960000000001E-3</v>
      </c>
      <c r="F8" s="110">
        <f>SUM(E3:E8)</f>
        <v>0.99637297700000005</v>
      </c>
      <c r="I8" s="1">
        <v>5</v>
      </c>
    </row>
    <row r="9" spans="1:13" x14ac:dyDescent="0.2">
      <c r="A9" s="95" t="s">
        <v>20</v>
      </c>
      <c r="B9" s="78"/>
      <c r="C9" s="78"/>
      <c r="D9" s="73">
        <v>141.6403</v>
      </c>
      <c r="E9" s="73">
        <v>1.519708E-3</v>
      </c>
      <c r="F9" s="110">
        <f>SUM(E3:E9)</f>
        <v>0.99789268500000006</v>
      </c>
      <c r="I9" s="1">
        <v>6</v>
      </c>
    </row>
    <row r="10" spans="1:13" x14ac:dyDescent="0.2">
      <c r="A10" s="95" t="s">
        <v>21</v>
      </c>
      <c r="B10" s="83"/>
      <c r="C10" s="78"/>
      <c r="D10" s="73">
        <v>142.29259999999999</v>
      </c>
      <c r="E10" s="73">
        <v>1.096781E-3</v>
      </c>
      <c r="F10" s="110">
        <f>SUM(E3:E10)</f>
        <v>0.99898946600000005</v>
      </c>
      <c r="I10" s="1">
        <v>7</v>
      </c>
    </row>
    <row r="11" spans="1:13" x14ac:dyDescent="0.2">
      <c r="A11" s="95" t="s">
        <v>0</v>
      </c>
      <c r="B11" s="81"/>
      <c r="C11" s="81"/>
      <c r="D11" s="73">
        <v>142.4564</v>
      </c>
      <c r="E11" s="73">
        <v>1.010534E-3</v>
      </c>
      <c r="F11" s="110">
        <f>SUM(E3:E11)</f>
        <v>1</v>
      </c>
      <c r="I11" s="1">
        <v>8</v>
      </c>
    </row>
    <row r="12" spans="1:13" x14ac:dyDescent="0.2">
      <c r="A12" s="111"/>
      <c r="B12" s="84"/>
      <c r="C12" s="84"/>
      <c r="D12" s="84"/>
      <c r="E12" s="84"/>
      <c r="F12" s="112"/>
      <c r="I12" s="1">
        <v>9</v>
      </c>
    </row>
    <row r="13" spans="1:13" ht="18" x14ac:dyDescent="0.2">
      <c r="A13" s="113" t="s">
        <v>12</v>
      </c>
      <c r="B13" s="76"/>
      <c r="C13" s="76"/>
      <c r="D13" s="76"/>
      <c r="E13" s="76"/>
      <c r="F13" s="114"/>
    </row>
    <row r="14" spans="1:13" x14ac:dyDescent="0.2">
      <c r="A14" s="108" t="s">
        <v>17</v>
      </c>
      <c r="B14" s="77" t="s">
        <v>15</v>
      </c>
      <c r="C14" s="77" t="s">
        <v>22</v>
      </c>
      <c r="D14" s="77" t="s">
        <v>18</v>
      </c>
      <c r="E14" s="77" t="s">
        <v>19</v>
      </c>
      <c r="F14" s="109" t="s">
        <v>23</v>
      </c>
      <c r="J14" s="60" t="s">
        <v>18</v>
      </c>
      <c r="K14" s="60" t="s">
        <v>19</v>
      </c>
    </row>
    <row r="15" spans="1:13" x14ac:dyDescent="0.2">
      <c r="A15" s="95" t="s">
        <v>4</v>
      </c>
      <c r="B15" s="79">
        <v>0.58660000000000001</v>
      </c>
      <c r="C15" s="79">
        <v>1.06E-2</v>
      </c>
      <c r="D15" s="73">
        <v>142.6609</v>
      </c>
      <c r="E15" s="85">
        <v>0.46232109999999998</v>
      </c>
      <c r="F15" s="115">
        <f>E15</f>
        <v>0.46232109999999998</v>
      </c>
      <c r="I15" s="1" t="s">
        <v>17</v>
      </c>
      <c r="J15" s="60"/>
      <c r="K15" s="60"/>
      <c r="M15" s="4"/>
    </row>
    <row r="16" spans="1:13" x14ac:dyDescent="0.2">
      <c r="A16" s="95" t="s">
        <v>3</v>
      </c>
      <c r="B16" s="77">
        <v>37.92</v>
      </c>
      <c r="C16" s="77">
        <v>1.38E-2</v>
      </c>
      <c r="D16" s="73">
        <v>143.256</v>
      </c>
      <c r="E16" s="85">
        <v>0.34334619999999999</v>
      </c>
      <c r="F16" s="115">
        <f>SUM(E15:E16)</f>
        <v>0.80566729999999998</v>
      </c>
      <c r="I16" s="1"/>
      <c r="J16" s="1"/>
      <c r="K16" s="1"/>
      <c r="L16" s="1"/>
      <c r="M16" s="4"/>
    </row>
    <row r="17" spans="1:13" ht="17" thickBot="1" x14ac:dyDescent="0.25">
      <c r="A17" s="97" t="s">
        <v>5</v>
      </c>
      <c r="B17" s="130" t="s">
        <v>60</v>
      </c>
      <c r="C17" s="130" t="s">
        <v>61</v>
      </c>
      <c r="D17" s="89">
        <v>146.05850000000001</v>
      </c>
      <c r="E17" s="121">
        <v>8.4561220000000006E-2</v>
      </c>
      <c r="F17" s="131">
        <f>SUM(E15:E17)</f>
        <v>0.89022851999999997</v>
      </c>
      <c r="I17" s="1">
        <v>1</v>
      </c>
      <c r="M17" s="4"/>
    </row>
    <row r="18" spans="1:13" x14ac:dyDescent="0.2">
      <c r="A18" s="99" t="s">
        <v>2</v>
      </c>
      <c r="B18" s="126"/>
      <c r="C18" s="127"/>
      <c r="D18" s="88">
        <v>147.18020000000001</v>
      </c>
      <c r="E18" s="128">
        <v>4.8260850000000001E-2</v>
      </c>
      <c r="F18" s="129">
        <f>SUM(E15:E18)</f>
        <v>0.93848936999999999</v>
      </c>
      <c r="I18" s="1">
        <v>2</v>
      </c>
      <c r="M18" s="4"/>
    </row>
    <row r="19" spans="1:13" x14ac:dyDescent="0.2">
      <c r="A19" s="95" t="s">
        <v>6</v>
      </c>
      <c r="B19" s="77"/>
      <c r="C19" s="77"/>
      <c r="D19" s="73">
        <v>147.9442</v>
      </c>
      <c r="E19" s="85">
        <v>3.2938729999999999E-2</v>
      </c>
      <c r="F19" s="115">
        <f>SUM(E15:E19)</f>
        <v>0.97142810000000002</v>
      </c>
      <c r="I19" s="1">
        <v>3</v>
      </c>
      <c r="M19" s="4"/>
    </row>
    <row r="20" spans="1:13" x14ac:dyDescent="0.2">
      <c r="A20" s="95" t="s">
        <v>1</v>
      </c>
      <c r="B20" s="86"/>
      <c r="C20" s="86"/>
      <c r="D20" s="73">
        <v>149.9014</v>
      </c>
      <c r="E20" s="85">
        <v>1.237913E-2</v>
      </c>
      <c r="F20" s="115">
        <f>SUM(E15:E20)</f>
        <v>0.98380723000000003</v>
      </c>
      <c r="I20" s="1">
        <v>4</v>
      </c>
      <c r="M20" s="4"/>
    </row>
    <row r="21" spans="1:13" x14ac:dyDescent="0.2">
      <c r="A21" s="95" t="s">
        <v>21</v>
      </c>
      <c r="B21" s="86"/>
      <c r="C21" s="86"/>
      <c r="D21" s="73">
        <v>150.7518</v>
      </c>
      <c r="E21" s="85">
        <v>8.0914779999999992E-3</v>
      </c>
      <c r="F21" s="115">
        <f>SUM(E15:E21)</f>
        <v>0.99189870800000002</v>
      </c>
      <c r="I21" s="1">
        <v>5</v>
      </c>
      <c r="M21" s="4"/>
    </row>
    <row r="22" spans="1:13" x14ac:dyDescent="0.2">
      <c r="A22" s="95" t="s">
        <v>20</v>
      </c>
      <c r="B22" s="86"/>
      <c r="C22" s="86"/>
      <c r="D22" s="73">
        <v>150.75559999999999</v>
      </c>
      <c r="E22" s="85">
        <v>8.0761470000000005E-3</v>
      </c>
      <c r="F22" s="115"/>
      <c r="I22" s="1">
        <v>6</v>
      </c>
      <c r="M22" s="4"/>
    </row>
    <row r="23" spans="1:13" x14ac:dyDescent="0.2">
      <c r="A23" s="95" t="s">
        <v>0</v>
      </c>
      <c r="B23" s="86"/>
      <c r="C23" s="86"/>
      <c r="D23" s="73">
        <v>162.29499999999999</v>
      </c>
      <c r="E23" s="85">
        <v>2.5203149999999999E-5</v>
      </c>
      <c r="F23" s="115">
        <f>SUM(E15:E23)</f>
        <v>1.0000000581500001</v>
      </c>
      <c r="I23" s="1">
        <v>7</v>
      </c>
      <c r="M23" s="4"/>
    </row>
    <row r="24" spans="1:13" x14ac:dyDescent="0.2">
      <c r="A24" s="111"/>
      <c r="B24" s="84"/>
      <c r="C24" s="84"/>
      <c r="D24" s="84"/>
      <c r="E24" s="84"/>
      <c r="F24" s="112"/>
      <c r="I24" s="1">
        <v>8</v>
      </c>
    </row>
    <row r="25" spans="1:13" ht="18" x14ac:dyDescent="0.2">
      <c r="A25" s="113" t="s">
        <v>13</v>
      </c>
      <c r="B25" s="76"/>
      <c r="C25" s="76"/>
      <c r="D25" s="76"/>
      <c r="E25" s="76"/>
      <c r="F25" s="114"/>
      <c r="I25" s="60" t="s">
        <v>18</v>
      </c>
      <c r="J25" s="60" t="s">
        <v>19</v>
      </c>
    </row>
    <row r="26" spans="1:13" x14ac:dyDescent="0.2">
      <c r="A26" s="116" t="s">
        <v>17</v>
      </c>
      <c r="B26" s="65" t="s">
        <v>15</v>
      </c>
      <c r="C26" s="65" t="s">
        <v>22</v>
      </c>
      <c r="D26" s="65" t="s">
        <v>18</v>
      </c>
      <c r="E26" s="65" t="s">
        <v>19</v>
      </c>
      <c r="F26" s="94" t="s">
        <v>23</v>
      </c>
      <c r="H26" s="1" t="s">
        <v>17</v>
      </c>
      <c r="I26" s="60"/>
      <c r="J26" s="60"/>
      <c r="L26" s="2"/>
    </row>
    <row r="27" spans="1:13" x14ac:dyDescent="0.2">
      <c r="A27" s="95" t="s">
        <v>4</v>
      </c>
      <c r="B27" s="87">
        <v>1.0692999999999999</v>
      </c>
      <c r="C27" s="67">
        <v>1E-3</v>
      </c>
      <c r="D27" s="73">
        <v>148.8331</v>
      </c>
      <c r="E27" s="85">
        <v>0.76458110000000001</v>
      </c>
      <c r="F27" s="117">
        <f>SUM(E27)</f>
        <v>0.76458110000000001</v>
      </c>
      <c r="H27" s="1"/>
      <c r="I27" s="1"/>
      <c r="J27" s="1"/>
      <c r="K27" s="1"/>
      <c r="L27" s="2"/>
    </row>
    <row r="28" spans="1:13" ht="17" thickBot="1" x14ac:dyDescent="0.25">
      <c r="A28" s="97" t="s">
        <v>5</v>
      </c>
      <c r="B28" s="134" t="s">
        <v>62</v>
      </c>
      <c r="C28" s="71" t="s">
        <v>63</v>
      </c>
      <c r="D28" s="89">
        <v>152.37899999999999</v>
      </c>
      <c r="E28" s="121">
        <v>0.12984899999999999</v>
      </c>
      <c r="F28" s="135">
        <f>SUM(E27:E28)</f>
        <v>0.89443010000000001</v>
      </c>
      <c r="H28" s="1">
        <v>1</v>
      </c>
      <c r="L28" s="2"/>
    </row>
    <row r="29" spans="1:13" x14ac:dyDescent="0.2">
      <c r="A29" s="99" t="s">
        <v>3</v>
      </c>
      <c r="B29" s="132"/>
      <c r="C29" s="132"/>
      <c r="D29" s="88">
        <v>153.12860000000001</v>
      </c>
      <c r="E29" s="128">
        <v>8.9265410000000003E-2</v>
      </c>
      <c r="F29" s="133">
        <f>SUM(E27:E29)</f>
        <v>0.98369551</v>
      </c>
      <c r="H29" s="1">
        <v>2</v>
      </c>
      <c r="L29" s="2"/>
    </row>
    <row r="30" spans="1:13" x14ac:dyDescent="0.2">
      <c r="A30" s="95" t="s">
        <v>2</v>
      </c>
      <c r="B30" s="67"/>
      <c r="C30" s="67"/>
      <c r="D30" s="73">
        <v>158.44</v>
      </c>
      <c r="E30" s="85">
        <v>6.2707240000000001E-3</v>
      </c>
      <c r="F30" s="117"/>
      <c r="H30" s="1">
        <v>3</v>
      </c>
      <c r="L30" s="2"/>
    </row>
    <row r="31" spans="1:13" x14ac:dyDescent="0.2">
      <c r="A31" s="95" t="s">
        <v>6</v>
      </c>
      <c r="B31" s="65"/>
      <c r="C31" s="65"/>
      <c r="D31" s="73">
        <v>158.89500000000001</v>
      </c>
      <c r="E31" s="85">
        <v>4.994732E-3</v>
      </c>
      <c r="F31" s="117"/>
      <c r="H31" s="1">
        <v>4</v>
      </c>
      <c r="L31" s="2"/>
    </row>
    <row r="32" spans="1:13" x14ac:dyDescent="0.2">
      <c r="A32" s="95" t="s">
        <v>1</v>
      </c>
      <c r="B32" s="67"/>
      <c r="C32" s="67"/>
      <c r="D32" s="73">
        <v>160.0882</v>
      </c>
      <c r="E32" s="85">
        <v>2.750579E-3</v>
      </c>
      <c r="F32" s="117"/>
      <c r="H32" s="1">
        <v>5</v>
      </c>
      <c r="L32" s="2"/>
    </row>
    <row r="33" spans="1:12" x14ac:dyDescent="0.2">
      <c r="A33" s="95" t="s">
        <v>20</v>
      </c>
      <c r="B33" s="67"/>
      <c r="C33" s="67"/>
      <c r="D33" s="73">
        <v>161.7535</v>
      </c>
      <c r="E33" s="85">
        <v>1.1961809999999999E-3</v>
      </c>
      <c r="F33" s="117"/>
      <c r="H33" s="1">
        <v>6</v>
      </c>
      <c r="L33" s="2"/>
    </row>
    <row r="34" spans="1:12" x14ac:dyDescent="0.2">
      <c r="A34" s="95" t="s">
        <v>21</v>
      </c>
      <c r="B34" s="67"/>
      <c r="C34" s="67"/>
      <c r="D34" s="73">
        <v>162.05779999999999</v>
      </c>
      <c r="E34" s="85">
        <v>1.02735E-3</v>
      </c>
      <c r="F34" s="117"/>
      <c r="H34" s="1">
        <v>7</v>
      </c>
      <c r="L34" s="2"/>
    </row>
    <row r="35" spans="1:12" x14ac:dyDescent="0.2">
      <c r="A35" s="95" t="s">
        <v>0</v>
      </c>
      <c r="B35" s="67"/>
      <c r="C35" s="67"/>
      <c r="D35" s="73">
        <v>167.5806</v>
      </c>
      <c r="E35" s="85">
        <v>6.4932710000000003E-5</v>
      </c>
      <c r="F35" s="117">
        <f>SUM(E27:E35)</f>
        <v>1.0000000087099998</v>
      </c>
      <c r="H35" s="1">
        <v>8</v>
      </c>
    </row>
    <row r="36" spans="1:12" x14ac:dyDescent="0.2">
      <c r="A36" s="111"/>
      <c r="B36" s="84"/>
      <c r="C36" s="84"/>
      <c r="D36" s="84"/>
      <c r="E36" s="84"/>
      <c r="F36" s="112"/>
      <c r="H36" s="1">
        <v>9</v>
      </c>
    </row>
    <row r="37" spans="1:12" ht="18" x14ac:dyDescent="0.2">
      <c r="A37" s="113" t="s">
        <v>14</v>
      </c>
      <c r="B37" s="76"/>
      <c r="C37" s="76"/>
      <c r="D37" s="76"/>
      <c r="E37" s="76"/>
      <c r="F37" s="114"/>
    </row>
    <row r="38" spans="1:12" x14ac:dyDescent="0.2">
      <c r="A38" s="108" t="s">
        <v>17</v>
      </c>
      <c r="B38" s="77" t="s">
        <v>15</v>
      </c>
      <c r="C38" s="77" t="s">
        <v>22</v>
      </c>
      <c r="D38" s="77" t="s">
        <v>18</v>
      </c>
      <c r="E38" s="77" t="s">
        <v>19</v>
      </c>
      <c r="F38" s="109" t="s">
        <v>23</v>
      </c>
    </row>
    <row r="39" spans="1:12" x14ac:dyDescent="0.2">
      <c r="A39" s="95" t="s">
        <v>20</v>
      </c>
      <c r="B39" s="86">
        <v>1.3573</v>
      </c>
      <c r="C39" s="86">
        <v>0.11</v>
      </c>
      <c r="D39" s="73">
        <v>101.7188</v>
      </c>
      <c r="E39" s="85">
        <v>0.31896229999999998</v>
      </c>
      <c r="F39" s="118">
        <f>E39</f>
        <v>0.31896229999999998</v>
      </c>
      <c r="H39" s="1" t="s">
        <v>17</v>
      </c>
      <c r="I39" s="1" t="s">
        <v>18</v>
      </c>
      <c r="J39" s="1" t="s">
        <v>19</v>
      </c>
    </row>
    <row r="40" spans="1:12" x14ac:dyDescent="0.2">
      <c r="A40" s="95" t="s">
        <v>6</v>
      </c>
      <c r="B40" s="86">
        <v>10.053000000000001</v>
      </c>
      <c r="C40" s="86">
        <v>3.78E-2</v>
      </c>
      <c r="D40" s="73">
        <v>102.0076</v>
      </c>
      <c r="E40" s="85">
        <v>0.27608460000000001</v>
      </c>
      <c r="F40" s="118">
        <f>SUM(E39:E40)</f>
        <v>0.59504690000000005</v>
      </c>
      <c r="H40" s="1"/>
      <c r="I40" s="1"/>
      <c r="J40" s="1"/>
      <c r="K40" s="1"/>
    </row>
    <row r="41" spans="1:12" x14ac:dyDescent="0.2">
      <c r="A41" s="95" t="s">
        <v>2</v>
      </c>
      <c r="B41" s="86">
        <v>3.7000000000000002E-3</v>
      </c>
      <c r="C41" s="86">
        <v>0.379</v>
      </c>
      <c r="D41" s="73">
        <v>103.9653</v>
      </c>
      <c r="E41" s="85">
        <v>0.1037338</v>
      </c>
      <c r="F41" s="118">
        <f>SUM(E39:E41)</f>
        <v>0.69878070000000003</v>
      </c>
      <c r="H41" s="1">
        <v>1</v>
      </c>
    </row>
    <row r="42" spans="1:12" x14ac:dyDescent="0.2">
      <c r="A42" s="95" t="s">
        <v>21</v>
      </c>
      <c r="B42" s="86" t="s">
        <v>64</v>
      </c>
      <c r="C42" s="86" t="s">
        <v>65</v>
      </c>
      <c r="D42" s="73">
        <v>104.30419999999999</v>
      </c>
      <c r="E42" s="85">
        <v>8.7565840000000006E-2</v>
      </c>
      <c r="F42" s="118">
        <f>SUM(E39:E42)</f>
        <v>0.78634654000000004</v>
      </c>
      <c r="H42" s="1">
        <v>2</v>
      </c>
    </row>
    <row r="43" spans="1:12" ht="17" thickBot="1" x14ac:dyDescent="0.25">
      <c r="A43" s="97" t="s">
        <v>1</v>
      </c>
      <c r="B43" s="130">
        <v>-1.984</v>
      </c>
      <c r="C43" s="130">
        <v>0.70799999999999996</v>
      </c>
      <c r="D43" s="89">
        <v>104.7636</v>
      </c>
      <c r="E43" s="121">
        <v>6.9592730000000005E-2</v>
      </c>
      <c r="F43" s="122">
        <f>SUM(E39:E43)</f>
        <v>0.85593927000000003</v>
      </c>
      <c r="H43" s="1">
        <v>3</v>
      </c>
    </row>
    <row r="44" spans="1:12" x14ac:dyDescent="0.2">
      <c r="A44" s="99" t="s">
        <v>3</v>
      </c>
      <c r="B44" s="127"/>
      <c r="C44" s="127"/>
      <c r="D44" s="88">
        <v>104.8159</v>
      </c>
      <c r="E44" s="128">
        <v>6.7798919999999999E-2</v>
      </c>
      <c r="F44" s="136">
        <f>SUM(E39:E44)</f>
        <v>0.92373819000000001</v>
      </c>
      <c r="H44" s="1">
        <v>4</v>
      </c>
    </row>
    <row r="45" spans="1:12" x14ac:dyDescent="0.2">
      <c r="A45" s="95" t="s">
        <v>4</v>
      </c>
      <c r="B45" s="86"/>
      <c r="C45" s="86"/>
      <c r="D45" s="73">
        <v>104.91459999999999</v>
      </c>
      <c r="E45" s="85">
        <v>6.4532469999999995E-2</v>
      </c>
      <c r="F45" s="118"/>
      <c r="H45" s="1">
        <v>5</v>
      </c>
    </row>
    <row r="46" spans="1:12" x14ac:dyDescent="0.2">
      <c r="A46" s="95" t="s">
        <v>5</v>
      </c>
      <c r="B46" s="86"/>
      <c r="C46" s="86"/>
      <c r="D46" s="73">
        <v>108.32769999999999</v>
      </c>
      <c r="E46" s="85">
        <v>1.171205E-2</v>
      </c>
      <c r="F46" s="118"/>
      <c r="H46" s="1">
        <v>6</v>
      </c>
    </row>
    <row r="47" spans="1:12" ht="17" thickBot="1" x14ac:dyDescent="0.25">
      <c r="A47" s="97" t="s">
        <v>0</v>
      </c>
      <c r="B47" s="119"/>
      <c r="C47" s="120"/>
      <c r="D47" s="89">
        <v>121.3673</v>
      </c>
      <c r="E47" s="121">
        <v>1.7263690000000001E-5</v>
      </c>
      <c r="F47" s="122">
        <f>SUM(E39:E47)</f>
        <v>0.99999997368999993</v>
      </c>
      <c r="H47" s="1">
        <v>7</v>
      </c>
    </row>
    <row r="48" spans="1:12" x14ac:dyDescent="0.2">
      <c r="H48" s="1">
        <v>8</v>
      </c>
    </row>
    <row r="49" spans="8:8" x14ac:dyDescent="0.2">
      <c r="H49" s="1">
        <v>9</v>
      </c>
    </row>
  </sheetData>
  <autoFilter ref="A26:E35" xr:uid="{ACE3CF3C-6D73-5C43-B7C2-A7F1E23B1970}">
    <sortState xmlns:xlrd2="http://schemas.microsoft.com/office/spreadsheetml/2017/richdata2" ref="A27:E35">
      <sortCondition descending="1" ref="E26:E35"/>
    </sortState>
  </autoFilter>
  <mergeCells count="8">
    <mergeCell ref="K14:K15"/>
    <mergeCell ref="I25:I26"/>
    <mergeCell ref="J25:J26"/>
    <mergeCell ref="A1:F1"/>
    <mergeCell ref="A13:F13"/>
    <mergeCell ref="A25:F25"/>
    <mergeCell ref="A37:F37"/>
    <mergeCell ref="J14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EB2E-5ED2-A448-B2BF-F018994E646C}">
  <dimension ref="A1:L25"/>
  <sheetViews>
    <sheetView tabSelected="1" workbookViewId="0">
      <selection activeCell="A12" sqref="A12"/>
    </sheetView>
  </sheetViews>
  <sheetFormatPr baseColWidth="10" defaultRowHeight="16" x14ac:dyDescent="0.2"/>
  <cols>
    <col min="1" max="1" width="20.6640625" bestFit="1" customWidth="1"/>
    <col min="2" max="2" width="17" bestFit="1" customWidth="1"/>
    <col min="3" max="3" width="14.1640625" bestFit="1" customWidth="1"/>
    <col min="4" max="4" width="10.1640625" bestFit="1" customWidth="1"/>
    <col min="5" max="5" width="13.6640625" bestFit="1" customWidth="1"/>
    <col min="6" max="6" width="12.1640625" bestFit="1" customWidth="1"/>
  </cols>
  <sheetData>
    <row r="1" spans="1:12" ht="18" x14ac:dyDescent="0.2">
      <c r="A1" s="105" t="s">
        <v>13</v>
      </c>
      <c r="B1" s="106"/>
      <c r="C1" s="106"/>
      <c r="D1" s="106"/>
      <c r="E1" s="106"/>
      <c r="F1" s="107"/>
    </row>
    <row r="2" spans="1:12" x14ac:dyDescent="0.2">
      <c r="A2" s="108" t="s">
        <v>17</v>
      </c>
      <c r="B2" s="77" t="s">
        <v>15</v>
      </c>
      <c r="C2" s="77" t="s">
        <v>22</v>
      </c>
      <c r="D2" s="77" t="s">
        <v>18</v>
      </c>
      <c r="E2" s="77" t="s">
        <v>19</v>
      </c>
      <c r="F2" s="109" t="s">
        <v>23</v>
      </c>
      <c r="H2" s="1" t="s">
        <v>17</v>
      </c>
      <c r="I2" s="1" t="s">
        <v>18</v>
      </c>
      <c r="J2" s="1" t="s">
        <v>19</v>
      </c>
    </row>
    <row r="3" spans="1:12" x14ac:dyDescent="0.2">
      <c r="A3" s="95" t="s">
        <v>4</v>
      </c>
      <c r="B3" s="86">
        <v>1.0516000000000001</v>
      </c>
      <c r="C3" s="86">
        <v>2E-3</v>
      </c>
      <c r="D3" s="73">
        <v>150.54409999999999</v>
      </c>
      <c r="E3" s="85">
        <v>0.67626770000000003</v>
      </c>
      <c r="F3" s="118">
        <f>E3</f>
        <v>0.67626770000000003</v>
      </c>
      <c r="H3" s="1"/>
      <c r="I3" s="1"/>
      <c r="J3" s="1"/>
      <c r="K3" s="1"/>
      <c r="L3" s="4"/>
    </row>
    <row r="4" spans="1:12" ht="17" thickBot="1" x14ac:dyDescent="0.25">
      <c r="A4" s="97" t="s">
        <v>3</v>
      </c>
      <c r="B4" s="130">
        <v>62.73</v>
      </c>
      <c r="C4" s="130">
        <v>8.0000000000000002E-3</v>
      </c>
      <c r="D4" s="89">
        <v>153.1635</v>
      </c>
      <c r="E4" s="121">
        <v>0.18251829999999999</v>
      </c>
      <c r="F4" s="122">
        <f>SUM(E3:E4)</f>
        <v>0.85878600000000005</v>
      </c>
      <c r="H4" s="1">
        <v>1</v>
      </c>
      <c r="L4" s="4"/>
    </row>
    <row r="5" spans="1:12" x14ac:dyDescent="0.2">
      <c r="A5" s="99" t="s">
        <v>5</v>
      </c>
      <c r="B5" s="127"/>
      <c r="C5" s="127"/>
      <c r="D5" s="88">
        <v>154.18690000000001</v>
      </c>
      <c r="E5" s="128">
        <v>0.1094195</v>
      </c>
      <c r="F5" s="136">
        <f>SUM(E3:E5)</f>
        <v>0.96820550000000005</v>
      </c>
      <c r="H5" s="1">
        <v>2</v>
      </c>
      <c r="L5" s="4"/>
    </row>
    <row r="6" spans="1:12" x14ac:dyDescent="0.2">
      <c r="A6" s="95" t="s">
        <v>2</v>
      </c>
      <c r="B6" s="86"/>
      <c r="C6" s="86"/>
      <c r="D6" s="73">
        <v>158.53440000000001</v>
      </c>
      <c r="E6" s="85">
        <v>1.2445960000000001E-2</v>
      </c>
      <c r="F6" s="118"/>
      <c r="H6" s="1">
        <v>3</v>
      </c>
      <c r="L6" s="4"/>
    </row>
    <row r="7" spans="1:12" x14ac:dyDescent="0.2">
      <c r="A7" s="95" t="s">
        <v>6</v>
      </c>
      <c r="B7" s="86"/>
      <c r="C7" s="86"/>
      <c r="D7" s="73">
        <v>158.92420000000001</v>
      </c>
      <c r="E7" s="85">
        <v>1.0241999999999999E-2</v>
      </c>
      <c r="F7" s="118"/>
      <c r="H7" s="1">
        <v>4</v>
      </c>
      <c r="L7" s="4"/>
    </row>
    <row r="8" spans="1:12" x14ac:dyDescent="0.2">
      <c r="A8" s="95" t="s">
        <v>1</v>
      </c>
      <c r="B8" s="86"/>
      <c r="C8" s="86"/>
      <c r="D8" s="73">
        <v>160.1061</v>
      </c>
      <c r="E8" s="85">
        <v>5.6720900000000003E-3</v>
      </c>
      <c r="F8" s="118"/>
      <c r="H8" s="1">
        <v>5</v>
      </c>
      <c r="L8" s="4"/>
    </row>
    <row r="9" spans="1:12" x14ac:dyDescent="0.2">
      <c r="A9" s="95" t="s">
        <v>27</v>
      </c>
      <c r="B9" s="77"/>
      <c r="C9" s="77"/>
      <c r="D9" s="73">
        <v>161.83850000000001</v>
      </c>
      <c r="E9" s="85">
        <v>2.3854129999999999E-3</v>
      </c>
      <c r="F9" s="118"/>
      <c r="H9" s="1">
        <v>6</v>
      </c>
      <c r="L9" s="4"/>
    </row>
    <row r="10" spans="1:12" x14ac:dyDescent="0.2">
      <c r="A10" s="95" t="s">
        <v>21</v>
      </c>
      <c r="B10" s="86"/>
      <c r="C10" s="86"/>
      <c r="D10" s="73">
        <v>163.6739</v>
      </c>
      <c r="E10" s="85">
        <v>9.527995E-4</v>
      </c>
      <c r="F10" s="118"/>
      <c r="H10" s="1">
        <v>7</v>
      </c>
      <c r="L10" s="4"/>
    </row>
    <row r="11" spans="1:12" x14ac:dyDescent="0.2">
      <c r="A11" s="95" t="s">
        <v>0</v>
      </c>
      <c r="B11" s="86"/>
      <c r="C11" s="86"/>
      <c r="D11" s="73">
        <v>168.25970000000001</v>
      </c>
      <c r="E11" s="85">
        <v>9.6210790000000003E-5</v>
      </c>
      <c r="F11" s="118">
        <f>SUM(E3:E11)</f>
        <v>0.99999997329000001</v>
      </c>
      <c r="H11" s="1">
        <v>8</v>
      </c>
      <c r="L11" s="4"/>
    </row>
    <row r="12" spans="1:12" x14ac:dyDescent="0.2">
      <c r="A12" s="111"/>
      <c r="B12" s="84"/>
      <c r="C12" s="84"/>
      <c r="D12" s="84"/>
      <c r="E12" s="84"/>
      <c r="F12" s="112"/>
      <c r="H12" s="1">
        <v>9</v>
      </c>
    </row>
    <row r="13" spans="1:12" ht="18" x14ac:dyDescent="0.2">
      <c r="A13" s="113" t="s">
        <v>14</v>
      </c>
      <c r="B13" s="76"/>
      <c r="C13" s="76"/>
      <c r="D13" s="76"/>
      <c r="E13" s="76"/>
      <c r="F13" s="114"/>
    </row>
    <row r="14" spans="1:12" x14ac:dyDescent="0.2">
      <c r="A14" s="108" t="s">
        <v>17</v>
      </c>
      <c r="B14" s="77" t="s">
        <v>15</v>
      </c>
      <c r="C14" s="77" t="s">
        <v>22</v>
      </c>
      <c r="D14" s="77" t="s">
        <v>18</v>
      </c>
      <c r="E14" s="77" t="s">
        <v>19</v>
      </c>
      <c r="F14" s="109" t="s">
        <v>23</v>
      </c>
    </row>
    <row r="15" spans="1:12" x14ac:dyDescent="0.2">
      <c r="A15" s="95" t="s">
        <v>6</v>
      </c>
      <c r="B15" s="86">
        <v>37.58</v>
      </c>
      <c r="C15" s="86">
        <v>0.214</v>
      </c>
      <c r="D15" s="73">
        <v>147.6474</v>
      </c>
      <c r="E15" s="85">
        <v>0.34224169999999998</v>
      </c>
      <c r="F15" s="118">
        <f>E15</f>
        <v>0.34224169999999998</v>
      </c>
      <c r="H15" s="1" t="s">
        <v>17</v>
      </c>
      <c r="I15" s="1" t="s">
        <v>18</v>
      </c>
      <c r="J15" s="1" t="s">
        <v>19</v>
      </c>
    </row>
    <row r="16" spans="1:12" x14ac:dyDescent="0.2">
      <c r="A16" s="95" t="s">
        <v>1</v>
      </c>
      <c r="B16" s="86">
        <v>-42.11</v>
      </c>
      <c r="C16" s="86">
        <v>0.218</v>
      </c>
      <c r="D16" s="73">
        <v>148.6694</v>
      </c>
      <c r="E16" s="85">
        <v>0.2053103</v>
      </c>
      <c r="F16" s="118">
        <f>SUM(E15:E16)</f>
        <v>0.54755200000000004</v>
      </c>
      <c r="H16" s="1"/>
      <c r="I16" s="1"/>
      <c r="J16" s="1"/>
      <c r="K16" s="1"/>
    </row>
    <row r="17" spans="1:8" x14ac:dyDescent="0.2">
      <c r="A17" s="95" t="s">
        <v>2</v>
      </c>
      <c r="B17" s="86">
        <v>1.9E-2</v>
      </c>
      <c r="C17" s="86">
        <v>0.498</v>
      </c>
      <c r="D17" s="73">
        <v>150.0009</v>
      </c>
      <c r="E17" s="85">
        <v>0.1055069</v>
      </c>
      <c r="F17" s="118">
        <f>SUM(E15:E17)</f>
        <v>0.6530589</v>
      </c>
      <c r="H17" s="1">
        <v>1</v>
      </c>
    </row>
    <row r="18" spans="1:8" x14ac:dyDescent="0.2">
      <c r="A18" s="95" t="s">
        <v>27</v>
      </c>
      <c r="B18" s="86">
        <v>-2E-3</v>
      </c>
      <c r="C18" s="86">
        <v>0.622</v>
      </c>
      <c r="D18" s="73">
        <v>150.2749</v>
      </c>
      <c r="E18" s="85">
        <v>9.2000449999999998E-2</v>
      </c>
      <c r="F18" s="118">
        <f>SUM(E15:E18)</f>
        <v>0.74505935000000001</v>
      </c>
      <c r="H18" s="1">
        <v>2</v>
      </c>
    </row>
    <row r="19" spans="1:8" ht="17" thickBot="1" x14ac:dyDescent="0.25">
      <c r="A19" s="97" t="s">
        <v>3</v>
      </c>
      <c r="B19" s="130">
        <v>-8.3439999999999994</v>
      </c>
      <c r="C19" s="130">
        <v>0.63500000000000001</v>
      </c>
      <c r="D19" s="89">
        <v>150.29740000000001</v>
      </c>
      <c r="E19" s="121">
        <v>9.0971650000000001E-2</v>
      </c>
      <c r="F19" s="122">
        <f>SUM(E15:E19)</f>
        <v>0.83603099999999997</v>
      </c>
      <c r="H19" s="1">
        <v>3</v>
      </c>
    </row>
    <row r="20" spans="1:8" x14ac:dyDescent="0.2">
      <c r="A20" s="99" t="s">
        <v>4</v>
      </c>
      <c r="B20" s="127"/>
      <c r="C20" s="127"/>
      <c r="D20" s="88">
        <v>150.56270000000001</v>
      </c>
      <c r="E20" s="128">
        <v>7.9671519999999996E-2</v>
      </c>
      <c r="F20" s="136">
        <f>SUM(E15:E20)</f>
        <v>0.91570251999999996</v>
      </c>
      <c r="H20" s="1">
        <v>4</v>
      </c>
    </row>
    <row r="21" spans="1:8" x14ac:dyDescent="0.2">
      <c r="A21" s="95" t="s">
        <v>21</v>
      </c>
      <c r="B21" s="86"/>
      <c r="C21" s="86"/>
      <c r="D21" s="73">
        <v>151.00460000000001</v>
      </c>
      <c r="E21" s="85">
        <v>6.3874909999999993E-2</v>
      </c>
      <c r="F21" s="118"/>
      <c r="H21" s="1">
        <v>5</v>
      </c>
    </row>
    <row r="22" spans="1:8" x14ac:dyDescent="0.2">
      <c r="A22" s="95" t="s">
        <v>5</v>
      </c>
      <c r="B22" s="86"/>
      <c r="C22" s="86"/>
      <c r="D22" s="73">
        <v>153.28620000000001</v>
      </c>
      <c r="E22" s="85">
        <v>2.041256E-2</v>
      </c>
      <c r="F22" s="118"/>
      <c r="H22" s="1">
        <v>6</v>
      </c>
    </row>
    <row r="23" spans="1:8" ht="17" thickBot="1" x14ac:dyDescent="0.25">
      <c r="A23" s="97" t="s">
        <v>0</v>
      </c>
      <c r="B23" s="130"/>
      <c r="C23" s="130"/>
      <c r="D23" s="89">
        <v>168.52760000000001</v>
      </c>
      <c r="E23" s="121">
        <v>1.0005959999999999E-5</v>
      </c>
      <c r="F23" s="122"/>
      <c r="H23" s="1">
        <v>7</v>
      </c>
    </row>
    <row r="24" spans="1:8" x14ac:dyDescent="0.2">
      <c r="H24" s="1">
        <v>8</v>
      </c>
    </row>
    <row r="25" spans="1:8" x14ac:dyDescent="0.2">
      <c r="H25" s="1">
        <v>9</v>
      </c>
    </row>
  </sheetData>
  <autoFilter ref="A2:E11" xr:uid="{FAEA3E4A-C0C5-8043-9B29-CE381128FEFD}">
    <sortState xmlns:xlrd2="http://schemas.microsoft.com/office/spreadsheetml/2017/richdata2" ref="A3:E11">
      <sortCondition descending="1" ref="E2:E11"/>
    </sortState>
  </autoFilter>
  <mergeCells count="2">
    <mergeCell ref="A1:F1"/>
    <mergeCell ref="A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7ED2-F3CB-9644-9E4E-69D1AFEEA10E}">
  <dimension ref="A1:L12"/>
  <sheetViews>
    <sheetView zoomScale="120" zoomScaleNormal="120" workbookViewId="0">
      <selection activeCell="F20" sqref="F20"/>
    </sheetView>
  </sheetViews>
  <sheetFormatPr baseColWidth="10" defaultRowHeight="16" x14ac:dyDescent="0.2"/>
  <sheetData>
    <row r="1" spans="1:12" ht="17" thickBot="1" x14ac:dyDescent="0.25">
      <c r="A1" s="47"/>
      <c r="B1" s="47"/>
      <c r="C1" s="48"/>
      <c r="D1" s="58" t="s">
        <v>28</v>
      </c>
      <c r="E1" s="57"/>
      <c r="F1" s="57"/>
      <c r="G1" s="59"/>
      <c r="H1" s="58" t="s">
        <v>29</v>
      </c>
      <c r="I1" s="57"/>
      <c r="J1" s="57"/>
      <c r="K1" s="59"/>
      <c r="L1" s="49"/>
    </row>
    <row r="2" spans="1:12" ht="17" thickBot="1" x14ac:dyDescent="0.25">
      <c r="A2" s="50" t="s">
        <v>30</v>
      </c>
      <c r="B2" s="51" t="s">
        <v>31</v>
      </c>
      <c r="C2" s="51" t="s">
        <v>32</v>
      </c>
      <c r="D2" s="52">
        <v>1</v>
      </c>
      <c r="E2" s="52">
        <v>2</v>
      </c>
      <c r="F2" s="52">
        <v>3</v>
      </c>
      <c r="G2" s="53">
        <v>4</v>
      </c>
      <c r="H2" s="52">
        <v>1</v>
      </c>
      <c r="I2" s="52">
        <v>2</v>
      </c>
      <c r="J2" s="52">
        <v>3</v>
      </c>
      <c r="K2" s="52">
        <v>4</v>
      </c>
      <c r="L2" s="54" t="s">
        <v>33</v>
      </c>
    </row>
    <row r="3" spans="1:12" ht="17" thickBot="1" x14ac:dyDescent="0.25">
      <c r="A3" s="55" t="s">
        <v>40</v>
      </c>
      <c r="B3" s="52" t="s">
        <v>41</v>
      </c>
      <c r="C3" s="52" t="s">
        <v>42</v>
      </c>
      <c r="D3" s="52">
        <v>1.2999999999999999E-2</v>
      </c>
      <c r="E3" s="52">
        <v>9.4E-2</v>
      </c>
      <c r="F3" s="52">
        <v>0.39800000000000002</v>
      </c>
      <c r="G3" s="56">
        <v>0.495</v>
      </c>
      <c r="H3" s="52">
        <v>0.46100000000000002</v>
      </c>
      <c r="I3" s="51">
        <v>0.53900000000000003</v>
      </c>
      <c r="J3" s="52">
        <v>0</v>
      </c>
      <c r="K3" s="52">
        <v>0</v>
      </c>
      <c r="L3" s="54">
        <v>2</v>
      </c>
    </row>
    <row r="4" spans="1:12" ht="17" thickBot="1" x14ac:dyDescent="0.25">
      <c r="A4" s="55" t="s">
        <v>43</v>
      </c>
      <c r="B4" s="52" t="s">
        <v>44</v>
      </c>
      <c r="C4" s="52" t="s">
        <v>45</v>
      </c>
      <c r="D4" s="52">
        <v>0.17299999999999999</v>
      </c>
      <c r="E4" s="51">
        <v>0.59199999999999997</v>
      </c>
      <c r="F4" s="52">
        <v>0.215</v>
      </c>
      <c r="G4" s="53">
        <v>0.02</v>
      </c>
      <c r="H4" s="52">
        <v>0.307</v>
      </c>
      <c r="I4" s="51">
        <v>0.40100000000000002</v>
      </c>
      <c r="J4" s="52">
        <v>0.215</v>
      </c>
      <c r="K4" s="52">
        <v>0.06</v>
      </c>
      <c r="L4" s="54" t="s">
        <v>46</v>
      </c>
    </row>
    <row r="5" spans="1:12" ht="17" thickBot="1" x14ac:dyDescent="0.25">
      <c r="A5" s="55" t="s">
        <v>43</v>
      </c>
      <c r="B5" s="52" t="s">
        <v>53</v>
      </c>
      <c r="C5" s="52" t="s">
        <v>54</v>
      </c>
      <c r="D5" s="52">
        <v>1.2E-2</v>
      </c>
      <c r="E5" s="52">
        <v>8.7999999999999995E-2</v>
      </c>
      <c r="F5" s="52">
        <v>0.41599999999999998</v>
      </c>
      <c r="G5" s="56">
        <v>0.48399999999999999</v>
      </c>
      <c r="H5" s="51">
        <v>0.91500000000000004</v>
      </c>
      <c r="I5" s="52">
        <v>8.2000000000000003E-2</v>
      </c>
      <c r="J5" s="52">
        <v>3.0000000000000001E-3</v>
      </c>
      <c r="K5" s="52">
        <v>0</v>
      </c>
      <c r="L5" s="54">
        <v>1</v>
      </c>
    </row>
    <row r="6" spans="1:12" ht="17" thickBot="1" x14ac:dyDescent="0.25">
      <c r="A6" s="55" t="s">
        <v>34</v>
      </c>
      <c r="B6" s="52" t="s">
        <v>35</v>
      </c>
      <c r="C6" s="52" t="s">
        <v>36</v>
      </c>
      <c r="D6" s="52">
        <v>4.8000000000000001E-2</v>
      </c>
      <c r="E6" s="52">
        <v>0.223</v>
      </c>
      <c r="F6" s="51">
        <v>0.46899999999999997</v>
      </c>
      <c r="G6" s="53">
        <v>0.26</v>
      </c>
      <c r="H6" s="51">
        <v>0.67300000000000004</v>
      </c>
      <c r="I6" s="52">
        <v>0.27800000000000002</v>
      </c>
      <c r="J6" s="52">
        <v>4.3999999999999997E-2</v>
      </c>
      <c r="K6" s="52">
        <v>4.0000000000000001E-3</v>
      </c>
      <c r="L6" s="54">
        <v>1</v>
      </c>
    </row>
    <row r="7" spans="1:12" ht="17" thickBot="1" x14ac:dyDescent="0.25">
      <c r="A7" s="55" t="s">
        <v>34</v>
      </c>
      <c r="B7" s="52" t="s">
        <v>47</v>
      </c>
      <c r="C7" s="52" t="s">
        <v>48</v>
      </c>
      <c r="D7" s="52">
        <v>0.188</v>
      </c>
      <c r="E7" s="51">
        <v>0.69299999999999995</v>
      </c>
      <c r="F7" s="52">
        <v>0.113</v>
      </c>
      <c r="G7" s="53">
        <v>6.0000000000000001E-3</v>
      </c>
      <c r="H7" s="51">
        <v>0.91800000000000004</v>
      </c>
      <c r="I7" s="52">
        <v>7.9000000000000001E-2</v>
      </c>
      <c r="J7" s="52">
        <v>3.0000000000000001E-3</v>
      </c>
      <c r="K7" s="51">
        <v>0</v>
      </c>
      <c r="L7" s="54">
        <v>1</v>
      </c>
    </row>
    <row r="8" spans="1:12" ht="17" thickBot="1" x14ac:dyDescent="0.25">
      <c r="A8" s="55" t="s">
        <v>34</v>
      </c>
      <c r="B8" s="52" t="s">
        <v>49</v>
      </c>
      <c r="C8" s="52" t="s">
        <v>50</v>
      </c>
      <c r="D8" s="52">
        <v>2.7E-2</v>
      </c>
      <c r="E8" s="52">
        <v>0.14399999999999999</v>
      </c>
      <c r="F8" s="52">
        <v>0.40600000000000003</v>
      </c>
      <c r="G8" s="56">
        <v>0.42299999999999999</v>
      </c>
      <c r="H8" s="52">
        <v>0</v>
      </c>
      <c r="I8" s="51">
        <v>0.996</v>
      </c>
      <c r="J8" s="52">
        <v>4.0000000000000001E-3</v>
      </c>
      <c r="K8" s="52">
        <v>0</v>
      </c>
      <c r="L8" s="54">
        <v>2</v>
      </c>
    </row>
    <row r="9" spans="1:12" ht="17" thickBot="1" x14ac:dyDescent="0.25">
      <c r="A9" s="55" t="s">
        <v>55</v>
      </c>
      <c r="B9" s="52" t="s">
        <v>56</v>
      </c>
      <c r="C9" s="52" t="s">
        <v>57</v>
      </c>
      <c r="D9" s="52">
        <v>0.16200000000000001</v>
      </c>
      <c r="E9" s="51">
        <v>0.60799999999999998</v>
      </c>
      <c r="F9" s="52">
        <v>0.20799999999999999</v>
      </c>
      <c r="G9" s="53">
        <v>2.1999999999999999E-2</v>
      </c>
      <c r="H9" s="51">
        <v>0.91800000000000004</v>
      </c>
      <c r="I9" s="52">
        <v>0.08</v>
      </c>
      <c r="J9" s="52">
        <v>3.0000000000000001E-3</v>
      </c>
      <c r="K9" s="52">
        <v>0</v>
      </c>
      <c r="L9" s="54">
        <v>1</v>
      </c>
    </row>
    <row r="10" spans="1:12" ht="17" thickBot="1" x14ac:dyDescent="0.25">
      <c r="A10" s="55" t="s">
        <v>37</v>
      </c>
      <c r="B10" s="52" t="s">
        <v>38</v>
      </c>
      <c r="C10" s="52" t="s">
        <v>39</v>
      </c>
      <c r="D10" s="52">
        <v>1.7999999999999999E-2</v>
      </c>
      <c r="E10" s="52">
        <v>0.11600000000000001</v>
      </c>
      <c r="F10" s="51">
        <v>0.40699999999999997</v>
      </c>
      <c r="G10" s="53">
        <v>0.45900000000000002</v>
      </c>
      <c r="H10" s="51">
        <v>0.95399999999999996</v>
      </c>
      <c r="I10" s="52">
        <v>4.5999999999999999E-2</v>
      </c>
      <c r="J10" s="52">
        <v>1E-3</v>
      </c>
      <c r="K10" s="52">
        <v>0</v>
      </c>
      <c r="L10" s="54">
        <v>1</v>
      </c>
    </row>
    <row r="11" spans="1:12" ht="17" thickBot="1" x14ac:dyDescent="0.25">
      <c r="A11" s="55" t="s">
        <v>37</v>
      </c>
      <c r="B11" s="52" t="s">
        <v>51</v>
      </c>
      <c r="C11" s="52" t="s">
        <v>52</v>
      </c>
      <c r="D11" s="52">
        <v>1E-3</v>
      </c>
      <c r="E11" s="52">
        <v>2.7E-2</v>
      </c>
      <c r="F11" s="52">
        <v>0.34599999999999997</v>
      </c>
      <c r="G11" s="56">
        <v>0.626</v>
      </c>
      <c r="H11" s="52">
        <v>0</v>
      </c>
      <c r="I11" s="51">
        <v>0.89900000000000002</v>
      </c>
      <c r="J11" s="52">
        <v>0.10100000000000001</v>
      </c>
      <c r="K11" s="52">
        <v>0</v>
      </c>
      <c r="L11" s="54">
        <v>2</v>
      </c>
    </row>
    <row r="12" spans="1:12" ht="17" thickBot="1" x14ac:dyDescent="0.25">
      <c r="A12" s="55" t="s">
        <v>37</v>
      </c>
      <c r="B12" s="52" t="s">
        <v>58</v>
      </c>
      <c r="C12" s="52" t="s">
        <v>59</v>
      </c>
      <c r="D12" s="52">
        <v>5.3999999999999999E-2</v>
      </c>
      <c r="E12" s="52">
        <v>0.253</v>
      </c>
      <c r="F12" s="51">
        <v>0.45</v>
      </c>
      <c r="G12" s="53">
        <v>0.24299999999999999</v>
      </c>
      <c r="H12" s="51">
        <v>0.876</v>
      </c>
      <c r="I12" s="52">
        <v>0.112</v>
      </c>
      <c r="J12" s="52">
        <v>6.0000000000000001E-3</v>
      </c>
      <c r="K12" s="52">
        <v>0</v>
      </c>
      <c r="L12" s="54">
        <v>1</v>
      </c>
    </row>
  </sheetData>
  <autoFilter ref="A2:L12" xr:uid="{BC49A467-4D98-7C4B-A5D3-D71B9B5964F7}">
    <sortState xmlns:xlrd2="http://schemas.microsoft.com/office/spreadsheetml/2017/richdata2" ref="A3:L12">
      <sortCondition ref="A2:A12"/>
    </sortState>
  </autoFilter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16BF-29FA-804A-9F26-CF0800DD9286}">
  <dimension ref="A1:F47"/>
  <sheetViews>
    <sheetView topLeftCell="A17" workbookViewId="0">
      <selection activeCell="B7" sqref="B7"/>
    </sheetView>
  </sheetViews>
  <sheetFormatPr baseColWidth="10" defaultRowHeight="16" x14ac:dyDescent="0.2"/>
  <sheetData>
    <row r="1" spans="1:6" ht="19" x14ac:dyDescent="0.25">
      <c r="A1" s="38" t="s">
        <v>7</v>
      </c>
      <c r="B1" s="39"/>
      <c r="C1" s="39"/>
      <c r="D1" s="39"/>
      <c r="E1" s="39"/>
      <c r="F1" s="40"/>
    </row>
    <row r="2" spans="1:6" x14ac:dyDescent="0.2">
      <c r="A2" s="10" t="s">
        <v>17</v>
      </c>
      <c r="B2" s="3" t="s">
        <v>15</v>
      </c>
      <c r="C2" s="3" t="s">
        <v>22</v>
      </c>
      <c r="D2" s="3" t="s">
        <v>18</v>
      </c>
      <c r="E2" s="3" t="s">
        <v>19</v>
      </c>
      <c r="F2" s="11" t="s">
        <v>23</v>
      </c>
    </row>
    <row r="3" spans="1:6" x14ac:dyDescent="0.2">
      <c r="A3" s="12" t="s">
        <v>24</v>
      </c>
      <c r="B3" s="6"/>
      <c r="C3" s="7"/>
      <c r="D3" s="7"/>
      <c r="E3" s="7"/>
      <c r="F3" s="13">
        <f>SUM(E3)</f>
        <v>0</v>
      </c>
    </row>
    <row r="4" spans="1:6" x14ac:dyDescent="0.2">
      <c r="A4" s="12" t="s">
        <v>2</v>
      </c>
      <c r="B4" s="7"/>
      <c r="C4" s="7"/>
      <c r="D4" s="7"/>
      <c r="E4" s="7"/>
      <c r="F4" s="13">
        <f>SUM(E3:E4)</f>
        <v>0</v>
      </c>
    </row>
    <row r="5" spans="1:6" x14ac:dyDescent="0.2">
      <c r="A5" s="12" t="s">
        <v>4</v>
      </c>
      <c r="B5" s="7"/>
      <c r="C5" s="7"/>
      <c r="D5" s="7"/>
      <c r="E5" s="7"/>
      <c r="F5" s="13">
        <f>SUM(E3:E5)</f>
        <v>0</v>
      </c>
    </row>
    <row r="6" spans="1:6" x14ac:dyDescent="0.2">
      <c r="A6" s="12" t="s">
        <v>6</v>
      </c>
      <c r="B6" s="7"/>
      <c r="C6" s="7"/>
      <c r="D6" s="7"/>
      <c r="E6" s="7"/>
      <c r="F6" s="13">
        <f>SUM(E3:E6)</f>
        <v>0</v>
      </c>
    </row>
    <row r="7" spans="1:6" ht="17" thickBot="1" x14ac:dyDescent="0.25">
      <c r="A7" s="19" t="s">
        <v>1</v>
      </c>
      <c r="B7" s="26"/>
      <c r="C7" s="26"/>
      <c r="D7" s="26"/>
      <c r="E7" s="26"/>
      <c r="F7" s="27">
        <f>SUM(E3:E7)</f>
        <v>0</v>
      </c>
    </row>
    <row r="8" spans="1:6" x14ac:dyDescent="0.2">
      <c r="A8" s="23" t="s">
        <v>20</v>
      </c>
      <c r="B8" s="33"/>
      <c r="C8" s="33"/>
      <c r="D8" s="24"/>
      <c r="E8" s="24"/>
      <c r="F8" s="25">
        <f>SUM(E3:E8)</f>
        <v>0</v>
      </c>
    </row>
    <row r="9" spans="1:6" x14ac:dyDescent="0.2">
      <c r="A9" s="12" t="s">
        <v>3</v>
      </c>
      <c r="B9" s="34"/>
      <c r="C9" s="34"/>
      <c r="D9" s="7"/>
      <c r="E9" s="7"/>
      <c r="F9" s="13">
        <f>SUM(E3:E9)</f>
        <v>0</v>
      </c>
    </row>
    <row r="10" spans="1:6" x14ac:dyDescent="0.2">
      <c r="A10" s="12" t="s">
        <v>25</v>
      </c>
      <c r="B10" s="35"/>
      <c r="C10" s="34"/>
      <c r="D10" s="7"/>
      <c r="E10" s="7"/>
      <c r="F10" s="13">
        <f>SUM(E3:E10)</f>
        <v>0</v>
      </c>
    </row>
    <row r="11" spans="1:6" ht="102" x14ac:dyDescent="0.2">
      <c r="A11" s="14" t="s">
        <v>26</v>
      </c>
      <c r="B11" s="36"/>
      <c r="C11" s="36"/>
      <c r="D11" s="7"/>
      <c r="E11" s="7"/>
      <c r="F11" s="13">
        <f>SUM(E3:E11)</f>
        <v>0</v>
      </c>
    </row>
    <row r="12" spans="1:6" x14ac:dyDescent="0.2">
      <c r="A12" s="15"/>
      <c r="B12" s="9"/>
      <c r="C12" s="9"/>
      <c r="D12" s="9"/>
      <c r="E12" s="9"/>
      <c r="F12" s="16"/>
    </row>
    <row r="13" spans="1:6" ht="19" x14ac:dyDescent="0.25">
      <c r="A13" s="41" t="s">
        <v>12</v>
      </c>
      <c r="B13" s="42"/>
      <c r="C13" s="42"/>
      <c r="D13" s="42"/>
      <c r="E13" s="42"/>
      <c r="F13" s="43"/>
    </row>
    <row r="14" spans="1:6" x14ac:dyDescent="0.2">
      <c r="A14" s="10" t="s">
        <v>17</v>
      </c>
      <c r="B14" s="3" t="s">
        <v>15</v>
      </c>
      <c r="C14" s="3" t="s">
        <v>22</v>
      </c>
      <c r="D14" s="3" t="s">
        <v>18</v>
      </c>
      <c r="E14" s="3" t="s">
        <v>19</v>
      </c>
      <c r="F14" s="11" t="s">
        <v>23</v>
      </c>
    </row>
    <row r="15" spans="1:6" x14ac:dyDescent="0.2">
      <c r="A15" s="12" t="s">
        <v>2</v>
      </c>
      <c r="B15" s="5"/>
      <c r="C15" s="5"/>
      <c r="D15" s="5"/>
      <c r="E15" s="8"/>
      <c r="F15" s="17">
        <f>SUM(E13:E15)</f>
        <v>0</v>
      </c>
    </row>
    <row r="16" spans="1:6" x14ac:dyDescent="0.2">
      <c r="A16" s="12" t="s">
        <v>6</v>
      </c>
      <c r="B16" s="5"/>
      <c r="C16" s="5"/>
      <c r="D16" s="5"/>
      <c r="E16" s="8"/>
      <c r="F16" s="17">
        <f>SUM(E15:E16)</f>
        <v>0</v>
      </c>
    </row>
    <row r="17" spans="1:6" x14ac:dyDescent="0.2">
      <c r="A17" s="12" t="s">
        <v>25</v>
      </c>
      <c r="B17" s="37"/>
      <c r="C17" s="5"/>
      <c r="D17" s="5"/>
      <c r="E17" s="8"/>
      <c r="F17" s="17">
        <f>SUM(E15:E17)</f>
        <v>0</v>
      </c>
    </row>
    <row r="18" spans="1:6" x14ac:dyDescent="0.2">
      <c r="A18" s="12" t="s">
        <v>1</v>
      </c>
      <c r="B18" s="5"/>
      <c r="C18" s="5"/>
      <c r="D18" s="5"/>
      <c r="E18" s="8"/>
      <c r="F18" s="17">
        <f>SUM(E15:E18)</f>
        <v>0</v>
      </c>
    </row>
    <row r="19" spans="1:6" ht="17" thickBot="1" x14ac:dyDescent="0.25">
      <c r="A19" s="19" t="s">
        <v>4</v>
      </c>
      <c r="B19" s="20"/>
      <c r="C19" s="20"/>
      <c r="D19" s="20"/>
      <c r="E19" s="21"/>
      <c r="F19" s="31">
        <f>SUM(E15:E19)</f>
        <v>0</v>
      </c>
    </row>
    <row r="20" spans="1:6" x14ac:dyDescent="0.2">
      <c r="A20" s="23" t="s">
        <v>20</v>
      </c>
      <c r="B20" s="28"/>
      <c r="C20" s="28"/>
      <c r="D20" s="28"/>
      <c r="E20" s="29"/>
      <c r="F20" s="30">
        <f>SUM(E15:E20)</f>
        <v>0</v>
      </c>
    </row>
    <row r="21" spans="1:6" x14ac:dyDescent="0.2">
      <c r="A21" s="12" t="s">
        <v>3</v>
      </c>
      <c r="B21" s="5"/>
      <c r="C21" s="5"/>
      <c r="D21" s="5"/>
      <c r="E21" s="8"/>
      <c r="F21" s="17">
        <f>SUM(E15:E21)</f>
        <v>0</v>
      </c>
    </row>
    <row r="22" spans="1:6" x14ac:dyDescent="0.2">
      <c r="A22" s="12" t="s">
        <v>5</v>
      </c>
      <c r="B22" s="5"/>
      <c r="C22" s="5"/>
      <c r="D22" s="5"/>
      <c r="E22" s="8"/>
      <c r="F22" s="17">
        <f>SUM(E15:E22)</f>
        <v>0</v>
      </c>
    </row>
    <row r="23" spans="1:6" x14ac:dyDescent="0.2">
      <c r="A23" s="12" t="s">
        <v>0</v>
      </c>
      <c r="B23" s="5"/>
      <c r="C23" s="5"/>
      <c r="D23" s="5"/>
      <c r="E23" s="8"/>
      <c r="F23" s="17">
        <f>SUM(E15:E23)</f>
        <v>0</v>
      </c>
    </row>
    <row r="24" spans="1:6" x14ac:dyDescent="0.2">
      <c r="A24" s="15"/>
      <c r="B24" s="9"/>
      <c r="C24" s="9"/>
      <c r="D24" s="9"/>
      <c r="E24" s="9"/>
      <c r="F24" s="16"/>
    </row>
    <row r="25" spans="1:6" ht="19" x14ac:dyDescent="0.25">
      <c r="A25" s="41" t="s">
        <v>13</v>
      </c>
      <c r="B25" s="42"/>
      <c r="C25" s="42"/>
      <c r="D25" s="42"/>
      <c r="E25" s="42"/>
      <c r="F25" s="43"/>
    </row>
    <row r="26" spans="1:6" x14ac:dyDescent="0.2">
      <c r="A26" s="10" t="s">
        <v>17</v>
      </c>
      <c r="B26" s="3" t="s">
        <v>15</v>
      </c>
      <c r="C26" s="3" t="s">
        <v>22</v>
      </c>
      <c r="D26" s="3" t="s">
        <v>18</v>
      </c>
      <c r="E26" s="3" t="s">
        <v>19</v>
      </c>
      <c r="F26" s="11" t="s">
        <v>23</v>
      </c>
    </row>
    <row r="27" spans="1:6" x14ac:dyDescent="0.2">
      <c r="A27" s="12" t="s">
        <v>2</v>
      </c>
      <c r="B27" s="5"/>
      <c r="C27" s="5"/>
      <c r="D27" s="5"/>
      <c r="E27" s="8"/>
      <c r="F27" s="18">
        <f>E27</f>
        <v>0</v>
      </c>
    </row>
    <row r="28" spans="1:6" x14ac:dyDescent="0.2">
      <c r="A28" s="12" t="s">
        <v>6</v>
      </c>
      <c r="B28" s="5"/>
      <c r="C28" s="5"/>
      <c r="D28" s="5"/>
      <c r="E28" s="8"/>
      <c r="F28" s="18">
        <f>SUM(E27:E28)</f>
        <v>0</v>
      </c>
    </row>
    <row r="29" spans="1:6" x14ac:dyDescent="0.2">
      <c r="A29" s="12" t="s">
        <v>4</v>
      </c>
      <c r="B29" s="5"/>
      <c r="C29" s="5"/>
      <c r="D29" s="5"/>
      <c r="E29" s="8"/>
      <c r="F29" s="18">
        <f>SUM(E27:E29)</f>
        <v>0</v>
      </c>
    </row>
    <row r="30" spans="1:6" x14ac:dyDescent="0.2">
      <c r="A30" s="12" t="s">
        <v>5</v>
      </c>
      <c r="B30" s="5"/>
      <c r="C30" s="5"/>
      <c r="D30" s="5"/>
      <c r="E30" s="8"/>
      <c r="F30" s="18">
        <f>SUM(E27:E30)</f>
        <v>0</v>
      </c>
    </row>
    <row r="31" spans="1:6" ht="17" thickBot="1" x14ac:dyDescent="0.25">
      <c r="A31" s="19" t="s">
        <v>21</v>
      </c>
      <c r="B31" s="20"/>
      <c r="C31" s="20"/>
      <c r="D31" s="20"/>
      <c r="E31" s="21"/>
      <c r="F31" s="22">
        <f>SUM(E27:E31)</f>
        <v>0</v>
      </c>
    </row>
    <row r="32" spans="1:6" x14ac:dyDescent="0.2">
      <c r="A32" s="23" t="s">
        <v>1</v>
      </c>
      <c r="B32" s="28"/>
      <c r="C32" s="28"/>
      <c r="D32" s="28"/>
      <c r="E32" s="29"/>
      <c r="F32" s="32">
        <f>SUM(E27:E32)</f>
        <v>0</v>
      </c>
    </row>
    <row r="33" spans="1:6" x14ac:dyDescent="0.2">
      <c r="A33" s="12" t="s">
        <v>20</v>
      </c>
      <c r="B33" s="5"/>
      <c r="C33" s="5"/>
      <c r="D33" s="5"/>
      <c r="E33" s="8"/>
      <c r="F33" s="18">
        <f>SUM(E27:E33)</f>
        <v>0</v>
      </c>
    </row>
    <row r="34" spans="1:6" x14ac:dyDescent="0.2">
      <c r="A34" s="12" t="s">
        <v>3</v>
      </c>
      <c r="B34" s="5"/>
      <c r="C34" s="5"/>
      <c r="D34" s="5"/>
      <c r="E34" s="8"/>
      <c r="F34" s="18">
        <f>SUM(E27:E34)</f>
        <v>0</v>
      </c>
    </row>
    <row r="35" spans="1:6" x14ac:dyDescent="0.2">
      <c r="A35" s="12" t="s">
        <v>0</v>
      </c>
      <c r="B35" s="5"/>
      <c r="C35" s="5"/>
      <c r="D35" s="5"/>
      <c r="E35" s="8"/>
      <c r="F35" s="18">
        <f>SUM(E27:E35)</f>
        <v>0</v>
      </c>
    </row>
    <row r="36" spans="1:6" x14ac:dyDescent="0.2">
      <c r="A36" s="15"/>
      <c r="B36" s="9"/>
      <c r="C36" s="9"/>
      <c r="D36" s="9"/>
      <c r="E36" s="9"/>
      <c r="F36" s="16"/>
    </row>
    <row r="37" spans="1:6" ht="19" x14ac:dyDescent="0.25">
      <c r="A37" s="41" t="s">
        <v>14</v>
      </c>
      <c r="B37" s="42"/>
      <c r="C37" s="42"/>
      <c r="D37" s="42"/>
      <c r="E37" s="42"/>
      <c r="F37" s="43"/>
    </row>
    <row r="38" spans="1:6" x14ac:dyDescent="0.2">
      <c r="A38" s="10" t="s">
        <v>17</v>
      </c>
      <c r="B38" s="3" t="s">
        <v>15</v>
      </c>
      <c r="C38" s="3" t="s">
        <v>22</v>
      </c>
      <c r="D38" s="3" t="s">
        <v>18</v>
      </c>
      <c r="E38" s="3" t="s">
        <v>19</v>
      </c>
      <c r="F38" s="11" t="s">
        <v>23</v>
      </c>
    </row>
    <row r="39" spans="1:6" ht="17" thickBot="1" x14ac:dyDescent="0.25">
      <c r="A39" s="19" t="s">
        <v>1</v>
      </c>
      <c r="B39" s="20"/>
      <c r="C39" s="20"/>
      <c r="D39" s="20"/>
      <c r="E39" s="21"/>
      <c r="F39" s="22">
        <f>E39</f>
        <v>0</v>
      </c>
    </row>
    <row r="40" spans="1:6" x14ac:dyDescent="0.2">
      <c r="A40" s="23" t="s">
        <v>0</v>
      </c>
      <c r="B40" s="28"/>
      <c r="C40" s="28"/>
      <c r="D40" s="28"/>
      <c r="E40" s="29"/>
      <c r="F40" s="32">
        <f>SUM(E39:E40)</f>
        <v>0</v>
      </c>
    </row>
    <row r="41" spans="1:6" x14ac:dyDescent="0.2">
      <c r="A41" s="12" t="s">
        <v>2</v>
      </c>
      <c r="B41" s="5"/>
      <c r="C41" s="5"/>
      <c r="D41" s="5"/>
      <c r="E41" s="8"/>
      <c r="F41" s="18">
        <f>SUM(E39:E41)</f>
        <v>0</v>
      </c>
    </row>
    <row r="42" spans="1:6" x14ac:dyDescent="0.2">
      <c r="A42" s="12" t="s">
        <v>3</v>
      </c>
      <c r="B42" s="5"/>
      <c r="C42" s="5"/>
      <c r="D42" s="5"/>
      <c r="E42" s="8"/>
      <c r="F42" s="18">
        <f>SUM(E39:E42)</f>
        <v>0</v>
      </c>
    </row>
    <row r="43" spans="1:6" x14ac:dyDescent="0.2">
      <c r="A43" s="12" t="s">
        <v>5</v>
      </c>
      <c r="B43" s="5"/>
      <c r="C43" s="5"/>
      <c r="D43" s="5"/>
      <c r="E43" s="8"/>
      <c r="F43" s="18">
        <f>SUM(E39:E43)</f>
        <v>0</v>
      </c>
    </row>
    <row r="44" spans="1:6" x14ac:dyDescent="0.2">
      <c r="A44" s="12" t="s">
        <v>6</v>
      </c>
      <c r="B44" s="5"/>
      <c r="C44" s="5"/>
      <c r="D44" s="5"/>
      <c r="E44" s="8"/>
      <c r="F44" s="18">
        <f>SUM(E39:E44)</f>
        <v>0</v>
      </c>
    </row>
    <row r="45" spans="1:6" x14ac:dyDescent="0.2">
      <c r="A45" s="12" t="s">
        <v>21</v>
      </c>
      <c r="B45" s="5"/>
      <c r="C45" s="5"/>
      <c r="D45" s="5"/>
      <c r="E45" s="8"/>
      <c r="F45" s="18">
        <f>SUM(E39:E45)</f>
        <v>0</v>
      </c>
    </row>
    <row r="46" spans="1:6" x14ac:dyDescent="0.2">
      <c r="A46" s="12" t="s">
        <v>20</v>
      </c>
      <c r="B46" s="5"/>
      <c r="C46" s="5"/>
      <c r="D46" s="5"/>
      <c r="E46" s="8"/>
      <c r="F46" s="18">
        <f>SUM(E39:E46)</f>
        <v>0</v>
      </c>
    </row>
    <row r="47" spans="1:6" ht="17" thickBot="1" x14ac:dyDescent="0.25">
      <c r="A47" s="19" t="s">
        <v>4</v>
      </c>
      <c r="B47" s="20"/>
      <c r="C47" s="20"/>
      <c r="D47" s="20"/>
      <c r="E47" s="21"/>
      <c r="F47" s="22">
        <f>SUM(E39:E47)</f>
        <v>0</v>
      </c>
    </row>
  </sheetData>
  <mergeCells count="4">
    <mergeCell ref="A1:F1"/>
    <mergeCell ref="A13:F13"/>
    <mergeCell ref="A25:F25"/>
    <mergeCell ref="A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All18Model</vt:lpstr>
      <vt:lpstr>TrapToMouth</vt:lpstr>
      <vt:lpstr>NcAge1</vt:lpstr>
      <vt:lpstr>Sheet3</vt:lpstr>
      <vt:lpstr>LarvalPop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2021-07-08T14:19:28Z</dcterms:created>
  <dcterms:modified xsi:type="dcterms:W3CDTF">2021-07-22T21:38:57Z</dcterms:modified>
</cp:coreProperties>
</file>