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ubby\ITNS\ITNS Instructor Resources\Data for exercises\home_prices_holdou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1" l="1"/>
  <c r="H11" i="1"/>
  <c r="G11" i="1"/>
  <c r="H10" i="1"/>
  <c r="I10" i="1" s="1"/>
  <c r="G10" i="1"/>
  <c r="I9" i="1"/>
  <c r="H9" i="1"/>
  <c r="G9" i="1"/>
  <c r="H8" i="1"/>
  <c r="I8" i="1" s="1"/>
  <c r="G8" i="1"/>
  <c r="I7" i="1"/>
  <c r="H7" i="1"/>
  <c r="G7" i="1"/>
  <c r="H6" i="1"/>
  <c r="I6" i="1" s="1"/>
  <c r="G6" i="1"/>
  <c r="I5" i="1"/>
  <c r="H5" i="1"/>
  <c r="G5" i="1"/>
  <c r="H4" i="1"/>
  <c r="I4" i="1" s="1"/>
  <c r="G4" i="1"/>
  <c r="I3" i="1"/>
  <c r="H3" i="1"/>
  <c r="G3" i="1"/>
  <c r="H2" i="1"/>
  <c r="H13" i="1" s="1"/>
  <c r="G2" i="1"/>
  <c r="I2" i="1" l="1"/>
  <c r="I13" i="1" s="1"/>
</calcChain>
</file>

<file path=xl/comments1.xml><?xml version="1.0" encoding="utf-8"?>
<comments xmlns="http://schemas.openxmlformats.org/spreadsheetml/2006/main">
  <authors>
    <author>Geoff Cumming</author>
  </authors>
  <commentList>
    <comment ref="D2" authorId="0" shapeId="0">
      <text>
        <r>
          <rPr>
            <sz val="9"/>
            <color indexed="81"/>
            <rFont val="Tahoma"/>
            <family val="2"/>
          </rPr>
          <t xml:space="preserve">Lower limit of the prediction interval for individual values of </t>
        </r>
        <r>
          <rPr>
            <i/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Tahoma"/>
            <family val="2"/>
          </rPr>
          <t xml:space="preserve"> at the chosen </t>
        </r>
        <r>
          <rPr>
            <i/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E2" authorId="0" shapeId="0">
      <text>
        <r>
          <rPr>
            <sz val="9"/>
            <color indexed="81"/>
            <rFont val="Tahoma"/>
            <family val="2"/>
          </rPr>
          <t xml:space="preserve">Upper limit of the prediction interval for individual values of </t>
        </r>
        <r>
          <rPr>
            <i/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Tahoma"/>
            <family val="2"/>
          </rPr>
          <t xml:space="preserve"> at the chosen </t>
        </r>
        <r>
          <rPr>
            <i/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G2" authorId="0" shapeId="0">
      <text>
        <r>
          <rPr>
            <b/>
            <sz val="9"/>
            <color indexed="81"/>
            <rFont val="Tahoma"/>
          </rPr>
          <t>Geoff Cumming:</t>
        </r>
        <r>
          <rPr>
            <sz val="9"/>
            <color indexed="81"/>
            <rFont val="Tahoma"/>
          </rPr>
          <t xml:space="preserve">
Formula changed to judge whether asking price (Y), not predicted (Y-hat) lies within PI</t>
        </r>
      </text>
    </comment>
    <comment ref="D3" authorId="0" shapeId="0">
      <text>
        <r>
          <rPr>
            <sz val="9"/>
            <color indexed="81"/>
            <rFont val="Tahoma"/>
            <family val="2"/>
          </rPr>
          <t xml:space="preserve">Lower limit of the prediction interval for individual values of </t>
        </r>
        <r>
          <rPr>
            <i/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Tahoma"/>
            <family val="2"/>
          </rPr>
          <t xml:space="preserve"> at the chosen </t>
        </r>
        <r>
          <rPr>
            <i/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E3" authorId="0" shapeId="0">
      <text>
        <r>
          <rPr>
            <sz val="9"/>
            <color indexed="81"/>
            <rFont val="Tahoma"/>
            <family val="2"/>
          </rPr>
          <t xml:space="preserve">Upper limit of the prediction interval for individual values of </t>
        </r>
        <r>
          <rPr>
            <i/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Tahoma"/>
            <family val="2"/>
          </rPr>
          <t xml:space="preserve"> at the chosen </t>
        </r>
        <r>
          <rPr>
            <i/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D11" authorId="0" shapeId="0">
      <text>
        <r>
          <rPr>
            <sz val="9"/>
            <color indexed="81"/>
            <rFont val="Tahoma"/>
            <family val="2"/>
          </rPr>
          <t xml:space="preserve">Lower limit of the prediction interval for individual values of </t>
        </r>
        <r>
          <rPr>
            <i/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Tahoma"/>
            <family val="2"/>
          </rPr>
          <t xml:space="preserve"> at the chosen </t>
        </r>
        <r>
          <rPr>
            <i/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E11" authorId="0" shapeId="0">
      <text>
        <r>
          <rPr>
            <sz val="9"/>
            <color indexed="81"/>
            <rFont val="Tahoma"/>
            <family val="2"/>
          </rPr>
          <t xml:space="preserve">Upper limit of the prediction interval for individual values of </t>
        </r>
        <r>
          <rPr>
            <i/>
            <sz val="9"/>
            <color indexed="81"/>
            <rFont val="Tahoma"/>
            <family val="2"/>
          </rPr>
          <t>Y</t>
        </r>
        <r>
          <rPr>
            <sz val="9"/>
            <color indexed="81"/>
            <rFont val="Tahoma"/>
            <family val="2"/>
          </rPr>
          <t xml:space="preserve"> at the chosen </t>
        </r>
        <r>
          <rPr>
            <i/>
            <sz val="9"/>
            <color indexed="81"/>
            <rFont val="Tahoma"/>
            <family val="2"/>
          </rPr>
          <t>X</t>
        </r>
        <r>
          <rPr>
            <sz val="9"/>
            <color indexed="81"/>
            <rFont val="Tahoma"/>
            <family val="2"/>
          </rPr>
          <t xml:space="preserve">. 
</t>
        </r>
      </text>
    </comment>
  </commentList>
</comments>
</file>

<file path=xl/sharedStrings.xml><?xml version="1.0" encoding="utf-8"?>
<sst xmlns="http://schemas.openxmlformats.org/spreadsheetml/2006/main" count="10" uniqueCount="10">
  <si>
    <t>New Case</t>
  </si>
  <si>
    <r>
      <t>Size (m</t>
    </r>
    <r>
      <rPr>
        <vertAlign val="superscript"/>
        <sz val="11"/>
        <color indexed="9"/>
        <rFont val="Calibri"/>
        <family val="2"/>
      </rPr>
      <t>2</t>
    </r>
    <r>
      <rPr>
        <sz val="11"/>
        <color indexed="9"/>
        <rFont val="Calibri"/>
        <family val="2"/>
      </rPr>
      <t>)</t>
    </r>
  </si>
  <si>
    <t>Ŷ</t>
  </si>
  <si>
    <t>Actual Asking Price ($)</t>
  </si>
  <si>
    <t>Within PI</t>
  </si>
  <si>
    <t>Residual</t>
  </si>
  <si>
    <t>ResS</t>
  </si>
  <si>
    <t>Avg</t>
  </si>
  <si>
    <t>Lower 95% PI</t>
  </si>
  <si>
    <t>Higher 95% 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</si>
</sst>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perscript"/>
      <sz val="11"/>
      <color indexed="9"/>
      <name val="Calibri"/>
      <family val="2"/>
    </font>
    <font>
      <sz val="11"/>
      <color indexed="9"/>
      <name val="Calibri"/>
      <family val="2"/>
    </font>
    <font>
      <sz val="9"/>
      <color indexed="81"/>
      <name val="Tahoma"/>
      <family val="2"/>
    </font>
    <font>
      <i/>
      <sz val="9"/>
      <color indexed="81"/>
      <name val="Tahoma"/>
      <family val="2"/>
    </font>
    <font>
      <b/>
      <sz val="9"/>
      <color indexed="81"/>
      <name val="Tahoma"/>
    </font>
    <font>
      <sz val="9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164" fontId="0" fillId="0" borderId="0" xfId="1" applyNumberFormat="1" applyFont="1"/>
    <xf numFmtId="44" fontId="0" fillId="0" borderId="0" xfId="2" applyFont="1"/>
  </cellXfs>
  <cellStyles count="3">
    <cellStyle name="Comma" xfId="1" builtinId="3"/>
    <cellStyle name="Currency" xfId="2" builtinId="4"/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ill>
        <patternFill patternType="solid">
          <fgColor indexed="64"/>
          <bgColor indexed="4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.0_);_(* \(#,##0.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0</xdr:row>
      <xdr:rowOff>142875</xdr:rowOff>
    </xdr:from>
    <xdr:to>
      <xdr:col>19</xdr:col>
      <xdr:colOff>352425</xdr:colOff>
      <xdr:row>19</xdr:row>
      <xdr:rowOff>171451</xdr:rowOff>
    </xdr:to>
    <xdr:sp macro="" textlink="">
      <xdr:nvSpPr>
        <xdr:cNvPr id="2" name="TextBox 1"/>
        <xdr:cNvSpPr txBox="1"/>
      </xdr:nvSpPr>
      <xdr:spPr>
        <a:xfrm>
          <a:off x="8667750" y="142875"/>
          <a:ext cx="5800725" cy="36766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/>
            <a:t>This is a holdout sample of an additional 10 cases from the HOUSES</a:t>
          </a:r>
          <a:r>
            <a:rPr lang="en-US" b="0" baseline="0"/>
            <a:t> dataset from </a:t>
          </a:r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https://wiki.csc.calpoly.edu/datasets/wiki/Houses</a:t>
          </a:r>
          <a:endParaRPr lang="en-US" b="0">
            <a:effectLst/>
          </a:endParaRPr>
        </a:p>
        <a:p>
          <a:endParaRPr lang="en-US" b="0"/>
        </a:p>
        <a:p>
          <a:r>
            <a:rPr lang="en-US" b="0"/>
            <a:t>In</a:t>
          </a:r>
          <a:r>
            <a:rPr lang="en-US" b="0" baseline="0"/>
            <a:t> addition, this table shows asking price predicted from size based on the regression equation from the initial dataset (first tab), residual of prediction, and square of the residual of prediction.</a:t>
          </a:r>
          <a:endParaRPr lang="en-US" b="0"/>
        </a:p>
        <a:p>
          <a:endParaRPr lang="en-US" sz="1100" b="1"/>
        </a:p>
        <a:p>
          <a:r>
            <a:rPr lang="en-US" sz="1100"/>
            <a:t>New</a:t>
          </a:r>
          <a:r>
            <a:rPr lang="en-US" sz="1100" baseline="0"/>
            <a:t> case: identifying number of house</a:t>
          </a:r>
        </a:p>
        <a:p>
          <a:r>
            <a:rPr lang="en-US" sz="1100" baseline="0"/>
            <a:t>Size: size of house in square meters</a:t>
          </a:r>
        </a:p>
        <a:p>
          <a:r>
            <a:rPr lang="en-US" sz="1100"/>
            <a:t>Ŷ:</a:t>
          </a:r>
        </a:p>
        <a:p>
          <a:r>
            <a:rPr lang="en-US" sz="1100"/>
            <a:t>Lower 95% PI: Lower value of predicted price range</a:t>
          </a:r>
        </a:p>
        <a:p>
          <a:r>
            <a:rPr lang="en-US" sz="1100"/>
            <a:t>Higher 95%</a:t>
          </a:r>
          <a:r>
            <a:rPr lang="en-US" sz="1100" baseline="0"/>
            <a:t> PI: Upper value of predicted price range</a:t>
          </a:r>
        </a:p>
        <a:p>
          <a:r>
            <a:rPr lang="en-US" sz="1100" baseline="0"/>
            <a:t>Actual Asking Price: Notes the actual asking price of the house</a:t>
          </a:r>
        </a:p>
        <a:p>
          <a:r>
            <a:rPr lang="en-US" sz="1100" baseline="0"/>
            <a:t>Within PI: Notes whether the actual asking price of the house falls within the prediction interval</a:t>
          </a:r>
        </a:p>
        <a:p>
          <a:r>
            <a:rPr lang="en-US" sz="1100" baseline="0"/>
            <a:t>Residual: </a:t>
          </a:r>
        </a:p>
        <a:p>
          <a:r>
            <a:rPr lang="en-US" sz="1100" baseline="0"/>
            <a:t>ResS: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Table4" displayName="Table4" ref="A1:I11" totalsRowShown="0" dataDxfId="7" dataCellStyle="Currency">
  <autoFilter ref="A1:I11"/>
  <tableColumns count="9">
    <tableColumn id="1" name="New Case"/>
    <tableColumn id="2" name="Size (m2)" dataDxfId="6" dataCellStyle="Comma"/>
    <tableColumn id="3" name="Ŷ" dataDxfId="5" dataCellStyle="Currency"/>
    <tableColumn id="4" name="Lower 95% PI" dataDxfId="4" dataCellStyle="Currency"/>
    <tableColumn id="5" name="Higher 95% PI" dataDxfId="3" dataCellStyle="Currency"/>
    <tableColumn id="6" name="Actual Asking Price ($)" dataDxfId="2" dataCellStyle="Currency"/>
    <tableColumn id="7" name="Within PI" dataDxfId="1">
      <calculatedColumnFormula>IF(F2&gt;D2, IF(F2&lt;E2, "Y", "N"), "N")</calculatedColumnFormula>
    </tableColumn>
    <tableColumn id="8" name="Residual" dataDxfId="0" dataCellStyle="Currency">
      <calculatedColumnFormula>F2-C2</calculatedColumnFormula>
    </tableColumn>
    <tableColumn id="9" name="ResS">
      <calculatedColumnFormula>H2^2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N32" sqref="N32"/>
    </sheetView>
  </sheetViews>
  <sheetFormatPr defaultRowHeight="15" x14ac:dyDescent="0.25"/>
  <cols>
    <col min="1" max="1" width="11.7109375" customWidth="1"/>
    <col min="2" max="2" width="10.85546875" customWidth="1"/>
    <col min="3" max="3" width="12.5703125" bestFit="1" customWidth="1"/>
    <col min="4" max="4" width="13.42578125" bestFit="1" customWidth="1"/>
    <col min="5" max="5" width="12.5703125" bestFit="1" customWidth="1"/>
    <col min="6" max="6" width="22.5703125" customWidth="1"/>
    <col min="7" max="7" width="11.140625" customWidth="1"/>
    <col min="8" max="8" width="13.42578125" bestFit="1" customWidth="1"/>
    <col min="9" max="9" width="12" bestFit="1" customWidth="1"/>
  </cols>
  <sheetData>
    <row r="1" spans="1:9" ht="17.25" x14ac:dyDescent="0.25">
      <c r="A1" t="s">
        <v>0</v>
      </c>
      <c r="B1" t="s">
        <v>1</v>
      </c>
      <c r="C1" t="s">
        <v>2</v>
      </c>
      <c r="D1" t="s">
        <v>8</v>
      </c>
      <c r="E1" t="s">
        <v>9</v>
      </c>
      <c r="F1" t="s">
        <v>3</v>
      </c>
      <c r="G1" s="1" t="s">
        <v>4</v>
      </c>
      <c r="H1" t="s">
        <v>5</v>
      </c>
      <c r="I1" t="s">
        <v>6</v>
      </c>
    </row>
    <row r="2" spans="1:9" x14ac:dyDescent="0.25">
      <c r="A2">
        <v>1</v>
      </c>
      <c r="B2" s="2">
        <v>133.78031999999999</v>
      </c>
      <c r="C2" s="3">
        <v>296971.68798807188</v>
      </c>
      <c r="D2" s="3">
        <v>-56243.421942930261</v>
      </c>
      <c r="E2" s="3">
        <v>650186.79791907396</v>
      </c>
      <c r="F2" s="3">
        <v>149000</v>
      </c>
      <c r="G2" s="1" t="str">
        <f>IF(F2&gt;D2, IF(F2&lt;E2, "Y", "N"), "N")</f>
        <v>Y</v>
      </c>
      <c r="H2" s="3">
        <f>F2-C2</f>
        <v>-147971.68798807188</v>
      </c>
      <c r="I2">
        <f>H2^2</f>
        <v>21895620446.039295</v>
      </c>
    </row>
    <row r="3" spans="1:9" x14ac:dyDescent="0.25">
      <c r="A3">
        <v>2</v>
      </c>
      <c r="B3" s="2">
        <v>158.02800300000001</v>
      </c>
      <c r="C3" s="3">
        <v>362413.30855293007</v>
      </c>
      <c r="D3" s="3">
        <v>9288.9961012493586</v>
      </c>
      <c r="E3" s="3">
        <v>715537.62100461079</v>
      </c>
      <c r="F3" s="3">
        <v>549000</v>
      </c>
      <c r="G3" s="1" t="str">
        <f t="shared" ref="G3:G11" si="0">IF(F3&gt;D3, IF(F3&lt;E3, "Y", "N"), "N")</f>
        <v>Y</v>
      </c>
      <c r="H3" s="3">
        <f t="shared" ref="H3:H11" si="1">F3-C3</f>
        <v>186586.69144706993</v>
      </c>
      <c r="I3">
        <f t="shared" ref="I3:I11" si="2">H3^2</f>
        <v>34814593425.164078</v>
      </c>
    </row>
    <row r="4" spans="1:9" x14ac:dyDescent="0.25">
      <c r="A4">
        <v>3</v>
      </c>
      <c r="B4" s="2">
        <v>142.69900799999999</v>
      </c>
      <c r="C4" s="3">
        <v>321171.41979021201</v>
      </c>
      <c r="D4" s="3">
        <v>-31998.437981033174</v>
      </c>
      <c r="E4" s="3">
        <v>674341.27756145713</v>
      </c>
      <c r="F4" s="3">
        <v>435000</v>
      </c>
      <c r="G4" s="1" t="str">
        <f t="shared" si="0"/>
        <v>Y</v>
      </c>
      <c r="H4" s="3">
        <f t="shared" si="1"/>
        <v>113828.58020978799</v>
      </c>
      <c r="I4">
        <f t="shared" si="2"/>
        <v>12956945672.576139</v>
      </c>
    </row>
    <row r="5" spans="1:9" x14ac:dyDescent="0.25">
      <c r="A5">
        <v>4</v>
      </c>
      <c r="B5" s="2">
        <v>121.70292999999999</v>
      </c>
      <c r="C5" s="3">
        <v>264201.21783934045</v>
      </c>
      <c r="D5" s="3">
        <v>-89097.001255756069</v>
      </c>
      <c r="E5" s="3">
        <v>617499.4369344369</v>
      </c>
      <c r="F5" s="3">
        <v>299000</v>
      </c>
      <c r="G5" s="1" t="str">
        <f t="shared" si="0"/>
        <v>Y</v>
      </c>
      <c r="H5" s="3">
        <f t="shared" si="1"/>
        <v>34798.782160659553</v>
      </c>
      <c r="I5">
        <f t="shared" si="2"/>
        <v>1210955239.8650377</v>
      </c>
    </row>
    <row r="6" spans="1:9" x14ac:dyDescent="0.25">
      <c r="A6">
        <v>5</v>
      </c>
      <c r="B6" s="2">
        <v>203.17886100000001</v>
      </c>
      <c r="C6" s="3">
        <v>485275.85107347468</v>
      </c>
      <c r="D6" s="3">
        <v>132051.27740301442</v>
      </c>
      <c r="E6" s="3">
        <v>838500.424743935</v>
      </c>
      <c r="F6" s="3">
        <v>625000</v>
      </c>
      <c r="G6" s="1" t="str">
        <f t="shared" si="0"/>
        <v>Y</v>
      </c>
      <c r="H6" s="3">
        <f t="shared" si="1"/>
        <v>139724.14892652532</v>
      </c>
      <c r="I6">
        <f t="shared" si="2"/>
        <v>19522837793.241825</v>
      </c>
    </row>
    <row r="7" spans="1:9" x14ac:dyDescent="0.25">
      <c r="A7">
        <v>6</v>
      </c>
      <c r="B7" s="2">
        <v>195.09629999999999</v>
      </c>
      <c r="C7" s="3">
        <v>463344.84412778524</v>
      </c>
      <c r="D7" s="3">
        <v>110164.06573356409</v>
      </c>
      <c r="E7" s="3">
        <v>816525.62252200639</v>
      </c>
      <c r="F7" s="3">
        <v>399000</v>
      </c>
      <c r="G7" s="1" t="str">
        <f t="shared" si="0"/>
        <v>Y</v>
      </c>
      <c r="H7" s="3">
        <f t="shared" si="1"/>
        <v>-64344.84412778524</v>
      </c>
      <c r="I7">
        <f t="shared" si="2"/>
        <v>4140258965.8289785</v>
      </c>
    </row>
    <row r="8" spans="1:9" x14ac:dyDescent="0.25">
      <c r="A8">
        <v>7</v>
      </c>
      <c r="B8" s="2">
        <v>140.37643299999999</v>
      </c>
      <c r="C8" s="3">
        <v>314869.40630007134</v>
      </c>
      <c r="D8" s="3">
        <v>-38310.91661392164</v>
      </c>
      <c r="E8" s="3">
        <v>668049.72921406431</v>
      </c>
      <c r="F8" s="3">
        <v>186900</v>
      </c>
      <c r="G8" s="1" t="str">
        <f t="shared" si="0"/>
        <v>Y</v>
      </c>
      <c r="H8" s="3">
        <f t="shared" si="1"/>
        <v>-127969.40630007134</v>
      </c>
      <c r="I8">
        <f t="shared" si="2"/>
        <v>16376168948.792738</v>
      </c>
    </row>
    <row r="9" spans="1:9" x14ac:dyDescent="0.25">
      <c r="A9">
        <v>8</v>
      </c>
      <c r="B9" s="2">
        <v>197.88338999999999</v>
      </c>
      <c r="C9" s="3">
        <v>470907.26031595393</v>
      </c>
      <c r="D9" s="3">
        <v>117712.65093788574</v>
      </c>
      <c r="E9" s="3">
        <v>824101.86969402211</v>
      </c>
      <c r="F9" s="3">
        <v>1290000</v>
      </c>
      <c r="G9" s="1" t="str">
        <f t="shared" si="0"/>
        <v>N</v>
      </c>
      <c r="H9" s="3">
        <f t="shared" si="1"/>
        <v>819092.73968404601</v>
      </c>
      <c r="I9">
        <f t="shared" si="2"/>
        <v>670912916203.11633</v>
      </c>
    </row>
    <row r="10" spans="1:9" x14ac:dyDescent="0.25">
      <c r="A10">
        <v>9</v>
      </c>
      <c r="B10" s="2">
        <v>130.0642</v>
      </c>
      <c r="C10" s="3">
        <v>286888.4664038468</v>
      </c>
      <c r="D10" s="3">
        <v>-66349.541259770922</v>
      </c>
      <c r="E10" s="3">
        <v>640126.47406746447</v>
      </c>
      <c r="F10" s="3">
        <v>264900</v>
      </c>
      <c r="G10" s="1" t="str">
        <f t="shared" si="0"/>
        <v>Y</v>
      </c>
      <c r="H10" s="3">
        <f t="shared" si="1"/>
        <v>-21988.466403846804</v>
      </c>
      <c r="I10">
        <f t="shared" si="2"/>
        <v>483492654.79309958</v>
      </c>
    </row>
    <row r="11" spans="1:9" x14ac:dyDescent="0.25">
      <c r="A11">
        <v>10</v>
      </c>
      <c r="B11" s="2">
        <v>113.806175</v>
      </c>
      <c r="C11" s="3">
        <v>242774.37197286222</v>
      </c>
      <c r="D11" s="3">
        <v>-110591.75899671688</v>
      </c>
      <c r="E11" s="3">
        <v>596140.50294244126</v>
      </c>
      <c r="F11" s="3">
        <v>198900</v>
      </c>
      <c r="G11" s="1" t="str">
        <f t="shared" si="0"/>
        <v>Y</v>
      </c>
      <c r="H11" s="3">
        <f t="shared" si="1"/>
        <v>-43874.371972862224</v>
      </c>
      <c r="I11">
        <f t="shared" si="2"/>
        <v>1924960516.0130782</v>
      </c>
    </row>
    <row r="13" spans="1:9" x14ac:dyDescent="0.25">
      <c r="G13" t="s">
        <v>7</v>
      </c>
      <c r="H13" s="3">
        <f>AVERAGE(H2:H11)</f>
        <v>88788.216563545138</v>
      </c>
      <c r="I13">
        <f>SQRT(AVERAGE(I2:I11))</f>
        <v>280042.63065923203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Dominican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Calin-Jageman, Robert</dc:creator>
  <cp:lastModifiedBy>Calin-Jageman, Robert</cp:lastModifiedBy>
  <dcterms:created xsi:type="dcterms:W3CDTF">2016-05-17T14:31:18Z</dcterms:created>
  <dcterms:modified xsi:type="dcterms:W3CDTF">2016-05-17T14:58:10Z</dcterms:modified>
</cp:coreProperties>
</file>