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N:\IT\Bestandslisten\Drucker\"/>
    </mc:Choice>
  </mc:AlternateContent>
  <bookViews>
    <workbookView xWindow="-120" yWindow="-120" windowWidth="29040" windowHeight="15990" activeTab="1"/>
  </bookViews>
  <sheets>
    <sheet name="Tabelle1" sheetId="1" r:id="rId1"/>
    <sheet name="Tabelle2" sheetId="2" r:id="rId2"/>
    <sheet name="Tabelle3" sheetId="3" r:id="rId3"/>
    <sheet name="Tabelle4" sheetId="4" r:id="rId4"/>
  </sheets>
  <definedNames>
    <definedName name="_xlnm._FilterDatabase" localSheetId="1" hidden="1">Tabelle2!$A$1:$E$49</definedName>
    <definedName name="_xlnm.Print_Area" localSheetId="0">Tabelle1!$A$4:$S$29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" i="2" l="1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E2" i="2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" i="4"/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2" i="2"/>
  <c r="G6" i="3"/>
  <c r="G7" i="3"/>
  <c r="G8" i="3"/>
  <c r="G9" i="3"/>
  <c r="G10" i="3"/>
  <c r="G11" i="3"/>
  <c r="G12" i="3"/>
  <c r="G13" i="3"/>
  <c r="G14" i="3"/>
  <c r="G15" i="3"/>
  <c r="G16" i="3"/>
  <c r="G17" i="3"/>
  <c r="D50" i="2" l="1"/>
</calcChain>
</file>

<file path=xl/sharedStrings.xml><?xml version="1.0" encoding="utf-8"?>
<sst xmlns="http://schemas.openxmlformats.org/spreadsheetml/2006/main" count="498" uniqueCount="198">
  <si>
    <t>Typ</t>
  </si>
  <si>
    <t>Brother MFC-7360N</t>
  </si>
  <si>
    <t>Toner (Black)</t>
  </si>
  <si>
    <t>Toner (Cyan)</t>
  </si>
  <si>
    <t>Toner (Magenta)</t>
  </si>
  <si>
    <t>Toner(Yellow)</t>
  </si>
  <si>
    <t>Trommel</t>
  </si>
  <si>
    <t>Resttoner</t>
  </si>
  <si>
    <t>TN-2220</t>
  </si>
  <si>
    <t>TN-2210</t>
  </si>
  <si>
    <t>DR-2200</t>
  </si>
  <si>
    <t>2</t>
  </si>
  <si>
    <t>Brother DCP-9022CDW</t>
  </si>
  <si>
    <t>1</t>
  </si>
  <si>
    <t>Transferkit</t>
  </si>
  <si>
    <t>TN-242BK</t>
  </si>
  <si>
    <t>TN-242C</t>
  </si>
  <si>
    <t>TN-242M</t>
  </si>
  <si>
    <t>TN-246M</t>
  </si>
  <si>
    <t>TN-246C</t>
  </si>
  <si>
    <t>TN-242Y</t>
  </si>
  <si>
    <t>TN-246Y</t>
  </si>
  <si>
    <t>BU-220CL</t>
  </si>
  <si>
    <t>WT-220CL</t>
  </si>
  <si>
    <t>Ricoh Aficio MP C305</t>
  </si>
  <si>
    <t>841618</t>
  </si>
  <si>
    <t>841595</t>
  </si>
  <si>
    <t>841596</t>
  </si>
  <si>
    <t>841597</t>
  </si>
  <si>
    <t>D1176401</t>
  </si>
  <si>
    <t>Brother MFC-L2700DN</t>
  </si>
  <si>
    <t>TN-2310</t>
  </si>
  <si>
    <t>TN-2320</t>
  </si>
  <si>
    <t>DR-2300</t>
  </si>
  <si>
    <t>Brother HL-L5100DN</t>
  </si>
  <si>
    <t>TN-3430</t>
  </si>
  <si>
    <t>TN-3480</t>
  </si>
  <si>
    <t>DR-3400</t>
  </si>
  <si>
    <t>Brother HL-3040CN</t>
  </si>
  <si>
    <t>TN-230BK</t>
  </si>
  <si>
    <t>TN-230C</t>
  </si>
  <si>
    <t>TN-230M</t>
  </si>
  <si>
    <t>TN-230Y</t>
  </si>
  <si>
    <t>DR-230CL</t>
  </si>
  <si>
    <t>4</t>
  </si>
  <si>
    <t>BU-200CL</t>
  </si>
  <si>
    <t>WT-200CL</t>
  </si>
  <si>
    <t>Bez.</t>
  </si>
  <si>
    <t>St.</t>
  </si>
  <si>
    <t>Verbrauchsmaterialien Drucker</t>
  </si>
  <si>
    <t>3</t>
  </si>
  <si>
    <t>5</t>
  </si>
  <si>
    <t>Fixiereinheit</t>
  </si>
  <si>
    <t>LU6566001</t>
  </si>
  <si>
    <t>?</t>
  </si>
  <si>
    <t>Anz.</t>
  </si>
  <si>
    <t>TN-246BK</t>
  </si>
  <si>
    <t>TN-241BK</t>
  </si>
  <si>
    <t>TN-241C</t>
  </si>
  <si>
    <t>TN-241M</t>
  </si>
  <si>
    <t>TN-241Y</t>
  </si>
  <si>
    <t>LC,AS,Technik</t>
  </si>
  <si>
    <t>CC</t>
  </si>
  <si>
    <t>Frau Carstensen</t>
  </si>
  <si>
    <t>Abrechnung</t>
  </si>
  <si>
    <t>Technik</t>
  </si>
  <si>
    <t>schwarze Schrift</t>
  </si>
  <si>
    <t>rote Schrift</t>
  </si>
  <si>
    <t>Anzahl vorhandener Toner</t>
  </si>
  <si>
    <t>Toner ist bestellt</t>
  </si>
  <si>
    <t>HP Deskjet F4210</t>
  </si>
  <si>
    <t>Maxi</t>
  </si>
  <si>
    <t>Brother MFC-L3730 CDN</t>
  </si>
  <si>
    <t>Jörn</t>
  </si>
  <si>
    <t>TN-243BK</t>
  </si>
  <si>
    <t>TN-243C</t>
  </si>
  <si>
    <t>TN-243M</t>
  </si>
  <si>
    <t>TN-243Y</t>
  </si>
  <si>
    <t>Brother HL-L2370DN</t>
  </si>
  <si>
    <t>TN-2420</t>
  </si>
  <si>
    <t>0</t>
  </si>
  <si>
    <t>13</t>
  </si>
  <si>
    <t>Dispo</t>
  </si>
  <si>
    <t>Thies (Büro), BN (Halle)</t>
  </si>
  <si>
    <t>Brother MFC-L2710DN</t>
  </si>
  <si>
    <t>Brother DCP-L2510D</t>
  </si>
  <si>
    <t>Packtisch</t>
  </si>
  <si>
    <t>Maxi (lokaler Drucker)</t>
  </si>
  <si>
    <t>Brother MFC-L8690CDW</t>
  </si>
  <si>
    <t>Buchhaltung</t>
  </si>
  <si>
    <t>TN-421BK</t>
  </si>
  <si>
    <t>TN-423BK</t>
  </si>
  <si>
    <t>TN-421C</t>
  </si>
  <si>
    <t>TN-423C</t>
  </si>
  <si>
    <t>TN-421M</t>
  </si>
  <si>
    <t>TN-423M</t>
  </si>
  <si>
    <t>TN-421Y</t>
  </si>
  <si>
    <t>TN-423Y</t>
  </si>
  <si>
    <t>DR-421CL</t>
  </si>
  <si>
    <t>BU330CL</t>
  </si>
  <si>
    <t>WT-320CL</t>
  </si>
  <si>
    <t>DR-2400</t>
  </si>
  <si>
    <t>Toner und Trommel für alle 4 Drucker</t>
  </si>
  <si>
    <t>10</t>
  </si>
  <si>
    <t>B</t>
  </si>
  <si>
    <t>m</t>
  </si>
  <si>
    <t>c</t>
  </si>
  <si>
    <t>y</t>
  </si>
  <si>
    <t>b</t>
  </si>
  <si>
    <t>TN2420</t>
  </si>
  <si>
    <t>bd2300r</t>
  </si>
  <si>
    <t>tn230</t>
  </si>
  <si>
    <t>tk3130</t>
  </si>
  <si>
    <t>tn243</t>
  </si>
  <si>
    <t>tn245</t>
  </si>
  <si>
    <t>Tn241</t>
  </si>
  <si>
    <t>tn210</t>
  </si>
  <si>
    <t>tn241</t>
  </si>
  <si>
    <t>b720</t>
  </si>
  <si>
    <t>pf241</t>
  </si>
  <si>
    <t>tn450</t>
  </si>
  <si>
    <t>Brother MFC-7360</t>
  </si>
  <si>
    <t>b245</t>
  </si>
  <si>
    <t>tn3390</t>
  </si>
  <si>
    <t>E525</t>
  </si>
  <si>
    <t>Y</t>
  </si>
  <si>
    <t>C</t>
  </si>
  <si>
    <t>TN3390</t>
  </si>
  <si>
    <t>mod</t>
  </si>
  <si>
    <t>typ</t>
  </si>
  <si>
    <t>count</t>
  </si>
  <si>
    <t>zahl</t>
  </si>
  <si>
    <t>drucker</t>
  </si>
  <si>
    <t>noname</t>
  </si>
  <si>
    <t>tenname</t>
  </si>
  <si>
    <t>Modellname</t>
  </si>
  <si>
    <t>Gerätestatus</t>
  </si>
  <si>
    <t>IP-Adresse</t>
  </si>
  <si>
    <t>PRT-005</t>
  </si>
  <si>
    <t>Brother MFC-L8690CDW series</t>
  </si>
  <si>
    <t>Energiesparen   </t>
  </si>
  <si>
    <t>192.168.114.60</t>
  </si>
  <si>
    <t>PRT-017</t>
  </si>
  <si>
    <t>Brother HL-L2370DN series</t>
  </si>
  <si>
    <t>192.168.114.63</t>
  </si>
  <si>
    <t>PRT-018</t>
  </si>
  <si>
    <t>Brother MFC-L2710DN series</t>
  </si>
  <si>
    <t>192.168.114.64</t>
  </si>
  <si>
    <t>PRT-008</t>
  </si>
  <si>
    <t>192.168.115.35</t>
  </si>
  <si>
    <t>PRT-011</t>
  </si>
  <si>
    <t>Brother MFC-L3730CDN series</t>
  </si>
  <si>
    <t>192.168.115.38</t>
  </si>
  <si>
    <t>PRT-020</t>
  </si>
  <si>
    <t>192.168.115.61</t>
  </si>
  <si>
    <t>PRT-006</t>
  </si>
  <si>
    <t>Brother MFC-L2700DN series</t>
  </si>
  <si>
    <t>Nur Fax         </t>
  </si>
  <si>
    <t>192.168.115.66</t>
  </si>
  <si>
    <t>PRT-014</t>
  </si>
  <si>
    <t>192.168.115.93</t>
  </si>
  <si>
    <t>PRT-009</t>
  </si>
  <si>
    <t>Brother HL-3040CN series</t>
  </si>
  <si>
    <t>PRT-003</t>
  </si>
  <si>
    <t>Brother DCP-9022CDW</t>
  </si>
  <si>
    <t>PRT-010</t>
  </si>
  <si>
    <t>PRT-012</t>
  </si>
  <si>
    <t>Lexmark M5155 40638D6600RCK LW63.DN4.P639</t>
  </si>
  <si>
    <t>Energiesparmodus</t>
  </si>
  <si>
    <t>192.168.115.39</t>
  </si>
  <si>
    <t>BRNB4220059DE2F</t>
  </si>
  <si>
    <t>Brother HL‑L5200DW series</t>
  </si>
  <si>
    <t>Energiesparen</t>
  </si>
  <si>
    <t>TN-243</t>
  </si>
  <si>
    <t>Tn-2420, TN-2410</t>
  </si>
  <si>
    <t>TN-243, Tn-246, TN-242, TN-3480, TN-3430, TN-3230, DR-2400</t>
  </si>
  <si>
    <t>TN243</t>
  </si>
  <si>
    <t>Spalte1</t>
  </si>
  <si>
    <t>Tn2420</t>
  </si>
  <si>
    <t>TN2410</t>
  </si>
  <si>
    <t>TN246</t>
  </si>
  <si>
    <t>TN242</t>
  </si>
  <si>
    <t>TN3480</t>
  </si>
  <si>
    <t>TN3430</t>
  </si>
  <si>
    <t>TN3230</t>
  </si>
  <si>
    <t>Tn2410</t>
  </si>
  <si>
    <t>TN230</t>
  </si>
  <si>
    <t>MPC305</t>
  </si>
  <si>
    <t>TN247</t>
  </si>
  <si>
    <t>BD2300r</t>
  </si>
  <si>
    <t>TN450</t>
  </si>
  <si>
    <t>Brother HL-3040CN  series</t>
  </si>
  <si>
    <t>Ricoh Aficio MPC305  series</t>
  </si>
  <si>
    <t>Ricoh Aficio MPC306  series</t>
  </si>
  <si>
    <t>Ricoh Aficio MPC307  series</t>
  </si>
  <si>
    <t>Brother MFC-L3730CDN  series</t>
  </si>
  <si>
    <t>Brother MFC-L2700DN  series</t>
  </si>
  <si>
    <t>Brother MFC-7360  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</si>
</sst>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dotted">
        <color theme="1" tint="0.24994659260841701"/>
      </left>
      <right style="dotted">
        <color theme="1" tint="0.24994659260841701"/>
      </right>
      <top style="dotted">
        <color theme="1" tint="0.24994659260841701"/>
      </top>
      <bottom style="dotted">
        <color theme="1" tint="0.24994659260841701"/>
      </bottom>
      <diagonal/>
    </border>
    <border>
      <left style="dotted">
        <color theme="1" tint="0.24994659260841701"/>
      </left>
      <right style="dotted">
        <color theme="1" tint="0.24994659260841701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0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/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1" fillId="0" borderId="0" xfId="0" applyFont="1"/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/>
    <xf numFmtId="0" fontId="0" fillId="0" borderId="0" xfId="0" applyFill="1"/>
    <xf numFmtId="0" fontId="0" fillId="0" borderId="0" xfId="0" applyAlignment="1">
      <alignment horizontal="center" vertical="top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  <xf numFmtId="49" fontId="1" fillId="0" borderId="1" xfId="0" applyNumberFormat="1" applyFont="1" applyFill="1" applyBorder="1"/>
    <xf numFmtId="0" fontId="6" fillId="0" borderId="0" xfId="0" applyFont="1"/>
    <xf numFmtId="0" fontId="0" fillId="0" borderId="0" xfId="0" applyAlignment="1">
      <alignment horizontal="left" vertical="top"/>
    </xf>
    <xf numFmtId="49" fontId="1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Fill="1" applyBorder="1" applyAlignment="1">
      <alignment horizontal="left" vertic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1" fillId="0" borderId="1" xfId="0" applyNumberFormat="1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49" fontId="0" fillId="5" borderId="1" xfId="0" applyNumberFormat="1" applyFont="1" applyFill="1" applyBorder="1" applyAlignment="1">
      <alignment horizontal="center" vertical="center"/>
    </xf>
    <xf numFmtId="0" fontId="4" fillId="0" borderId="1" xfId="0" applyFont="1" applyBorder="1"/>
    <xf numFmtId="0" fontId="5" fillId="0" borderId="1" xfId="0" applyFont="1" applyBorder="1"/>
    <xf numFmtId="0" fontId="5" fillId="0" borderId="1" xfId="0" applyFont="1" applyFill="1" applyBorder="1"/>
    <xf numFmtId="49" fontId="5" fillId="0" borderId="1" xfId="0" applyNumberFormat="1" applyFont="1" applyFill="1" applyBorder="1"/>
    <xf numFmtId="49" fontId="0" fillId="0" borderId="1" xfId="0" applyNumberFormat="1" applyBorder="1" applyAlignment="1">
      <alignment horizontal="left"/>
    </xf>
    <xf numFmtId="49" fontId="0" fillId="5" borderId="1" xfId="0" applyNumberFormat="1" applyFill="1" applyBorder="1" applyAlignment="1">
      <alignment horizontal="center" vertical="center"/>
    </xf>
    <xf numFmtId="0" fontId="0" fillId="0" borderId="1" xfId="0" applyBorder="1"/>
    <xf numFmtId="49" fontId="1" fillId="5" borderId="1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/>
    </xf>
    <xf numFmtId="49" fontId="0" fillId="0" borderId="2" xfId="0" applyNumberFormat="1" applyFill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0" fillId="6" borderId="3" xfId="0" applyFont="1" applyFill="1" applyBorder="1"/>
    <xf numFmtId="49" fontId="0" fillId="6" borderId="1" xfId="0" applyNumberFormat="1" applyFont="1" applyFill="1" applyBorder="1" applyAlignment="1">
      <alignment horizontal="left"/>
    </xf>
    <xf numFmtId="0" fontId="0" fillId="0" borderId="3" xfId="0" applyFont="1" applyBorder="1"/>
    <xf numFmtId="49" fontId="0" fillId="0" borderId="1" xfId="0" applyNumberFormat="1" applyFont="1" applyBorder="1" applyAlignment="1">
      <alignment horizontal="left"/>
    </xf>
    <xf numFmtId="49" fontId="0" fillId="6" borderId="1" xfId="0" applyNumberFormat="1" applyFont="1" applyFill="1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0" fontId="0" fillId="0" borderId="1" xfId="0" applyNumberFormat="1" applyBorder="1" applyAlignment="1">
      <alignment horizontal="left"/>
    </xf>
    <xf numFmtId="49" fontId="1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49" fontId="1" fillId="5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</cellXfs>
  <cellStyles count="2">
    <cellStyle name="Link" xfId="1" builtinId="8"/>
    <cellStyle name="Standard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le1" displayName="Tabelle1" ref="A1:F50" totalsRowCount="1">
  <autoFilter ref="A1:F49">
    <filterColumn colId="1">
      <filters>
        <filter val="TN2420"/>
      </filters>
    </filterColumn>
  </autoFilter>
  <sortState ref="A13:E40">
    <sortCondition ref="C1:C49"/>
  </sortState>
  <tableColumns count="6">
    <tableColumn id="1" name="mod" dataDxfId="1">
      <calculatedColumnFormula>VLOOKUP(Tabelle1[[#This Row],[typ]],Tabelle4!A$6:B$100,2,FALSE)</calculatedColumnFormula>
    </tableColumn>
    <tableColumn id="2" name="typ"/>
    <tableColumn id="3" name="zahl"/>
    <tableColumn id="4" name="count" totalsRowFunction="custom">
      <totalsRowFormula>SUBTOTAL(9,D2:D49)</totalsRowFormula>
    </tableColumn>
    <tableColumn id="5" name="drucker"/>
    <tableColumn id="6" name="Spalte1" dataDxfId="0">
      <calculatedColumnFormula>VLOOKUP(Tabelle1[[#This Row],[typ]],Tabelle3!B$4:F$17,4,FALSE)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115.93/" TargetMode="External"/><Relationship Id="rId3" Type="http://schemas.openxmlformats.org/officeDocument/2006/relationships/hyperlink" Target="http://192.168.114.64/" TargetMode="External"/><Relationship Id="rId7" Type="http://schemas.openxmlformats.org/officeDocument/2006/relationships/hyperlink" Target="http://192.168.115.66/" TargetMode="External"/><Relationship Id="rId12" Type="http://schemas.openxmlformats.org/officeDocument/2006/relationships/hyperlink" Target="http://192.168.115.127/" TargetMode="External"/><Relationship Id="rId2" Type="http://schemas.openxmlformats.org/officeDocument/2006/relationships/hyperlink" Target="http://192.168.114.63/" TargetMode="External"/><Relationship Id="rId1" Type="http://schemas.openxmlformats.org/officeDocument/2006/relationships/hyperlink" Target="http://192.168.114.60/" TargetMode="External"/><Relationship Id="rId6" Type="http://schemas.openxmlformats.org/officeDocument/2006/relationships/hyperlink" Target="http://192.168.115.61/" TargetMode="External"/><Relationship Id="rId11" Type="http://schemas.openxmlformats.org/officeDocument/2006/relationships/hyperlink" Target="http://192.168.115.162/" TargetMode="External"/><Relationship Id="rId5" Type="http://schemas.openxmlformats.org/officeDocument/2006/relationships/hyperlink" Target="http://192.168.115.38/" TargetMode="External"/><Relationship Id="rId10" Type="http://schemas.openxmlformats.org/officeDocument/2006/relationships/hyperlink" Target="http://192.168.115.142/" TargetMode="External"/><Relationship Id="rId4" Type="http://schemas.openxmlformats.org/officeDocument/2006/relationships/hyperlink" Target="http://192.168.115.35/" TargetMode="External"/><Relationship Id="rId9" Type="http://schemas.openxmlformats.org/officeDocument/2006/relationships/hyperlink" Target="http://192.168.115.12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6"/>
  <sheetViews>
    <sheetView workbookViewId="0">
      <selection activeCell="A8" sqref="A8"/>
    </sheetView>
  </sheetViews>
  <sheetFormatPr baseColWidth="10" defaultRowHeight="15" x14ac:dyDescent="0.25"/>
  <cols>
    <col min="1" max="1" width="42.85546875" style="23" customWidth="1"/>
    <col min="2" max="2" width="4.85546875" style="2" bestFit="1" customWidth="1"/>
    <col min="3" max="3" width="9.42578125" style="2" bestFit="1" customWidth="1"/>
    <col min="4" max="4" width="3.28515625" style="2" bestFit="1" customWidth="1"/>
    <col min="5" max="5" width="8.28515625" style="2" bestFit="1" customWidth="1"/>
    <col min="6" max="6" width="3.28515625" style="2" bestFit="1" customWidth="1"/>
    <col min="7" max="7" width="12.42578125" style="2" customWidth="1"/>
    <col min="8" max="8" width="3.28515625" style="2" bestFit="1" customWidth="1"/>
    <col min="9" max="9" width="10.28515625" style="2" customWidth="1"/>
    <col min="10" max="10" width="3.28515625" style="2" bestFit="1" customWidth="1"/>
    <col min="11" max="11" width="9.140625" style="2" bestFit="1" customWidth="1"/>
    <col min="12" max="12" width="3.28515625" style="2" bestFit="1" customWidth="1"/>
    <col min="13" max="13" width="9.5703125" style="2" bestFit="1" customWidth="1"/>
    <col min="14" max="14" width="3.28515625" style="2" bestFit="1" customWidth="1"/>
    <col min="15" max="15" width="9.140625" bestFit="1" customWidth="1"/>
    <col min="16" max="16" width="3.28515625" bestFit="1" customWidth="1"/>
    <col min="17" max="17" width="10.140625" bestFit="1" customWidth="1"/>
    <col min="18" max="18" width="3.28515625" bestFit="1" customWidth="1"/>
    <col min="19" max="19" width="12" bestFit="1" customWidth="1"/>
    <col min="20" max="20" width="6.140625" customWidth="1"/>
  </cols>
  <sheetData>
    <row r="1" spans="1:20" x14ac:dyDescent="0.25">
      <c r="A1" s="54" t="s">
        <v>49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9" t="s">
        <v>66</v>
      </c>
      <c r="R1" s="9"/>
      <c r="S1" s="9"/>
      <c r="T1" s="9" t="s">
        <v>68</v>
      </c>
    </row>
    <row r="2" spans="1:20" x14ac:dyDescent="0.25">
      <c r="A2" s="55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17" t="s">
        <v>67</v>
      </c>
      <c r="R2" s="17"/>
      <c r="S2" s="17"/>
      <c r="T2" s="17" t="s">
        <v>69</v>
      </c>
    </row>
    <row r="3" spans="1:20" x14ac:dyDescent="0.25">
      <c r="A3" s="18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</row>
    <row r="4" spans="1:20" x14ac:dyDescent="0.25">
      <c r="A4" s="18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6" spans="1:20" s="9" customFormat="1" x14ac:dyDescent="0.25">
      <c r="A6" s="19" t="s">
        <v>0</v>
      </c>
      <c r="B6" s="24" t="s">
        <v>55</v>
      </c>
      <c r="C6" s="56" t="s">
        <v>2</v>
      </c>
      <c r="D6" s="56"/>
      <c r="E6" s="57" t="s">
        <v>3</v>
      </c>
      <c r="F6" s="57"/>
      <c r="G6" s="58" t="s">
        <v>4</v>
      </c>
      <c r="H6" s="58"/>
      <c r="I6" s="59" t="s">
        <v>5</v>
      </c>
      <c r="J6" s="59"/>
      <c r="K6" s="53" t="s">
        <v>6</v>
      </c>
      <c r="L6" s="53"/>
      <c r="M6" s="53" t="s">
        <v>7</v>
      </c>
      <c r="N6" s="53"/>
      <c r="O6" s="53" t="s">
        <v>14</v>
      </c>
      <c r="P6" s="53"/>
      <c r="Q6" s="53" t="s">
        <v>52</v>
      </c>
      <c r="R6" s="53"/>
      <c r="S6" s="30"/>
    </row>
    <row r="7" spans="1:20" s="9" customFormat="1" x14ac:dyDescent="0.25">
      <c r="A7" s="19"/>
      <c r="B7" s="24"/>
      <c r="C7" s="28" t="s">
        <v>47</v>
      </c>
      <c r="D7" s="28" t="s">
        <v>48</v>
      </c>
      <c r="E7" s="25" t="s">
        <v>47</v>
      </c>
      <c r="F7" s="25" t="s">
        <v>48</v>
      </c>
      <c r="G7" s="26" t="s">
        <v>47</v>
      </c>
      <c r="H7" s="26" t="s">
        <v>48</v>
      </c>
      <c r="I7" s="27" t="s">
        <v>47</v>
      </c>
      <c r="J7" s="27" t="s">
        <v>48</v>
      </c>
      <c r="K7" s="24" t="s">
        <v>47</v>
      </c>
      <c r="L7" s="24" t="s">
        <v>48</v>
      </c>
      <c r="M7" s="24" t="s">
        <v>47</v>
      </c>
      <c r="N7" s="24" t="s">
        <v>48</v>
      </c>
      <c r="O7" s="24" t="s">
        <v>47</v>
      </c>
      <c r="P7" s="24" t="s">
        <v>48</v>
      </c>
      <c r="Q7" s="24" t="s">
        <v>47</v>
      </c>
      <c r="R7" s="24" t="s">
        <v>48</v>
      </c>
      <c r="S7" s="30"/>
    </row>
    <row r="8" spans="1:20" x14ac:dyDescent="0.25">
      <c r="A8" s="20" t="s">
        <v>1</v>
      </c>
      <c r="B8" s="4" t="s">
        <v>13</v>
      </c>
      <c r="C8" s="29" t="s">
        <v>8</v>
      </c>
      <c r="D8" s="28" t="s">
        <v>81</v>
      </c>
      <c r="E8" s="6"/>
      <c r="F8" s="25"/>
      <c r="G8" s="7"/>
      <c r="H8" s="26"/>
      <c r="I8" s="8"/>
      <c r="J8" s="27"/>
      <c r="K8" s="4" t="s">
        <v>10</v>
      </c>
      <c r="L8" s="24" t="s">
        <v>51</v>
      </c>
      <c r="M8" s="4"/>
      <c r="N8" s="24"/>
      <c r="O8" s="5"/>
      <c r="P8" s="15"/>
      <c r="Q8" s="5"/>
      <c r="R8" s="15"/>
      <c r="S8" s="31" t="s">
        <v>61</v>
      </c>
    </row>
    <row r="9" spans="1:20" x14ac:dyDescent="0.25">
      <c r="A9" s="20"/>
      <c r="B9" s="4"/>
      <c r="C9" s="29" t="s">
        <v>9</v>
      </c>
      <c r="D9" s="28"/>
      <c r="E9" s="6"/>
      <c r="F9" s="25"/>
      <c r="G9" s="7"/>
      <c r="H9" s="26"/>
      <c r="I9" s="8"/>
      <c r="J9" s="27"/>
      <c r="K9" s="4"/>
      <c r="L9" s="24"/>
      <c r="M9" s="4"/>
      <c r="N9" s="24"/>
      <c r="O9" s="5"/>
      <c r="P9" s="15"/>
      <c r="Q9" s="5"/>
      <c r="R9" s="15"/>
      <c r="S9" s="31"/>
    </row>
    <row r="10" spans="1:20" x14ac:dyDescent="0.25">
      <c r="A10" s="21"/>
      <c r="B10" s="10"/>
      <c r="C10" s="29"/>
      <c r="D10" s="28"/>
      <c r="E10" s="6"/>
      <c r="F10" s="25"/>
      <c r="G10" s="7"/>
      <c r="H10" s="26"/>
      <c r="I10" s="8"/>
      <c r="J10" s="27"/>
      <c r="K10" s="10"/>
      <c r="L10" s="14"/>
      <c r="M10" s="10"/>
      <c r="N10" s="14"/>
      <c r="O10" s="11"/>
      <c r="P10" s="16"/>
      <c r="Q10" s="11"/>
      <c r="R10" s="16"/>
      <c r="S10" s="31"/>
    </row>
    <row r="11" spans="1:20" x14ac:dyDescent="0.25">
      <c r="A11" s="20" t="s">
        <v>12</v>
      </c>
      <c r="B11" s="4" t="s">
        <v>13</v>
      </c>
      <c r="C11" s="29" t="s">
        <v>15</v>
      </c>
      <c r="D11" s="28"/>
      <c r="E11" s="6" t="s">
        <v>16</v>
      </c>
      <c r="F11" s="25"/>
      <c r="G11" s="7" t="s">
        <v>17</v>
      </c>
      <c r="H11" s="26"/>
      <c r="I11" s="8" t="s">
        <v>20</v>
      </c>
      <c r="J11" s="27"/>
      <c r="K11" s="4"/>
      <c r="L11" s="24"/>
      <c r="M11" s="4" t="s">
        <v>23</v>
      </c>
      <c r="N11" s="24"/>
      <c r="O11" s="5" t="s">
        <v>22</v>
      </c>
      <c r="P11" s="15"/>
      <c r="Q11" s="5"/>
      <c r="R11" s="15"/>
      <c r="S11" s="31" t="s">
        <v>62</v>
      </c>
    </row>
    <row r="12" spans="1:20" x14ac:dyDescent="0.25">
      <c r="A12" s="20"/>
      <c r="B12" s="4"/>
      <c r="C12" s="29" t="s">
        <v>56</v>
      </c>
      <c r="D12" s="28"/>
      <c r="E12" s="6" t="s">
        <v>19</v>
      </c>
      <c r="F12" s="25"/>
      <c r="G12" s="7" t="s">
        <v>18</v>
      </c>
      <c r="H12" s="26"/>
      <c r="I12" s="8" t="s">
        <v>21</v>
      </c>
      <c r="J12" s="27"/>
      <c r="K12" s="4"/>
      <c r="L12" s="24"/>
      <c r="M12" s="4"/>
      <c r="N12" s="24"/>
      <c r="O12" s="5"/>
      <c r="P12" s="15"/>
      <c r="Q12" s="5"/>
      <c r="R12" s="15"/>
      <c r="S12" s="31"/>
    </row>
    <row r="13" spans="1:20" x14ac:dyDescent="0.25">
      <c r="A13" s="20"/>
      <c r="B13" s="4"/>
      <c r="C13" s="29" t="s">
        <v>57</v>
      </c>
      <c r="D13" s="28" t="s">
        <v>50</v>
      </c>
      <c r="E13" s="6" t="s">
        <v>58</v>
      </c>
      <c r="F13" s="25" t="s">
        <v>13</v>
      </c>
      <c r="G13" s="7" t="s">
        <v>59</v>
      </c>
      <c r="H13" s="26" t="s">
        <v>13</v>
      </c>
      <c r="I13" s="8" t="s">
        <v>60</v>
      </c>
      <c r="J13" s="27" t="s">
        <v>13</v>
      </c>
      <c r="K13" s="4"/>
      <c r="L13" s="24"/>
      <c r="M13" s="4"/>
      <c r="N13" s="24"/>
      <c r="O13" s="5"/>
      <c r="P13" s="15"/>
      <c r="Q13" s="5"/>
      <c r="R13" s="15"/>
      <c r="S13" s="31"/>
    </row>
    <row r="14" spans="1:20" s="12" customFormat="1" x14ac:dyDescent="0.25">
      <c r="A14" s="21"/>
      <c r="B14" s="10"/>
      <c r="C14" s="29"/>
      <c r="D14" s="28"/>
      <c r="E14" s="6"/>
      <c r="F14" s="25"/>
      <c r="G14" s="7"/>
      <c r="H14" s="26"/>
      <c r="I14" s="8"/>
      <c r="J14" s="27"/>
      <c r="K14" s="10"/>
      <c r="L14" s="14"/>
      <c r="M14" s="10"/>
      <c r="N14" s="14"/>
      <c r="O14" s="11"/>
      <c r="P14" s="16"/>
      <c r="Q14" s="11"/>
      <c r="R14" s="16"/>
      <c r="S14" s="32"/>
    </row>
    <row r="15" spans="1:20" x14ac:dyDescent="0.25">
      <c r="A15" s="20" t="s">
        <v>24</v>
      </c>
      <c r="B15" s="4" t="s">
        <v>13</v>
      </c>
      <c r="C15" s="29" t="s">
        <v>25</v>
      </c>
      <c r="D15" s="28" t="s">
        <v>44</v>
      </c>
      <c r="E15" s="6" t="s">
        <v>26</v>
      </c>
      <c r="F15" s="25" t="s">
        <v>13</v>
      </c>
      <c r="G15" s="7" t="s">
        <v>27</v>
      </c>
      <c r="H15" s="26" t="s">
        <v>13</v>
      </c>
      <c r="I15" s="8" t="s">
        <v>28</v>
      </c>
      <c r="J15" s="27" t="s">
        <v>11</v>
      </c>
      <c r="K15" s="4"/>
      <c r="L15" s="24"/>
      <c r="M15" s="4" t="s">
        <v>29</v>
      </c>
      <c r="N15" s="24"/>
      <c r="O15" s="5"/>
      <c r="P15" s="15"/>
      <c r="Q15" s="5"/>
      <c r="R15" s="15"/>
      <c r="S15" s="31" t="s">
        <v>82</v>
      </c>
    </row>
    <row r="16" spans="1:20" s="12" customFormat="1" x14ac:dyDescent="0.25">
      <c r="A16" s="21"/>
      <c r="B16" s="10"/>
      <c r="C16" s="29"/>
      <c r="D16" s="28"/>
      <c r="E16" s="6"/>
      <c r="F16" s="25"/>
      <c r="G16" s="7"/>
      <c r="H16" s="26"/>
      <c r="I16" s="8"/>
      <c r="J16" s="27"/>
      <c r="K16" s="10"/>
      <c r="L16" s="14"/>
      <c r="M16" s="10"/>
      <c r="N16" s="14"/>
      <c r="O16" s="11"/>
      <c r="P16" s="16"/>
      <c r="Q16" s="11"/>
      <c r="R16" s="16"/>
      <c r="S16" s="32"/>
    </row>
    <row r="17" spans="1:22" x14ac:dyDescent="0.25">
      <c r="A17" s="20" t="s">
        <v>30</v>
      </c>
      <c r="B17" s="4" t="s">
        <v>13</v>
      </c>
      <c r="C17" s="29" t="s">
        <v>31</v>
      </c>
      <c r="D17" s="28"/>
      <c r="E17" s="6"/>
      <c r="F17" s="25"/>
      <c r="G17" s="7"/>
      <c r="H17" s="26"/>
      <c r="I17" s="8"/>
      <c r="J17" s="27"/>
      <c r="K17" s="4" t="s">
        <v>33</v>
      </c>
      <c r="L17" s="24"/>
      <c r="M17" s="4"/>
      <c r="N17" s="24"/>
      <c r="O17" s="5"/>
      <c r="P17" s="15"/>
      <c r="Q17" s="5"/>
      <c r="R17" s="15"/>
      <c r="S17" s="31" t="s">
        <v>63</v>
      </c>
    </row>
    <row r="18" spans="1:22" x14ac:dyDescent="0.25">
      <c r="A18" s="20"/>
      <c r="B18" s="4"/>
      <c r="C18" s="29" t="s">
        <v>32</v>
      </c>
      <c r="D18" s="28" t="s">
        <v>51</v>
      </c>
      <c r="E18" s="6"/>
      <c r="F18" s="25"/>
      <c r="G18" s="7"/>
      <c r="H18" s="26"/>
      <c r="I18" s="8"/>
      <c r="J18" s="27"/>
      <c r="K18" s="4"/>
      <c r="L18" s="24"/>
      <c r="M18" s="4"/>
      <c r="N18" s="24"/>
      <c r="O18" s="5"/>
      <c r="P18" s="15"/>
      <c r="Q18" s="5"/>
      <c r="R18" s="15"/>
      <c r="S18" s="31"/>
    </row>
    <row r="19" spans="1:22" s="12" customFormat="1" x14ac:dyDescent="0.25">
      <c r="A19" s="21"/>
      <c r="B19" s="10"/>
      <c r="C19" s="29"/>
      <c r="D19" s="28"/>
      <c r="E19" s="6"/>
      <c r="F19" s="25"/>
      <c r="G19" s="7"/>
      <c r="H19" s="26"/>
      <c r="I19" s="8"/>
      <c r="J19" s="27"/>
      <c r="K19" s="10"/>
      <c r="L19" s="14"/>
      <c r="M19" s="10"/>
      <c r="N19" s="14"/>
      <c r="O19" s="11"/>
      <c r="P19" s="16"/>
      <c r="Q19" s="11"/>
      <c r="R19" s="16"/>
      <c r="S19" s="32"/>
    </row>
    <row r="20" spans="1:22" x14ac:dyDescent="0.25">
      <c r="A20" s="20" t="s">
        <v>34</v>
      </c>
      <c r="B20" s="4" t="s">
        <v>13</v>
      </c>
      <c r="C20" s="29" t="s">
        <v>35</v>
      </c>
      <c r="D20" s="28"/>
      <c r="E20" s="6"/>
      <c r="F20" s="25"/>
      <c r="G20" s="7"/>
      <c r="H20" s="26"/>
      <c r="I20" s="8"/>
      <c r="J20" s="27"/>
      <c r="K20" s="4" t="s">
        <v>37</v>
      </c>
      <c r="L20" s="24"/>
      <c r="M20" s="4"/>
      <c r="N20" s="24"/>
      <c r="O20" s="5"/>
      <c r="P20" s="15"/>
      <c r="Q20" s="5"/>
      <c r="R20" s="15"/>
      <c r="S20" s="31" t="s">
        <v>64</v>
      </c>
    </row>
    <row r="21" spans="1:22" x14ac:dyDescent="0.25">
      <c r="A21" s="20"/>
      <c r="B21" s="4"/>
      <c r="C21" s="29" t="s">
        <v>36</v>
      </c>
      <c r="D21" s="28" t="s">
        <v>13</v>
      </c>
      <c r="E21" s="6"/>
      <c r="F21" s="25"/>
      <c r="G21" s="7"/>
      <c r="H21" s="26"/>
      <c r="I21" s="8"/>
      <c r="J21" s="27"/>
      <c r="K21" s="4"/>
      <c r="L21" s="24"/>
      <c r="M21" s="4"/>
      <c r="N21" s="24"/>
      <c r="O21" s="5"/>
      <c r="P21" s="15"/>
      <c r="Q21" s="5"/>
      <c r="R21" s="15"/>
      <c r="S21" s="31"/>
    </row>
    <row r="22" spans="1:22" s="12" customFormat="1" x14ac:dyDescent="0.25">
      <c r="A22" s="21"/>
      <c r="B22" s="10"/>
      <c r="C22" s="29"/>
      <c r="D22" s="28"/>
      <c r="E22" s="6"/>
      <c r="F22" s="25"/>
      <c r="G22" s="7"/>
      <c r="H22" s="26"/>
      <c r="I22" s="8"/>
      <c r="J22" s="27"/>
      <c r="K22" s="10"/>
      <c r="L22" s="14"/>
      <c r="M22" s="10"/>
      <c r="N22" s="14"/>
      <c r="O22" s="11"/>
      <c r="P22" s="16"/>
      <c r="Q22" s="11"/>
      <c r="R22" s="16"/>
      <c r="S22" s="32"/>
    </row>
    <row r="23" spans="1:22" x14ac:dyDescent="0.25">
      <c r="A23" s="20" t="s">
        <v>38</v>
      </c>
      <c r="B23" s="4" t="s">
        <v>13</v>
      </c>
      <c r="C23" s="29" t="s">
        <v>39</v>
      </c>
      <c r="D23" s="28" t="s">
        <v>44</v>
      </c>
      <c r="E23" s="6" t="s">
        <v>40</v>
      </c>
      <c r="F23" s="25" t="s">
        <v>50</v>
      </c>
      <c r="G23" s="7" t="s">
        <v>41</v>
      </c>
      <c r="H23" s="26" t="s">
        <v>13</v>
      </c>
      <c r="I23" s="8" t="s">
        <v>42</v>
      </c>
      <c r="J23" s="27" t="s">
        <v>13</v>
      </c>
      <c r="K23" s="4" t="s">
        <v>43</v>
      </c>
      <c r="L23" s="24"/>
      <c r="M23" s="4" t="s">
        <v>46</v>
      </c>
      <c r="N23" s="24"/>
      <c r="O23" s="5" t="s">
        <v>45</v>
      </c>
      <c r="P23" s="15"/>
      <c r="Q23" s="5" t="s">
        <v>53</v>
      </c>
      <c r="R23" s="15" t="s">
        <v>54</v>
      </c>
      <c r="S23" s="33" t="s">
        <v>65</v>
      </c>
    </row>
    <row r="24" spans="1:22" x14ac:dyDescent="0.25">
      <c r="A24" s="34"/>
      <c r="B24" s="4"/>
      <c r="C24" s="35"/>
      <c r="D24" s="35"/>
      <c r="E24" s="6"/>
      <c r="F24" s="6"/>
      <c r="G24" s="7"/>
      <c r="H24" s="7"/>
      <c r="I24" s="8"/>
      <c r="J24" s="8"/>
      <c r="K24" s="4"/>
      <c r="L24" s="4"/>
      <c r="M24" s="4"/>
      <c r="N24" s="4"/>
      <c r="O24" s="5"/>
      <c r="P24" s="5"/>
      <c r="Q24" s="5"/>
      <c r="R24" s="5"/>
      <c r="S24" s="36"/>
    </row>
    <row r="25" spans="1:22" x14ac:dyDescent="0.25">
      <c r="A25" s="34" t="s">
        <v>70</v>
      </c>
      <c r="B25" s="4" t="s">
        <v>13</v>
      </c>
      <c r="C25" s="35"/>
      <c r="D25" s="35"/>
      <c r="E25" s="6"/>
      <c r="F25" s="6"/>
      <c r="G25" s="7"/>
      <c r="H25" s="7"/>
      <c r="I25" s="8"/>
      <c r="J25" s="8"/>
      <c r="K25" s="4"/>
      <c r="L25" s="4"/>
      <c r="M25" s="4"/>
      <c r="N25" s="4"/>
      <c r="O25" s="5"/>
      <c r="P25" s="5"/>
      <c r="Q25" s="5"/>
      <c r="R25" s="5"/>
      <c r="S25" s="36" t="s">
        <v>71</v>
      </c>
    </row>
    <row r="26" spans="1:22" x14ac:dyDescent="0.25">
      <c r="A26" s="34"/>
      <c r="B26" s="4"/>
      <c r="C26" s="35"/>
      <c r="D26" s="35"/>
      <c r="E26" s="6"/>
      <c r="F26" s="6"/>
      <c r="G26" s="7"/>
      <c r="H26" s="7"/>
      <c r="I26" s="8"/>
      <c r="J26" s="8"/>
      <c r="K26" s="4"/>
      <c r="L26" s="4"/>
      <c r="M26" s="4"/>
      <c r="N26" s="4"/>
      <c r="O26" s="5"/>
      <c r="P26" s="5"/>
      <c r="Q26" s="5"/>
      <c r="R26" s="5"/>
      <c r="S26" s="36"/>
    </row>
    <row r="27" spans="1:22" x14ac:dyDescent="0.25">
      <c r="A27" s="34" t="s">
        <v>72</v>
      </c>
      <c r="B27" s="4" t="s">
        <v>11</v>
      </c>
      <c r="C27" s="35" t="s">
        <v>74</v>
      </c>
      <c r="D27" s="28" t="s">
        <v>13</v>
      </c>
      <c r="E27" s="6" t="s">
        <v>75</v>
      </c>
      <c r="F27" s="6" t="s">
        <v>80</v>
      </c>
      <c r="G27" s="7" t="s">
        <v>76</v>
      </c>
      <c r="H27" s="7" t="s">
        <v>13</v>
      </c>
      <c r="I27" s="8" t="s">
        <v>77</v>
      </c>
      <c r="J27" s="8" t="s">
        <v>13</v>
      </c>
      <c r="K27" s="4"/>
      <c r="L27" s="4"/>
      <c r="M27" s="4"/>
      <c r="N27" s="4"/>
      <c r="O27" s="5"/>
      <c r="P27" s="5"/>
      <c r="Q27" s="5"/>
      <c r="R27" s="5"/>
      <c r="S27" s="36" t="s">
        <v>73</v>
      </c>
    </row>
    <row r="28" spans="1:22" x14ac:dyDescent="0.25">
      <c r="A28" s="34"/>
      <c r="B28" s="4"/>
      <c r="C28" s="35"/>
      <c r="D28" s="35"/>
      <c r="E28" s="6"/>
      <c r="F28" s="6"/>
      <c r="G28" s="7"/>
      <c r="H28" s="7"/>
      <c r="I28" s="8"/>
      <c r="J28" s="8"/>
      <c r="K28" s="4"/>
      <c r="L28" s="4"/>
      <c r="M28" s="4"/>
      <c r="N28" s="4"/>
      <c r="O28" s="5"/>
      <c r="P28" s="5"/>
      <c r="Q28" s="5"/>
      <c r="R28" s="5"/>
      <c r="S28" s="36"/>
    </row>
    <row r="29" spans="1:22" x14ac:dyDescent="0.25">
      <c r="A29" s="34" t="s">
        <v>78</v>
      </c>
      <c r="B29" s="4" t="s">
        <v>11</v>
      </c>
      <c r="C29" s="35" t="s">
        <v>79</v>
      </c>
      <c r="D29" s="28" t="s">
        <v>103</v>
      </c>
      <c r="E29" s="6"/>
      <c r="F29" s="6"/>
      <c r="G29" s="7"/>
      <c r="H29" s="7"/>
      <c r="I29" s="8"/>
      <c r="J29" s="8"/>
      <c r="K29" s="4" t="s">
        <v>101</v>
      </c>
      <c r="L29" s="4" t="s">
        <v>13</v>
      </c>
      <c r="M29" s="4"/>
      <c r="N29" s="4"/>
      <c r="O29" s="5"/>
      <c r="P29" s="5"/>
      <c r="Q29" s="5"/>
      <c r="R29" s="5"/>
      <c r="S29" s="36" t="s">
        <v>83</v>
      </c>
      <c r="V29" t="s">
        <v>102</v>
      </c>
    </row>
    <row r="30" spans="1:22" x14ac:dyDescent="0.25">
      <c r="A30" s="34" t="s">
        <v>84</v>
      </c>
      <c r="B30" s="4" t="s">
        <v>13</v>
      </c>
      <c r="C30" s="35"/>
      <c r="D30" s="35"/>
      <c r="E30" s="6"/>
      <c r="F30" s="6"/>
      <c r="G30" s="7"/>
      <c r="H30" s="7"/>
      <c r="I30" s="8"/>
      <c r="J30" s="8"/>
      <c r="K30" s="4"/>
      <c r="L30" s="4"/>
      <c r="M30" s="4"/>
      <c r="N30" s="4"/>
      <c r="O30" s="5"/>
      <c r="P30" s="5"/>
      <c r="Q30" s="5"/>
      <c r="R30" s="5"/>
      <c r="S30" s="36" t="s">
        <v>86</v>
      </c>
    </row>
    <row r="31" spans="1:22" x14ac:dyDescent="0.25">
      <c r="A31" s="34" t="s">
        <v>85</v>
      </c>
      <c r="B31" s="4" t="s">
        <v>13</v>
      </c>
      <c r="C31" s="35"/>
      <c r="D31" s="35"/>
      <c r="E31" s="6"/>
      <c r="F31" s="6"/>
      <c r="G31" s="7"/>
      <c r="H31" s="7"/>
      <c r="I31" s="8"/>
      <c r="J31" s="8"/>
      <c r="K31" s="4"/>
      <c r="L31" s="4"/>
      <c r="M31" s="4"/>
      <c r="N31" s="4"/>
      <c r="O31" s="5"/>
      <c r="P31" s="5"/>
      <c r="Q31" s="5"/>
      <c r="R31" s="5"/>
      <c r="S31" s="36" t="s">
        <v>87</v>
      </c>
    </row>
    <row r="32" spans="1:22" x14ac:dyDescent="0.25">
      <c r="A32" s="2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1"/>
      <c r="P32" s="1"/>
      <c r="Q32" s="1"/>
      <c r="R32" s="1"/>
    </row>
    <row r="33" spans="1:19" x14ac:dyDescent="0.25">
      <c r="A33" s="40" t="s">
        <v>88</v>
      </c>
      <c r="B33" s="4" t="s">
        <v>13</v>
      </c>
      <c r="C33" s="35" t="s">
        <v>90</v>
      </c>
      <c r="D33" s="37"/>
      <c r="E33" s="6" t="s">
        <v>92</v>
      </c>
      <c r="F33" s="6"/>
      <c r="G33" s="7" t="s">
        <v>94</v>
      </c>
      <c r="H33" s="7"/>
      <c r="I33" s="8" t="s">
        <v>96</v>
      </c>
      <c r="J33" s="8"/>
      <c r="K33" s="4" t="s">
        <v>98</v>
      </c>
      <c r="L33" s="4" t="s">
        <v>80</v>
      </c>
      <c r="M33" s="4" t="s">
        <v>100</v>
      </c>
      <c r="N33" s="4" t="s">
        <v>80</v>
      </c>
      <c r="O33" s="5" t="s">
        <v>99</v>
      </c>
      <c r="P33" s="5" t="s">
        <v>80</v>
      </c>
      <c r="Q33" s="5"/>
      <c r="R33" s="5"/>
      <c r="S33" s="36" t="s">
        <v>89</v>
      </c>
    </row>
    <row r="34" spans="1:19" x14ac:dyDescent="0.25">
      <c r="A34" s="34"/>
      <c r="B34" s="4"/>
      <c r="C34" s="35" t="s">
        <v>91</v>
      </c>
      <c r="D34" s="38" t="s">
        <v>11</v>
      </c>
      <c r="E34" s="6" t="s">
        <v>93</v>
      </c>
      <c r="F34" s="39" t="s">
        <v>11</v>
      </c>
      <c r="G34" s="7" t="s">
        <v>95</v>
      </c>
      <c r="H34" s="7" t="s">
        <v>50</v>
      </c>
      <c r="I34" s="8" t="s">
        <v>97</v>
      </c>
      <c r="J34" s="8" t="s">
        <v>50</v>
      </c>
      <c r="K34" s="4"/>
      <c r="L34" s="4"/>
      <c r="M34" s="4"/>
      <c r="N34" s="4"/>
      <c r="O34" s="5"/>
      <c r="P34" s="5"/>
      <c r="Q34" s="5"/>
      <c r="R34" s="5"/>
      <c r="S34" s="36"/>
    </row>
    <row r="35" spans="1:19" x14ac:dyDescent="0.25">
      <c r="A35" s="2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1"/>
      <c r="P35" s="1"/>
      <c r="Q35" s="1"/>
      <c r="R35" s="1"/>
    </row>
    <row r="36" spans="1:19" x14ac:dyDescent="0.25">
      <c r="A36" s="2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1"/>
      <c r="P36" s="1"/>
      <c r="Q36" s="1"/>
      <c r="R36" s="1"/>
    </row>
    <row r="37" spans="1:19" x14ac:dyDescent="0.25">
      <c r="A37" s="2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1"/>
      <c r="P37" s="1"/>
      <c r="Q37" s="1"/>
      <c r="R37" s="1"/>
    </row>
    <row r="38" spans="1:19" x14ac:dyDescent="0.25">
      <c r="A38" s="2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1"/>
      <c r="P38" s="1"/>
      <c r="Q38" s="1"/>
      <c r="R38" s="1"/>
    </row>
    <row r="39" spans="1:19" x14ac:dyDescent="0.25">
      <c r="A39" s="2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1"/>
      <c r="P39" s="1"/>
      <c r="Q39" s="1"/>
      <c r="R39" s="1"/>
    </row>
    <row r="40" spans="1:19" x14ac:dyDescent="0.25">
      <c r="A40" s="2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1"/>
      <c r="P40" s="1"/>
      <c r="Q40" s="1"/>
      <c r="R40" s="1"/>
    </row>
    <row r="41" spans="1:19" x14ac:dyDescent="0.25">
      <c r="A41" s="2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1"/>
      <c r="P41" s="1"/>
      <c r="Q41" s="1"/>
      <c r="R41" s="1"/>
    </row>
    <row r="42" spans="1:19" x14ac:dyDescent="0.25">
      <c r="A42" s="2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1"/>
      <c r="P42" s="1"/>
      <c r="Q42" s="1"/>
      <c r="R42" s="1"/>
    </row>
    <row r="43" spans="1:19" x14ac:dyDescent="0.25">
      <c r="A43" s="2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1"/>
      <c r="P43" s="1"/>
      <c r="Q43" s="1"/>
      <c r="R43" s="1"/>
    </row>
    <row r="44" spans="1:19" x14ac:dyDescent="0.25">
      <c r="A44" s="2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1"/>
      <c r="P44" s="1"/>
      <c r="Q44" s="1"/>
      <c r="R44" s="1"/>
    </row>
    <row r="45" spans="1:19" x14ac:dyDescent="0.25">
      <c r="A45" s="2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1"/>
      <c r="P45" s="1"/>
      <c r="Q45" s="1"/>
      <c r="R45" s="1"/>
    </row>
    <row r="46" spans="1:19" x14ac:dyDescent="0.25">
      <c r="A46" s="2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1"/>
      <c r="P46" s="1"/>
      <c r="Q46" s="1"/>
      <c r="R46" s="1"/>
    </row>
    <row r="47" spans="1:19" x14ac:dyDescent="0.25">
      <c r="A47" s="2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1"/>
      <c r="P47" s="1"/>
      <c r="Q47" s="1"/>
      <c r="R47" s="1"/>
    </row>
    <row r="48" spans="1:19" x14ac:dyDescent="0.25">
      <c r="A48" s="2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1"/>
      <c r="P48" s="1"/>
      <c r="Q48" s="1"/>
      <c r="R48" s="1"/>
    </row>
    <row r="49" spans="1:18" x14ac:dyDescent="0.25">
      <c r="A49" s="2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1"/>
      <c r="P49" s="1"/>
      <c r="Q49" s="1"/>
      <c r="R49" s="1"/>
    </row>
    <row r="50" spans="1:18" x14ac:dyDescent="0.25">
      <c r="A50" s="2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1"/>
      <c r="P50" s="1"/>
      <c r="Q50" s="1"/>
      <c r="R50" s="1"/>
    </row>
    <row r="51" spans="1:18" x14ac:dyDescent="0.25">
      <c r="A51" s="2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1"/>
      <c r="P51" s="1"/>
      <c r="Q51" s="1"/>
      <c r="R51" s="1"/>
    </row>
    <row r="52" spans="1:18" x14ac:dyDescent="0.25">
      <c r="A52" s="2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1"/>
      <c r="P52" s="1"/>
      <c r="Q52" s="1"/>
      <c r="R52" s="1"/>
    </row>
    <row r="53" spans="1:18" x14ac:dyDescent="0.25">
      <c r="A53" s="2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1"/>
      <c r="P53" s="1"/>
      <c r="Q53" s="1"/>
      <c r="R53" s="1"/>
    </row>
    <row r="54" spans="1:18" x14ac:dyDescent="0.25">
      <c r="A54" s="2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1"/>
      <c r="P54" s="1"/>
      <c r="Q54" s="1"/>
      <c r="R54" s="1"/>
    </row>
    <row r="55" spans="1:18" x14ac:dyDescent="0.25">
      <c r="A55" s="2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1"/>
      <c r="P55" s="1"/>
      <c r="Q55" s="1"/>
      <c r="R55" s="1"/>
    </row>
    <row r="56" spans="1:18" x14ac:dyDescent="0.25">
      <c r="A56" s="2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1"/>
      <c r="P56" s="1"/>
      <c r="Q56" s="1"/>
      <c r="R56" s="1"/>
    </row>
    <row r="57" spans="1:18" x14ac:dyDescent="0.25">
      <c r="A57" s="2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1"/>
      <c r="P57" s="1"/>
      <c r="Q57" s="1"/>
      <c r="R57" s="1"/>
    </row>
    <row r="58" spans="1:18" x14ac:dyDescent="0.25">
      <c r="A58" s="2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1"/>
      <c r="P58" s="1"/>
      <c r="Q58" s="1"/>
      <c r="R58" s="1"/>
    </row>
    <row r="59" spans="1:18" x14ac:dyDescent="0.25">
      <c r="A59" s="2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1"/>
      <c r="P59" s="1"/>
      <c r="Q59" s="1"/>
      <c r="R59" s="1"/>
    </row>
    <row r="60" spans="1:18" x14ac:dyDescent="0.25">
      <c r="A60" s="2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1"/>
      <c r="P60" s="1"/>
      <c r="Q60" s="1"/>
      <c r="R60" s="1"/>
    </row>
    <row r="61" spans="1:18" x14ac:dyDescent="0.25">
      <c r="A61" s="2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1"/>
      <c r="P61" s="1"/>
      <c r="Q61" s="1"/>
      <c r="R61" s="1"/>
    </row>
    <row r="62" spans="1:18" x14ac:dyDescent="0.25">
      <c r="A62" s="2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1"/>
      <c r="P62" s="1"/>
      <c r="Q62" s="1"/>
      <c r="R62" s="1"/>
    </row>
    <row r="63" spans="1:18" x14ac:dyDescent="0.25">
      <c r="A63" s="2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1"/>
      <c r="P63" s="1"/>
      <c r="Q63" s="1"/>
      <c r="R63" s="1"/>
    </row>
    <row r="64" spans="1:18" x14ac:dyDescent="0.25">
      <c r="A64" s="2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1"/>
      <c r="P64" s="1"/>
      <c r="Q64" s="1"/>
      <c r="R64" s="1"/>
    </row>
    <row r="65" spans="1:18" x14ac:dyDescent="0.25">
      <c r="A65" s="2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1"/>
      <c r="P65" s="1"/>
      <c r="Q65" s="1"/>
      <c r="R65" s="1"/>
    </row>
    <row r="66" spans="1:18" x14ac:dyDescent="0.25">
      <c r="A66" s="2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1"/>
      <c r="P66" s="1"/>
      <c r="Q66" s="1"/>
      <c r="R66" s="1"/>
    </row>
    <row r="67" spans="1:18" x14ac:dyDescent="0.25">
      <c r="A67" s="2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1"/>
      <c r="P67" s="1"/>
      <c r="Q67" s="1"/>
      <c r="R67" s="1"/>
    </row>
    <row r="68" spans="1:18" x14ac:dyDescent="0.25">
      <c r="A68" s="2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1"/>
      <c r="P68" s="1"/>
      <c r="Q68" s="1"/>
      <c r="R68" s="1"/>
    </row>
    <row r="69" spans="1:18" x14ac:dyDescent="0.25">
      <c r="A69" s="2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1"/>
      <c r="P69" s="1"/>
      <c r="Q69" s="1"/>
      <c r="R69" s="1"/>
    </row>
    <row r="70" spans="1:18" x14ac:dyDescent="0.25">
      <c r="A70" s="2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1"/>
      <c r="P70" s="1"/>
      <c r="Q70" s="1"/>
      <c r="R70" s="1"/>
    </row>
    <row r="71" spans="1:18" x14ac:dyDescent="0.25">
      <c r="A71" s="2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1"/>
      <c r="P71" s="1"/>
      <c r="Q71" s="1"/>
      <c r="R71" s="1"/>
    </row>
    <row r="72" spans="1:18" x14ac:dyDescent="0.25">
      <c r="A72" s="2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1"/>
      <c r="P72" s="1"/>
      <c r="Q72" s="1"/>
      <c r="R72" s="1"/>
    </row>
    <row r="73" spans="1:18" x14ac:dyDescent="0.25">
      <c r="A73" s="2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1"/>
      <c r="P73" s="1"/>
      <c r="Q73" s="1"/>
      <c r="R73" s="1"/>
    </row>
    <row r="74" spans="1:18" x14ac:dyDescent="0.25">
      <c r="A74" s="2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1"/>
      <c r="P74" s="1"/>
      <c r="Q74" s="1"/>
      <c r="R74" s="1"/>
    </row>
    <row r="75" spans="1:18" x14ac:dyDescent="0.25">
      <c r="A75" s="2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1"/>
      <c r="P75" s="1"/>
      <c r="Q75" s="1"/>
      <c r="R75" s="1"/>
    </row>
    <row r="76" spans="1:18" x14ac:dyDescent="0.25">
      <c r="A76" s="2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1"/>
      <c r="P76" s="1"/>
      <c r="Q76" s="1"/>
      <c r="R76" s="1"/>
    </row>
  </sheetData>
  <mergeCells count="9">
    <mergeCell ref="Q6:R6"/>
    <mergeCell ref="O6:P6"/>
    <mergeCell ref="A1:P2"/>
    <mergeCell ref="C6:D6"/>
    <mergeCell ref="E6:F6"/>
    <mergeCell ref="G6:H6"/>
    <mergeCell ref="I6:J6"/>
    <mergeCell ref="K6:L6"/>
    <mergeCell ref="M6:N6"/>
  </mergeCells>
  <phoneticPr fontId="2" type="noConversion"/>
  <pageMargins left="0.11811023622047245" right="0" top="0.78740157480314965" bottom="0.78740157480314965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D12" sqref="D12"/>
    </sheetView>
  </sheetViews>
  <sheetFormatPr baseColWidth="10" defaultRowHeight="15" x14ac:dyDescent="0.25"/>
  <cols>
    <col min="1" max="1" width="39.85546875" bestFit="1" customWidth="1"/>
    <col min="5" max="5" width="39.85546875" bestFit="1" customWidth="1"/>
    <col min="6" max="6" width="17.85546875" bestFit="1" customWidth="1"/>
  </cols>
  <sheetData>
    <row r="1" spans="1:6" x14ac:dyDescent="0.25">
      <c r="A1" t="s">
        <v>128</v>
      </c>
      <c r="B1" t="s">
        <v>129</v>
      </c>
      <c r="C1" t="s">
        <v>131</v>
      </c>
      <c r="D1" t="s">
        <v>130</v>
      </c>
      <c r="E1" t="s">
        <v>132</v>
      </c>
      <c r="F1" t="s">
        <v>177</v>
      </c>
    </row>
    <row r="2" spans="1:6" hidden="1" x14ac:dyDescent="0.25">
      <c r="A2" t="str">
        <f>VLOOKUP(Tabelle1[[#This Row],[typ]],Tabelle4!A$6:B$100,2,FALSE)</f>
        <v>Brother MFC-L8690CDW series</v>
      </c>
      <c r="B2" t="s">
        <v>176</v>
      </c>
      <c r="C2" t="s">
        <v>104</v>
      </c>
      <c r="D2">
        <v>1</v>
      </c>
      <c r="E2" s="52" t="str">
        <f>VLOOKUP(Tabelle1[[#This Row],[typ]],Tabelle4!A6:B59,2,FALSE)</f>
        <v>Brother MFC-L8690CDW series</v>
      </c>
      <c r="F2" t="e">
        <f>VLOOKUP(Tabelle1[[#This Row],[typ]],Tabelle3!B$4:F$17,4,FALSE)</f>
        <v>#N/A</v>
      </c>
    </row>
    <row r="3" spans="1:6" hidden="1" x14ac:dyDescent="0.25">
      <c r="A3" t="str">
        <f>VLOOKUP(Tabelle1[[#This Row],[typ]],Tabelle4!A$6:B$100,2,FALSE)</f>
        <v>Brother MFC-L8690CDW series</v>
      </c>
      <c r="B3" t="s">
        <v>176</v>
      </c>
      <c r="C3" t="s">
        <v>105</v>
      </c>
      <c r="D3">
        <v>2</v>
      </c>
      <c r="E3" s="34" t="s">
        <v>88</v>
      </c>
      <c r="F3" t="e">
        <f>VLOOKUP(Tabelle1[[#This Row],[typ]],Tabelle3!B$4:F$17,4,FALSE)</f>
        <v>#N/A</v>
      </c>
    </row>
    <row r="4" spans="1:6" hidden="1" x14ac:dyDescent="0.25">
      <c r="A4" t="str">
        <f>VLOOKUP(Tabelle1[[#This Row],[typ]],Tabelle4!A$6:B$100,2,FALSE)</f>
        <v>Brother MFC-L8690CDW series</v>
      </c>
      <c r="B4" t="s">
        <v>176</v>
      </c>
      <c r="C4" t="s">
        <v>106</v>
      </c>
      <c r="D4">
        <v>2</v>
      </c>
      <c r="E4" s="34" t="s">
        <v>88</v>
      </c>
      <c r="F4" t="e">
        <f>VLOOKUP(Tabelle1[[#This Row],[typ]],Tabelle3!B$4:F$17,4,FALSE)</f>
        <v>#N/A</v>
      </c>
    </row>
    <row r="5" spans="1:6" hidden="1" x14ac:dyDescent="0.25">
      <c r="A5" t="str">
        <f>VLOOKUP(Tabelle1[[#This Row],[typ]],Tabelle4!A$6:B$100,2,FALSE)</f>
        <v>Brother MFC-L8690CDW series</v>
      </c>
      <c r="B5" t="s">
        <v>176</v>
      </c>
      <c r="C5" t="s">
        <v>107</v>
      </c>
      <c r="D5">
        <v>2</v>
      </c>
      <c r="E5" s="34" t="s">
        <v>88</v>
      </c>
      <c r="F5" t="e">
        <f>VLOOKUP(Tabelle1[[#This Row],[typ]],Tabelle3!B$4:F$17,4,FALSE)</f>
        <v>#N/A</v>
      </c>
    </row>
    <row r="6" spans="1:6" x14ac:dyDescent="0.25">
      <c r="A6" t="str">
        <f>VLOOKUP(Tabelle1[[#This Row],[typ]],Tabelle4!A$6:B$100,2,FALSE)</f>
        <v>Brother HL-L2370DN series</v>
      </c>
      <c r="B6" t="s">
        <v>109</v>
      </c>
      <c r="C6" t="s">
        <v>108</v>
      </c>
      <c r="D6">
        <v>1</v>
      </c>
      <c r="E6" s="34" t="s">
        <v>78</v>
      </c>
      <c r="F6" t="e">
        <f>VLOOKUP(Tabelle1[[#This Row],[typ]],Tabelle3!B$4:F$17,4,FALSE)</f>
        <v>#N/A</v>
      </c>
    </row>
    <row r="7" spans="1:6" x14ac:dyDescent="0.25">
      <c r="A7" t="str">
        <f>VLOOKUP(Tabelle1[[#This Row],[typ]],Tabelle4!A$6:B$100,2,FALSE)</f>
        <v>Brother HL-L2370DN series</v>
      </c>
      <c r="B7" t="s">
        <v>109</v>
      </c>
      <c r="C7" t="s">
        <v>108</v>
      </c>
      <c r="D7">
        <v>2</v>
      </c>
      <c r="E7" s="34" t="s">
        <v>78</v>
      </c>
      <c r="F7" t="e">
        <f>VLOOKUP(Tabelle1[[#This Row],[typ]],Tabelle3!B$4:F$17,4,FALSE)</f>
        <v>#N/A</v>
      </c>
    </row>
    <row r="8" spans="1:6" hidden="1" x14ac:dyDescent="0.25">
      <c r="A8" t="str">
        <f>VLOOKUP(Tabelle1[[#This Row],[typ]],Tabelle4!A$6:B$100,2,FALSE)</f>
        <v>Brother HL-3040CN  series</v>
      </c>
      <c r="B8" t="s">
        <v>186</v>
      </c>
      <c r="C8" t="s">
        <v>105</v>
      </c>
      <c r="D8">
        <v>1</v>
      </c>
      <c r="E8" s="20" t="s">
        <v>38</v>
      </c>
      <c r="F8" t="e">
        <f>VLOOKUP(Tabelle1[[#This Row],[typ]],Tabelle3!B$4:F$17,4,FALSE)</f>
        <v>#N/A</v>
      </c>
    </row>
    <row r="9" spans="1:6" hidden="1" x14ac:dyDescent="0.25">
      <c r="A9" t="str">
        <f>VLOOKUP(Tabelle1[[#This Row],[typ]],Tabelle4!A$6:B$100,2,FALSE)</f>
        <v>Ricoh Aficio MPC305  series</v>
      </c>
      <c r="B9" t="s">
        <v>187</v>
      </c>
      <c r="C9" t="s">
        <v>108</v>
      </c>
      <c r="D9">
        <v>2</v>
      </c>
      <c r="E9" s="20" t="s">
        <v>24</v>
      </c>
      <c r="F9" t="e">
        <f>VLOOKUP(Tabelle1[[#This Row],[typ]],Tabelle3!B$4:F$17,4,FALSE)</f>
        <v>#N/A</v>
      </c>
    </row>
    <row r="10" spans="1:6" hidden="1" x14ac:dyDescent="0.25">
      <c r="A10" t="str">
        <f>VLOOKUP(Tabelle1[[#This Row],[typ]],Tabelle4!A$6:B$100,2,FALSE)</f>
        <v>Ricoh Aficio MPC305  series</v>
      </c>
      <c r="B10" t="s">
        <v>187</v>
      </c>
      <c r="C10" t="s">
        <v>107</v>
      </c>
      <c r="D10">
        <v>1</v>
      </c>
      <c r="E10" s="20" t="s">
        <v>24</v>
      </c>
      <c r="F10" t="e">
        <f>VLOOKUP(Tabelle1[[#This Row],[typ]],Tabelle3!B$4:F$17,4,FALSE)</f>
        <v>#N/A</v>
      </c>
    </row>
    <row r="11" spans="1:6" hidden="1" x14ac:dyDescent="0.25">
      <c r="A11" t="str">
        <f>VLOOKUP(Tabelle1[[#This Row],[typ]],Tabelle4!A$6:B$100,2,FALSE)</f>
        <v>Ricoh Aficio MPC305  series</v>
      </c>
      <c r="B11" t="s">
        <v>187</v>
      </c>
      <c r="C11" t="s">
        <v>105</v>
      </c>
      <c r="D11">
        <v>1</v>
      </c>
      <c r="E11" s="20" t="s">
        <v>24</v>
      </c>
      <c r="F11" t="e">
        <f>VLOOKUP(Tabelle1[[#This Row],[typ]],Tabelle3!B$4:F$17,4,FALSE)</f>
        <v>#N/A</v>
      </c>
    </row>
    <row r="12" spans="1:6" x14ac:dyDescent="0.25">
      <c r="A12" t="str">
        <f>VLOOKUP(Tabelle1[[#This Row],[typ]],Tabelle4!A$6:B$100,2,FALSE)</f>
        <v>Brother HL-L2370DN series</v>
      </c>
      <c r="B12" t="s">
        <v>109</v>
      </c>
      <c r="C12" t="s">
        <v>108</v>
      </c>
      <c r="D12">
        <v>1</v>
      </c>
      <c r="E12" s="34" t="s">
        <v>78</v>
      </c>
      <c r="F12" t="e">
        <f>VLOOKUP(Tabelle1[[#This Row],[typ]],Tabelle3!B$4:F$17,4,FALSE)</f>
        <v>#N/A</v>
      </c>
    </row>
    <row r="13" spans="1:6" hidden="1" x14ac:dyDescent="0.25">
      <c r="A13" t="str">
        <f>VLOOKUP(Tabelle1[[#This Row],[typ]],Tabelle4!A$6:B$100,2,FALSE)</f>
        <v>Brother MFC-L3730CDN  series</v>
      </c>
      <c r="B13" t="s">
        <v>188</v>
      </c>
      <c r="C13" t="s">
        <v>108</v>
      </c>
      <c r="D13">
        <v>2</v>
      </c>
      <c r="E13" s="34" t="s">
        <v>72</v>
      </c>
      <c r="F13" t="e">
        <f>VLOOKUP(Tabelle1[[#This Row],[typ]],Tabelle3!B$4:F$17,4,FALSE)</f>
        <v>#N/A</v>
      </c>
    </row>
    <row r="14" spans="1:6" hidden="1" x14ac:dyDescent="0.25">
      <c r="A14" t="str">
        <f>VLOOKUP(Tabelle1[[#This Row],[typ]],Tabelle4!A$6:B$100,2,FALSE)</f>
        <v>Brother MFC-L2700DN  series</v>
      </c>
      <c r="B14" t="s">
        <v>189</v>
      </c>
      <c r="C14" t="s">
        <v>108</v>
      </c>
      <c r="D14">
        <v>2</v>
      </c>
      <c r="E14" s="20" t="s">
        <v>30</v>
      </c>
      <c r="F14" t="e">
        <f>VLOOKUP(Tabelle1[[#This Row],[typ]],Tabelle3!B$4:F$17,4,FALSE)</f>
        <v>#N/A</v>
      </c>
    </row>
    <row r="15" spans="1:6" hidden="1" x14ac:dyDescent="0.25">
      <c r="A15" t="str">
        <f>VLOOKUP(Tabelle1[[#This Row],[typ]],Tabelle4!A$6:B$100,2,FALSE)</f>
        <v>Brother HL-3040CN  series</v>
      </c>
      <c r="B15" t="s">
        <v>186</v>
      </c>
      <c r="C15" t="s">
        <v>108</v>
      </c>
      <c r="D15">
        <v>1</v>
      </c>
      <c r="E15" s="20" t="s">
        <v>38</v>
      </c>
      <c r="F15" t="e">
        <f>VLOOKUP(Tabelle1[[#This Row],[typ]],Tabelle3!B$4:F$17,4,FALSE)</f>
        <v>#N/A</v>
      </c>
    </row>
    <row r="16" spans="1:6" hidden="1" x14ac:dyDescent="0.25">
      <c r="A16" t="str">
        <f>VLOOKUP(Tabelle1[[#This Row],[typ]],Tabelle4!A$6:B$100,2,FALSE)</f>
        <v>Brother MFC-7360  series</v>
      </c>
      <c r="B16" t="s">
        <v>190</v>
      </c>
      <c r="C16" t="s">
        <v>108</v>
      </c>
      <c r="D16">
        <v>1</v>
      </c>
      <c r="E16" s="34" t="s">
        <v>121</v>
      </c>
      <c r="F16" t="e">
        <f>VLOOKUP(Tabelle1[[#This Row],[typ]],Tabelle3!B$4:F$17,4,FALSE)</f>
        <v>#N/A</v>
      </c>
    </row>
    <row r="17" spans="1:6" hidden="1" x14ac:dyDescent="0.25">
      <c r="A17" t="str">
        <f>VLOOKUP(Tabelle1[[#This Row],[typ]],Tabelle4!A$6:B$100,2,FALSE)</f>
        <v>Brother MFC-L2700DN  series</v>
      </c>
      <c r="B17" t="s">
        <v>110</v>
      </c>
      <c r="C17" t="s">
        <v>108</v>
      </c>
      <c r="D17">
        <v>3</v>
      </c>
      <c r="E17" s="20" t="s">
        <v>30</v>
      </c>
      <c r="F17" t="e">
        <f>VLOOKUP(Tabelle1[[#This Row],[typ]],Tabelle3!B$4:F$17,4,FALSE)</f>
        <v>#N/A</v>
      </c>
    </row>
    <row r="18" spans="1:6" hidden="1" x14ac:dyDescent="0.25">
      <c r="A18" t="str">
        <f>VLOOKUP(Tabelle1[[#This Row],[typ]],Tabelle4!A$6:B$100,2,FALSE)</f>
        <v>Brother HL-3040CN  series</v>
      </c>
      <c r="B18" t="s">
        <v>111</v>
      </c>
      <c r="C18" t="s">
        <v>108</v>
      </c>
      <c r="D18">
        <v>2</v>
      </c>
      <c r="E18" s="20" t="s">
        <v>38</v>
      </c>
      <c r="F18" t="e">
        <f>VLOOKUP(Tabelle1[[#This Row],[typ]],Tabelle3!B$4:F$17,4,FALSE)</f>
        <v>#N/A</v>
      </c>
    </row>
    <row r="19" spans="1:6" hidden="1" x14ac:dyDescent="0.25">
      <c r="A19" t="e">
        <f>VLOOKUP(Tabelle1[[#This Row],[typ]],Tabelle4!A$6:B$100,2,FALSE)</f>
        <v>#N/A</v>
      </c>
      <c r="B19" t="s">
        <v>112</v>
      </c>
      <c r="C19" t="s">
        <v>108</v>
      </c>
      <c r="D19">
        <v>1</v>
      </c>
      <c r="E19" s="41" t="s">
        <v>133</v>
      </c>
      <c r="F19" t="e">
        <f>VLOOKUP(Tabelle1[[#This Row],[typ]],Tabelle3!B$4:F$17,4,FALSE)</f>
        <v>#N/A</v>
      </c>
    </row>
    <row r="20" spans="1:6" hidden="1" x14ac:dyDescent="0.25">
      <c r="A20" t="str">
        <f>VLOOKUP(Tabelle1[[#This Row],[typ]],Tabelle4!A$6:B$100,2,FALSE)</f>
        <v>Brother HL-3040CN  series</v>
      </c>
      <c r="B20" t="s">
        <v>111</v>
      </c>
      <c r="C20" t="s">
        <v>108</v>
      </c>
      <c r="D20">
        <v>2</v>
      </c>
      <c r="E20" s="20" t="s">
        <v>38</v>
      </c>
      <c r="F20" t="e">
        <f>VLOOKUP(Tabelle1[[#This Row],[typ]],Tabelle3!B$4:F$17,4,FALSE)</f>
        <v>#N/A</v>
      </c>
    </row>
    <row r="21" spans="1:6" hidden="1" x14ac:dyDescent="0.25">
      <c r="A21" t="str">
        <f>VLOOKUP(Tabelle1[[#This Row],[typ]],Tabelle4!A$6:B$100,2,FALSE)</f>
        <v>Brother MFC-L3730CDN  series</v>
      </c>
      <c r="B21" t="s">
        <v>115</v>
      </c>
      <c r="C21" t="s">
        <v>108</v>
      </c>
      <c r="D21">
        <v>1</v>
      </c>
      <c r="E21" s="34" t="s">
        <v>72</v>
      </c>
      <c r="F21" t="e">
        <f>VLOOKUP(Tabelle1[[#This Row],[typ]],Tabelle3!B$4:F$17,4,FALSE)</f>
        <v>#N/A</v>
      </c>
    </row>
    <row r="22" spans="1:6" hidden="1" x14ac:dyDescent="0.25">
      <c r="A22" t="str">
        <f>VLOOKUP(Tabelle1[[#This Row],[typ]],Tabelle4!A$6:B$100,2,FALSE)</f>
        <v>Brother MFC-L3730CDN  series</v>
      </c>
      <c r="B22" t="s">
        <v>117</v>
      </c>
      <c r="C22" t="s">
        <v>108</v>
      </c>
      <c r="D22">
        <v>1</v>
      </c>
      <c r="E22" s="34" t="s">
        <v>72</v>
      </c>
      <c r="F22" t="e">
        <f>VLOOKUP(Tabelle1[[#This Row],[typ]],Tabelle3!B$4:F$17,4,FALSE)</f>
        <v>#N/A</v>
      </c>
    </row>
    <row r="23" spans="1:6" hidden="1" x14ac:dyDescent="0.25">
      <c r="A23" t="str">
        <f>VLOOKUP(Tabelle1[[#This Row],[typ]],Tabelle4!A$6:B$100,2,FALSE)</f>
        <v>Brother MFC-L3730CDN  series</v>
      </c>
      <c r="B23" t="s">
        <v>117</v>
      </c>
      <c r="C23" t="s">
        <v>108</v>
      </c>
      <c r="D23">
        <v>2</v>
      </c>
      <c r="E23" s="34" t="s">
        <v>72</v>
      </c>
      <c r="F23" t="e">
        <f>VLOOKUP(Tabelle1[[#This Row],[typ]],Tabelle3!B$4:F$17,4,FALSE)</f>
        <v>#N/A</v>
      </c>
    </row>
    <row r="24" spans="1:6" hidden="1" x14ac:dyDescent="0.25">
      <c r="A24" t="str">
        <f>VLOOKUP(Tabelle1[[#This Row],[typ]],Tabelle4!A$6:B$100,2,FALSE)</f>
        <v>Brother MFC-L8690CDW series</v>
      </c>
      <c r="B24" t="s">
        <v>113</v>
      </c>
      <c r="C24" t="s">
        <v>106</v>
      </c>
      <c r="D24">
        <v>1</v>
      </c>
      <c r="E24" s="34" t="s">
        <v>72</v>
      </c>
      <c r="F24" t="e">
        <f>VLOOKUP(Tabelle1[[#This Row],[typ]],Tabelle3!B$4:F$17,4,FALSE)</f>
        <v>#N/A</v>
      </c>
    </row>
    <row r="25" spans="1:6" hidden="1" x14ac:dyDescent="0.25">
      <c r="A25" t="str">
        <f>VLOOKUP(Tabelle1[[#This Row],[typ]],Tabelle4!A$6:B$100,2,FALSE)</f>
        <v>Brother MFC-L8690CDW series</v>
      </c>
      <c r="B25" t="s">
        <v>113</v>
      </c>
      <c r="C25" t="s">
        <v>106</v>
      </c>
      <c r="D25">
        <v>1</v>
      </c>
      <c r="E25" s="34" t="s">
        <v>72</v>
      </c>
      <c r="F25" t="e">
        <f>VLOOKUP(Tabelle1[[#This Row],[typ]],Tabelle3!B$4:F$17,4,FALSE)</f>
        <v>#N/A</v>
      </c>
    </row>
    <row r="26" spans="1:6" hidden="1" x14ac:dyDescent="0.25">
      <c r="A26" t="str">
        <f>VLOOKUP(Tabelle1[[#This Row],[typ]],Tabelle4!A$6:B$100,2,FALSE)</f>
        <v>Brother MFC-L3730CDN  series</v>
      </c>
      <c r="B26" t="s">
        <v>115</v>
      </c>
      <c r="C26" t="s">
        <v>106</v>
      </c>
      <c r="D26">
        <v>1</v>
      </c>
      <c r="E26" s="34" t="s">
        <v>72</v>
      </c>
      <c r="F26" t="e">
        <f>VLOOKUP(Tabelle1[[#This Row],[typ]],Tabelle3!B$4:F$17,4,FALSE)</f>
        <v>#N/A</v>
      </c>
    </row>
    <row r="27" spans="1:6" hidden="1" x14ac:dyDescent="0.25">
      <c r="A27" t="str">
        <f>VLOOKUP(Tabelle1[[#This Row],[typ]],Tabelle4!A$6:B$100,2,FALSE)</f>
        <v>Brother MFC-L8690CDW series</v>
      </c>
      <c r="B27" t="s">
        <v>113</v>
      </c>
      <c r="C27" t="s">
        <v>105</v>
      </c>
      <c r="D27">
        <v>1</v>
      </c>
      <c r="E27" s="34" t="s">
        <v>72</v>
      </c>
      <c r="F27" t="e">
        <f>VLOOKUP(Tabelle1[[#This Row],[typ]],Tabelle3!B$4:F$17,4,FALSE)</f>
        <v>#N/A</v>
      </c>
    </row>
    <row r="28" spans="1:6" hidden="1" x14ac:dyDescent="0.25">
      <c r="A28" t="str">
        <f>VLOOKUP(Tabelle1[[#This Row],[typ]],Tabelle4!A$6:B$100,2,FALSE)</f>
        <v>Brother MFC-L8690CDW series</v>
      </c>
      <c r="B28" t="s">
        <v>113</v>
      </c>
      <c r="C28" t="s">
        <v>105</v>
      </c>
      <c r="D28">
        <v>1</v>
      </c>
      <c r="E28" s="34" t="s">
        <v>72</v>
      </c>
      <c r="F28" t="e">
        <f>VLOOKUP(Tabelle1[[#This Row],[typ]],Tabelle3!B$4:F$17,4,FALSE)</f>
        <v>#N/A</v>
      </c>
    </row>
    <row r="29" spans="1:6" hidden="1" x14ac:dyDescent="0.25">
      <c r="A29" t="str">
        <f>VLOOKUP(Tabelle1[[#This Row],[typ]],Tabelle4!A$6:B$100,2,FALSE)</f>
        <v>Brother MFC-L3730CDN  series</v>
      </c>
      <c r="B29" t="s">
        <v>117</v>
      </c>
      <c r="C29" t="s">
        <v>105</v>
      </c>
      <c r="D29">
        <v>1</v>
      </c>
      <c r="E29" s="34" t="s">
        <v>72</v>
      </c>
      <c r="F29" t="e">
        <f>VLOOKUP(Tabelle1[[#This Row],[typ]],Tabelle3!B$4:F$17,4,FALSE)</f>
        <v>#N/A</v>
      </c>
    </row>
    <row r="30" spans="1:6" hidden="1" x14ac:dyDescent="0.25">
      <c r="A30" t="str">
        <f>VLOOKUP(Tabelle1[[#This Row],[typ]],Tabelle4!A$6:B$100,2,FALSE)</f>
        <v>Brother HL-3040CN  series</v>
      </c>
      <c r="B30" t="s">
        <v>111</v>
      </c>
      <c r="C30" t="s">
        <v>108</v>
      </c>
      <c r="D30">
        <v>1</v>
      </c>
      <c r="E30" s="20" t="s">
        <v>38</v>
      </c>
      <c r="F30" t="e">
        <f>VLOOKUP(Tabelle1[[#This Row],[typ]],Tabelle3!B$4:F$17,4,FALSE)</f>
        <v>#N/A</v>
      </c>
    </row>
    <row r="31" spans="1:6" hidden="1" x14ac:dyDescent="0.25">
      <c r="A31" t="str">
        <f>VLOOKUP(Tabelle1[[#This Row],[typ]],Tabelle4!A$6:B$100,2,FALSE)</f>
        <v>Brother HL-3040CN  series</v>
      </c>
      <c r="B31" t="s">
        <v>116</v>
      </c>
      <c r="C31" t="s">
        <v>108</v>
      </c>
      <c r="D31">
        <v>1</v>
      </c>
      <c r="E31" s="20" t="s">
        <v>38</v>
      </c>
      <c r="F31" t="e">
        <f>VLOOKUP(Tabelle1[[#This Row],[typ]],Tabelle3!B$4:F$17,4,FALSE)</f>
        <v>#N/A</v>
      </c>
    </row>
    <row r="32" spans="1:6" hidden="1" x14ac:dyDescent="0.25">
      <c r="A32" t="str">
        <f>VLOOKUP(Tabelle1[[#This Row],[typ]],Tabelle4!A$6:B$100,2,FALSE)</f>
        <v>Brother MFC-L8690CDW series</v>
      </c>
      <c r="B32" t="s">
        <v>113</v>
      </c>
      <c r="C32" t="s">
        <v>107</v>
      </c>
      <c r="D32">
        <v>1</v>
      </c>
      <c r="E32" s="34" t="s">
        <v>72</v>
      </c>
      <c r="F32" t="e">
        <f>VLOOKUP(Tabelle1[[#This Row],[typ]],Tabelle3!B$4:F$17,4,FALSE)</f>
        <v>#N/A</v>
      </c>
    </row>
    <row r="33" spans="1:6" hidden="1" x14ac:dyDescent="0.25">
      <c r="A33" t="e">
        <f>VLOOKUP(Tabelle1[[#This Row],[typ]],Tabelle4!A$6:B$100,2,FALSE)</f>
        <v>#N/A</v>
      </c>
      <c r="B33" t="s">
        <v>114</v>
      </c>
      <c r="C33" t="s">
        <v>105</v>
      </c>
      <c r="D33">
        <v>1</v>
      </c>
      <c r="E33" t="s">
        <v>133</v>
      </c>
      <c r="F33" t="e">
        <f>VLOOKUP(Tabelle1[[#This Row],[typ]],Tabelle3!B$4:F$17,4,FALSE)</f>
        <v>#N/A</v>
      </c>
    </row>
    <row r="34" spans="1:6" hidden="1" x14ac:dyDescent="0.25">
      <c r="A34" t="e">
        <f>VLOOKUP(Tabelle1[[#This Row],[typ]],Tabelle4!A$6:B$100,2,FALSE)</f>
        <v>#N/A</v>
      </c>
      <c r="B34" t="s">
        <v>118</v>
      </c>
      <c r="C34" t="s">
        <v>108</v>
      </c>
      <c r="D34">
        <v>1</v>
      </c>
      <c r="E34" t="s">
        <v>133</v>
      </c>
      <c r="F34" t="e">
        <f>VLOOKUP(Tabelle1[[#This Row],[typ]],Tabelle3!B$4:F$17,4,FALSE)</f>
        <v>#N/A</v>
      </c>
    </row>
    <row r="35" spans="1:6" hidden="1" x14ac:dyDescent="0.25">
      <c r="A35" t="e">
        <f>VLOOKUP(Tabelle1[[#This Row],[typ]],Tabelle4!A$6:B$100,2,FALSE)</f>
        <v>#N/A</v>
      </c>
      <c r="B35" t="s">
        <v>119</v>
      </c>
      <c r="C35" t="s">
        <v>108</v>
      </c>
      <c r="D35">
        <v>1</v>
      </c>
      <c r="E35" t="s">
        <v>133</v>
      </c>
      <c r="F35" t="e">
        <f>VLOOKUP(Tabelle1[[#This Row],[typ]],Tabelle3!B$4:F$17,4,FALSE)</f>
        <v>#N/A</v>
      </c>
    </row>
    <row r="36" spans="1:6" hidden="1" x14ac:dyDescent="0.25">
      <c r="A36" t="e">
        <f>VLOOKUP(Tabelle1[[#This Row],[typ]],Tabelle4!A$6:B$100,2,FALSE)</f>
        <v>#N/A</v>
      </c>
      <c r="B36" t="s">
        <v>119</v>
      </c>
      <c r="C36" t="s">
        <v>106</v>
      </c>
      <c r="D36">
        <v>1</v>
      </c>
      <c r="E36" t="s">
        <v>133</v>
      </c>
      <c r="F36" t="e">
        <f>VLOOKUP(Tabelle1[[#This Row],[typ]],Tabelle3!B$4:F$17,4,FALSE)</f>
        <v>#N/A</v>
      </c>
    </row>
    <row r="37" spans="1:6" hidden="1" x14ac:dyDescent="0.25">
      <c r="A37" t="str">
        <f>VLOOKUP(Tabelle1[[#This Row],[typ]],Tabelle4!A$6:B$100,2,FALSE)</f>
        <v>Brother MFC-7360  series</v>
      </c>
      <c r="B37" t="s">
        <v>120</v>
      </c>
      <c r="C37" t="s">
        <v>108</v>
      </c>
      <c r="D37">
        <v>6</v>
      </c>
      <c r="E37" s="34" t="s">
        <v>121</v>
      </c>
      <c r="F37" t="e">
        <f>VLOOKUP(Tabelle1[[#This Row],[typ]],Tabelle3!B$4:F$17,4,FALSE)</f>
        <v>#N/A</v>
      </c>
    </row>
    <row r="38" spans="1:6" hidden="1" x14ac:dyDescent="0.25">
      <c r="A38" t="e">
        <f>VLOOKUP(Tabelle1[[#This Row],[typ]],Tabelle4!A$6:B$100,2,FALSE)</f>
        <v>#N/A</v>
      </c>
      <c r="B38" t="s">
        <v>122</v>
      </c>
      <c r="C38" t="s">
        <v>107</v>
      </c>
      <c r="D38">
        <v>1</v>
      </c>
      <c r="E38" t="s">
        <v>133</v>
      </c>
      <c r="F38" t="e">
        <f>VLOOKUP(Tabelle1[[#This Row],[typ]],Tabelle3!B$4:F$17,4,FALSE)</f>
        <v>#N/A</v>
      </c>
    </row>
    <row r="39" spans="1:6" hidden="1" x14ac:dyDescent="0.25">
      <c r="A39" t="str">
        <f>VLOOKUP(Tabelle1[[#This Row],[typ]],Tabelle4!A$6:B$100,2,FALSE)</f>
        <v>Brother MFC-L8690CDW series</v>
      </c>
      <c r="B39" t="s">
        <v>113</v>
      </c>
      <c r="C39" t="s">
        <v>107</v>
      </c>
      <c r="D39">
        <v>1</v>
      </c>
      <c r="E39" s="34" t="s">
        <v>72</v>
      </c>
      <c r="F39" t="e">
        <f>VLOOKUP(Tabelle1[[#This Row],[typ]],Tabelle3!B$4:F$17,4,FALSE)</f>
        <v>#N/A</v>
      </c>
    </row>
    <row r="40" spans="1:6" hidden="1" x14ac:dyDescent="0.25">
      <c r="A40" t="str">
        <f>VLOOKUP(Tabelle1[[#This Row],[typ]],Tabelle4!A$6:B$100,2,FALSE)</f>
        <v>Brother MFC-L3730CDN  series</v>
      </c>
      <c r="B40" t="s">
        <v>115</v>
      </c>
      <c r="C40" t="s">
        <v>107</v>
      </c>
      <c r="D40">
        <v>1</v>
      </c>
      <c r="E40" s="34" t="s">
        <v>72</v>
      </c>
      <c r="F40" t="e">
        <f>VLOOKUP(Tabelle1[[#This Row],[typ]],Tabelle3!B$4:F$17,4,FALSE)</f>
        <v>#N/A</v>
      </c>
    </row>
    <row r="41" spans="1:6" hidden="1" x14ac:dyDescent="0.25">
      <c r="A41" t="e">
        <f>VLOOKUP(Tabelle1[[#This Row],[typ]],Tabelle4!A$6:B$100,2,FALSE)</f>
        <v>#N/A</v>
      </c>
      <c r="B41" t="s">
        <v>118</v>
      </c>
      <c r="C41" t="s">
        <v>108</v>
      </c>
      <c r="D41">
        <v>1</v>
      </c>
      <c r="E41" t="s">
        <v>133</v>
      </c>
      <c r="F41" t="e">
        <f>VLOOKUP(Tabelle1[[#This Row],[typ]],Tabelle3!B$4:F$17,4,FALSE)</f>
        <v>#N/A</v>
      </c>
    </row>
    <row r="42" spans="1:6" hidden="1" x14ac:dyDescent="0.25">
      <c r="A42" t="e">
        <f>VLOOKUP(Tabelle1[[#This Row],[typ]],Tabelle4!A$6:B$100,2,FALSE)</f>
        <v>#N/A</v>
      </c>
      <c r="B42" t="s">
        <v>123</v>
      </c>
      <c r="C42" t="s">
        <v>108</v>
      </c>
      <c r="D42">
        <v>1</v>
      </c>
      <c r="E42" t="s">
        <v>133</v>
      </c>
      <c r="F42" t="e">
        <f>VLOOKUP(Tabelle1[[#This Row],[typ]],Tabelle3!B$4:F$17,4,FALSE)</f>
        <v>#N/A</v>
      </c>
    </row>
    <row r="43" spans="1:6" hidden="1" x14ac:dyDescent="0.25">
      <c r="A43" t="e">
        <f>VLOOKUP(Tabelle1[[#This Row],[typ]],Tabelle4!A$6:B$100,2,FALSE)</f>
        <v>#N/A</v>
      </c>
      <c r="B43" t="s">
        <v>124</v>
      </c>
      <c r="C43" t="s">
        <v>108</v>
      </c>
      <c r="D43">
        <v>1</v>
      </c>
      <c r="E43" t="s">
        <v>133</v>
      </c>
      <c r="F43" t="e">
        <f>VLOOKUP(Tabelle1[[#This Row],[typ]],Tabelle3!B$4:F$17,4,FALSE)</f>
        <v>#N/A</v>
      </c>
    </row>
    <row r="44" spans="1:6" hidden="1" x14ac:dyDescent="0.25">
      <c r="A44" t="e">
        <f>VLOOKUP(Tabelle1[[#This Row],[typ]],Tabelle4!A$6:B$100,2,FALSE)</f>
        <v>#N/A</v>
      </c>
      <c r="B44" t="s">
        <v>124</v>
      </c>
      <c r="C44" t="s">
        <v>125</v>
      </c>
      <c r="D44">
        <v>1</v>
      </c>
      <c r="E44" t="s">
        <v>133</v>
      </c>
      <c r="F44" t="e">
        <f>VLOOKUP(Tabelle1[[#This Row],[typ]],Tabelle3!B$4:F$17,4,FALSE)</f>
        <v>#N/A</v>
      </c>
    </row>
    <row r="45" spans="1:6" hidden="1" x14ac:dyDescent="0.25">
      <c r="A45" t="e">
        <f>VLOOKUP(Tabelle1[[#This Row],[typ]],Tabelle4!A$6:B$100,2,FALSE)</f>
        <v>#N/A</v>
      </c>
      <c r="B45" t="s">
        <v>124</v>
      </c>
      <c r="C45" t="s">
        <v>126</v>
      </c>
      <c r="D45">
        <v>2</v>
      </c>
      <c r="E45" t="s">
        <v>133</v>
      </c>
      <c r="F45" t="e">
        <f>VLOOKUP(Tabelle1[[#This Row],[typ]],Tabelle3!B$4:F$17,4,FALSE)</f>
        <v>#N/A</v>
      </c>
    </row>
    <row r="46" spans="1:6" hidden="1" x14ac:dyDescent="0.25">
      <c r="A46" t="e">
        <f>VLOOKUP(Tabelle1[[#This Row],[typ]],Tabelle4!A$6:B$100,2,FALSE)</f>
        <v>#N/A</v>
      </c>
      <c r="B46" t="s">
        <v>127</v>
      </c>
      <c r="D46">
        <v>1</v>
      </c>
      <c r="E46" t="s">
        <v>133</v>
      </c>
      <c r="F46" t="e">
        <f>VLOOKUP(Tabelle1[[#This Row],[typ]],Tabelle3!B$4:F$17,4,FALSE)</f>
        <v>#N/A</v>
      </c>
    </row>
    <row r="47" spans="1:6" hidden="1" x14ac:dyDescent="0.25">
      <c r="A47" t="e">
        <f>VLOOKUP(Tabelle1[[#This Row],[typ]],Tabelle4!A$6:B$100,2,FALSE)</f>
        <v>#N/A</v>
      </c>
      <c r="B47">
        <v>1320</v>
      </c>
      <c r="C47" t="s">
        <v>108</v>
      </c>
      <c r="D47">
        <v>3</v>
      </c>
      <c r="E47" t="s">
        <v>133</v>
      </c>
      <c r="F47" t="e">
        <f>VLOOKUP(Tabelle1[[#This Row],[typ]],Tabelle3!B$4:F$17,4,FALSE)</f>
        <v>#N/A</v>
      </c>
    </row>
    <row r="48" spans="1:6" hidden="1" x14ac:dyDescent="0.25">
      <c r="A48" t="e">
        <f>VLOOKUP(Tabelle1[[#This Row],[typ]],Tabelle4!A$6:B$100,2,FALSE)</f>
        <v>#N/A</v>
      </c>
      <c r="B48">
        <v>1320</v>
      </c>
      <c r="C48" t="s">
        <v>106</v>
      </c>
      <c r="D48">
        <v>1</v>
      </c>
      <c r="E48" t="s">
        <v>133</v>
      </c>
      <c r="F48" t="e">
        <f>VLOOKUP(Tabelle1[[#This Row],[typ]],Tabelle3!B$4:F$17,4,FALSE)</f>
        <v>#N/A</v>
      </c>
    </row>
    <row r="49" spans="1:6" hidden="1" x14ac:dyDescent="0.25">
      <c r="A49" t="e">
        <f>VLOOKUP(Tabelle1[[#This Row],[typ]],Tabelle4!A$6:B$100,2,FALSE)</f>
        <v>#N/A</v>
      </c>
      <c r="B49">
        <v>1320</v>
      </c>
      <c r="C49" t="s">
        <v>105</v>
      </c>
      <c r="D49">
        <v>3</v>
      </c>
      <c r="E49" t="s">
        <v>133</v>
      </c>
      <c r="F49" t="e">
        <f>VLOOKUP(Tabelle1[[#This Row],[typ]],Tabelle3!B$4:F$17,4,FALSE)</f>
        <v>#N/A</v>
      </c>
    </row>
    <row r="50" spans="1:6" x14ac:dyDescent="0.25">
      <c r="D50">
        <f>SUBTOTAL(9,D2:D49)</f>
        <v>4</v>
      </c>
    </row>
  </sheetData>
  <conditionalFormatting sqref="B2:E49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{42AD759F-80F7-4986-B00D-83F641DA6D67}</x14:id>
        </ext>
      </extLst>
    </cfRule>
  </conditionalFormatting>
  <pageMargins left="0.7" right="0.7" top="0.78740157499999996" bottom="0.78740157499999996" header="0.3" footer="0.3"/>
  <pageSetup paperSize="256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2AD759F-80F7-4986-B00D-83F641DA6D6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B2:E49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7"/>
  <sheetViews>
    <sheetView workbookViewId="0">
      <selection activeCell="G6" sqref="G6"/>
    </sheetView>
  </sheetViews>
  <sheetFormatPr baseColWidth="10" defaultRowHeight="15" x14ac:dyDescent="0.25"/>
  <cols>
    <col min="3" max="3" width="36.28515625" customWidth="1"/>
    <col min="5" max="5" width="14.7109375" bestFit="1" customWidth="1"/>
    <col min="6" max="6" width="30" customWidth="1"/>
    <col min="7" max="7" width="25.42578125" customWidth="1"/>
  </cols>
  <sheetData>
    <row r="4" spans="1:7" ht="30" x14ac:dyDescent="0.25">
      <c r="B4" s="42" t="s">
        <v>134</v>
      </c>
      <c r="C4" s="42" t="s">
        <v>135</v>
      </c>
      <c r="D4" s="42" t="s">
        <v>136</v>
      </c>
      <c r="E4" s="42" t="s">
        <v>137</v>
      </c>
    </row>
    <row r="5" spans="1:7" ht="30" x14ac:dyDescent="0.25">
      <c r="A5" s="43" t="s">
        <v>176</v>
      </c>
      <c r="B5" s="44" t="s">
        <v>138</v>
      </c>
      <c r="C5" s="43" t="s">
        <v>139</v>
      </c>
      <c r="D5" s="43" t="s">
        <v>140</v>
      </c>
      <c r="E5" s="43" t="s">
        <v>141</v>
      </c>
      <c r="F5" s="43" t="s">
        <v>176</v>
      </c>
      <c r="G5" s="43"/>
    </row>
    <row r="6" spans="1:7" ht="30" x14ac:dyDescent="0.25">
      <c r="A6" t="s">
        <v>178</v>
      </c>
      <c r="B6" s="44" t="s">
        <v>142</v>
      </c>
      <c r="C6" s="43" t="s">
        <v>143</v>
      </c>
      <c r="D6" s="43" t="s">
        <v>140</v>
      </c>
      <c r="E6" s="43" t="s">
        <v>144</v>
      </c>
      <c r="F6" s="43" t="s">
        <v>174</v>
      </c>
      <c r="G6" s="43" t="e">
        <f>VLOOKUP(F6,Tabelle1[[typ]:[drucker]],4,FALSE)</f>
        <v>#N/A</v>
      </c>
    </row>
    <row r="7" spans="1:7" ht="30" x14ac:dyDescent="0.25">
      <c r="A7" t="s">
        <v>178</v>
      </c>
      <c r="B7" s="44" t="s">
        <v>145</v>
      </c>
      <c r="C7" s="43" t="s">
        <v>146</v>
      </c>
      <c r="D7" s="43" t="s">
        <v>140</v>
      </c>
      <c r="E7" s="43" t="s">
        <v>147</v>
      </c>
      <c r="F7" s="43" t="s">
        <v>174</v>
      </c>
      <c r="G7" s="43" t="e">
        <f>VLOOKUP(F7,Tabelle1[[typ]:[drucker]],4,FALSE)</f>
        <v>#N/A</v>
      </c>
    </row>
    <row r="8" spans="1:7" ht="30" x14ac:dyDescent="0.25">
      <c r="A8" t="s">
        <v>178</v>
      </c>
      <c r="B8" s="44" t="s">
        <v>148</v>
      </c>
      <c r="C8" s="43" t="s">
        <v>146</v>
      </c>
      <c r="D8" s="43" t="s">
        <v>140</v>
      </c>
      <c r="E8" s="43" t="s">
        <v>149</v>
      </c>
      <c r="F8" s="43" t="s">
        <v>174</v>
      </c>
      <c r="G8" s="43" t="e">
        <f>VLOOKUP(F8,Tabelle1[[typ]:[drucker]],4,FALSE)</f>
        <v>#N/A</v>
      </c>
    </row>
    <row r="9" spans="1:7" ht="30" x14ac:dyDescent="0.25">
      <c r="A9" s="43" t="s">
        <v>176</v>
      </c>
      <c r="B9" s="44" t="s">
        <v>150</v>
      </c>
      <c r="C9" s="43" t="s">
        <v>151</v>
      </c>
      <c r="D9" s="43" t="s">
        <v>140</v>
      </c>
      <c r="E9" s="43" t="s">
        <v>152</v>
      </c>
      <c r="F9" s="43" t="s">
        <v>173</v>
      </c>
      <c r="G9" s="43" t="e">
        <f>VLOOKUP(F9,Tabelle1[[typ]:[drucker]],4,FALSE)</f>
        <v>#N/A</v>
      </c>
    </row>
    <row r="10" spans="1:7" ht="30" x14ac:dyDescent="0.25">
      <c r="A10" s="43" t="s">
        <v>178</v>
      </c>
      <c r="B10" s="44" t="s">
        <v>153</v>
      </c>
      <c r="C10" s="43" t="s">
        <v>143</v>
      </c>
      <c r="D10" s="43" t="s">
        <v>140</v>
      </c>
      <c r="E10" s="43" t="s">
        <v>154</v>
      </c>
      <c r="F10" s="43" t="s">
        <v>174</v>
      </c>
      <c r="G10" s="43" t="e">
        <f>VLOOKUP(F10,Tabelle1[[typ]:[drucker]],4,FALSE)</f>
        <v>#N/A</v>
      </c>
    </row>
    <row r="11" spans="1:7" ht="30" x14ac:dyDescent="0.25">
      <c r="A11" s="43" t="s">
        <v>178</v>
      </c>
      <c r="B11" s="44" t="s">
        <v>155</v>
      </c>
      <c r="C11" s="43" t="s">
        <v>156</v>
      </c>
      <c r="D11" s="43" t="s">
        <v>157</v>
      </c>
      <c r="E11" s="43" t="s">
        <v>158</v>
      </c>
      <c r="F11" s="43" t="s">
        <v>174</v>
      </c>
      <c r="G11" s="43" t="e">
        <f>VLOOKUP(F11,Tabelle1[[typ]:[drucker]],4,FALSE)</f>
        <v>#N/A</v>
      </c>
    </row>
    <row r="12" spans="1:7" ht="30" x14ac:dyDescent="0.25">
      <c r="A12" s="43" t="s">
        <v>176</v>
      </c>
      <c r="B12" s="44" t="s">
        <v>159</v>
      </c>
      <c r="C12" s="43" t="s">
        <v>151</v>
      </c>
      <c r="D12" s="43" t="s">
        <v>140</v>
      </c>
      <c r="E12" s="43" t="s">
        <v>160</v>
      </c>
      <c r="F12" s="43" t="s">
        <v>173</v>
      </c>
      <c r="G12" s="43" t="e">
        <f>VLOOKUP(F12,Tabelle1[[typ]:[drucker]],4,FALSE)</f>
        <v>#N/A</v>
      </c>
    </row>
    <row r="13" spans="1:7" ht="30" x14ac:dyDescent="0.25">
      <c r="A13" s="43" t="s">
        <v>176</v>
      </c>
      <c r="B13" s="44" t="s">
        <v>161</v>
      </c>
      <c r="C13" s="43" t="s">
        <v>162</v>
      </c>
      <c r="D13" s="43" t="s">
        <v>140</v>
      </c>
      <c r="E13" s="45">
        <v>192168115120</v>
      </c>
      <c r="F13" s="43" t="s">
        <v>173</v>
      </c>
      <c r="G13" s="43" t="e">
        <f>VLOOKUP(F13,Tabelle1[[typ]:[drucker]],4,FALSE)</f>
        <v>#N/A</v>
      </c>
    </row>
    <row r="14" spans="1:7" ht="30" x14ac:dyDescent="0.25">
      <c r="A14" s="43" t="s">
        <v>176</v>
      </c>
      <c r="B14" s="44" t="s">
        <v>163</v>
      </c>
      <c r="C14" s="43" t="s">
        <v>164</v>
      </c>
      <c r="D14" s="43" t="s">
        <v>140</v>
      </c>
      <c r="E14" s="45">
        <v>192168115142</v>
      </c>
      <c r="F14" s="43" t="s">
        <v>173</v>
      </c>
      <c r="G14" s="43" t="e">
        <f>VLOOKUP(F14,Tabelle1[[typ]:[drucker]],4,FALSE)</f>
        <v>#N/A</v>
      </c>
    </row>
    <row r="15" spans="1:7" ht="30" x14ac:dyDescent="0.25">
      <c r="A15" s="43" t="s">
        <v>178</v>
      </c>
      <c r="B15" s="44" t="s">
        <v>165</v>
      </c>
      <c r="C15" s="43" t="s">
        <v>146</v>
      </c>
      <c r="D15" s="43" t="s">
        <v>140</v>
      </c>
      <c r="E15" s="45">
        <v>192168115162</v>
      </c>
      <c r="F15" s="43" t="s">
        <v>174</v>
      </c>
      <c r="G15" s="43" t="e">
        <f>VLOOKUP(F15,Tabelle1[[typ]:[drucker]],4,FALSE)</f>
        <v>#N/A</v>
      </c>
    </row>
    <row r="16" spans="1:7" ht="30" x14ac:dyDescent="0.25">
      <c r="B16" s="43" t="s">
        <v>166</v>
      </c>
      <c r="C16" s="43" t="s">
        <v>167</v>
      </c>
      <c r="D16" s="43" t="s">
        <v>168</v>
      </c>
      <c r="E16" s="43" t="s">
        <v>169</v>
      </c>
      <c r="G16" s="43" t="e">
        <f>VLOOKUP(F16,Tabelle1[[typ]:[drucker]],4,FALSE)</f>
        <v>#N/A</v>
      </c>
    </row>
    <row r="17" spans="1:7" ht="30" x14ac:dyDescent="0.25">
      <c r="A17" s="43" t="s">
        <v>176</v>
      </c>
      <c r="B17" s="44" t="s">
        <v>170</v>
      </c>
      <c r="C17" s="43" t="s">
        <v>171</v>
      </c>
      <c r="D17" s="43" t="s">
        <v>172</v>
      </c>
      <c r="E17" s="45">
        <v>192168115127</v>
      </c>
      <c r="F17" s="43" t="s">
        <v>175</v>
      </c>
      <c r="G17" s="43" t="e">
        <f>VLOOKUP(F17,Tabelle1[[typ]:[drucker]],4,FALSE)</f>
        <v>#N/A</v>
      </c>
    </row>
  </sheetData>
  <hyperlinks>
    <hyperlink ref="B5" r:id="rId1" display="http://192.168.114.60/"/>
    <hyperlink ref="B6" r:id="rId2" display="http://192.168.114.63/"/>
    <hyperlink ref="B7" r:id="rId3" display="http://192.168.114.64/"/>
    <hyperlink ref="B8" r:id="rId4" display="http://192.168.115.35/"/>
    <hyperlink ref="B9" r:id="rId5" display="http://192.168.115.38/"/>
    <hyperlink ref="B10" r:id="rId6" display="http://192.168.115.61/"/>
    <hyperlink ref="B11" r:id="rId7" display="http://192.168.115.66/"/>
    <hyperlink ref="B12" r:id="rId8" display="http://192.168.115.93/"/>
    <hyperlink ref="B13" r:id="rId9" display="http://192.168.115.120/"/>
    <hyperlink ref="B14" r:id="rId10" display="http://192.168.115.142/"/>
    <hyperlink ref="B15" r:id="rId11" display="http://192.168.115.162/"/>
    <hyperlink ref="B17" r:id="rId12" display="http://192.168.115.127/"/>
  </hyperlink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68"/>
  <sheetViews>
    <sheetView workbookViewId="0">
      <selection activeCell="B68" sqref="B68"/>
    </sheetView>
  </sheetViews>
  <sheetFormatPr baseColWidth="10" defaultRowHeight="15" x14ac:dyDescent="0.25"/>
  <cols>
    <col min="2" max="2" width="34.28515625" customWidth="1"/>
  </cols>
  <sheetData>
    <row r="5" spans="1:3" x14ac:dyDescent="0.25">
      <c r="A5" s="43"/>
      <c r="B5" s="43"/>
    </row>
    <row r="6" spans="1:3" x14ac:dyDescent="0.25">
      <c r="A6" t="s">
        <v>178</v>
      </c>
      <c r="B6" s="43" t="s">
        <v>143</v>
      </c>
      <c r="C6">
        <f>VLOOKUP(Tabelle4!A6,Tabelle1[[typ]:[drucker]],3,FALSE)</f>
        <v>1</v>
      </c>
    </row>
    <row r="7" spans="1:3" x14ac:dyDescent="0.25">
      <c r="A7" t="s">
        <v>179</v>
      </c>
      <c r="B7" s="43" t="s">
        <v>143</v>
      </c>
      <c r="C7" t="e">
        <f>VLOOKUP(Tabelle4!A7,Tabelle1[[typ]:[drucker]],3,FALSE)</f>
        <v>#N/A</v>
      </c>
    </row>
    <row r="8" spans="1:3" x14ac:dyDescent="0.25">
      <c r="A8" t="s">
        <v>178</v>
      </c>
      <c r="B8" s="43" t="s">
        <v>146</v>
      </c>
      <c r="C8">
        <f>VLOOKUP(Tabelle4!A8,Tabelle1[[typ]:[drucker]],3,FALSE)</f>
        <v>1</v>
      </c>
    </row>
    <row r="9" spans="1:3" x14ac:dyDescent="0.25">
      <c r="A9" t="s">
        <v>179</v>
      </c>
      <c r="B9" s="43" t="s">
        <v>146</v>
      </c>
      <c r="C9" t="e">
        <f>VLOOKUP(Tabelle4!A9,Tabelle1[[typ]:[drucker]],3,FALSE)</f>
        <v>#N/A</v>
      </c>
    </row>
    <row r="10" spans="1:3" x14ac:dyDescent="0.25">
      <c r="A10" t="s">
        <v>109</v>
      </c>
      <c r="B10" s="43" t="s">
        <v>146</v>
      </c>
      <c r="C10">
        <f>VLOOKUP(Tabelle4!A10,Tabelle1[[typ]:[drucker]],3,FALSE)</f>
        <v>1</v>
      </c>
    </row>
    <row r="11" spans="1:3" x14ac:dyDescent="0.25">
      <c r="A11" t="s">
        <v>179</v>
      </c>
      <c r="B11" s="43" t="s">
        <v>146</v>
      </c>
      <c r="C11" t="e">
        <f>VLOOKUP(Tabelle4!A11,Tabelle1[[typ]:[drucker]],3,FALSE)</f>
        <v>#N/A</v>
      </c>
    </row>
    <row r="12" spans="1:3" x14ac:dyDescent="0.25">
      <c r="A12" s="43" t="s">
        <v>176</v>
      </c>
      <c r="B12" s="43" t="s">
        <v>139</v>
      </c>
      <c r="C12">
        <f>VLOOKUP(Tabelle4!A12,Tabelle1[[typ]:[drucker]],3,FALSE)</f>
        <v>1</v>
      </c>
    </row>
    <row r="13" spans="1:3" x14ac:dyDescent="0.25">
      <c r="A13" s="43" t="s">
        <v>180</v>
      </c>
      <c r="B13" s="43" t="s">
        <v>139</v>
      </c>
      <c r="C13" t="e">
        <f>VLOOKUP(Tabelle4!A13,Tabelle1[[typ]:[drucker]],3,FALSE)</f>
        <v>#N/A</v>
      </c>
    </row>
    <row r="14" spans="1:3" x14ac:dyDescent="0.25">
      <c r="A14" t="s">
        <v>181</v>
      </c>
      <c r="B14" s="43" t="s">
        <v>139</v>
      </c>
      <c r="C14" t="e">
        <f>VLOOKUP(Tabelle4!A14,Tabelle1[[typ]:[drucker]],3,FALSE)</f>
        <v>#N/A</v>
      </c>
    </row>
    <row r="15" spans="1:3" x14ac:dyDescent="0.25">
      <c r="A15" t="s">
        <v>182</v>
      </c>
      <c r="B15" s="43" t="s">
        <v>139</v>
      </c>
      <c r="C15" t="e">
        <f>VLOOKUP(Tabelle4!A15,Tabelle1[[typ]:[drucker]],3,FALSE)</f>
        <v>#N/A</v>
      </c>
    </row>
    <row r="16" spans="1:3" x14ac:dyDescent="0.25">
      <c r="A16" t="s">
        <v>183</v>
      </c>
      <c r="B16" s="43" t="s">
        <v>139</v>
      </c>
      <c r="C16" t="e">
        <f>VLOOKUP(Tabelle4!A16,Tabelle1[[typ]:[drucker]],3,FALSE)</f>
        <v>#N/A</v>
      </c>
    </row>
    <row r="17" spans="1:3" x14ac:dyDescent="0.25">
      <c r="A17" t="s">
        <v>184</v>
      </c>
      <c r="B17" s="43" t="s">
        <v>139</v>
      </c>
      <c r="C17" t="e">
        <f>VLOOKUP(Tabelle4!A17,Tabelle1[[typ]:[drucker]],3,FALSE)</f>
        <v>#N/A</v>
      </c>
    </row>
    <row r="18" spans="1:3" x14ac:dyDescent="0.25">
      <c r="A18" t="s">
        <v>101</v>
      </c>
      <c r="B18" s="43" t="s">
        <v>139</v>
      </c>
      <c r="C18" t="e">
        <f>VLOOKUP(Tabelle4!A18,Tabelle1[[typ]:[drucker]],3,FALSE)</f>
        <v>#N/A</v>
      </c>
    </row>
    <row r="19" spans="1:3" x14ac:dyDescent="0.25">
      <c r="A19" s="43" t="s">
        <v>176</v>
      </c>
      <c r="B19" s="43" t="s">
        <v>151</v>
      </c>
      <c r="C19">
        <f>VLOOKUP(Tabelle4!A19,Tabelle1[[typ]:[drucker]],3,FALSE)</f>
        <v>1</v>
      </c>
    </row>
    <row r="20" spans="1:3" x14ac:dyDescent="0.25">
      <c r="A20" s="43" t="s">
        <v>180</v>
      </c>
      <c r="B20" s="43" t="s">
        <v>151</v>
      </c>
      <c r="C20" t="e">
        <f>VLOOKUP(Tabelle4!A20,Tabelle1[[typ]:[drucker]],3,FALSE)</f>
        <v>#N/A</v>
      </c>
    </row>
    <row r="21" spans="1:3" x14ac:dyDescent="0.25">
      <c r="A21" t="s">
        <v>181</v>
      </c>
      <c r="B21" s="43" t="s">
        <v>151</v>
      </c>
      <c r="C21" t="e">
        <f>VLOOKUP(Tabelle4!A21,Tabelle1[[typ]:[drucker]],3,FALSE)</f>
        <v>#N/A</v>
      </c>
    </row>
    <row r="22" spans="1:3" x14ac:dyDescent="0.25">
      <c r="A22" t="s">
        <v>182</v>
      </c>
      <c r="B22" s="43" t="s">
        <v>151</v>
      </c>
      <c r="C22" t="e">
        <f>VLOOKUP(Tabelle4!A22,Tabelle1[[typ]:[drucker]],3,FALSE)</f>
        <v>#N/A</v>
      </c>
    </row>
    <row r="23" spans="1:3" x14ac:dyDescent="0.25">
      <c r="A23" t="s">
        <v>183</v>
      </c>
      <c r="B23" s="43" t="s">
        <v>151</v>
      </c>
      <c r="C23" t="e">
        <f>VLOOKUP(Tabelle4!A23,Tabelle1[[typ]:[drucker]],3,FALSE)</f>
        <v>#N/A</v>
      </c>
    </row>
    <row r="24" spans="1:3" x14ac:dyDescent="0.25">
      <c r="A24" t="s">
        <v>184</v>
      </c>
      <c r="B24" s="43" t="s">
        <v>151</v>
      </c>
      <c r="C24" t="e">
        <f>VLOOKUP(Tabelle4!A24,Tabelle1[[typ]:[drucker]],3,FALSE)</f>
        <v>#N/A</v>
      </c>
    </row>
    <row r="25" spans="1:3" x14ac:dyDescent="0.25">
      <c r="A25" t="s">
        <v>101</v>
      </c>
      <c r="B25" s="43" t="s">
        <v>151</v>
      </c>
      <c r="C25" t="e">
        <f>VLOOKUP(Tabelle4!A25,Tabelle1[[typ]:[drucker]],3,FALSE)</f>
        <v>#N/A</v>
      </c>
    </row>
    <row r="26" spans="1:3" x14ac:dyDescent="0.25">
      <c r="A26" s="43" t="s">
        <v>176</v>
      </c>
      <c r="B26" s="43" t="s">
        <v>151</v>
      </c>
      <c r="C26">
        <f>VLOOKUP(Tabelle4!A26,Tabelle1[[typ]:[drucker]],3,FALSE)</f>
        <v>1</v>
      </c>
    </row>
    <row r="27" spans="1:3" x14ac:dyDescent="0.25">
      <c r="A27" s="43" t="s">
        <v>180</v>
      </c>
      <c r="B27" s="43" t="s">
        <v>151</v>
      </c>
      <c r="C27" t="e">
        <f>VLOOKUP(Tabelle4!A27,Tabelle1[[typ]:[drucker]],3,FALSE)</f>
        <v>#N/A</v>
      </c>
    </row>
    <row r="28" spans="1:3" x14ac:dyDescent="0.25">
      <c r="A28" t="s">
        <v>181</v>
      </c>
      <c r="B28" s="43" t="s">
        <v>151</v>
      </c>
      <c r="C28" t="e">
        <f>VLOOKUP(Tabelle4!A28,Tabelle1[[typ]:[drucker]],3,FALSE)</f>
        <v>#N/A</v>
      </c>
    </row>
    <row r="29" spans="1:3" x14ac:dyDescent="0.25">
      <c r="A29" t="s">
        <v>182</v>
      </c>
      <c r="B29" s="43" t="s">
        <v>151</v>
      </c>
      <c r="C29" t="e">
        <f>VLOOKUP(Tabelle4!A29,Tabelle1[[typ]:[drucker]],3,FALSE)</f>
        <v>#N/A</v>
      </c>
    </row>
    <row r="30" spans="1:3" x14ac:dyDescent="0.25">
      <c r="A30" t="s">
        <v>183</v>
      </c>
      <c r="B30" s="43" t="s">
        <v>151</v>
      </c>
      <c r="C30" t="e">
        <f>VLOOKUP(Tabelle4!A30,Tabelle1[[typ]:[drucker]],3,FALSE)</f>
        <v>#N/A</v>
      </c>
    </row>
    <row r="31" spans="1:3" x14ac:dyDescent="0.25">
      <c r="A31" t="s">
        <v>184</v>
      </c>
      <c r="B31" s="43" t="s">
        <v>151</v>
      </c>
      <c r="C31" t="e">
        <f>VLOOKUP(Tabelle4!A31,Tabelle1[[typ]:[drucker]],3,FALSE)</f>
        <v>#N/A</v>
      </c>
    </row>
    <row r="32" spans="1:3" x14ac:dyDescent="0.25">
      <c r="A32" t="s">
        <v>101</v>
      </c>
      <c r="B32" s="43" t="s">
        <v>151</v>
      </c>
      <c r="C32" t="e">
        <f>VLOOKUP(Tabelle4!A32,Tabelle1[[typ]:[drucker]],3,FALSE)</f>
        <v>#N/A</v>
      </c>
    </row>
    <row r="33" spans="1:3" x14ac:dyDescent="0.25">
      <c r="A33" s="43" t="s">
        <v>176</v>
      </c>
      <c r="B33" s="43" t="s">
        <v>162</v>
      </c>
      <c r="C33">
        <f>VLOOKUP(Tabelle4!A33,Tabelle1[[typ]:[drucker]],3,FALSE)</f>
        <v>1</v>
      </c>
    </row>
    <row r="34" spans="1:3" x14ac:dyDescent="0.25">
      <c r="A34" s="43" t="s">
        <v>180</v>
      </c>
      <c r="B34" s="43" t="s">
        <v>162</v>
      </c>
      <c r="C34" t="e">
        <f>VLOOKUP(Tabelle4!A34,Tabelle1[[typ]:[drucker]],3,FALSE)</f>
        <v>#N/A</v>
      </c>
    </row>
    <row r="35" spans="1:3" x14ac:dyDescent="0.25">
      <c r="A35" t="s">
        <v>181</v>
      </c>
      <c r="B35" s="43" t="s">
        <v>162</v>
      </c>
      <c r="C35" t="e">
        <f>VLOOKUP(Tabelle4!A35,Tabelle1[[typ]:[drucker]],3,FALSE)</f>
        <v>#N/A</v>
      </c>
    </row>
    <row r="36" spans="1:3" x14ac:dyDescent="0.25">
      <c r="A36" t="s">
        <v>182</v>
      </c>
      <c r="B36" s="43" t="s">
        <v>162</v>
      </c>
      <c r="C36" t="e">
        <f>VLOOKUP(Tabelle4!A36,Tabelle1[[typ]:[drucker]],3,FALSE)</f>
        <v>#N/A</v>
      </c>
    </row>
    <row r="37" spans="1:3" x14ac:dyDescent="0.25">
      <c r="A37" t="s">
        <v>183</v>
      </c>
      <c r="B37" s="43" t="s">
        <v>162</v>
      </c>
      <c r="C37" t="e">
        <f>VLOOKUP(Tabelle4!A37,Tabelle1[[typ]:[drucker]],3,FALSE)</f>
        <v>#N/A</v>
      </c>
    </row>
    <row r="38" spans="1:3" x14ac:dyDescent="0.25">
      <c r="A38" t="s">
        <v>184</v>
      </c>
      <c r="B38" s="43" t="s">
        <v>162</v>
      </c>
      <c r="C38" t="e">
        <f>VLOOKUP(Tabelle4!A38,Tabelle1[[typ]:[drucker]],3,FALSE)</f>
        <v>#N/A</v>
      </c>
    </row>
    <row r="39" spans="1:3" x14ac:dyDescent="0.25">
      <c r="A39" t="s">
        <v>101</v>
      </c>
      <c r="B39" s="43" t="s">
        <v>162</v>
      </c>
      <c r="C39" t="e">
        <f>VLOOKUP(Tabelle4!A39,Tabelle1[[typ]:[drucker]],3,FALSE)</f>
        <v>#N/A</v>
      </c>
    </row>
    <row r="40" spans="1:3" x14ac:dyDescent="0.25">
      <c r="A40" s="43" t="s">
        <v>176</v>
      </c>
      <c r="B40" s="43" t="s">
        <v>164</v>
      </c>
      <c r="C40">
        <f>VLOOKUP(Tabelle4!A40,Tabelle1[[typ]:[drucker]],3,FALSE)</f>
        <v>1</v>
      </c>
    </row>
    <row r="41" spans="1:3" x14ac:dyDescent="0.25">
      <c r="A41" s="43" t="s">
        <v>180</v>
      </c>
      <c r="B41" s="43" t="s">
        <v>164</v>
      </c>
      <c r="C41" t="e">
        <f>VLOOKUP(Tabelle4!A41,Tabelle1[[typ]:[drucker]],3,FALSE)</f>
        <v>#N/A</v>
      </c>
    </row>
    <row r="42" spans="1:3" x14ac:dyDescent="0.25">
      <c r="A42" t="s">
        <v>181</v>
      </c>
      <c r="B42" s="43" t="s">
        <v>164</v>
      </c>
      <c r="C42" t="e">
        <f>VLOOKUP(Tabelle4!A42,Tabelle1[[typ]:[drucker]],3,FALSE)</f>
        <v>#N/A</v>
      </c>
    </row>
    <row r="43" spans="1:3" x14ac:dyDescent="0.25">
      <c r="A43" t="s">
        <v>182</v>
      </c>
      <c r="B43" s="43" t="s">
        <v>164</v>
      </c>
      <c r="C43" t="e">
        <f>VLOOKUP(Tabelle4!A43,Tabelle1[[typ]:[drucker]],3,FALSE)</f>
        <v>#N/A</v>
      </c>
    </row>
    <row r="44" spans="1:3" x14ac:dyDescent="0.25">
      <c r="A44" t="s">
        <v>183</v>
      </c>
      <c r="B44" s="43" t="s">
        <v>164</v>
      </c>
      <c r="C44" t="e">
        <f>VLOOKUP(Tabelle4!A44,Tabelle1[[typ]:[drucker]],3,FALSE)</f>
        <v>#N/A</v>
      </c>
    </row>
    <row r="45" spans="1:3" x14ac:dyDescent="0.25">
      <c r="A45" t="s">
        <v>184</v>
      </c>
      <c r="B45" s="43" t="s">
        <v>164</v>
      </c>
      <c r="C45" t="e">
        <f>VLOOKUP(Tabelle4!A45,Tabelle1[[typ]:[drucker]],3,FALSE)</f>
        <v>#N/A</v>
      </c>
    </row>
    <row r="46" spans="1:3" x14ac:dyDescent="0.25">
      <c r="A46" t="s">
        <v>101</v>
      </c>
      <c r="B46" s="43" t="s">
        <v>164</v>
      </c>
      <c r="C46" t="e">
        <f>VLOOKUP(Tabelle4!A46,Tabelle1[[typ]:[drucker]],3,FALSE)</f>
        <v>#N/A</v>
      </c>
    </row>
    <row r="47" spans="1:3" x14ac:dyDescent="0.25">
      <c r="A47" s="43" t="s">
        <v>176</v>
      </c>
      <c r="B47" s="43" t="s">
        <v>171</v>
      </c>
      <c r="C47">
        <f>VLOOKUP(Tabelle4!A47,Tabelle1[[typ]:[drucker]],3,FALSE)</f>
        <v>1</v>
      </c>
    </row>
    <row r="48" spans="1:3" x14ac:dyDescent="0.25">
      <c r="A48" s="43" t="s">
        <v>180</v>
      </c>
      <c r="B48" s="43" t="s">
        <v>171</v>
      </c>
      <c r="C48" t="e">
        <f>VLOOKUP(Tabelle4!A48,Tabelle1[[typ]:[drucker]],3,FALSE)</f>
        <v>#N/A</v>
      </c>
    </row>
    <row r="49" spans="1:3" x14ac:dyDescent="0.25">
      <c r="A49" t="s">
        <v>181</v>
      </c>
      <c r="B49" s="43" t="s">
        <v>171</v>
      </c>
      <c r="C49" t="e">
        <f>VLOOKUP(Tabelle4!A49,Tabelle1[[typ]:[drucker]],3,FALSE)</f>
        <v>#N/A</v>
      </c>
    </row>
    <row r="50" spans="1:3" x14ac:dyDescent="0.25">
      <c r="A50" t="s">
        <v>182</v>
      </c>
      <c r="B50" s="43" t="s">
        <v>171</v>
      </c>
      <c r="C50" t="e">
        <f>VLOOKUP(Tabelle4!A50,Tabelle1[[typ]:[drucker]],3,FALSE)</f>
        <v>#N/A</v>
      </c>
    </row>
    <row r="51" spans="1:3" x14ac:dyDescent="0.25">
      <c r="A51" t="s">
        <v>183</v>
      </c>
      <c r="B51" s="43" t="s">
        <v>171</v>
      </c>
      <c r="C51" t="e">
        <f>VLOOKUP(Tabelle4!A51,Tabelle1[[typ]:[drucker]],3,FALSE)</f>
        <v>#N/A</v>
      </c>
    </row>
    <row r="52" spans="1:3" x14ac:dyDescent="0.25">
      <c r="A52" t="s">
        <v>184</v>
      </c>
      <c r="B52" s="43" t="s">
        <v>171</v>
      </c>
      <c r="C52" t="e">
        <f>VLOOKUP(Tabelle4!A52,Tabelle1[[typ]:[drucker]],3,FALSE)</f>
        <v>#N/A</v>
      </c>
    </row>
    <row r="53" spans="1:3" x14ac:dyDescent="0.25">
      <c r="A53" t="s">
        <v>101</v>
      </c>
      <c r="B53" s="43" t="s">
        <v>171</v>
      </c>
      <c r="C53" t="e">
        <f>VLOOKUP(Tabelle4!A53,Tabelle1[[typ]:[drucker]],3,FALSE)</f>
        <v>#N/A</v>
      </c>
    </row>
    <row r="54" spans="1:3" x14ac:dyDescent="0.25">
      <c r="A54" s="43" t="s">
        <v>178</v>
      </c>
      <c r="B54" s="43" t="s">
        <v>146</v>
      </c>
      <c r="C54">
        <f>VLOOKUP(Tabelle4!A54,Tabelle1[[typ]:[drucker]],3,FALSE)</f>
        <v>1</v>
      </c>
    </row>
    <row r="55" spans="1:3" x14ac:dyDescent="0.25">
      <c r="A55" s="43" t="s">
        <v>185</v>
      </c>
      <c r="B55" s="43" t="s">
        <v>146</v>
      </c>
      <c r="C55" t="e">
        <f>VLOOKUP(Tabelle4!A55,Tabelle1[[typ]:[drucker]],3,FALSE)</f>
        <v>#N/A</v>
      </c>
    </row>
    <row r="56" spans="1:3" x14ac:dyDescent="0.25">
      <c r="A56" s="43" t="s">
        <v>178</v>
      </c>
      <c r="B56" s="43" t="s">
        <v>156</v>
      </c>
      <c r="C56">
        <f>VLOOKUP(Tabelle4!A56,Tabelle1[[typ]:[drucker]],3,FALSE)</f>
        <v>1</v>
      </c>
    </row>
    <row r="57" spans="1:3" x14ac:dyDescent="0.25">
      <c r="A57" s="43" t="s">
        <v>185</v>
      </c>
      <c r="B57" s="43" t="s">
        <v>156</v>
      </c>
      <c r="C57" t="e">
        <f>VLOOKUP(Tabelle4!A57,Tabelle1[[typ]:[drucker]],3,FALSE)</f>
        <v>#N/A</v>
      </c>
    </row>
    <row r="58" spans="1:3" x14ac:dyDescent="0.25">
      <c r="A58" s="43" t="s">
        <v>178</v>
      </c>
      <c r="B58" s="43" t="s">
        <v>143</v>
      </c>
      <c r="C58">
        <f>VLOOKUP(Tabelle4!A58,Tabelle1[[typ]:[drucker]],3,FALSE)</f>
        <v>1</v>
      </c>
    </row>
    <row r="59" spans="1:3" x14ac:dyDescent="0.25">
      <c r="A59" s="43" t="s">
        <v>185</v>
      </c>
      <c r="B59" s="43" t="s">
        <v>143</v>
      </c>
      <c r="C59" t="e">
        <f>VLOOKUP(Tabelle4!A59,Tabelle1[[typ]:[drucker]],3,FALSE)</f>
        <v>#N/A</v>
      </c>
    </row>
    <row r="60" spans="1:3" x14ac:dyDescent="0.25">
      <c r="A60" s="46" t="s">
        <v>186</v>
      </c>
      <c r="B60" s="50" t="s">
        <v>191</v>
      </c>
    </row>
    <row r="61" spans="1:3" x14ac:dyDescent="0.25">
      <c r="A61" s="48" t="s">
        <v>187</v>
      </c>
      <c r="B61" s="51" t="s">
        <v>192</v>
      </c>
    </row>
    <row r="62" spans="1:3" x14ac:dyDescent="0.25">
      <c r="A62" s="48" t="s">
        <v>187</v>
      </c>
      <c r="B62" s="51" t="s">
        <v>193</v>
      </c>
    </row>
    <row r="63" spans="1:3" x14ac:dyDescent="0.25">
      <c r="A63" s="48" t="s">
        <v>187</v>
      </c>
      <c r="B63" s="51" t="s">
        <v>194</v>
      </c>
    </row>
    <row r="64" spans="1:3" x14ac:dyDescent="0.25">
      <c r="A64" s="48" t="s">
        <v>188</v>
      </c>
      <c r="B64" s="49" t="s">
        <v>195</v>
      </c>
    </row>
    <row r="65" spans="1:3" x14ac:dyDescent="0.25">
      <c r="A65" s="46" t="s">
        <v>189</v>
      </c>
      <c r="B65" s="50" t="s">
        <v>196</v>
      </c>
    </row>
    <row r="66" spans="1:3" x14ac:dyDescent="0.25">
      <c r="A66" s="46" t="s">
        <v>190</v>
      </c>
      <c r="B66" s="47" t="s">
        <v>197</v>
      </c>
      <c r="C66" s="46"/>
    </row>
    <row r="67" spans="1:3" x14ac:dyDescent="0.25">
      <c r="A67" s="46" t="s">
        <v>115</v>
      </c>
      <c r="B67" s="47" t="s">
        <v>195</v>
      </c>
      <c r="C67" s="46"/>
    </row>
    <row r="68" spans="1:3" x14ac:dyDescent="0.25">
      <c r="A68" s="46" t="s">
        <v>116</v>
      </c>
      <c r="B68" s="50" t="s">
        <v>191</v>
      </c>
    </row>
  </sheetData>
  <conditionalFormatting sqref="A60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{A28295E3-4D9B-427E-A499-5B34EFCDAD42}</x14:id>
        </ext>
      </extLst>
    </cfRule>
  </conditionalFormatting>
  <conditionalFormatting sqref="B60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{46E285A8-E9F7-4E33-856F-4767C8C59427}</x14:id>
        </ext>
      </extLst>
    </cfRule>
  </conditionalFormatting>
  <conditionalFormatting sqref="A61:A63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{71D8E0D9-1B9F-4C40-96EC-A13144934D5E}</x14:id>
        </ext>
      </extLst>
    </cfRule>
  </conditionalFormatting>
  <conditionalFormatting sqref="B61:B63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{DB70A338-4681-4740-9CDB-9EFDB93328E8}</x14:id>
        </ext>
      </extLst>
    </cfRule>
  </conditionalFormatting>
  <conditionalFormatting sqref="A64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{D2152F45-D91D-4497-973A-AE5FF64EB51C}</x14:id>
        </ext>
      </extLst>
    </cfRule>
  </conditionalFormatting>
  <conditionalFormatting sqref="B64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{99E48680-5A81-4C40-8930-4247929A0E55}</x14:id>
        </ext>
      </extLst>
    </cfRule>
  </conditionalFormatting>
  <conditionalFormatting sqref="A65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{996FDE44-EE67-4FCE-85F2-3FC04E701AE2}</x14:id>
        </ext>
      </extLst>
    </cfRule>
  </conditionalFormatting>
  <conditionalFormatting sqref="B65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{8DC4FF4A-7FAB-4245-A9C2-116006A474F7}</x14:id>
        </ext>
      </extLst>
    </cfRule>
  </conditionalFormatting>
  <conditionalFormatting sqref="A66:C66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{991D0E57-44C7-4C6E-B991-6EB7571A00BB}</x14:id>
        </ext>
      </extLst>
    </cfRule>
  </conditionalFormatting>
  <conditionalFormatting sqref="A67:C67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{706735C0-7DC5-4882-A96F-E9B50D2C43A4}</x14:id>
        </ext>
      </extLst>
    </cfRule>
  </conditionalFormatting>
  <conditionalFormatting sqref="A68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{F1C76862-4A26-43D4-B8A4-600F39464E79}</x14:id>
        </ext>
      </extLst>
    </cfRule>
  </conditionalFormatting>
  <conditionalFormatting sqref="B68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{E2F72650-678A-43DD-A557-45A5A37DE982}</x14:id>
        </ext>
      </extLst>
    </cfRule>
  </conditionalFormatting>
  <pageMargins left="0.7" right="0.7" top="0.78740157499999996" bottom="0.78740157499999996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28295E3-4D9B-427E-A499-5B34EFCDAD4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A60</xm:sqref>
        </x14:conditionalFormatting>
        <x14:conditionalFormatting xmlns:xm="http://schemas.microsoft.com/office/excel/2006/main">
          <x14:cfRule type="dataBar" id="{46E285A8-E9F7-4E33-856F-4767C8C5942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B60</xm:sqref>
        </x14:conditionalFormatting>
        <x14:conditionalFormatting xmlns:xm="http://schemas.microsoft.com/office/excel/2006/main">
          <x14:cfRule type="dataBar" id="{71D8E0D9-1B9F-4C40-96EC-A13144934D5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A61:A63</xm:sqref>
        </x14:conditionalFormatting>
        <x14:conditionalFormatting xmlns:xm="http://schemas.microsoft.com/office/excel/2006/main">
          <x14:cfRule type="dataBar" id="{DB70A338-4681-4740-9CDB-9EFDB93328E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B61:B63</xm:sqref>
        </x14:conditionalFormatting>
        <x14:conditionalFormatting xmlns:xm="http://schemas.microsoft.com/office/excel/2006/main">
          <x14:cfRule type="dataBar" id="{D2152F45-D91D-4497-973A-AE5FF64EB51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A64</xm:sqref>
        </x14:conditionalFormatting>
        <x14:conditionalFormatting xmlns:xm="http://schemas.microsoft.com/office/excel/2006/main">
          <x14:cfRule type="dataBar" id="{99E48680-5A81-4C40-8930-4247929A0E5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B64</xm:sqref>
        </x14:conditionalFormatting>
        <x14:conditionalFormatting xmlns:xm="http://schemas.microsoft.com/office/excel/2006/main">
          <x14:cfRule type="dataBar" id="{996FDE44-EE67-4FCE-85F2-3FC04E701AE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A65</xm:sqref>
        </x14:conditionalFormatting>
        <x14:conditionalFormatting xmlns:xm="http://schemas.microsoft.com/office/excel/2006/main">
          <x14:cfRule type="dataBar" id="{8DC4FF4A-7FAB-4245-A9C2-116006A474F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B65</xm:sqref>
        </x14:conditionalFormatting>
        <x14:conditionalFormatting xmlns:xm="http://schemas.microsoft.com/office/excel/2006/main">
          <x14:cfRule type="dataBar" id="{991D0E57-44C7-4C6E-B991-6EB7571A00B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A66:C66</xm:sqref>
        </x14:conditionalFormatting>
        <x14:conditionalFormatting xmlns:xm="http://schemas.microsoft.com/office/excel/2006/main">
          <x14:cfRule type="dataBar" id="{706735C0-7DC5-4882-A96F-E9B50D2C43A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A67:C67</xm:sqref>
        </x14:conditionalFormatting>
        <x14:conditionalFormatting xmlns:xm="http://schemas.microsoft.com/office/excel/2006/main">
          <x14:cfRule type="dataBar" id="{F1C76862-4A26-43D4-B8A4-600F39464E7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A68</xm:sqref>
        </x14:conditionalFormatting>
        <x14:conditionalFormatting xmlns:xm="http://schemas.microsoft.com/office/excel/2006/main">
          <x14:cfRule type="dataBar" id="{E2F72650-678A-43DD-A557-45A5A37DE98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B68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</vt:i4>
      </vt:variant>
    </vt:vector>
  </HeadingPairs>
  <TitlesOfParts>
    <vt:vector size="5" baseType="lpstr">
      <vt:lpstr>Tabelle1</vt:lpstr>
      <vt:lpstr>Tabelle2</vt:lpstr>
      <vt:lpstr>Tabelle3</vt:lpstr>
      <vt:lpstr>Tabelle4</vt:lpstr>
      <vt:lpstr>Tabelle1!Druckbereich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Petersen</dc:creator>
  <cp:lastModifiedBy>Alex Weiss</cp:lastModifiedBy>
  <cp:lastPrinted>2020-11-23T10:38:18Z</cp:lastPrinted>
  <dcterms:created xsi:type="dcterms:W3CDTF">2019-11-07T10:19:43Z</dcterms:created>
  <dcterms:modified xsi:type="dcterms:W3CDTF">2022-04-12T10:50:03Z</dcterms:modified>
</cp:coreProperties>
</file>