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\.vscode\projects\WhiteWater Excel Automation\"/>
    </mc:Choice>
  </mc:AlternateContent>
  <xr:revisionPtr revIDLastSave="0" documentId="13_ncr:1_{D9BEF5BB-38F9-44D5-B61A-5B3770AC78B8}" xr6:coauthVersionLast="47" xr6:coauthVersionMax="47" xr10:uidLastSave="{00000000-0000-0000-0000-000000000000}"/>
  <bookViews>
    <workbookView xWindow="3000" yWindow="3000" windowWidth="14310" windowHeight="10060" firstSheet="1" activeTab="1" xr2:uid="{82719EB7-A2FD-4315-9E87-D825F509EB04}"/>
  </bookViews>
  <sheets>
    <sheet name="Index" sheetId="34" r:id="rId1"/>
    <sheet name="S200-2" sheetId="33" r:id="rId2"/>
    <sheet name="S201-3" sheetId="17" r:id="rId3"/>
    <sheet name="S202-2" sheetId="18" r:id="rId4"/>
    <sheet name="S203-2" sheetId="19" r:id="rId5"/>
    <sheet name="S206-2" sheetId="20" r:id="rId6"/>
    <sheet name="S207-2" sheetId="21" r:id="rId7"/>
    <sheet name="S208-3" sheetId="22" r:id="rId8"/>
    <sheet name="S209-4" sheetId="23" r:id="rId9"/>
    <sheet name="S211-4" sheetId="24" r:id="rId10"/>
    <sheet name="S213-2" sheetId="25" r:id="rId11"/>
    <sheet name="S214-2" sheetId="26" r:id="rId12"/>
    <sheet name="S217-2" sheetId="28" r:id="rId13"/>
    <sheet name="S218-2" sheetId="29" r:id="rId14"/>
    <sheet name="S219-2" sheetId="30" r:id="rId15"/>
    <sheet name="S220-1" sheetId="31" r:id="rId16"/>
    <sheet name="S221-1" sheetId="32" r:id="rId17"/>
    <sheet name="S223-1" sheetId="9" r:id="rId18"/>
    <sheet name="S225-1" sheetId="11" r:id="rId19"/>
    <sheet name="S226-2" sheetId="12" r:id="rId20"/>
    <sheet name="S230-1" sheetId="15" r:id="rId21"/>
    <sheet name="S232-1" sheetId="16" r:id="rId22"/>
    <sheet name="S237-1" sheetId="5" r:id="rId23"/>
    <sheet name="S240-3" sheetId="14" r:id="rId24"/>
    <sheet name="S241-3" sheetId="7" r:id="rId25"/>
    <sheet name="S243-1" sheetId="6" r:id="rId26"/>
    <sheet name="S244-1" sheetId="10" r:id="rId27"/>
    <sheet name="S251-1" sheetId="8" r:id="rId28"/>
    <sheet name="S252-1" sheetId="3" r:id="rId29"/>
    <sheet name="S260-4" sheetId="4" r:id="rId30"/>
    <sheet name="S261-1" sheetId="2" r:id="rId31"/>
    <sheet name="S290-1" sheetId="1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T3" i="1"/>
  <c r="S3" i="1"/>
  <c r="A1" i="1"/>
  <c r="U3" i="2"/>
  <c r="T3" i="2"/>
  <c r="S3" i="2"/>
  <c r="A1" i="2"/>
  <c r="U5" i="4"/>
  <c r="T5" i="4"/>
  <c r="U4" i="4"/>
  <c r="T4" i="4"/>
  <c r="U3" i="4"/>
  <c r="T3" i="4"/>
  <c r="S3" i="4"/>
  <c r="A1" i="4"/>
  <c r="S8" i="3"/>
  <c r="U8" i="3"/>
  <c r="T8" i="3"/>
  <c r="S7" i="3"/>
  <c r="U7" i="3"/>
  <c r="T7" i="3"/>
  <c r="T6" i="3"/>
  <c r="U6" i="3"/>
  <c r="U5" i="3"/>
  <c r="T5" i="3"/>
  <c r="U4" i="3"/>
  <c r="S4" i="3"/>
  <c r="U3" i="3"/>
  <c r="T3" i="3"/>
  <c r="S3" i="3"/>
  <c r="A1" i="3"/>
  <c r="S9" i="8"/>
  <c r="U9" i="8"/>
  <c r="T9" i="8"/>
  <c r="S8" i="8"/>
  <c r="U8" i="8"/>
  <c r="T8" i="8"/>
  <c r="S7" i="8"/>
  <c r="U7" i="8"/>
  <c r="T7" i="8"/>
  <c r="S6" i="8"/>
  <c r="U6" i="8"/>
  <c r="U5" i="8"/>
  <c r="T5" i="8"/>
  <c r="U4" i="8"/>
  <c r="T4" i="8"/>
  <c r="U3" i="8"/>
  <c r="T3" i="8"/>
  <c r="S3" i="8"/>
  <c r="A1" i="8"/>
  <c r="U3" i="10"/>
  <c r="T3" i="10"/>
  <c r="S3" i="10"/>
  <c r="A1" i="10"/>
  <c r="A1" i="6"/>
  <c r="S6" i="7"/>
  <c r="U6" i="7"/>
  <c r="U5" i="7"/>
  <c r="T5" i="7"/>
  <c r="U4" i="7"/>
  <c r="T4" i="7"/>
  <c r="U3" i="7"/>
  <c r="T3" i="7"/>
  <c r="S3" i="7"/>
  <c r="A1" i="7"/>
  <c r="U4" i="14"/>
  <c r="T4" i="14"/>
  <c r="S4" i="14"/>
  <c r="U3" i="14"/>
  <c r="T3" i="14"/>
  <c r="S3" i="14"/>
  <c r="A1" i="14"/>
  <c r="U3" i="5"/>
  <c r="T3" i="5"/>
  <c r="S3" i="5"/>
  <c r="A1" i="5"/>
  <c r="U3" i="16"/>
  <c r="T3" i="16"/>
  <c r="S3" i="16"/>
  <c r="A1" i="16"/>
  <c r="U3" i="15"/>
  <c r="T3" i="15"/>
  <c r="S3" i="15"/>
  <c r="A1" i="15"/>
  <c r="U3" i="12"/>
  <c r="T3" i="12"/>
  <c r="S3" i="12"/>
  <c r="A1" i="12"/>
  <c r="S7" i="11"/>
  <c r="U7" i="11"/>
  <c r="T7" i="11"/>
  <c r="S6" i="11"/>
  <c r="U6" i="11"/>
  <c r="U5" i="11"/>
  <c r="S5" i="11"/>
  <c r="U4" i="11"/>
  <c r="T4" i="11"/>
  <c r="U3" i="11"/>
  <c r="T3" i="11"/>
  <c r="S3" i="11"/>
  <c r="A1" i="11"/>
  <c r="S7" i="9"/>
  <c r="U7" i="9"/>
  <c r="T7" i="9"/>
  <c r="S6" i="9"/>
  <c r="U6" i="9"/>
  <c r="T6" i="9"/>
  <c r="T5" i="9"/>
  <c r="U5" i="9"/>
  <c r="U4" i="9"/>
  <c r="T4" i="9"/>
  <c r="U3" i="9"/>
  <c r="S3" i="9"/>
  <c r="A1" i="9"/>
  <c r="S7" i="32"/>
  <c r="U7" i="32"/>
  <c r="T7" i="32"/>
  <c r="S6" i="32"/>
  <c r="U6" i="32"/>
  <c r="U5" i="32"/>
  <c r="T5" i="32"/>
  <c r="U4" i="32"/>
  <c r="S4" i="32"/>
  <c r="U3" i="32"/>
  <c r="T3" i="32"/>
  <c r="S3" i="32"/>
  <c r="A1" i="32"/>
  <c r="S8" i="31"/>
  <c r="U8" i="31"/>
  <c r="T8" i="31"/>
  <c r="S7" i="31"/>
  <c r="U7" i="31"/>
  <c r="T7" i="31"/>
  <c r="S6" i="31"/>
  <c r="U6" i="31"/>
  <c r="U5" i="31"/>
  <c r="S5" i="31"/>
  <c r="U4" i="31"/>
  <c r="T4" i="31"/>
  <c r="U3" i="31"/>
  <c r="T3" i="31"/>
  <c r="S3" i="31"/>
  <c r="A1" i="31"/>
  <c r="U4" i="30"/>
  <c r="T4" i="30"/>
  <c r="U3" i="30"/>
  <c r="T3" i="30"/>
  <c r="S3" i="30"/>
  <c r="A1" i="30"/>
  <c r="U4" i="29"/>
  <c r="T4" i="29"/>
  <c r="U3" i="29"/>
  <c r="T3" i="29"/>
  <c r="S3" i="29"/>
  <c r="A1" i="29"/>
  <c r="U4" i="28"/>
  <c r="T4" i="28"/>
  <c r="U3" i="28"/>
  <c r="T3" i="28"/>
  <c r="S3" i="28"/>
  <c r="A1" i="28"/>
  <c r="S9" i="26"/>
  <c r="U9" i="26"/>
  <c r="T9" i="26"/>
  <c r="S8" i="26"/>
  <c r="U8" i="26"/>
  <c r="T8" i="26"/>
  <c r="S7" i="26"/>
  <c r="U7" i="26"/>
  <c r="T7" i="26"/>
  <c r="T6" i="26"/>
  <c r="U6" i="26"/>
  <c r="U5" i="26"/>
  <c r="S5" i="26"/>
  <c r="U4" i="26"/>
  <c r="T4" i="26"/>
  <c r="U3" i="26"/>
  <c r="T3" i="26"/>
  <c r="S3" i="26"/>
  <c r="A1" i="26"/>
  <c r="S9" i="25"/>
  <c r="U9" i="25"/>
  <c r="T9" i="25"/>
  <c r="S8" i="25"/>
  <c r="U8" i="25"/>
  <c r="T8" i="25"/>
  <c r="S7" i="25"/>
  <c r="U7" i="25"/>
  <c r="T7" i="25"/>
  <c r="T6" i="25"/>
  <c r="U6" i="25"/>
  <c r="U5" i="25"/>
  <c r="T5" i="25"/>
  <c r="U4" i="25"/>
  <c r="T4" i="25"/>
  <c r="U3" i="25"/>
  <c r="T3" i="25"/>
  <c r="S3" i="25"/>
  <c r="A1" i="25"/>
  <c r="S16" i="24"/>
  <c r="U16" i="24"/>
  <c r="T16" i="24"/>
  <c r="S15" i="24"/>
  <c r="U15" i="24"/>
  <c r="T15" i="24"/>
  <c r="S14" i="24"/>
  <c r="U14" i="24"/>
  <c r="T14" i="24"/>
  <c r="S13" i="24"/>
  <c r="U13" i="24"/>
  <c r="T13" i="24"/>
  <c r="S12" i="24"/>
  <c r="U12" i="24"/>
  <c r="T12" i="24"/>
  <c r="U11" i="24"/>
  <c r="T11" i="24"/>
  <c r="S10" i="24"/>
  <c r="U10" i="24"/>
  <c r="T10" i="24"/>
  <c r="S9" i="24"/>
  <c r="U9" i="24"/>
  <c r="T9" i="24"/>
  <c r="S8" i="24"/>
  <c r="U8" i="24"/>
  <c r="T8" i="24"/>
  <c r="S7" i="24"/>
  <c r="U7" i="24"/>
  <c r="T7" i="24"/>
  <c r="S6" i="24"/>
  <c r="U6" i="24"/>
  <c r="U5" i="24"/>
  <c r="T5" i="24"/>
  <c r="U4" i="24"/>
  <c r="T4" i="24"/>
  <c r="U3" i="24"/>
  <c r="T3" i="24"/>
  <c r="S3" i="24"/>
  <c r="A1" i="24"/>
  <c r="S16" i="23"/>
  <c r="U16" i="23"/>
  <c r="T16" i="23"/>
  <c r="T15" i="23"/>
  <c r="U15" i="23"/>
  <c r="U14" i="23"/>
  <c r="T14" i="23"/>
  <c r="U13" i="23"/>
  <c r="S13" i="23"/>
  <c r="U12" i="23"/>
  <c r="T12" i="23"/>
  <c r="S12" i="23"/>
  <c r="U11" i="23"/>
  <c r="T11" i="23"/>
  <c r="S11" i="23"/>
  <c r="S10" i="23"/>
  <c r="U10" i="23"/>
  <c r="T10" i="23"/>
  <c r="S9" i="23"/>
  <c r="U9" i="23"/>
  <c r="T9" i="23"/>
  <c r="S8" i="23"/>
  <c r="U8" i="23"/>
  <c r="T8" i="23"/>
  <c r="S7" i="23"/>
  <c r="U7" i="23"/>
  <c r="T7" i="23"/>
  <c r="S6" i="23"/>
  <c r="U6" i="23"/>
  <c r="U5" i="23"/>
  <c r="S5" i="23"/>
  <c r="U4" i="23"/>
  <c r="T4" i="23"/>
  <c r="U3" i="23"/>
  <c r="T3" i="23"/>
  <c r="S3" i="23"/>
  <c r="A1" i="23"/>
  <c r="U3" i="22"/>
  <c r="T3" i="22"/>
  <c r="S3" i="22"/>
  <c r="A1" i="22"/>
  <c r="U5" i="21"/>
  <c r="T5" i="21"/>
  <c r="U4" i="21"/>
  <c r="T4" i="21"/>
  <c r="U3" i="21"/>
  <c r="T3" i="21"/>
  <c r="S3" i="21"/>
  <c r="A1" i="21"/>
  <c r="S9" i="20"/>
  <c r="U9" i="20"/>
  <c r="T9" i="20"/>
  <c r="S8" i="20"/>
  <c r="U8" i="20"/>
  <c r="T8" i="20"/>
  <c r="S7" i="20"/>
  <c r="U7" i="20"/>
  <c r="T7" i="20"/>
  <c r="S6" i="20"/>
  <c r="U6" i="20"/>
  <c r="T6" i="20"/>
  <c r="S5" i="20"/>
  <c r="U5" i="20"/>
  <c r="T5" i="20"/>
  <c r="T4" i="20"/>
  <c r="U4" i="20"/>
  <c r="U3" i="20"/>
  <c r="T3" i="20"/>
  <c r="A1" i="20"/>
  <c r="U5" i="19"/>
  <c r="T5" i="19"/>
  <c r="U4" i="19"/>
  <c r="S4" i="19"/>
  <c r="U3" i="19"/>
  <c r="T3" i="19"/>
  <c r="S3" i="19"/>
  <c r="A1" i="19"/>
  <c r="S10" i="18"/>
  <c r="U10" i="18"/>
  <c r="T10" i="18"/>
  <c r="S9" i="18"/>
  <c r="U9" i="18"/>
  <c r="T9" i="18"/>
  <c r="S8" i="18"/>
  <c r="U8" i="18"/>
  <c r="T8" i="18"/>
  <c r="S7" i="18"/>
  <c r="U7" i="18"/>
  <c r="T7" i="18"/>
  <c r="S6" i="18"/>
  <c r="U6" i="18"/>
  <c r="U5" i="18"/>
  <c r="T5" i="18"/>
  <c r="U4" i="18"/>
  <c r="T4" i="18"/>
  <c r="U3" i="18"/>
  <c r="S3" i="18"/>
  <c r="T3" i="18"/>
  <c r="A1" i="18"/>
  <c r="S10" i="17"/>
  <c r="U10" i="17"/>
  <c r="T10" i="17"/>
  <c r="S9" i="17"/>
  <c r="U9" i="17"/>
  <c r="T9" i="17"/>
  <c r="S8" i="17"/>
  <c r="U8" i="17"/>
  <c r="T8" i="17"/>
  <c r="S7" i="17"/>
  <c r="U7" i="17"/>
  <c r="T7" i="17"/>
  <c r="S6" i="17"/>
  <c r="U6" i="17"/>
  <c r="U5" i="17"/>
  <c r="T5" i="17"/>
  <c r="U4" i="17"/>
  <c r="T4" i="17"/>
  <c r="U3" i="17"/>
  <c r="T3" i="17"/>
  <c r="S3" i="17"/>
  <c r="A1" i="17"/>
  <c r="S9" i="33"/>
  <c r="U9" i="33"/>
  <c r="T9" i="33"/>
  <c r="S8" i="33"/>
  <c r="U8" i="33"/>
  <c r="T8" i="33"/>
  <c r="S7" i="33"/>
  <c r="U7" i="33"/>
  <c r="T7" i="33"/>
  <c r="S6" i="33"/>
  <c r="U6" i="33"/>
  <c r="U5" i="33"/>
  <c r="S5" i="33"/>
  <c r="U4" i="33"/>
  <c r="T4" i="33"/>
  <c r="U3" i="33"/>
  <c r="T3" i="33"/>
  <c r="S3" i="33"/>
  <c r="A1" i="33"/>
  <c r="S4" i="4" l="1"/>
  <c r="S5" i="4"/>
  <c r="T4" i="3"/>
  <c r="S6" i="3"/>
  <c r="S5" i="3"/>
  <c r="T6" i="8"/>
  <c r="S5" i="8"/>
  <c r="S4" i="8"/>
  <c r="S5" i="7"/>
  <c r="T6" i="7"/>
  <c r="S4" i="7"/>
  <c r="S4" i="11"/>
  <c r="T5" i="11"/>
  <c r="T6" i="11"/>
  <c r="T3" i="9"/>
  <c r="S4" i="9"/>
  <c r="S5" i="9"/>
  <c r="S5" i="32"/>
  <c r="T4" i="32"/>
  <c r="T6" i="32"/>
  <c r="T6" i="31"/>
  <c r="S4" i="31"/>
  <c r="T5" i="31"/>
  <c r="S4" i="30"/>
  <c r="S4" i="29"/>
  <c r="S4" i="28"/>
  <c r="S4" i="26"/>
  <c r="T5" i="26"/>
  <c r="S6" i="26"/>
  <c r="S6" i="25"/>
  <c r="S4" i="25"/>
  <c r="S5" i="25"/>
  <c r="S11" i="24"/>
  <c r="S4" i="24"/>
  <c r="T6" i="24"/>
  <c r="S5" i="24"/>
  <c r="T13" i="23"/>
  <c r="S14" i="23"/>
  <c r="S15" i="23"/>
  <c r="S4" i="23"/>
  <c r="T5" i="23"/>
  <c r="T6" i="23"/>
  <c r="S5" i="21"/>
  <c r="S4" i="21"/>
  <c r="S4" i="20"/>
  <c r="S3" i="20"/>
  <c r="T4" i="19"/>
  <c r="S5" i="19"/>
  <c r="S4" i="18"/>
  <c r="S5" i="18"/>
  <c r="T6" i="18"/>
  <c r="S5" i="17"/>
  <c r="T6" i="17"/>
  <c r="S4" i="17"/>
  <c r="T6" i="33"/>
  <c r="S4" i="33"/>
  <c r="T5" i="33"/>
</calcChain>
</file>

<file path=xl/sharedStrings.xml><?xml version="1.0" encoding="utf-8"?>
<sst xmlns="http://schemas.openxmlformats.org/spreadsheetml/2006/main" count="2529" uniqueCount="143">
  <si>
    <t>Notes:</t>
  </si>
  <si>
    <t>1. All IDs for stainless Steel are listed in format: "304sst ID" / "316sst ID"</t>
  </si>
  <si>
    <t>2. For BOMs with Trex fasteners, either Item A or B will be used for securing to Trex, depending on the thickness of Trex the entry box will be attached to</t>
  </si>
  <si>
    <t>X DIMENSION</t>
  </si>
  <si>
    <t>Y DIMENSION</t>
  </si>
  <si>
    <t>DATABASE</t>
  </si>
  <si>
    <t>EA</t>
  </si>
  <si>
    <t>N/A</t>
  </si>
  <si>
    <t>SCREW, TAPPING, SELF-DRILLING, CROSS RECESSED PAN HEAD, TYPE 1, BSD, DP #3, NO. 12-14 X 1 LG</t>
  </si>
  <si>
    <t>TREX</t>
  </si>
  <si>
    <t>S-200</t>
  </si>
  <si>
    <t>A</t>
  </si>
  <si>
    <t>266712 / 266804</t>
  </si>
  <si>
    <t>FLAT WASHER, TYPE B, SERIES W, NO. 12</t>
  </si>
  <si>
    <t>B</t>
  </si>
  <si>
    <t>WLD, GRAB BAR, SLIDE ENTRY, 18 IN. [457 MM]</t>
  </si>
  <si>
    <t>C</t>
  </si>
  <si>
    <t xml:space="preserve">MACHINE SCREW, SLOTTED PAN HEAD, NO. 12-24 UNC-2A X 1 1/4 LG </t>
  </si>
  <si>
    <t>D</t>
  </si>
  <si>
    <t>LOCK NUT, HEX, NYLON INSERT, NM, NO. 12-24 UNC-2B</t>
  </si>
  <si>
    <t>E</t>
  </si>
  <si>
    <t xml:space="preserve">FLAT WASHER, TYPE B, SERIES W, NO. 12 </t>
  </si>
  <si>
    <t>F</t>
  </si>
  <si>
    <t>COUPLING, FLEXIBLE, CON, NPS 4 X 4, W/ 4 X 300 SERIES SST CLAMPS</t>
  </si>
  <si>
    <t>G</t>
  </si>
  <si>
    <t>S-201</t>
  </si>
  <si>
    <t>SADDLE CLIP, PANEL PULL DOWN, I-4000, 1 IN. BAR HT.</t>
  </si>
  <si>
    <t>MACHINE SCREW, TYPE 1 CROSS RECESSED PAN HEAD, 1/4-20 UNC-2A X 1 1/4 LG</t>
  </si>
  <si>
    <t>WLD, GRAB BAR, SLIDE ENTRY, 24 IN. [610 MM]</t>
  </si>
  <si>
    <t>WLD, GRAB BAR, SLIDE ENTRY, 36 IN. [914 MM]</t>
  </si>
  <si>
    <t>SCREW, TAPPING, TYPE A, CROSS RECESSED PAN HEAD, TYPE 1, NO.12-11 X 1 1/2 LG</t>
  </si>
  <si>
    <t>COUPLING, FLEXIBLE, CON, NPS 10 X 10, W/ 4 X 300 SERIES SST CLAMPS</t>
  </si>
  <si>
    <t>H</t>
  </si>
  <si>
    <t>S-202</t>
  </si>
  <si>
    <t>336122 / 369874</t>
  </si>
  <si>
    <t>MACHINE SCREW, TYPE 1 CROSS RECESSED PAN HEAD, 1/4-20 UNC-2A X 1 1/4 LG  /  SCREW, TAPPING, TRILOBULAR, PLASTITE 48-2, TYPE 1 CROSS RECESSED PAN HEAD, 1/4-10 X 1 1/4 LG</t>
  </si>
  <si>
    <t>COUPLING, FLEXIBLE, CON, NPS 12 X 12, W/ 4 X 300 SERIES SST CLAMPS</t>
  </si>
  <si>
    <t>S-203</t>
  </si>
  <si>
    <t>COUPLING, FLEXIBLE, CON, NPS 8 X 8, W/ 4 X 300 SERIES SST CLAMPS</t>
  </si>
  <si>
    <t>S-206</t>
  </si>
  <si>
    <t>MACHINE SCREW, SLOTTED PAN HEAD, NO. 12-24 UNC-2A X 1 1/2 LG</t>
  </si>
  <si>
    <t>S-207</t>
  </si>
  <si>
    <t>208-3</t>
  </si>
  <si>
    <t>S-209</t>
  </si>
  <si>
    <t>2A</t>
  </si>
  <si>
    <t>WLD, GRAB BAR, SLIDE ENTRY, 72 IN. [1829 MM]</t>
  </si>
  <si>
    <t>S-211</t>
  </si>
  <si>
    <t>GRAB BAR, 72 IN. LG</t>
  </si>
  <si>
    <t>GRAB BAR WOOD SCREW</t>
  </si>
  <si>
    <t>S-213</t>
  </si>
  <si>
    <t>S-214</t>
  </si>
  <si>
    <t>S-217</t>
  </si>
  <si>
    <t>S-218</t>
  </si>
  <si>
    <t>S-219</t>
  </si>
  <si>
    <t>248753 / 256919</t>
  </si>
  <si>
    <t>BOLT, HEX HEAD, 3/8-16 UNC-2A X 1 1/4 LG</t>
  </si>
  <si>
    <t>S220</t>
  </si>
  <si>
    <t>248757 / 256923</t>
  </si>
  <si>
    <t>BOLT, HEX HEAD, 3/8-16 UNC-2A X 1 3/4 LG</t>
  </si>
  <si>
    <t>266631 / 250358</t>
  </si>
  <si>
    <t>FLAT WASHER, TYPE A, SERIES N, 3/8</t>
  </si>
  <si>
    <t>NUT, HEX, DC, 3/8-16 UNC-2B, PRE-COATED, FLUOROKOTE #1</t>
  </si>
  <si>
    <t>ANCHOR, SHIELD EXPANSION, PIN DRIVE, MUSHROOM HEAD, 1/4 IN. DIA X 2 IN. LG</t>
  </si>
  <si>
    <t>Concrete</t>
  </si>
  <si>
    <t>266826 / 266858</t>
  </si>
  <si>
    <t>FENDER WASHER, 1/4 X 1</t>
  </si>
  <si>
    <t>2 3/8" O.D FLEXIBLE TUBING</t>
  </si>
  <si>
    <t>S221</t>
  </si>
  <si>
    <t>PVC FLEXIBLE PIPE CEMENT, LOW VOC, 1 PT [473 ML]</t>
  </si>
  <si>
    <t>ADAPTER, MNPT X SKT, SCH 40, NPS 1 1/2</t>
  </si>
  <si>
    <t>INLET FITTING, ADJUSTABLE DIRECTION, MNPT, NPS 1 1/2 X 3/4 IN. JET OPENING, WHITE</t>
  </si>
  <si>
    <t>INLET / OUTLET LOCKNUT FITTING, NPS 1 1/2, HAYWARD, WHITE</t>
  </si>
  <si>
    <t>S223</t>
  </si>
  <si>
    <t>S225</t>
  </si>
  <si>
    <t>S-230</t>
  </si>
  <si>
    <t>S-232</t>
  </si>
  <si>
    <t>S-237</t>
  </si>
  <si>
    <t>S-240</t>
  </si>
  <si>
    <t>S-241</t>
  </si>
  <si>
    <t>WLD, GRAB BAR, 22 IN. HEIGHT GAIN</t>
  </si>
  <si>
    <t>1, 2</t>
  </si>
  <si>
    <t>KIT, HARDWARE, TOGGLE, 1/4-20 UNC X 3/4 IN. GL</t>
  </si>
  <si>
    <t>PRODUCT, AQUALOOP, LH, V6, REV E</t>
  </si>
  <si>
    <t>S-244</t>
  </si>
  <si>
    <t>249037 / 256838</t>
  </si>
  <si>
    <t>BOLT, HEX HEAD, 5/8-11 UNC-2A X 1 LG</t>
  </si>
  <si>
    <t>4A</t>
  </si>
  <si>
    <t>S251-1</t>
  </si>
  <si>
    <t>265127 / 265187</t>
  </si>
  <si>
    <t>LOCK NUT, HEX, NYLON INSERT, DC, 5/8-11 UNC-2B</t>
  </si>
  <si>
    <t>266696/266788</t>
  </si>
  <si>
    <t>FLAT WASHER, TYPE B, SERIES R, 5/8</t>
  </si>
  <si>
    <t>WLD, BENT PLATE AND STIFFENER FOR BELTLAUNCH</t>
  </si>
  <si>
    <t>4 / 4A</t>
  </si>
  <si>
    <t>248889 / 256882</t>
  </si>
  <si>
    <t>BOLT, HEX HEAD, 1/2-13 UNC-2A X 1 3/4 LG</t>
  </si>
  <si>
    <t>265125 / 265185</t>
  </si>
  <si>
    <t>LOCK NUT, HEX, NYLON INSERT, DC, 1/2-13 UNC-2B</t>
  </si>
  <si>
    <t>266694/266786</t>
  </si>
  <si>
    <t>FLAT WASHER, TYPE B, SERIES R, 1/2</t>
  </si>
  <si>
    <t>S252-1</t>
  </si>
  <si>
    <t>411412/411413</t>
  </si>
  <si>
    <t>EPOXY ADHESIVE, FOIL PACK, C/W MIXING NOZZLE, HILTI RE-500 V3</t>
  </si>
  <si>
    <t>ADHESIVE ANCHOR ROD, HILTI HAS-R, 5/8-11 UNC-2A X 7 5/8 LG, CW/ 1 HEX NUT &amp; 1 FLAT WASHER</t>
  </si>
  <si>
    <t>S-260</t>
  </si>
  <si>
    <t>3. See original S200 BOM for comments.</t>
  </si>
  <si>
    <t>304 or 316</t>
  </si>
  <si>
    <t>DWG Number</t>
  </si>
  <si>
    <t>Detail Number</t>
  </si>
  <si>
    <t>Item Callout</t>
  </si>
  <si>
    <t>Description on DWG</t>
  </si>
  <si>
    <t>Measure Value</t>
  </si>
  <si>
    <t>Measure Units</t>
  </si>
  <si>
    <t>Quantity per DWG</t>
  </si>
  <si>
    <t>Instances per Group</t>
  </si>
  <si>
    <t>Qty UOM</t>
  </si>
  <si>
    <t>WWID Item Different from Original on DWG</t>
  </si>
  <si>
    <t>Remark</t>
  </si>
  <si>
    <t>WWID Raw</t>
  </si>
  <si>
    <t>WWID Description Raw</t>
  </si>
  <si>
    <t>ITEM VARIANT GROUP</t>
  </si>
  <si>
    <t>SHEET NUMBER</t>
  </si>
  <si>
    <t>WWID</t>
  </si>
  <si>
    <t>WWID Description</t>
  </si>
  <si>
    <t>Total Qty per Group</t>
  </si>
  <si>
    <t>(manual entry per project)</t>
  </si>
  <si>
    <t>(enter on standard)</t>
  </si>
  <si>
    <t>(enter per project)</t>
  </si>
  <si>
    <t>(might have to pull)</t>
  </si>
  <si>
    <t>Note for 446964.0: Reference item  - purchased through mechatronics BOM</t>
  </si>
  <si>
    <t>Note for 446977.0: Reference item  - purchased through mechatronics BOM</t>
  </si>
  <si>
    <t>Note for 446980.0: Reference item  - purchased through mechatronics BOM</t>
  </si>
  <si>
    <t>Note for 446974.0: Reference item  - purchased through mechatronics BOM</t>
  </si>
  <si>
    <t>Note for 248753 / 256919: Structural hardware</t>
  </si>
  <si>
    <t>Note for 248757 / 256923: Structural hardware</t>
  </si>
  <si>
    <t>Note for 266631 / 250358: Structural hardware</t>
  </si>
  <si>
    <t>Note for 264969.0: Structural hardware</t>
  </si>
  <si>
    <t>Note for 292654 / 263123: Structural hardware</t>
  </si>
  <si>
    <t>Note for 292660 / 263129: Structural hardware</t>
  </si>
  <si>
    <t>Note for 265137.0: Structural hardware</t>
  </si>
  <si>
    <t>Note for S244-1: Drawing is Obsoleted</t>
  </si>
  <si>
    <t>Note for S251-1: Drawing is Obsoleted</t>
  </si>
  <si>
    <t>Note for S252-1: Drawing is Obsoleted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</si>
</sst>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2" borderId="1" xfId="1" applyFont="1" applyAlignment="1">
      <alignment wrapText="1"/>
    </xf>
    <xf numFmtId="0" fontId="3" fillId="2" borderId="1" xfId="1"/>
    <xf numFmtId="0" fontId="3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225">
    <dxf>
      <alignment horizontal="center" vertical="bottom" textRotation="0" wrapText="0" indent="0" justifyLastLine="0" shrinkToFit="0" readingOrder="0"/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ont>
        <color rgb="FF9C0006"/>
      </font>
      <fill>
        <gradientFill type="path" left="0.5" right="0.5" top="0.5" bottom="0.5">
          <stop position="0">
            <color theme="0"/>
          </stop>
          <stop position="1">
            <color rgb="FFFFC7CE"/>
          </stop>
        </gradientFill>
      </fill>
    </dxf>
    <dxf>
      <font>
        <color rgb="FFFFFF00"/>
      </font>
      <fill>
        <patternFill>
          <bgColor rgb="FFC00000"/>
        </patternFill>
      </fill>
    </dxf>
    <dxf>
      <font>
        <color rgb="FF0070C0"/>
      </font>
      <fill>
        <patternFill>
          <bgColor rgb="FF92D05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E7E7C-0F98-4921-81DB-9A14368494FB}" name="Table1" displayName="Table1" ref="A2:U9" totalsRowShown="0">
  <autoFilter ref="A2:U9" xr:uid="{11EE7E7C-0F98-4921-81DB-9A14368494FB}"/>
  <tableColumns count="21">
    <tableColumn id="1" xr3:uid="{A23022A5-9BB5-4C1D-8ED0-E6F445E24BF2}" name="DWG Number"/>
    <tableColumn id="2" xr3:uid="{CA3274AF-5BF1-4BD3-B823-FD66E649A1B8}" name="Detail Number"/>
    <tableColumn id="3" xr3:uid="{041A5CFA-B311-47BF-85B2-46275B71ADF4}" name="Item Callout"/>
    <tableColumn id="4" xr3:uid="{73DC27CE-6A4C-48EB-A069-9BE44F73BFC4}" name="Description on DWG"/>
    <tableColumn id="5" xr3:uid="{3532905D-03AE-48AA-9101-1B31A5D52469}" name="Measure Value"/>
    <tableColumn id="6" xr3:uid="{C78308E6-60D0-4E33-864E-A632BF5C5CF2}" name="Measure Units"/>
    <tableColumn id="7" xr3:uid="{156B41FF-C3ED-4247-8E6D-5435257B82C3}" name="Quantity per DWG" dataCellStyle="Input"/>
    <tableColumn id="8" xr3:uid="{31968859-3E1B-4A59-A2A7-9C6B2BFDE7B2}" name="Instances per Group" dataCellStyle="Input"/>
    <tableColumn id="9" xr3:uid="{A40870B0-1209-4E5E-9109-FD8831AF06C9}" name="Qty UOM"/>
    <tableColumn id="10" xr3:uid="{1E2A1577-43FE-4389-8882-A0BE12EEADEA}" name="WWID Item Different from Original on DWG" dataDxfId="224" dataCellStyle="Input"/>
    <tableColumn id="11" xr3:uid="{F8B3BDD9-96CA-4663-B171-AA17CFD0CF20}" name="Remark" dataCellStyle="Input"/>
    <tableColumn id="12" xr3:uid="{207C0044-BEE6-4CC3-A2B5-20B3E59C02B5}" name="WWID Raw"/>
    <tableColumn id="13" xr3:uid="{A2FE1506-4774-48F3-B606-6E2FF370E9D8}" name="WWID Description Raw"/>
    <tableColumn id="14" xr3:uid="{A8621741-E7A9-4B22-9402-F94898EBF913}" name="X DIMENSION"/>
    <tableColumn id="15" xr3:uid="{1EB59A8F-2689-4FEA-BCD7-514B2AAEAF45}" name="Y DIMENSION"/>
    <tableColumn id="16" xr3:uid="{78FF2160-0F68-4D58-B035-BDFC5197CA29}" name="ITEM VARIANT GROUP"/>
    <tableColumn id="17" xr3:uid="{054144F0-05BA-4EDF-95E4-A1206EE0B358}" name="DATABASE"/>
    <tableColumn id="18" xr3:uid="{9B3B6098-86D4-4FDC-9F96-56E66FA55CE2}" name="SHEET NUMBER"/>
    <tableColumn id="19" xr3:uid="{1CA61ACF-D7D5-446F-BA5B-09A9CBE824AF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2DFB10BD-CCFE-4ECA-BEBA-B4629C82F38F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3B95B604-7617-47B7-BA69-42CD0E9E0353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404801-51C2-4A45-9BFB-46CD5105673B}" name="Table2" displayName="Table2" ref="A2:U10" totalsRowShown="0">
  <autoFilter ref="A2:U10" xr:uid="{0C404801-51C2-4A45-9BFB-46CD5105673B}"/>
  <tableColumns count="21">
    <tableColumn id="1" xr3:uid="{2A294CFD-846E-44FF-9891-0E0D392D0D56}" name="DWG Number"/>
    <tableColumn id="2" xr3:uid="{AC08E74D-EE30-4CBF-8C31-E121E07D5893}" name="Detail Number"/>
    <tableColumn id="3" xr3:uid="{3E631684-8456-4BC6-A065-413BB29401EB}" name="Item Callout"/>
    <tableColumn id="4" xr3:uid="{11CEFD83-261A-4728-8BAD-1CF433F104F8}" name="Description on DWG"/>
    <tableColumn id="5" xr3:uid="{F0A9D7F7-E405-4B65-9053-ED29F97BFDDF}" name="Measure Value"/>
    <tableColumn id="6" xr3:uid="{959551E3-62B1-486D-9BEA-51AB65AF7B81}" name="Measure Units"/>
    <tableColumn id="7" xr3:uid="{FDB80E84-01E7-4C3E-AB34-9628A122401B}" name="Quantity per DWG" dataCellStyle="Input"/>
    <tableColumn id="8" xr3:uid="{92925180-34F8-49C9-8343-C299A173D77F}" name="Instances per Group" dataCellStyle="Input"/>
    <tableColumn id="9" xr3:uid="{14E65F7E-B858-4458-9615-B804FBF99C0B}" name="Qty UOM"/>
    <tableColumn id="10" xr3:uid="{FF817F09-21B4-4ABE-9AFC-2EF82B3E6BA5}" name="WWID Item Different from Original on DWG" dataDxfId="223" dataCellStyle="Input"/>
    <tableColumn id="11" xr3:uid="{45278CE7-62BF-4ACE-85ED-FFACDE44DECE}" name="Remark" dataCellStyle="Input"/>
    <tableColumn id="12" xr3:uid="{BCD30FD7-B069-484F-A4FE-B3BC0774C578}" name="WWID Raw"/>
    <tableColumn id="13" xr3:uid="{DE28A4D4-2F4E-4C2F-9C59-2CAB7B20478D}" name="WWID Description Raw"/>
    <tableColumn id="14" xr3:uid="{4CFC62A0-3A9A-4117-85DB-CBB6C667789E}" name="X DIMENSION"/>
    <tableColumn id="15" xr3:uid="{B41481FB-B218-493A-9945-3685A40CD30D}" name="Y DIMENSION"/>
    <tableColumn id="16" xr3:uid="{4887AE7E-9262-476D-9EA0-8D1B72C880B0}" name="ITEM VARIANT GROUP"/>
    <tableColumn id="17" xr3:uid="{DFCE3BB1-C8E6-43CE-9D14-B92800EB90B9}" name="DATABASE"/>
    <tableColumn id="18" xr3:uid="{E01EF40A-5076-4CC2-A6FD-656497BE9CCB}" name="SHEET NUMBER"/>
    <tableColumn id="19" xr3:uid="{AAA9E681-03D5-43D8-8960-25C447204A1E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F6C5623D-B46A-4B51-97F1-91C1E9A07F83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F53A2D63-0892-4FF9-BEB0-F91E247EE3DC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2A50E2-50AF-4F69-A7BA-7499CB25051D}" name="Table3" displayName="Table3" ref="A2:U10" totalsRowShown="0">
  <autoFilter ref="A2:U10" xr:uid="{BA2A50E2-50AF-4F69-A7BA-7499CB25051D}"/>
  <tableColumns count="21">
    <tableColumn id="1" xr3:uid="{4D4BE572-E6A6-4753-86E9-8EA62F3C33FA}" name="DWG Number"/>
    <tableColumn id="2" xr3:uid="{07DE5F80-D03A-42B8-8569-807D71C25C64}" name="Detail Number"/>
    <tableColumn id="3" xr3:uid="{136EFE07-FBC8-478F-87E1-22C9A9B7B3E9}" name="Item Callout"/>
    <tableColumn id="4" xr3:uid="{8AE6B58D-5875-471D-989B-2618CF394979}" name="Description on DWG"/>
    <tableColumn id="5" xr3:uid="{F5EA9972-7F3D-4D69-A41C-A68326BDE304}" name="Measure Value"/>
    <tableColumn id="6" xr3:uid="{F8620CF1-420E-49E1-BD69-246646593ACC}" name="Measure Units"/>
    <tableColumn id="7" xr3:uid="{30A59A7B-7684-4B64-88FF-36AF953AD983}" name="Quantity per DWG" dataCellStyle="Input"/>
    <tableColumn id="8" xr3:uid="{2A1334CF-4ED7-4CF2-ABE0-50A051D4B775}" name="Instances per Group" dataCellStyle="Input"/>
    <tableColumn id="9" xr3:uid="{D0C49C0A-7903-4206-9ADB-F7165A6347C3}" name="Qty UOM"/>
    <tableColumn id="10" xr3:uid="{44A1986F-009B-47A0-9A6C-980A2172516D}" name="WWID Item Different from Original on DWG" dataDxfId="222" dataCellStyle="Input"/>
    <tableColumn id="11" xr3:uid="{E2AB22B2-5DD5-46BE-B3EC-F493FBD88B46}" name="Remark" dataCellStyle="Input"/>
    <tableColumn id="12" xr3:uid="{8CCB364E-C04D-4ABE-A4EA-23B32848DC3A}" name="WWID Raw"/>
    <tableColumn id="13" xr3:uid="{B2100365-777E-41C2-9BBC-3C6368E5F40B}" name="WWID Description Raw"/>
    <tableColumn id="14" xr3:uid="{CECD00C8-DE59-4166-B898-D344335959C0}" name="X DIMENSION"/>
    <tableColumn id="15" xr3:uid="{41A04DB8-4BB8-4FD6-B368-123D2785DDF2}" name="Y DIMENSION"/>
    <tableColumn id="16" xr3:uid="{BA0E518C-E47D-45A3-901A-07AF5A347736}" name="ITEM VARIANT GROUP"/>
    <tableColumn id="17" xr3:uid="{25B65148-59DF-4906-B693-1C125570EFB2}" name="DATABASE"/>
    <tableColumn id="18" xr3:uid="{883D631E-B062-4A91-BD43-C159FD43589A}" name="SHEET NUMBER"/>
    <tableColumn id="19" xr3:uid="{BED1F47C-52B1-4867-B266-513A336F1488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F21DCADC-2CFF-4F77-9A96-C044D3462CFA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AB671724-EEE4-4DD2-9E13-11B7BA3284F4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829739-BBA3-42CA-9932-F524C7D4F197}" name="Table4" displayName="Table4" ref="A2:U5" totalsRowShown="0">
  <autoFilter ref="A2:U5" xr:uid="{43829739-BBA3-42CA-9932-F524C7D4F197}"/>
  <tableColumns count="21">
    <tableColumn id="1" xr3:uid="{C848F7E8-8B32-4D31-9276-6FDE8BED824A}" name="DWG Number"/>
    <tableColumn id="2" xr3:uid="{71BB5557-048E-4694-9FB7-1AEE2BD20A62}" name="Detail Number"/>
    <tableColumn id="3" xr3:uid="{BC6E0F19-83D4-4126-9171-024D0EA04DE0}" name="Item Callout"/>
    <tableColumn id="4" xr3:uid="{B0D2C33B-1799-4DD5-9F69-4B8355906A41}" name="Description on DWG"/>
    <tableColumn id="5" xr3:uid="{869EAE1E-BBBF-471D-897C-D225889BACAD}" name="Measure Value"/>
    <tableColumn id="6" xr3:uid="{65B6ECC3-FB0C-47A6-8C3E-B722E804569F}" name="Measure Units"/>
    <tableColumn id="7" xr3:uid="{2AAC8AA8-7CB2-4C5D-A620-54226145EF4F}" name="Quantity per DWG" dataCellStyle="Input"/>
    <tableColumn id="8" xr3:uid="{6A635F79-DEA0-4A40-BA0E-65D8045B7646}" name="Instances per Group" dataCellStyle="Input"/>
    <tableColumn id="9" xr3:uid="{E13E0FEE-BBD8-494A-8225-C9603CD849E2}" name="Qty UOM"/>
    <tableColumn id="10" xr3:uid="{F52B7B31-41C0-4711-96E1-042456ED526F}" name="WWID Item Different from Original on DWG" dataDxfId="221" dataCellStyle="Input"/>
    <tableColumn id="11" xr3:uid="{784E809C-5E2D-4140-AFD1-1431DA7DB53B}" name="Remark" dataCellStyle="Input"/>
    <tableColumn id="12" xr3:uid="{FB1034EE-4710-4B11-9D0F-C8D8CBF6CF6B}" name="WWID Raw"/>
    <tableColumn id="13" xr3:uid="{223DA646-98A1-4801-ABF4-D7EC0CC78200}" name="WWID Description Raw"/>
    <tableColumn id="14" xr3:uid="{B5FA1085-3CB8-4282-A3BD-445B53E68B60}" name="X DIMENSION"/>
    <tableColumn id="15" xr3:uid="{3480E7A5-F043-472F-B44D-E05492604B1F}" name="Y DIMENSION"/>
    <tableColumn id="16" xr3:uid="{29874CD5-FF5E-44F4-B2C6-6C23FE692E19}" name="ITEM VARIANT GROUP"/>
    <tableColumn id="17" xr3:uid="{1C9FCD81-1AD6-4658-8FD3-F5987EA2CA0A}" name="DATABASE"/>
    <tableColumn id="18" xr3:uid="{81FE2E68-6389-4D78-97C1-95583E65D87F}" name="SHEET NUMBER"/>
    <tableColumn id="19" xr3:uid="{7EC47655-F9B8-4E94-850F-0926B1176D44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026EB029-A23D-4C50-B372-54796492110E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3097AA0E-B305-4489-A87D-0B23DA532090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0ACEC5-652A-411D-901C-DFB568DAC1D3}" name="Table5" displayName="Table5" ref="A2:U9" totalsRowShown="0">
  <autoFilter ref="A2:U9" xr:uid="{5F0ACEC5-652A-411D-901C-DFB568DAC1D3}"/>
  <tableColumns count="21">
    <tableColumn id="1" xr3:uid="{38C66593-906C-43D5-8133-78A5EE2D17FA}" name="DWG Number"/>
    <tableColumn id="2" xr3:uid="{267BA778-60FE-4389-96DA-1AF467274D0C}" name="Detail Number"/>
    <tableColumn id="3" xr3:uid="{72F00868-A0A9-48D8-BD8B-5D391FA7C2BD}" name="Item Callout"/>
    <tableColumn id="4" xr3:uid="{87BD1133-AEAE-49BE-9010-6F5F02020881}" name="Description on DWG"/>
    <tableColumn id="5" xr3:uid="{C94B72EA-A078-4845-9459-6D5420A4992F}" name="Measure Value"/>
    <tableColumn id="6" xr3:uid="{366DB4D7-F12F-4C75-B882-373D231A0B44}" name="Measure Units"/>
    <tableColumn id="7" xr3:uid="{1DC7EB50-00DB-4AF6-A50D-741456079272}" name="Quantity per DWG" dataCellStyle="Input"/>
    <tableColumn id="8" xr3:uid="{CEEDB549-9084-43E3-B06E-8AAA9FFF90F7}" name="Instances per Group" dataCellStyle="Input"/>
    <tableColumn id="9" xr3:uid="{E7EECC60-DFB9-4D8E-A5EB-87815A6B2F7A}" name="Qty UOM"/>
    <tableColumn id="10" xr3:uid="{B178553C-5A2D-4649-8694-1C5CE67976EA}" name="WWID Item Different from Original on DWG" dataDxfId="220" dataCellStyle="Input"/>
    <tableColumn id="11" xr3:uid="{0B4A0150-865A-423D-B259-030335C37756}" name="Remark" dataCellStyle="Input"/>
    <tableColumn id="12" xr3:uid="{A686BB6D-05CB-49EA-8DFA-4758F21267C9}" name="WWID Raw"/>
    <tableColumn id="13" xr3:uid="{6E8D8BE0-4645-4B2D-BF56-C583C40D6A20}" name="WWID Description Raw"/>
    <tableColumn id="14" xr3:uid="{95390163-4E6D-42E1-9B31-0090187E3AD0}" name="X DIMENSION"/>
    <tableColumn id="15" xr3:uid="{CFD9DD57-23FC-4F42-9D9F-3BA7804C7BA5}" name="Y DIMENSION"/>
    <tableColumn id="16" xr3:uid="{404C5C23-A238-4188-AF24-14A4A2D91556}" name="ITEM VARIANT GROUP"/>
    <tableColumn id="17" xr3:uid="{3BADBDA2-B70D-4170-AB40-2F3E0895DCF7}" name="DATABASE"/>
    <tableColumn id="18" xr3:uid="{0BC56038-7D96-44ED-A927-A1AA8089D275}" name="SHEET NUMBER"/>
    <tableColumn id="19" xr3:uid="{A83B7230-F42E-4896-85E3-4FE57CA17FFF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1E2597AA-EEB3-4B6F-B74E-16C503D5C195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9CEE1B35-4794-4185-BCFA-3068EC5B874E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E64CB9-5B97-483C-B193-B863C4EB88EA}" name="Table6" displayName="Table6" ref="A2:U5" totalsRowShown="0">
  <autoFilter ref="A2:U5" xr:uid="{EFE64CB9-5B97-483C-B193-B863C4EB88EA}"/>
  <tableColumns count="21">
    <tableColumn id="1" xr3:uid="{9589B667-B790-4BB6-BDDB-29147CD23B36}" name="DWG Number"/>
    <tableColumn id="2" xr3:uid="{CC4B047B-EF97-4703-9280-4121209C3523}" name="Detail Number"/>
    <tableColumn id="3" xr3:uid="{5CCD0AB6-9159-440D-A867-717F6D4B39D9}" name="Item Callout"/>
    <tableColumn id="4" xr3:uid="{9A1BA7B3-0E66-44B1-878C-6AFF9D6DD7F2}" name="Description on DWG"/>
    <tableColumn id="5" xr3:uid="{635F300E-71AC-4BD1-9E17-07F770EB4048}" name="Measure Value"/>
    <tableColumn id="6" xr3:uid="{633960D6-D6FA-42EE-BDB5-137A34878C01}" name="Measure Units"/>
    <tableColumn id="7" xr3:uid="{1F5C6C71-68A7-4210-B720-DDAF11DCD769}" name="Quantity per DWG" dataCellStyle="Input"/>
    <tableColumn id="8" xr3:uid="{C19C43D8-51B3-4041-83FB-E13E37D74DCB}" name="Instances per Group" dataCellStyle="Input"/>
    <tableColumn id="9" xr3:uid="{9C41E0A8-6362-481B-8376-D7A3FDB1685F}" name="Qty UOM"/>
    <tableColumn id="10" xr3:uid="{2BF8ACA3-9502-4BE6-AB30-1B86F01DA4CB}" name="WWID Item Different from Original on DWG" dataDxfId="219" dataCellStyle="Input"/>
    <tableColumn id="11" xr3:uid="{05772BC3-0101-4E29-96B8-4FF39173442F}" name="Remark" dataCellStyle="Input"/>
    <tableColumn id="12" xr3:uid="{6EFA2A6B-B6CE-4F8B-B5A4-9B5BB286F08D}" name="WWID Raw"/>
    <tableColumn id="13" xr3:uid="{C9BDEC58-017B-4692-B328-6CA9424EBF19}" name="WWID Description Raw"/>
    <tableColumn id="14" xr3:uid="{2748FF0A-048D-406D-AD1B-037A342971B3}" name="X DIMENSION"/>
    <tableColumn id="15" xr3:uid="{A501730A-FB5A-4650-8435-404CDA0EA005}" name="Y DIMENSION"/>
    <tableColumn id="16" xr3:uid="{4939F7F7-375B-4136-B1BA-0DB94CE3C5C9}" name="ITEM VARIANT GROUP"/>
    <tableColumn id="17" xr3:uid="{FBC65BE1-1C85-445E-A599-4B59D40BC6D9}" name="DATABASE"/>
    <tableColumn id="18" xr3:uid="{94D5088F-6EA9-42C7-9B30-58E98FDE036D}" name="SHEET NUMBER"/>
    <tableColumn id="19" xr3:uid="{D97FC7D8-1556-4502-8C0D-17845C27071E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975C215A-00FE-49E6-B5E3-262CEF91FAE1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93C8133C-76C8-478B-9A8F-7AFEF2B30B1A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93E5A8-4146-410C-9188-C7C6EAB9D037}" name="Table7" displayName="Table7" ref="A2:U3" totalsRowShown="0">
  <autoFilter ref="A2:U3" xr:uid="{5093E5A8-4146-410C-9188-C7C6EAB9D037}"/>
  <tableColumns count="21">
    <tableColumn id="1" xr3:uid="{5CA6FE02-9E37-4E5D-8516-4CE132F849AA}" name="DWG Number"/>
    <tableColumn id="2" xr3:uid="{CEBC40E8-ADB2-4320-AC97-64D2A95611B9}" name="Detail Number"/>
    <tableColumn id="3" xr3:uid="{8A09626A-31A7-481F-B3FB-06D3E878C6A2}" name="Item Callout"/>
    <tableColumn id="4" xr3:uid="{7ABC2297-1D72-4993-A553-5D84286C0CDF}" name="Description on DWG"/>
    <tableColumn id="5" xr3:uid="{3415579C-8658-422A-9241-8B40B865E970}" name="Measure Value"/>
    <tableColumn id="6" xr3:uid="{7AA54F58-18D2-4B7B-BB6E-0504C640E9EB}" name="Measure Units"/>
    <tableColumn id="7" xr3:uid="{1A045DE4-AA96-4A35-BA16-7DC39758E98B}" name="Quantity per DWG" dataCellStyle="Input"/>
    <tableColumn id="8" xr3:uid="{BFC2803A-F7BD-4DE3-B03C-5F2D59EE1102}" name="Instances per Group" dataCellStyle="Input"/>
    <tableColumn id="9" xr3:uid="{4F0DE461-262F-4752-B5AF-7CB0E19811A5}" name="Qty UOM"/>
    <tableColumn id="10" xr3:uid="{1D076016-15B3-4E70-BFD1-AF3001D824DF}" name="WWID Item Different from Original on DWG" dataDxfId="218" dataCellStyle="Input"/>
    <tableColumn id="11" xr3:uid="{04CA10F2-4871-43C8-823F-488A05B9F6BE}" name="Remark" dataCellStyle="Input"/>
    <tableColumn id="12" xr3:uid="{923C3259-1D5F-405E-808E-90D029685CBA}" name="WWID Raw"/>
    <tableColumn id="13" xr3:uid="{F8C6ADCE-F942-4939-B97D-31A80F1FE539}" name="WWID Description Raw"/>
    <tableColumn id="14" xr3:uid="{20B8676B-8CDD-417E-8B23-69A041F2DB55}" name="X DIMENSION"/>
    <tableColumn id="15" xr3:uid="{D0CE0880-9BC6-4486-B65F-76F27E9FCE1C}" name="Y DIMENSION"/>
    <tableColumn id="16" xr3:uid="{54CD9B47-03BA-42BD-AE8D-2AFF717BF62E}" name="ITEM VARIANT GROUP"/>
    <tableColumn id="17" xr3:uid="{DFF877A3-08F1-45E8-BAE8-C47C7F0422F5}" name="DATABASE"/>
    <tableColumn id="18" xr3:uid="{48CB3BBE-7294-42D7-91A3-553C26D3E276}" name="SHEET NUMBER"/>
    <tableColumn id="19" xr3:uid="{58ACD6E3-8007-4814-9D03-B9AE2993F153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66DDD16A-168F-4F17-8E3A-6354F78ECEA1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3D22ED34-2AB9-449F-BE40-67BF135B1E6B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9DDBCA-B3AD-4B81-8E78-0328C0E86463}" name="Table8" displayName="Table8" ref="A2:U16" totalsRowShown="0">
  <autoFilter ref="A2:U16" xr:uid="{0A9DDBCA-B3AD-4B81-8E78-0328C0E86463}"/>
  <tableColumns count="21">
    <tableColumn id="1" xr3:uid="{B55EDC62-67F8-4058-B633-496D789E4947}" name="DWG Number"/>
    <tableColumn id="2" xr3:uid="{A3F0F37B-AACF-4401-932C-E9B9840ABF40}" name="Detail Number"/>
    <tableColumn id="3" xr3:uid="{BC80A49A-E1C6-4E83-9ED5-3136D3EF2EAE}" name="Item Callout"/>
    <tableColumn id="4" xr3:uid="{8941E2E8-5AB7-4E7C-A24E-F137BC30C34E}" name="Description on DWG"/>
    <tableColumn id="5" xr3:uid="{8BDEF8FE-CECB-411A-B20F-80DEB4697715}" name="Measure Value"/>
    <tableColumn id="6" xr3:uid="{D172B719-0864-4F74-9012-DB99F952E515}" name="Measure Units"/>
    <tableColumn id="7" xr3:uid="{D05FA4D5-B9DF-4501-A356-4A7FEA109EC1}" name="Quantity per DWG" dataCellStyle="Input"/>
    <tableColumn id="8" xr3:uid="{86912D8F-E93D-4E8B-92C8-A7D33167019F}" name="Instances per Group" dataCellStyle="Input"/>
    <tableColumn id="9" xr3:uid="{7E8BBB22-A79A-4C4C-BA7A-79D99485BE6A}" name="Qty UOM"/>
    <tableColumn id="10" xr3:uid="{D914CD71-4596-4863-800A-C053EF4DB32D}" name="WWID Item Different from Original on DWG" dataDxfId="217" dataCellStyle="Input"/>
    <tableColumn id="11" xr3:uid="{13CA6FE1-F350-441A-9673-683E7B1CB047}" name="Remark" dataCellStyle="Input"/>
    <tableColumn id="12" xr3:uid="{7B3B834D-D670-415D-B4AA-98D9807EF4F8}" name="WWID Raw"/>
    <tableColumn id="13" xr3:uid="{7BF0B50F-0F2D-41F5-BB27-E4AC0B4BC22A}" name="WWID Description Raw"/>
    <tableColumn id="14" xr3:uid="{022C347D-2604-4C20-A205-F3743C91C6CC}" name="X DIMENSION"/>
    <tableColumn id="15" xr3:uid="{C1CD54E5-6933-41DF-9695-7D07FB7DACDC}" name="Y DIMENSION"/>
    <tableColumn id="16" xr3:uid="{FD47E0E5-A402-4D0D-A0B9-8AD703FBED4A}" name="ITEM VARIANT GROUP"/>
    <tableColumn id="17" xr3:uid="{24D291A5-8EED-4BBF-B782-B7097D093DD2}" name="DATABASE"/>
    <tableColumn id="18" xr3:uid="{C4B8ED50-CB5E-4AB0-8530-097F1699C462}" name="SHEET NUMBER"/>
    <tableColumn id="19" xr3:uid="{8BE20F1A-9E3D-47FE-9EC8-DAD4D3495D9C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42285215-6EC6-4CF6-850D-8C4F862B1EE4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D68B2C68-113B-441C-B7FC-446153F606F3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B05107-2CA8-4768-B46E-F483FCD5BCA8}" name="Table9" displayName="Table9" ref="A2:U16" totalsRowShown="0">
  <autoFilter ref="A2:U16" xr:uid="{B7B05107-2CA8-4768-B46E-F483FCD5BCA8}"/>
  <tableColumns count="21">
    <tableColumn id="1" xr3:uid="{79AADA22-247F-4878-A948-38A8A12E2588}" name="DWG Number"/>
    <tableColumn id="2" xr3:uid="{33D8F33C-51A2-4D86-8ED5-C265DE1F4006}" name="Detail Number"/>
    <tableColumn id="3" xr3:uid="{D788F965-BD74-4927-AD05-3412CFD6F098}" name="Item Callout"/>
    <tableColumn id="4" xr3:uid="{94F5F84A-19A9-471B-BF7D-D1C058A8E0ED}" name="Description on DWG"/>
    <tableColumn id="5" xr3:uid="{8081D60A-B4DA-4EC2-8335-CE00275A13B7}" name="Measure Value"/>
    <tableColumn id="6" xr3:uid="{3C3BDAC6-1BC2-4BBB-B5BA-E4C19B734E0B}" name="Measure Units"/>
    <tableColumn id="7" xr3:uid="{C8857048-A4C3-48EA-9A51-0D96FE38AD5D}" name="Quantity per DWG" dataCellStyle="Input"/>
    <tableColumn id="8" xr3:uid="{234C5719-26EE-444E-B66F-E44A0DCC10F7}" name="Instances per Group" dataCellStyle="Input"/>
    <tableColumn id="9" xr3:uid="{E7467C52-B86E-41E9-890A-4C14C28B06E5}" name="Qty UOM"/>
    <tableColumn id="10" xr3:uid="{A71500B9-0E63-4812-B680-23E566266D4B}" name="WWID Item Different from Original on DWG" dataDxfId="216" dataCellStyle="Input"/>
    <tableColumn id="11" xr3:uid="{B38EEE1F-B338-409B-BF5A-929521935C04}" name="Remark" dataCellStyle="Input"/>
    <tableColumn id="12" xr3:uid="{3F26C8DC-82BC-4681-912D-0C346B4684C6}" name="WWID Raw"/>
    <tableColumn id="13" xr3:uid="{7D8F42DF-C235-4C4D-A251-ACA5E39E3D80}" name="WWID Description Raw"/>
    <tableColumn id="14" xr3:uid="{F47F4B5C-8D17-4660-BC1C-708D0F649902}" name="X DIMENSION"/>
    <tableColumn id="15" xr3:uid="{B3837143-1286-40F7-B07C-97C2C74B13E5}" name="Y DIMENSION"/>
    <tableColumn id="16" xr3:uid="{A4F9484B-6F66-4D59-B5C8-D3919FC19C95}" name="ITEM VARIANT GROUP"/>
    <tableColumn id="17" xr3:uid="{8C291C6C-2F97-42EA-9782-2D8CD72B29EE}" name="DATABASE"/>
    <tableColumn id="18" xr3:uid="{56098C5D-E32C-4AC1-B308-B3CD77237C30}" name="SHEET NUMBER"/>
    <tableColumn id="19" xr3:uid="{26D38293-4D70-4BD5-824A-68357344C77A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0991DA8A-055E-4EC4-BE8D-ADC63037002B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8D4F1551-26E1-4650-8D7F-6261FC4BEE47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3F9F5D-5450-4272-AFC4-4E33818DC5C4}" name="Table10" displayName="Table10" ref="A2:U9" totalsRowShown="0">
  <autoFilter ref="A2:U9" xr:uid="{EE3F9F5D-5450-4272-AFC4-4E33818DC5C4}"/>
  <tableColumns count="21">
    <tableColumn id="1" xr3:uid="{3C03E7E9-D618-4272-BEAA-8E80A041D7BB}" name="DWG Number"/>
    <tableColumn id="2" xr3:uid="{93FB80BF-D350-49C3-882A-62C988C41BEA}" name="Detail Number"/>
    <tableColumn id="3" xr3:uid="{0A536259-F6C3-4855-A840-058424C2EF5F}" name="Item Callout"/>
    <tableColumn id="4" xr3:uid="{C0B790AD-AE95-4815-BEE2-585F825E3C1C}" name="Description on DWG"/>
    <tableColumn id="5" xr3:uid="{439D7BFF-C991-41A4-A00F-55931F2F632C}" name="Measure Value"/>
    <tableColumn id="6" xr3:uid="{CFAF4581-AAA8-4510-B348-C9CFAFC39D01}" name="Measure Units"/>
    <tableColumn id="7" xr3:uid="{FF683F64-35D0-438D-9E06-F028E824A7D5}" name="Quantity per DWG" dataCellStyle="Input"/>
    <tableColumn id="8" xr3:uid="{289E1FAE-D203-43F8-A331-E031AA1326D7}" name="Instances per Group" dataCellStyle="Input"/>
    <tableColumn id="9" xr3:uid="{25364E87-AFF6-44EF-8A03-C723B0F33A24}" name="Qty UOM"/>
    <tableColumn id="10" xr3:uid="{D076985B-0452-4BDD-AAF2-A537DAB660D1}" name="WWID Item Different from Original on DWG" dataDxfId="215" dataCellStyle="Input"/>
    <tableColumn id="11" xr3:uid="{7700C3A8-4709-48E5-8524-B910773E0D7D}" name="Remark" dataCellStyle="Input"/>
    <tableColumn id="12" xr3:uid="{6D76B50C-779D-46B0-A87E-D87AB54E9F05}" name="WWID Raw"/>
    <tableColumn id="13" xr3:uid="{E4A73774-22BD-4873-9456-D8F6EF9946FD}" name="WWID Description Raw"/>
    <tableColumn id="14" xr3:uid="{B4812463-8D1E-4DBA-813F-0D6D8F9515F2}" name="X DIMENSION"/>
    <tableColumn id="15" xr3:uid="{B3A32FA5-7632-483E-A104-E8A4F0A50458}" name="Y DIMENSION"/>
    <tableColumn id="16" xr3:uid="{4F970F2E-7297-432D-9A89-A43A88AA2FED}" name="ITEM VARIANT GROUP"/>
    <tableColumn id="17" xr3:uid="{21DBA2E6-326F-4499-BB6B-E6A23F4089EC}" name="DATABASE"/>
    <tableColumn id="18" xr3:uid="{B52D710B-890F-40B0-B229-D0B6B58D9C03}" name="SHEET NUMBER"/>
    <tableColumn id="19" xr3:uid="{4D088BE6-FFEA-4386-ACD8-9954053C0486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CB307ABA-4C8D-4CF7-BDA5-8FB2206504C0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B9A8FA6F-8E88-4B2B-BEE2-9ADBFB85B937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460292-EA4F-4788-A43A-D7962FADE500}" name="Table11" displayName="Table11" ref="A2:U9" totalsRowShown="0">
  <autoFilter ref="A2:U9" xr:uid="{36460292-EA4F-4788-A43A-D7962FADE500}"/>
  <tableColumns count="21">
    <tableColumn id="1" xr3:uid="{5EEC90AC-A274-42BC-AC5E-705A5E0B13BA}" name="DWG Number"/>
    <tableColumn id="2" xr3:uid="{00EF0A3B-140A-48F3-BE1B-9BBB978385BA}" name="Detail Number"/>
    <tableColumn id="3" xr3:uid="{B89590EA-3E9B-4753-9C4C-72DAB5FFAA2B}" name="Item Callout"/>
    <tableColumn id="4" xr3:uid="{791BBD23-781A-469E-94E6-61C2875CBC66}" name="Description on DWG"/>
    <tableColumn id="5" xr3:uid="{D711A678-C76B-4E9A-8D4E-4585EBC3117C}" name="Measure Value"/>
    <tableColumn id="6" xr3:uid="{55B36D3C-CA7A-4A11-8E75-3BE8C09B047B}" name="Measure Units"/>
    <tableColumn id="7" xr3:uid="{B72A4A28-C5A0-4A91-9E14-AE8569FF0B29}" name="Quantity per DWG" dataCellStyle="Input"/>
    <tableColumn id="8" xr3:uid="{7CD5B2AE-998E-4102-81AF-D8875504FA0F}" name="Instances per Group" dataCellStyle="Input"/>
    <tableColumn id="9" xr3:uid="{0664C9A5-F62B-4A62-A3FC-4E8650FEF192}" name="Qty UOM"/>
    <tableColumn id="10" xr3:uid="{77B8E9A6-B1DC-4AA8-9BF8-5D6985F5A625}" name="WWID Item Different from Original on DWG" dataDxfId="214" dataCellStyle="Input"/>
    <tableColumn id="11" xr3:uid="{834C6B6E-BF45-4005-A321-58217C8B300E}" name="Remark" dataCellStyle="Input"/>
    <tableColumn id="12" xr3:uid="{DF4A5FB4-5E7E-4B96-A869-76C3487DB57E}" name="WWID Raw"/>
    <tableColumn id="13" xr3:uid="{CDB7A28E-4725-4D87-A2C4-FE0238DF3C0C}" name="WWID Description Raw"/>
    <tableColumn id="14" xr3:uid="{A6836D4E-80CF-460C-92E9-57E6ACC93E4B}" name="X DIMENSION"/>
    <tableColumn id="15" xr3:uid="{D8C95753-26B9-40C2-A3B0-3D242107E292}" name="Y DIMENSION"/>
    <tableColumn id="16" xr3:uid="{DCBCC081-E47A-4399-A1D6-AC6A43CABCA9}" name="ITEM VARIANT GROUP"/>
    <tableColumn id="17" xr3:uid="{93E70BC0-A8B2-4622-8997-90AFFCCFF07C}" name="DATABASE"/>
    <tableColumn id="18" xr3:uid="{E639FCE5-174F-48FB-A27A-93A192B2FC7C}" name="SHEET NUMBER"/>
    <tableColumn id="19" xr3:uid="{AB4DED9D-300E-44D6-AE59-F571481CB50A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9D60D8F2-BDB6-40BC-B650-95BB9980DB72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ED5C9516-A553-4F58-A24B-ACDFE3452451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6E471F-C5AC-4BC8-9E57-BCCAAA3F002F}" name="Table12" displayName="Table12" ref="A2:U4" totalsRowShown="0">
  <autoFilter ref="A2:U4" xr:uid="{146E471F-C5AC-4BC8-9E57-BCCAAA3F002F}"/>
  <tableColumns count="21">
    <tableColumn id="1" xr3:uid="{A78530E0-C267-4B73-AE08-343FC1349FE2}" name="DWG Number"/>
    <tableColumn id="2" xr3:uid="{7ED2B720-B20F-4FD9-B2D0-9565642D1E7B}" name="Detail Number"/>
    <tableColumn id="3" xr3:uid="{4FADE9CC-386B-460C-A4B5-32CF17A79A42}" name="Item Callout"/>
    <tableColumn id="4" xr3:uid="{2A73750E-ECE8-4460-AF10-E1103C0BC1BF}" name="Description on DWG"/>
    <tableColumn id="5" xr3:uid="{6C9B0DC5-7125-4076-B0EC-8873BFDA8DFA}" name="Measure Value"/>
    <tableColumn id="6" xr3:uid="{ACCFF01B-ABD8-487F-B14E-A7A597648872}" name="Measure Units"/>
    <tableColumn id="7" xr3:uid="{43066649-F8DC-4DC9-9E51-02ED98B1A30C}" name="Quantity per DWG" dataCellStyle="Input"/>
    <tableColumn id="8" xr3:uid="{C862BF34-0051-4677-9586-4419CAC06882}" name="Instances per Group" dataCellStyle="Input"/>
    <tableColumn id="9" xr3:uid="{B3CE30C9-351E-40EE-967B-616233B6B7E6}" name="Qty UOM"/>
    <tableColumn id="10" xr3:uid="{3481A590-BD3F-48F6-A85B-DFAB8EDBF762}" name="WWID Item Different from Original on DWG" dataDxfId="213" dataCellStyle="Input"/>
    <tableColumn id="11" xr3:uid="{CC7D7274-246F-4064-9EE8-984D25EED5C3}" name="Remark" dataCellStyle="Input"/>
    <tableColumn id="12" xr3:uid="{E5546E36-0EBE-43FC-862B-BC2583E9FEFF}" name="WWID Raw"/>
    <tableColumn id="13" xr3:uid="{60ED817B-C0B3-4212-936C-CEE05BD7505C}" name="WWID Description Raw"/>
    <tableColumn id="14" xr3:uid="{E2234373-F0CB-4B4C-B93C-2568C3425C16}" name="X DIMENSION"/>
    <tableColumn id="15" xr3:uid="{206983E6-5697-4887-B381-2607E28F1A12}" name="Y DIMENSION"/>
    <tableColumn id="16" xr3:uid="{5B2665A1-203B-47C1-81D4-ABC2861363C6}" name="ITEM VARIANT GROUP"/>
    <tableColumn id="17" xr3:uid="{E31FA686-FF50-489F-AFFB-6EEFA2859257}" name="DATABASE"/>
    <tableColumn id="18" xr3:uid="{AF9EE647-5134-4C06-949E-93E6AF25A1B6}" name="SHEET NUMBER"/>
    <tableColumn id="19" xr3:uid="{D06ECB23-814A-4857-BE4D-CA4F4FB8DF14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3BD6CE99-ABD4-4BB7-990D-89977625ABFD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D9C869D0-D033-4D44-9C5C-C84913585CB3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6C2F04-A8EF-4FB7-9811-250E294EFD8B}" name="Table13" displayName="Table13" ref="A2:U4" totalsRowShown="0">
  <autoFilter ref="A2:U4" xr:uid="{216C2F04-A8EF-4FB7-9811-250E294EFD8B}"/>
  <tableColumns count="21">
    <tableColumn id="1" xr3:uid="{C7F38D74-D046-49FE-9637-775168EE4770}" name="DWG Number"/>
    <tableColumn id="2" xr3:uid="{9574DC9C-A98C-4F16-A71A-F86362DD23B3}" name="Detail Number"/>
    <tableColumn id="3" xr3:uid="{DBE00EC9-408A-4575-806E-F850C550E37B}" name="Item Callout"/>
    <tableColumn id="4" xr3:uid="{A9AD9F9C-DC33-4D2B-87C3-832FA32A0CF4}" name="Description on DWG"/>
    <tableColumn id="5" xr3:uid="{ABD9E30C-EB0C-492B-9F71-935920943505}" name="Measure Value"/>
    <tableColumn id="6" xr3:uid="{00CF3C9B-38F2-46C5-87AD-D02BE25EC94A}" name="Measure Units"/>
    <tableColumn id="7" xr3:uid="{14A629EC-69C2-4FB5-A2A6-C2787A347CA5}" name="Quantity per DWG" dataCellStyle="Input"/>
    <tableColumn id="8" xr3:uid="{32764D04-DAFA-44A4-BB61-9FE5973B2AA1}" name="Instances per Group" dataCellStyle="Input"/>
    <tableColumn id="9" xr3:uid="{CD0066A5-8818-4492-90AE-9AA2C1D60298}" name="Qty UOM"/>
    <tableColumn id="10" xr3:uid="{8C0DE057-7165-4C10-8B1F-4EDF7C0D84B1}" name="WWID Item Different from Original on DWG" dataDxfId="212" dataCellStyle="Input"/>
    <tableColumn id="11" xr3:uid="{A04698AF-FCD5-4561-8DE8-7A866FD2E191}" name="Remark" dataCellStyle="Input"/>
    <tableColumn id="12" xr3:uid="{601A2E77-E82B-49E6-B0E0-B2702740A49B}" name="WWID Raw"/>
    <tableColumn id="13" xr3:uid="{7AE8AD7A-FDA5-4492-A74E-B713E933D05D}" name="WWID Description Raw"/>
    <tableColumn id="14" xr3:uid="{73B3E0A4-7EE2-4E68-8C30-7AFD779CD95E}" name="X DIMENSION"/>
    <tableColumn id="15" xr3:uid="{A6DC5287-6F12-4EA9-A413-0C1E9C7248FB}" name="Y DIMENSION"/>
    <tableColumn id="16" xr3:uid="{D8AB893B-DF3A-4A40-9744-0A62145C9D59}" name="ITEM VARIANT GROUP"/>
    <tableColumn id="17" xr3:uid="{E5502A7A-350D-4648-A0E3-63D0FAA4028A}" name="DATABASE"/>
    <tableColumn id="18" xr3:uid="{6930C422-E3F9-4913-B893-C71AD958FC41}" name="SHEET NUMBER"/>
    <tableColumn id="19" xr3:uid="{9E0E7D3F-9909-40F7-9673-20451A2EA8B0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974DE937-2BB6-4281-8452-EDEF3FD6D8EA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747E498E-8901-4BAB-B6C1-E2892647C446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DF817B-DF1F-4CCD-9C8F-3F3120E52C3A}" name="Table14" displayName="Table14" ref="A2:U4" totalsRowShown="0">
  <autoFilter ref="A2:U4" xr:uid="{68DF817B-DF1F-4CCD-9C8F-3F3120E52C3A}"/>
  <tableColumns count="21">
    <tableColumn id="1" xr3:uid="{F7A6AE1F-10E8-4DBF-A86C-303A0B128AB0}" name="DWG Number"/>
    <tableColumn id="2" xr3:uid="{AFE59BB9-736F-474D-B47C-6EE2507A27F6}" name="Detail Number"/>
    <tableColumn id="3" xr3:uid="{76E14F5D-26F3-440F-9E97-B22F60ED86B7}" name="Item Callout"/>
    <tableColumn id="4" xr3:uid="{30209D2F-11A2-4257-8A28-B517C5B3FC64}" name="Description on DWG"/>
    <tableColumn id="5" xr3:uid="{898FE5FA-B9D7-42FD-8E33-C79DBD36D615}" name="Measure Value"/>
    <tableColumn id="6" xr3:uid="{F09F4CAE-11BE-4EF3-9EB0-3E076D1788A6}" name="Measure Units"/>
    <tableColumn id="7" xr3:uid="{17B543E4-AFEF-4B53-BCCC-173A7A621101}" name="Quantity per DWG" dataCellStyle="Input"/>
    <tableColumn id="8" xr3:uid="{6F5DCC61-ED34-4446-B67F-50F39C0647DC}" name="Instances per Group" dataCellStyle="Input"/>
    <tableColumn id="9" xr3:uid="{0D0BC7BD-0299-4BFC-A9AE-0430531D47FF}" name="Qty UOM"/>
    <tableColumn id="10" xr3:uid="{A5F6AFD0-CE87-46FC-88C0-ABCB351F2E99}" name="WWID Item Different from Original on DWG" dataDxfId="211" dataCellStyle="Input"/>
    <tableColumn id="11" xr3:uid="{1D1E8923-41E6-4120-9A73-CC3D4287E384}" name="Remark" dataCellStyle="Input"/>
    <tableColumn id="12" xr3:uid="{6D12FF04-827C-4266-8863-9E42240911A7}" name="WWID Raw"/>
    <tableColumn id="13" xr3:uid="{820BEA01-90C4-4B84-A913-897BF4C2ADAD}" name="WWID Description Raw"/>
    <tableColumn id="14" xr3:uid="{9E8C70A1-0FE5-42E3-86C5-B0A7D93F0538}" name="X DIMENSION"/>
    <tableColumn id="15" xr3:uid="{33F5E9F7-F09C-42FB-80C7-70C3DC292819}" name="Y DIMENSION"/>
    <tableColumn id="16" xr3:uid="{0F9913A3-F3A7-4F7C-AD2C-92C9BBB98F33}" name="ITEM VARIANT GROUP"/>
    <tableColumn id="17" xr3:uid="{C2C8B39E-34B2-4E59-A23C-5682195CD68B}" name="DATABASE"/>
    <tableColumn id="18" xr3:uid="{6AFD42F7-BFDC-4CF8-BE58-DE3718E4E648}" name="SHEET NUMBER"/>
    <tableColumn id="19" xr3:uid="{5C666099-0EAF-4132-A489-5E118D650D5E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598D4360-408E-4917-BCE1-2B84F2969565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3C3BAE37-9071-49BF-9AD9-B6AD03C9E3FE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13172D-98E0-4C15-AE69-FECDAAC59026}" name="Table15" displayName="Table15" ref="A2:U8" totalsRowShown="0">
  <autoFilter ref="A2:U8" xr:uid="{1213172D-98E0-4C15-AE69-FECDAAC59026}"/>
  <tableColumns count="21">
    <tableColumn id="1" xr3:uid="{7735DDD3-4254-4534-9480-E923B370EC75}" name="DWG Number"/>
    <tableColumn id="2" xr3:uid="{05074F31-F0D7-4863-A565-B8C5FC58CEE6}" name="Detail Number"/>
    <tableColumn id="3" xr3:uid="{E14FFE5A-87AC-440A-9E76-E67DF3883159}" name="Item Callout"/>
    <tableColumn id="4" xr3:uid="{F9787EDE-389C-466C-A422-BA50EB20978B}" name="Description on DWG"/>
    <tableColumn id="5" xr3:uid="{A6B0E440-06D6-4567-9DD6-622B219F79F5}" name="Measure Value"/>
    <tableColumn id="6" xr3:uid="{7C286487-00AD-4287-8839-063F4C583710}" name="Measure Units"/>
    <tableColumn id="7" xr3:uid="{E402EBF9-E3BD-41D2-A38C-DE39C2240640}" name="Quantity per DWG" dataCellStyle="Input"/>
    <tableColumn id="8" xr3:uid="{311C2003-66AB-4D7C-8C1A-87306C415918}" name="Instances per Group" dataCellStyle="Input"/>
    <tableColumn id="9" xr3:uid="{CDF5EA9D-5A78-46FA-91F0-AF535B33F236}" name="Qty UOM"/>
    <tableColumn id="10" xr3:uid="{3079FE52-6452-4830-989E-AFF8E83F4272}" name="WWID Item Different from Original on DWG" dataDxfId="210" dataCellStyle="Input"/>
    <tableColumn id="11" xr3:uid="{33E576BC-4504-43FD-8633-4326153B9F61}" name="Remark" dataCellStyle="Input"/>
    <tableColumn id="12" xr3:uid="{5E985A1B-C031-43BC-8EC1-F1015152CA0F}" name="WWID Raw"/>
    <tableColumn id="13" xr3:uid="{8CFDBD4F-E82F-4337-BD1C-AAFB75419016}" name="WWID Description Raw"/>
    <tableColumn id="14" xr3:uid="{7DC86908-54B2-49E9-A448-EAE3CEEB20D4}" name="X DIMENSION"/>
    <tableColumn id="15" xr3:uid="{A0729B61-28CF-42B6-8EF2-E862506C0227}" name="Y DIMENSION"/>
    <tableColumn id="16" xr3:uid="{3BAD440E-2E72-4C2F-9206-D02690FA70A3}" name="ITEM VARIANT GROUP"/>
    <tableColumn id="17" xr3:uid="{8476AEA4-C70C-4912-88C9-30A391F15CDB}" name="DATABASE"/>
    <tableColumn id="18" xr3:uid="{EF739695-C099-40A0-B279-56125DF6E0B4}" name="SHEET NUMBER"/>
    <tableColumn id="19" xr3:uid="{0B817BE7-B978-406E-BEB5-79E2A010D35B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678B23F9-D139-4A13-9540-729F5D097CF8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A543A329-1352-450D-A4BB-F71851539D41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113413-1A2F-4F19-9EE0-84A8A406440C}" name="Table16" displayName="Table16" ref="A2:U7" totalsRowShown="0">
  <autoFilter ref="A2:U7" xr:uid="{87113413-1A2F-4F19-9EE0-84A8A406440C}"/>
  <tableColumns count="21">
    <tableColumn id="1" xr3:uid="{9E193BC1-A21D-4CD3-AB03-248F7E664847}" name="DWG Number"/>
    <tableColumn id="2" xr3:uid="{19FCAE58-F0A9-4C08-87DF-88ACC9D798F8}" name="Detail Number"/>
    <tableColumn id="3" xr3:uid="{415E1057-76A5-49CA-B0DD-FB57B7BC1634}" name="Item Callout"/>
    <tableColumn id="4" xr3:uid="{D8164E54-5D16-4A15-B450-13109251454D}" name="Description on DWG"/>
    <tableColumn id="5" xr3:uid="{5212C515-55BA-40AB-92DF-FA4FACD7FCB5}" name="Measure Value"/>
    <tableColumn id="6" xr3:uid="{99286FDB-6AB7-472D-84EE-513C15675E92}" name="Measure Units"/>
    <tableColumn id="7" xr3:uid="{2AF0C780-63FB-46DD-A932-025D5CEFB0B3}" name="Quantity per DWG" dataCellStyle="Input"/>
    <tableColumn id="8" xr3:uid="{658C4298-BD4B-4D3F-9F4C-73B4033FD6A3}" name="Instances per Group" dataCellStyle="Input"/>
    <tableColumn id="9" xr3:uid="{64DA540A-E3AF-487E-A861-9A7C8E054E99}" name="Qty UOM"/>
    <tableColumn id="10" xr3:uid="{75BF23B8-647F-42CF-B13E-D0091786DD63}" name="WWID Item Different from Original on DWG" dataDxfId="209" dataCellStyle="Input"/>
    <tableColumn id="11" xr3:uid="{D4852D1F-7404-4FBA-B8D8-4646BCE1BA62}" name="Remark" dataCellStyle="Input"/>
    <tableColumn id="12" xr3:uid="{26856530-FBE5-4445-9684-EF3566C70439}" name="WWID Raw"/>
    <tableColumn id="13" xr3:uid="{7FD4AE1E-2FB1-44CA-809A-BEFB1BBCE461}" name="WWID Description Raw"/>
    <tableColumn id="14" xr3:uid="{BF0EF6D5-EBDE-42BD-A924-2F13284AEDA8}" name="X DIMENSION"/>
    <tableColumn id="15" xr3:uid="{7B165825-0DE0-4B23-AD17-3CE953BBC079}" name="Y DIMENSION"/>
    <tableColumn id="16" xr3:uid="{EB45D4E1-B98A-4121-A34D-9FA6177FCD19}" name="ITEM VARIANT GROUP"/>
    <tableColumn id="17" xr3:uid="{990F3F8A-7CEC-4C3F-902B-12623F2FAC2D}" name="DATABASE"/>
    <tableColumn id="18" xr3:uid="{182280BD-CA7F-4996-8E97-A8DFB7A364DF}" name="SHEET NUMBER"/>
    <tableColumn id="19" xr3:uid="{43D697B4-1334-455B-98EE-0677C2AC0C86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58DBE825-736E-4490-963B-B8F135C5B06F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73FA0273-8407-443C-AA4D-1B11FA763153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977D66F-00C7-441C-8F31-94A43A2B8F19}" name="Table17" displayName="Table17" ref="A2:U7" totalsRowShown="0">
  <autoFilter ref="A2:U7" xr:uid="{3977D66F-00C7-441C-8F31-94A43A2B8F19}"/>
  <tableColumns count="21">
    <tableColumn id="1" xr3:uid="{FAB60C8A-BD8B-4249-B6BA-7B131A03D6E6}" name="DWG Number"/>
    <tableColumn id="2" xr3:uid="{1142E3AF-ABA9-4149-9F8D-AD4BB870F1CD}" name="Detail Number"/>
    <tableColumn id="3" xr3:uid="{32FD97F6-A293-48A7-B89C-E36C6AAC5850}" name="Item Callout"/>
    <tableColumn id="4" xr3:uid="{E9E64AC6-8EB3-4F5C-BFC2-A3143C5050B6}" name="Description on DWG"/>
    <tableColumn id="5" xr3:uid="{E38071B9-15AA-4B09-B0BB-DA19DF2AB5AE}" name="Measure Value"/>
    <tableColumn id="6" xr3:uid="{6B0FB5B5-9F97-43AD-BA82-2CD0D8DE0C12}" name="Measure Units"/>
    <tableColumn id="7" xr3:uid="{63E3DCB1-83FA-4D3F-A116-BFBF6DA6776B}" name="Quantity per DWG" dataCellStyle="Input"/>
    <tableColumn id="8" xr3:uid="{149ABF0B-AE04-45B3-8FFA-EC2B64D87527}" name="Instances per Group" dataCellStyle="Input"/>
    <tableColumn id="9" xr3:uid="{01EC9C15-9A6C-45E8-970D-BCE3348A0F53}" name="Qty UOM"/>
    <tableColumn id="10" xr3:uid="{D7DCD43C-2395-496F-8D24-2BD893D9DEFF}" name="WWID Item Different from Original on DWG" dataDxfId="208" dataCellStyle="Input"/>
    <tableColumn id="11" xr3:uid="{1FAB67B8-3F4C-40FF-8F21-7866DC114AEC}" name="Remark" dataCellStyle="Input"/>
    <tableColumn id="12" xr3:uid="{E794C848-92F9-4D90-AB6F-93EA47BD72BB}" name="WWID Raw"/>
    <tableColumn id="13" xr3:uid="{7A99A41E-0C1B-48B9-9EC9-A3C8A7FA5321}" name="WWID Description Raw"/>
    <tableColumn id="14" xr3:uid="{6FBD5523-ECBC-4965-AE88-29D52654F96E}" name="X DIMENSION"/>
    <tableColumn id="15" xr3:uid="{373FD04F-9124-4D0D-ACF1-3379F74898A2}" name="Y DIMENSION"/>
    <tableColumn id="16" xr3:uid="{E672C41D-C01B-4F86-8669-089C2F495243}" name="ITEM VARIANT GROUP"/>
    <tableColumn id="17" xr3:uid="{7AEA4A4A-429A-4C18-8AC0-39B71EEADE4E}" name="DATABASE"/>
    <tableColumn id="18" xr3:uid="{DAB6CE01-CF8C-4842-9A74-90D7BC0FE52A}" name="SHEET NUMBER"/>
    <tableColumn id="19" xr3:uid="{BD062FFE-FBBF-49A3-A2C8-3BBB5299A7F6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07FB6778-8BFC-4522-B236-6FA9C547E902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532A9C8D-A19C-438B-A50A-03AE9C08AAFD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FE02206-6EC6-4658-85B4-8346E5898E6F}" name="Table18" displayName="Table18" ref="A2:U7" totalsRowShown="0">
  <autoFilter ref="A2:U7" xr:uid="{DFE02206-6EC6-4658-85B4-8346E5898E6F}"/>
  <tableColumns count="21">
    <tableColumn id="1" xr3:uid="{C7D2DFF3-21C9-4D4B-9F73-A1739E4E08B8}" name="DWG Number"/>
    <tableColumn id="2" xr3:uid="{3FDD13C0-F7AF-4915-B1EE-6B64690387FD}" name="Detail Number"/>
    <tableColumn id="3" xr3:uid="{8318C29B-CCC3-4EFA-BB7E-43D1390C9B1C}" name="Item Callout"/>
    <tableColumn id="4" xr3:uid="{4D12E308-5731-45DC-87E7-7EB351F9D4F3}" name="Description on DWG"/>
    <tableColumn id="5" xr3:uid="{1C8EBAC2-0BCD-4E4A-9258-4872053E74D2}" name="Measure Value"/>
    <tableColumn id="6" xr3:uid="{E49FDFFA-EC68-47E7-9BEC-C52D3D886F84}" name="Measure Units"/>
    <tableColumn id="7" xr3:uid="{2A0954DA-377B-4B69-98F2-0BFD9ED87012}" name="Quantity per DWG" dataCellStyle="Input"/>
    <tableColumn id="8" xr3:uid="{59AD55E3-1C3F-40C0-AE3C-90FE2260BDEC}" name="Instances per Group" dataCellStyle="Input"/>
    <tableColumn id="9" xr3:uid="{F90B6F3B-F0A5-4108-88F3-2B83EE9B54F4}" name="Qty UOM"/>
    <tableColumn id="10" xr3:uid="{B23363B5-D6AE-49D8-B7DC-56F539B32905}" name="WWID Item Different from Original on DWG" dataDxfId="207" dataCellStyle="Input"/>
    <tableColumn id="11" xr3:uid="{55D15143-D4F2-4A1F-B22B-C03794849D60}" name="Remark" dataCellStyle="Input"/>
    <tableColumn id="12" xr3:uid="{D7181B8D-2A71-41CA-B54C-1B320B181717}" name="WWID Raw"/>
    <tableColumn id="13" xr3:uid="{28E2F53A-BC88-40EB-B0AA-D01A07A3106F}" name="WWID Description Raw"/>
    <tableColumn id="14" xr3:uid="{21BFAB7C-37FB-42B3-A6C7-34BCFA114A57}" name="X DIMENSION"/>
    <tableColumn id="15" xr3:uid="{78F5B1D1-E263-4A88-970F-FDC68950173B}" name="Y DIMENSION"/>
    <tableColumn id="16" xr3:uid="{4D7C210C-FA4B-44C3-949F-62EBBD889FB6}" name="ITEM VARIANT GROUP"/>
    <tableColumn id="17" xr3:uid="{EAF355E5-8B40-43C8-85F0-77C717AFAF47}" name="DATABASE"/>
    <tableColumn id="18" xr3:uid="{5B7D4A4F-A032-417C-A295-610EB67D7F6C}" name="SHEET NUMBER"/>
    <tableColumn id="19" xr3:uid="{C8499B25-7AE0-40C5-8827-B5A56FE88197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67A68518-E3A1-47BB-97CC-CC7976339D87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A131A565-0BCA-4831-8DAC-B52D1F24963C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6FF9C3D-305D-4421-A6F6-B7BDD1C75BEE}" name="Table19" displayName="Table19" ref="A2:U3" totalsRowShown="0">
  <autoFilter ref="A2:U3" xr:uid="{36FF9C3D-305D-4421-A6F6-B7BDD1C75BEE}"/>
  <tableColumns count="21">
    <tableColumn id="1" xr3:uid="{D3EBD1FC-7B36-4D21-BA6A-41FBE745C423}" name="DWG Number"/>
    <tableColumn id="2" xr3:uid="{ADDC0BAD-72D6-4361-AE0E-3E61605D7487}" name="Detail Number"/>
    <tableColumn id="3" xr3:uid="{7F81441A-06FC-4035-9A66-0231A6817242}" name="Item Callout"/>
    <tableColumn id="4" xr3:uid="{DEC773E1-2386-4AA3-BE44-D8E0D3EFD834}" name="Description on DWG"/>
    <tableColumn id="5" xr3:uid="{6A250CF2-AEA8-4860-A23B-A71BEB56C471}" name="Measure Value"/>
    <tableColumn id="6" xr3:uid="{50FEE91A-CE0B-4300-A370-5E23F0B3670D}" name="Measure Units"/>
    <tableColumn id="7" xr3:uid="{2A0829EE-7A84-453A-889B-DDD831669243}" name="Quantity per DWG" dataCellStyle="Input"/>
    <tableColumn id="8" xr3:uid="{CA84CDF0-60A4-4A80-8A1A-C988867D03D2}" name="Instances per Group" dataCellStyle="Input"/>
    <tableColumn id="9" xr3:uid="{7D79B888-3CDB-498B-939B-2E85670510BB}" name="Qty UOM"/>
    <tableColumn id="10" xr3:uid="{A2F8A68A-4F36-4AD1-B838-C1093A611648}" name="WWID Item Different from Original on DWG" dataDxfId="206" dataCellStyle="Input"/>
    <tableColumn id="11" xr3:uid="{66A21456-EE3F-40FC-A497-2AA130699155}" name="Remark" dataCellStyle="Input"/>
    <tableColumn id="12" xr3:uid="{363FB88F-4B88-47BC-BAF1-3AE306467DEE}" name="WWID Raw"/>
    <tableColumn id="13" xr3:uid="{A1E71880-8B78-4936-94C4-F64B67C00C87}" name="WWID Description Raw"/>
    <tableColumn id="14" xr3:uid="{14D98A8E-E946-487F-B520-61CFDEDE48B4}" name="X DIMENSION"/>
    <tableColumn id="15" xr3:uid="{D1F125D5-35BA-4F39-A11F-38ACCA6E2736}" name="Y DIMENSION"/>
    <tableColumn id="16" xr3:uid="{67E3366E-94FE-4445-AAA2-1D7801E4B8DA}" name="ITEM VARIANT GROUP"/>
    <tableColumn id="17" xr3:uid="{598AF92D-91C1-494E-B42E-943C2CFD75C7}" name="DATABASE"/>
    <tableColumn id="18" xr3:uid="{59D41AB5-F949-4F64-AD18-5FB3961B8DBD}" name="SHEET NUMBER"/>
    <tableColumn id="19" xr3:uid="{6ACFB60B-0A70-456E-A7D8-24A450FFCC4E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3E57AAC9-A6EB-4310-BDA0-E8280DA6F8CE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F758148D-5EC8-4AE8-8658-F3E92A31CC47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D448104-A333-4E4F-BB63-EB8A4EA68DB1}" name="Table20" displayName="Table20" ref="A2:U3" totalsRowShown="0">
  <autoFilter ref="A2:U3" xr:uid="{CD448104-A333-4E4F-BB63-EB8A4EA68DB1}"/>
  <tableColumns count="21">
    <tableColumn id="1" xr3:uid="{BCBD5EBA-5500-4C43-BDCA-6901545F9A00}" name="DWG Number"/>
    <tableColumn id="2" xr3:uid="{0987D5F3-55C1-42EF-83DA-079EE7507B53}" name="Detail Number"/>
    <tableColumn id="3" xr3:uid="{59597E46-82B3-45A2-A786-764C83D8E63E}" name="Item Callout"/>
    <tableColumn id="4" xr3:uid="{54432FD8-3BC3-4D8B-AE8F-84B7D04FD657}" name="Description on DWG"/>
    <tableColumn id="5" xr3:uid="{8A1765C2-67F6-441D-BDA1-B131C23301D9}" name="Measure Value"/>
    <tableColumn id="6" xr3:uid="{A5BE4BB5-EFC5-49C5-9591-43E0A22221DB}" name="Measure Units"/>
    <tableColumn id="7" xr3:uid="{19DEF6A1-BFA7-46D4-83F4-1AC4E8098B3D}" name="Quantity per DWG" dataCellStyle="Input"/>
    <tableColumn id="8" xr3:uid="{920B3D08-2249-43DF-AADD-38CA24882C80}" name="Instances per Group" dataCellStyle="Input"/>
    <tableColumn id="9" xr3:uid="{D4E7905A-6A80-4806-BD1B-FF88C1C9F22C}" name="Qty UOM"/>
    <tableColumn id="10" xr3:uid="{CF562730-2195-4185-B40B-58C62EC0E93E}" name="WWID Item Different from Original on DWG" dataDxfId="205" dataCellStyle="Input"/>
    <tableColumn id="11" xr3:uid="{56D56E99-9A94-493C-AEDC-2D9243EB0AC9}" name="Remark" dataCellStyle="Input"/>
    <tableColumn id="12" xr3:uid="{7809CC6E-EDAE-4608-96E9-460FB7D6E3D8}" name="WWID Raw"/>
    <tableColumn id="13" xr3:uid="{92814C93-2330-4AD8-B6F2-8F914D0BE815}" name="WWID Description Raw"/>
    <tableColumn id="14" xr3:uid="{B785D21E-DC48-4E15-B727-F12B1E40C6DE}" name="X DIMENSION"/>
    <tableColumn id="15" xr3:uid="{97DB1E6B-503A-49AC-A7D0-678A62F642A6}" name="Y DIMENSION"/>
    <tableColumn id="16" xr3:uid="{BCED82B8-9F05-4CD0-8CD8-4CF28537810F}" name="ITEM VARIANT GROUP"/>
    <tableColumn id="17" xr3:uid="{304EB13C-7E9E-471F-A0E3-352BDBC03C72}" name="DATABASE"/>
    <tableColumn id="18" xr3:uid="{E9454CA6-88FF-412C-ACD5-32E7CAEDC434}" name="SHEET NUMBER"/>
    <tableColumn id="19" xr3:uid="{1ABB7D0E-6746-4A82-B19F-CF8FACB41962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1806F017-BD82-4123-8671-E0015FB153C7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87BD3EAC-55BE-48B2-8538-1E7A25ECC25F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1D51FA4-2F74-43CE-897F-9663F834ADA1}" name="Table21" displayName="Table21" ref="A2:U3" totalsRowShown="0">
  <autoFilter ref="A2:U3" xr:uid="{01D51FA4-2F74-43CE-897F-9663F834ADA1}"/>
  <tableColumns count="21">
    <tableColumn id="1" xr3:uid="{6D923E22-EB06-4B69-8954-3DB4C3CFD53D}" name="DWG Number"/>
    <tableColumn id="2" xr3:uid="{CD03E68F-BE63-4DFA-A2E4-511AEAC73C2A}" name="Detail Number"/>
    <tableColumn id="3" xr3:uid="{621AC689-057E-410D-BC45-F077198AF126}" name="Item Callout"/>
    <tableColumn id="4" xr3:uid="{EEBBA23B-75B3-4EAF-8613-DC9235FE3DBE}" name="Description on DWG"/>
    <tableColumn id="5" xr3:uid="{AE9F1877-5C7F-43C3-994C-18C040338439}" name="Measure Value"/>
    <tableColumn id="6" xr3:uid="{1138C010-E834-4714-BEA2-5E2D42052560}" name="Measure Units"/>
    <tableColumn id="7" xr3:uid="{CF7090C1-00A0-4AED-BC04-B8D9D9290C8D}" name="Quantity per DWG" dataCellStyle="Input"/>
    <tableColumn id="8" xr3:uid="{6BA955B3-CAF3-47FE-B009-C979B63531F2}" name="Instances per Group" dataCellStyle="Input"/>
    <tableColumn id="9" xr3:uid="{6D5965E7-C06D-4479-8D37-FD61DAFAA288}" name="Qty UOM"/>
    <tableColumn id="10" xr3:uid="{62501A53-BA80-4D5C-95F4-57C565B3A2BE}" name="WWID Item Different from Original on DWG" dataDxfId="204" dataCellStyle="Input"/>
    <tableColumn id="11" xr3:uid="{39418521-1E4C-4627-ABB6-6A2F574B73AB}" name="Remark" dataCellStyle="Input"/>
    <tableColumn id="12" xr3:uid="{CF6015E4-EADF-4760-BEEC-F8B46E0674C4}" name="WWID Raw"/>
    <tableColumn id="13" xr3:uid="{C6634E40-3964-4BE5-B676-C44443065272}" name="WWID Description Raw"/>
    <tableColumn id="14" xr3:uid="{03115DF5-CB44-4C15-8E86-A54A545F0F87}" name="X DIMENSION"/>
    <tableColumn id="15" xr3:uid="{80E9E638-D4C4-4F64-880C-CE5C9FD7EDFF}" name="Y DIMENSION"/>
    <tableColumn id="16" xr3:uid="{4E8FF105-01EC-4665-8F5D-72E35A718CDA}" name="ITEM VARIANT GROUP"/>
    <tableColumn id="17" xr3:uid="{AAB493AF-0599-4A59-9F19-6466737B18BC}" name="DATABASE"/>
    <tableColumn id="18" xr3:uid="{30F3C180-48C8-47AD-983B-1F79CB01F37E}" name="SHEET NUMBER"/>
    <tableColumn id="19" xr3:uid="{3FF0F735-2754-490D-915E-2363799E5B0D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9FE1F107-6AFA-4F8C-88C9-66AB4A3FAD93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5C4B2E24-9174-4116-8703-C0A986C24B4B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09BC5FD-B290-48BB-8D77-598AAF92884C}" name="Table22" displayName="Table22" ref="A2:U3" totalsRowShown="0">
  <autoFilter ref="A2:U3" xr:uid="{209BC5FD-B290-48BB-8D77-598AAF92884C}"/>
  <tableColumns count="21">
    <tableColumn id="1" xr3:uid="{DA604A83-1C60-4FBE-80ED-4E19CB4903C4}" name="DWG Number"/>
    <tableColumn id="2" xr3:uid="{9DC58641-BC90-4158-837E-D0CE86738911}" name="Detail Number"/>
    <tableColumn id="3" xr3:uid="{1E286C99-678B-4759-A798-6D65479C836E}" name="Item Callout"/>
    <tableColumn id="4" xr3:uid="{8D66B8B3-11C9-4507-93E4-677CDFC6A0EB}" name="Description on DWG"/>
    <tableColumn id="5" xr3:uid="{BD9CF922-0EBF-45FF-8719-509BAA151F39}" name="Measure Value"/>
    <tableColumn id="6" xr3:uid="{AEDB6923-8005-4BE1-BD5E-857CCD790C63}" name="Measure Units"/>
    <tableColumn id="7" xr3:uid="{636170F2-BA3B-4DEC-B2B0-7646BF09678F}" name="Quantity per DWG" dataCellStyle="Input"/>
    <tableColumn id="8" xr3:uid="{8A0B9278-4D21-4B59-B03E-1FD502ACA618}" name="Instances per Group" dataCellStyle="Input"/>
    <tableColumn id="9" xr3:uid="{45B09095-71C0-419E-86EA-E74D4992A176}" name="Qty UOM"/>
    <tableColumn id="10" xr3:uid="{ADD5DB43-90E8-41CB-B84D-FAD9D4F0FBF5}" name="WWID Item Different from Original on DWG" dataDxfId="203" dataCellStyle="Input"/>
    <tableColumn id="11" xr3:uid="{1FD1FC03-7222-4A64-8ADC-B9391327E6CB}" name="Remark" dataCellStyle="Input"/>
    <tableColumn id="12" xr3:uid="{101B8444-C5D7-44E0-806C-017EF3A5AEBF}" name="WWID Raw"/>
    <tableColumn id="13" xr3:uid="{63D72296-D468-48C1-BC4B-3C5EA438C168}" name="WWID Description Raw"/>
    <tableColumn id="14" xr3:uid="{FAD04FD0-C770-4572-8051-92150A49BE5C}" name="X DIMENSION"/>
    <tableColumn id="15" xr3:uid="{D9C4AFA9-5AFD-4B0A-80F7-8DDBD881C3BF}" name="Y DIMENSION"/>
    <tableColumn id="16" xr3:uid="{D9BF2BFA-F620-4374-90AC-CEDA12181C2F}" name="ITEM VARIANT GROUP"/>
    <tableColumn id="17" xr3:uid="{B610F48F-92B8-49AC-A4E2-5226B3E65E15}" name="DATABASE"/>
    <tableColumn id="18" xr3:uid="{9A6C3A45-3FFE-4F9F-9A54-1D79AD43A02C}" name="SHEET NUMBER"/>
    <tableColumn id="19" xr3:uid="{3D755A0C-0E87-40C7-8FAC-EE8FC116BCCB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2D8F683E-1CC1-4BBA-AA9D-3DC718A90CCB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ABD511CA-8920-476E-A486-9E2FDA5F5676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0D98473-76FD-4DE6-A6B3-AD612F969EAE}" name="Table23" displayName="Table23" ref="A2:U4" totalsRowShown="0">
  <autoFilter ref="A2:U4" xr:uid="{A0D98473-76FD-4DE6-A6B3-AD612F969EAE}"/>
  <tableColumns count="21">
    <tableColumn id="1" xr3:uid="{F8B7C61E-5071-4444-A63B-3ABE6CE68B41}" name="DWG Number"/>
    <tableColumn id="2" xr3:uid="{3D691904-8616-4558-A021-780FD1628E71}" name="Detail Number"/>
    <tableColumn id="3" xr3:uid="{5FD613FC-1A46-4C73-9614-25ED70A04786}" name="Item Callout"/>
    <tableColumn id="4" xr3:uid="{80656B42-8DFB-4888-9285-C4CB2EE4027D}" name="Description on DWG"/>
    <tableColumn id="5" xr3:uid="{A30F0980-2FE0-431D-B8E6-E385470FA2BB}" name="Measure Value"/>
    <tableColumn id="6" xr3:uid="{F727F8BC-9F08-4453-B585-42322157BB2D}" name="Measure Units"/>
    <tableColumn id="7" xr3:uid="{9160C40C-77D5-4FFC-87A6-98A9B1B4C243}" name="Quantity per DWG" dataCellStyle="Input"/>
    <tableColumn id="8" xr3:uid="{F5A9F648-79FE-4107-B31A-EE0047122DD6}" name="Instances per Group" dataCellStyle="Input"/>
    <tableColumn id="9" xr3:uid="{3AC90CB1-81F1-4996-A58F-98F9D6814419}" name="Qty UOM"/>
    <tableColumn id="10" xr3:uid="{4E3891C8-39CC-4796-934B-E65D0E889CAC}" name="WWID Item Different from Original on DWG" dataDxfId="202" dataCellStyle="Input"/>
    <tableColumn id="11" xr3:uid="{01C141C8-65B3-4BE7-9D76-A6B71725DF06}" name="Remark" dataCellStyle="Input"/>
    <tableColumn id="12" xr3:uid="{6274FC12-7F2A-4D29-9B17-3A9FE267449D}" name="WWID Raw"/>
    <tableColumn id="13" xr3:uid="{5B274ED4-6FF6-4D60-A28E-4123B8A5B3C7}" name="WWID Description Raw"/>
    <tableColumn id="14" xr3:uid="{7B0DC337-E4D8-4407-AA2B-8DCC797387F9}" name="X DIMENSION"/>
    <tableColumn id="15" xr3:uid="{F7FFA70A-0CF7-4EBB-9EAE-6B6A4F94F3AB}" name="Y DIMENSION"/>
    <tableColumn id="16" xr3:uid="{4B4C4666-1995-4C7A-82C5-1FCB1D5C0A25}" name="ITEM VARIANT GROUP"/>
    <tableColumn id="17" xr3:uid="{35C7EF0C-B8D4-4E78-8896-E27EA45487EE}" name="DATABASE"/>
    <tableColumn id="18" xr3:uid="{C0E5D013-86D5-4BCA-80B6-9964B63380FD}" name="SHEET NUMBER"/>
    <tableColumn id="19" xr3:uid="{08F1189B-35E1-4AB7-873C-537C1116FF03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9480AA7A-01C4-4EFD-8EC8-8196A3177FFC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0CA336E3-5354-4611-A8A2-1E807E9A70D9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21D6147-241F-4F21-B69F-052A2094897B}" name="Table24" displayName="Table24" ref="A2:U6" totalsRowShown="0">
  <autoFilter ref="A2:U6" xr:uid="{121D6147-241F-4F21-B69F-052A2094897B}"/>
  <tableColumns count="21">
    <tableColumn id="1" xr3:uid="{32B0B8F0-F19F-4B5C-A6EB-5864B3B41BC4}" name="DWG Number"/>
    <tableColumn id="2" xr3:uid="{736D031A-3627-4378-928D-A71C7736FCBA}" name="Detail Number"/>
    <tableColumn id="3" xr3:uid="{AAE1E9D4-5281-4AC3-B6EB-1E3A9C584E9D}" name="Item Callout"/>
    <tableColumn id="4" xr3:uid="{70755ED5-18B3-463A-A757-C3FBECEB4DEA}" name="Description on DWG"/>
    <tableColumn id="5" xr3:uid="{2293FF0C-3F9C-4BB7-A52E-E3216A6C624C}" name="Measure Value"/>
    <tableColumn id="6" xr3:uid="{D668C22D-3D4B-4A1F-B182-B165C498DCC4}" name="Measure Units"/>
    <tableColumn id="7" xr3:uid="{44F4FFCF-273A-4278-AB20-5697CDA0E83E}" name="Quantity per DWG" dataCellStyle="Input"/>
    <tableColumn id="8" xr3:uid="{0B94B68B-96DE-4990-BF28-B4FDD4B0787F}" name="Instances per Group" dataCellStyle="Input"/>
    <tableColumn id="9" xr3:uid="{4651390B-2151-4568-8306-C9348EF25633}" name="Qty UOM"/>
    <tableColumn id="10" xr3:uid="{9E0F44FD-AC93-4294-8833-F6D45C09E5E2}" name="WWID Item Different from Original on DWG" dataDxfId="201" dataCellStyle="Input"/>
    <tableColumn id="11" xr3:uid="{9F36DB43-2932-4B74-AB82-720197A3B35F}" name="Remark" dataCellStyle="Input"/>
    <tableColumn id="12" xr3:uid="{CA9F1F41-888E-419C-A86C-9C1988DCBDC3}" name="WWID Raw"/>
    <tableColumn id="13" xr3:uid="{4B098AC6-4285-4A9C-AD92-0C7932E4E9DC}" name="WWID Description Raw"/>
    <tableColumn id="14" xr3:uid="{6C0889E7-2472-4560-9C4A-9232ADAEA270}" name="X DIMENSION"/>
    <tableColumn id="15" xr3:uid="{3D9BFC05-D3C0-4622-AF1F-08C97B55552B}" name="Y DIMENSION"/>
    <tableColumn id="16" xr3:uid="{830625B7-15F1-4B62-8FA2-638606963D3B}" name="ITEM VARIANT GROUP"/>
    <tableColumn id="17" xr3:uid="{F9CBEF56-AF1F-4334-BE8F-F9A5362A6A00}" name="DATABASE"/>
    <tableColumn id="18" xr3:uid="{4BE40937-C55C-4EA1-8042-C8D584C4733B}" name="SHEET NUMBER"/>
    <tableColumn id="19" xr3:uid="{5FFAA853-A129-451F-9510-5159DF801037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9B012F51-3B1B-41D4-B277-8D996A126C3C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FC0FE24F-876C-47AD-99E1-6DE726E3992D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0641685-9A01-41A2-9DEE-CB04ADB6817F}" name="Table25" displayName="Table25" ref="A2:U3" insertRow="1" totalsRowShown="0">
  <autoFilter ref="A2:U3" xr:uid="{60641685-9A01-41A2-9DEE-CB04ADB6817F}"/>
  <tableColumns count="21">
    <tableColumn id="1" xr3:uid="{E03D53C1-AD71-48ED-B74A-1134A71CD8E9}" name="DWG Number"/>
    <tableColumn id="2" xr3:uid="{C980AB8E-303A-43F5-86DD-DDF4E8AB38FD}" name="Detail Number"/>
    <tableColumn id="3" xr3:uid="{75F51F81-0B0B-4048-B05F-7DC196A07C69}" name="Item Callout"/>
    <tableColumn id="4" xr3:uid="{BEF83932-344E-47D4-AF16-AC19ADE2C66A}" name="Description on DWG"/>
    <tableColumn id="5" xr3:uid="{76C48E05-943A-4A2F-8F31-EE80E12DBD71}" name="Measure Value"/>
    <tableColumn id="6" xr3:uid="{0B22BBA2-C1C3-4EB5-9C0C-3D777B44728C}" name="Measure Units"/>
    <tableColumn id="7" xr3:uid="{2E9E508F-970C-45A3-9783-A988A0583B47}" name="Quantity per DWG"/>
    <tableColumn id="8" xr3:uid="{FE6EE30A-5F08-4C8C-A5D7-510EE8A89153}" name="Instances per Group"/>
    <tableColumn id="9" xr3:uid="{3153C66A-7331-42FB-A40C-F9F4237321AA}" name="Qty UOM"/>
    <tableColumn id="10" xr3:uid="{9CCE155E-B705-418D-BD5E-69ABD0B4AEC2}" name="WWID Item Different from Original on DWG"/>
    <tableColumn id="11" xr3:uid="{3A935068-A750-4092-8367-C2044949EDE6}" name="Remark"/>
    <tableColumn id="12" xr3:uid="{4C784B2C-64EB-4766-9AA7-0F9B14C165FE}" name="WWID Raw"/>
    <tableColumn id="13" xr3:uid="{17D2CE65-F762-4B78-B317-946ED0DC4C22}" name="WWID Description Raw"/>
    <tableColumn id="14" xr3:uid="{53477CB6-A30E-4914-A6D2-F3D6A6251B29}" name="X DIMENSION" dataDxfId="200"/>
    <tableColumn id="15" xr3:uid="{A0CCD4B9-B2D5-434C-A77B-3D25238BA6EE}" name="Y DIMENSION"/>
    <tableColumn id="16" xr3:uid="{144A63EE-EB03-4BE0-B4CA-D9F0DD75B910}" name="ITEM VARIANT GROUP"/>
    <tableColumn id="17" xr3:uid="{B561D2FB-1155-4451-BA95-0A0B3D8CE223}" name="DATABASE"/>
    <tableColumn id="18" xr3:uid="{87AC8F84-D0B4-4F05-B03D-D64983A364A9}" name="SHEET NUMBER"/>
    <tableColumn id="19" xr3:uid="{9D9DA967-6A56-4F8D-B3D3-8C5432DD8D34}" name="WWID"/>
    <tableColumn id="20" xr3:uid="{2FCE015D-8FE8-4AB1-ACC6-5CDE8749340B}" name="WWID Description"/>
    <tableColumn id="21" xr3:uid="{8D02FF91-9012-47B5-98A3-46BF20E8AA18}" name="Total Qty per Group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F4F206C-AA6E-40FB-85D3-4701D665D3DA}" name="Table26" displayName="Table26" ref="A2:U3" totalsRowShown="0">
  <autoFilter ref="A2:U3" xr:uid="{0F4F206C-AA6E-40FB-85D3-4701D665D3DA}"/>
  <tableColumns count="21">
    <tableColumn id="1" xr3:uid="{14E1185D-B60A-4468-BAC0-135458A2F325}" name="DWG Number"/>
    <tableColumn id="2" xr3:uid="{8171C44A-2101-48E5-B596-3A8A6C444CFA}" name="Detail Number"/>
    <tableColumn id="3" xr3:uid="{237C5599-4C15-4377-A38A-6C8893AE0A55}" name="Item Callout"/>
    <tableColumn id="4" xr3:uid="{4B0422AC-6D8C-419B-A1D5-BB8A3290976A}" name="Description on DWG"/>
    <tableColumn id="5" xr3:uid="{D9D8BEF8-0552-46F6-8FCA-CD983FBBB302}" name="Measure Value"/>
    <tableColumn id="6" xr3:uid="{BC24A330-BE6E-40A6-BD8D-6C7A3604EA3B}" name="Measure Units"/>
    <tableColumn id="7" xr3:uid="{71BFA9AF-BF99-4101-8477-030ADE546513}" name="Quantity per DWG" dataCellStyle="Input"/>
    <tableColumn id="8" xr3:uid="{1C3BA13C-595D-4FE3-8418-800141AC7906}" name="Instances per Group" dataCellStyle="Input"/>
    <tableColumn id="9" xr3:uid="{3269259D-E902-4223-9226-8E5A558CD64E}" name="Qty UOM"/>
    <tableColumn id="10" xr3:uid="{6858137E-71F5-4550-9840-E245CD12C4BF}" name="WWID Item Different from Original on DWG" dataDxfId="199" dataCellStyle="Input"/>
    <tableColumn id="11" xr3:uid="{0B562661-5B99-41AC-ACBC-B2EF4CEDDE23}" name="Remark" dataCellStyle="Input"/>
    <tableColumn id="12" xr3:uid="{106F2222-51CE-405B-839F-F0A3C34EB7A0}" name="WWID Raw"/>
    <tableColumn id="13" xr3:uid="{9CEA6685-3895-419A-BBA4-AAF6F2D2CE1B}" name="WWID Description Raw"/>
    <tableColumn id="14" xr3:uid="{9A7934F0-C6C8-42E0-9917-B20E5A9A3467}" name="X DIMENSION"/>
    <tableColumn id="15" xr3:uid="{555FEC11-B46D-4D3B-B183-8B22D822AAC4}" name="Y DIMENSION"/>
    <tableColumn id="16" xr3:uid="{CBB446FD-65B6-4EFB-A4E1-055B81E5C97C}" name="ITEM VARIANT GROUP"/>
    <tableColumn id="17" xr3:uid="{08411325-3447-412E-84D7-6BB92187DA8D}" name="DATABASE"/>
    <tableColumn id="18" xr3:uid="{F1D59493-AA2C-4F84-A87B-4495A1BF8C13}" name="SHEET NUMBER"/>
    <tableColumn id="19" xr3:uid="{2F141672-47D8-49B6-AAC2-305655111C19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723E7F15-B577-4859-9815-CB30FBB86351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7766E9D9-08F0-467F-9058-059D38C589A8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44496F8-7C06-4EE5-8E6A-275A92437E6D}" name="Table27" displayName="Table27" ref="A2:U9" totalsRowShown="0">
  <autoFilter ref="A2:U9" xr:uid="{244496F8-7C06-4EE5-8E6A-275A92437E6D}"/>
  <tableColumns count="21">
    <tableColumn id="1" xr3:uid="{E8298336-2E9C-4652-B34B-BADC8BCA6B46}" name="DWG Number"/>
    <tableColumn id="2" xr3:uid="{8515E5FF-AA8D-4853-A621-30FF5EC9B83B}" name="Detail Number"/>
    <tableColumn id="3" xr3:uid="{222FD516-A169-4577-BB55-BD4CEDA2CC7C}" name="Item Callout"/>
    <tableColumn id="4" xr3:uid="{F71163F4-B0ED-44FC-8660-92C9082A627D}" name="Description on DWG"/>
    <tableColumn id="5" xr3:uid="{6ED5331F-9B54-4DAA-BBDE-C2DDB205A4A9}" name="Measure Value"/>
    <tableColumn id="6" xr3:uid="{08AD960F-08CD-4E44-89B3-F640931D0DA9}" name="Measure Units"/>
    <tableColumn id="7" xr3:uid="{DF400AD6-7A14-4AC1-9120-41FBA577E849}" name="Quantity per DWG" dataCellStyle="Input"/>
    <tableColumn id="8" xr3:uid="{7DC7D802-9C20-4BE2-852E-80B5AA38E681}" name="Instances per Group" dataCellStyle="Input"/>
    <tableColumn id="9" xr3:uid="{30216AAF-6B97-4BC7-AE03-7080B972B026}" name="Qty UOM"/>
    <tableColumn id="10" xr3:uid="{DB462950-2D70-4060-BA9C-ACA7F5CF5FCE}" name="WWID Item Different from Original on DWG" dataDxfId="198" dataCellStyle="Input"/>
    <tableColumn id="11" xr3:uid="{54790E28-9C28-4E4A-A4B9-3374B22D75BE}" name="Remark" dataCellStyle="Input"/>
    <tableColumn id="12" xr3:uid="{F37B9864-B14F-4F8D-90E6-C0E252D04577}" name="WWID Raw"/>
    <tableColumn id="13" xr3:uid="{161B44B4-55D7-4407-BF70-E9263D72EE2B}" name="WWID Description Raw"/>
    <tableColumn id="14" xr3:uid="{E769B15F-3C29-42E5-A170-BC6E621A4D63}" name="X DIMENSION"/>
    <tableColumn id="15" xr3:uid="{56871C7C-48D3-4EEE-8B92-8D98FC146487}" name="Y DIMENSION"/>
    <tableColumn id="16" xr3:uid="{C41E89E8-BA7F-4EFD-8E53-3459C3B23225}" name="ITEM VARIANT GROUP"/>
    <tableColumn id="17" xr3:uid="{DF6701D5-CE39-4225-B168-58B4AD522DBD}" name="DATABASE"/>
    <tableColumn id="18" xr3:uid="{C28F50DE-9FCE-43D4-821A-A0A11540A09C}" name="SHEET NUMBER"/>
    <tableColumn id="19" xr3:uid="{3EEDC96B-6801-424A-9901-955F00DA6E57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D50F60C8-2E6C-4F09-8F33-2E285361EDFC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BFAD101A-DA37-4C8E-A569-EBAA801D66E6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6AC04B0-56AA-44B8-A3D2-0FBEF481330B}" name="Table28" displayName="Table28" ref="A2:U8" totalsRowShown="0">
  <autoFilter ref="A2:U8" xr:uid="{B6AC04B0-56AA-44B8-A3D2-0FBEF481330B}"/>
  <tableColumns count="21">
    <tableColumn id="1" xr3:uid="{3B3E0A9F-D5DC-4CF3-90E2-25A473DE6640}" name="DWG Number"/>
    <tableColumn id="2" xr3:uid="{59B4B508-547C-431F-9623-197A7F35E91D}" name="Detail Number"/>
    <tableColumn id="3" xr3:uid="{69D824F5-EEF6-48DC-9E55-5AAEF679BA59}" name="Item Callout"/>
    <tableColumn id="4" xr3:uid="{70703E9E-0F70-44BA-879D-404DC95F3266}" name="Description on DWG"/>
    <tableColumn id="5" xr3:uid="{C9839BB0-9E5A-4516-AD3E-24A1EF98EAA5}" name="Measure Value"/>
    <tableColumn id="6" xr3:uid="{5779C01F-D03D-4059-AD5D-7A271BA42A6C}" name="Measure Units"/>
    <tableColumn id="7" xr3:uid="{FE6FA498-B229-40EE-BAC3-5E944D9A2A0A}" name="Quantity per DWG" dataCellStyle="Input"/>
    <tableColumn id="8" xr3:uid="{12AA9C51-5215-4A62-AC0F-FFD1062F70E9}" name="Instances per Group" dataCellStyle="Input"/>
    <tableColumn id="9" xr3:uid="{A309DFF2-F8C4-43AF-842B-A413F0C82314}" name="Qty UOM"/>
    <tableColumn id="10" xr3:uid="{E77F4BAE-A738-4A53-BA2D-78ADFF79F420}" name="WWID Item Different from Original on DWG" dataDxfId="197" dataCellStyle="Input"/>
    <tableColumn id="11" xr3:uid="{910CF5A4-68F6-45F9-9761-032502FEBAD7}" name="Remark" dataCellStyle="Input"/>
    <tableColumn id="12" xr3:uid="{C637B47D-AC28-437A-AAAD-20B3C1A4D858}" name="WWID Raw"/>
    <tableColumn id="13" xr3:uid="{D3DD9CD0-8215-4CB2-9B74-A365F4DFB02C}" name="WWID Description Raw"/>
    <tableColumn id="14" xr3:uid="{83C19D1E-3822-4D77-B12F-F933679A41CE}" name="X DIMENSION"/>
    <tableColumn id="15" xr3:uid="{5B4CDA1C-0E5F-4291-A771-ED38E21F73CD}" name="Y DIMENSION"/>
    <tableColumn id="16" xr3:uid="{620947B2-0406-4C5A-BBE2-878E437AD209}" name="ITEM VARIANT GROUP"/>
    <tableColumn id="17" xr3:uid="{3685BF94-E304-4A6D-9418-5A72FEA3811B}" name="DATABASE"/>
    <tableColumn id="18" xr3:uid="{413E1179-917A-425A-A614-035EF5D12CA3}" name="SHEET NUMBER"/>
    <tableColumn id="19" xr3:uid="{D3BFF6F0-ACEE-4782-B9AA-2ADA1EF7D48C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215A4A1D-648D-4AE1-9DB2-B3CA721A4645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0D9BFDA0-6146-4DC0-ACF2-0EADB861BF2D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0DF98BE-CF3D-4F04-B8E3-F10B2A6B7F87}" name="Table29" displayName="Table29" ref="A2:U5" totalsRowShown="0">
  <autoFilter ref="A2:U5" xr:uid="{20DF98BE-CF3D-4F04-B8E3-F10B2A6B7F87}"/>
  <tableColumns count="21">
    <tableColumn id="1" xr3:uid="{5A0A6D7D-F934-4AF0-A4FC-F306F1640B01}" name="DWG Number"/>
    <tableColumn id="2" xr3:uid="{8C9588C3-DB37-4580-8101-85AD9CE4976D}" name="Detail Number"/>
    <tableColumn id="3" xr3:uid="{2A42D5AD-E104-43DC-8894-8A5EA7D52490}" name="Item Callout"/>
    <tableColumn id="4" xr3:uid="{92525A90-034D-46E7-A7B4-C2B6020F3947}" name="Description on DWG"/>
    <tableColumn id="5" xr3:uid="{52CDD557-1E00-4A0F-84FC-E38A7A8A51A8}" name="Measure Value"/>
    <tableColumn id="6" xr3:uid="{C82B22AF-A9DE-475C-919E-63E71925F0CA}" name="Measure Units"/>
    <tableColumn id="7" xr3:uid="{C05754E8-E5BF-4202-9CCE-A2CD9EF477F8}" name="Quantity per DWG" dataCellStyle="Input"/>
    <tableColumn id="8" xr3:uid="{65EAF594-5E37-4FCC-8A17-7A89C071EE5E}" name="Instances per Group" dataCellStyle="Input"/>
    <tableColumn id="9" xr3:uid="{C97CDE39-C707-458B-83B6-4C73E3EA3E6D}" name="Qty UOM"/>
    <tableColumn id="10" xr3:uid="{D1F293EF-0E45-4CD1-98F3-6CCA51A613F4}" name="WWID Item Different from Original on DWG" dataDxfId="196" dataCellStyle="Input"/>
    <tableColumn id="11" xr3:uid="{5310DFD2-7CBC-4EC9-91E5-B0A92111E695}" name="Remark" dataCellStyle="Input"/>
    <tableColumn id="12" xr3:uid="{5138FF06-5B8C-47E9-9EDE-4BA6ED00E5E5}" name="WWID Raw"/>
    <tableColumn id="13" xr3:uid="{DD665218-ED24-455A-84CD-105F93FFBC54}" name="WWID Description Raw"/>
    <tableColumn id="14" xr3:uid="{8D8AAB76-F27C-4A9B-84FC-96D8D4FA29AC}" name="X DIMENSION"/>
    <tableColumn id="15" xr3:uid="{F7D9CBD7-0837-4DBD-870F-D1B8B9348134}" name="Y DIMENSION"/>
    <tableColumn id="16" xr3:uid="{8EC55C86-FDA3-4375-865E-477F1B7EC4A2}" name="ITEM VARIANT GROUP"/>
    <tableColumn id="17" xr3:uid="{3F9878A1-2600-4470-8BAC-FE36262FBB7A}" name="DATABASE"/>
    <tableColumn id="18" xr3:uid="{3658DAB0-63F7-4AE3-8E70-0DC7102021EB}" name="SHEET NUMBER"/>
    <tableColumn id="19" xr3:uid="{71624C87-1F29-4F88-8679-EC99366C2394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06F2E7CA-8889-44B6-8C0B-6DDE7AFBCD4B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A39E3BD7-7CB5-4F6D-A502-B9E3BBC10C92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86B2E41-8710-4A09-BFC7-F55C054A9448}" name="Table30" displayName="Table30" ref="A2:U3" totalsRowShown="0">
  <autoFilter ref="A2:U3" xr:uid="{586B2E41-8710-4A09-BFC7-F55C054A9448}"/>
  <tableColumns count="21">
    <tableColumn id="1" xr3:uid="{85B7B88B-0D19-4323-9BE2-F0191CF8CA51}" name="DWG Number"/>
    <tableColumn id="2" xr3:uid="{67CC06AD-DABF-4ACA-891E-E24F4E05B718}" name="Detail Number"/>
    <tableColumn id="3" xr3:uid="{9FE1F9C2-79D4-4004-BE70-1EEAED79601C}" name="Item Callout"/>
    <tableColumn id="4" xr3:uid="{422AC83F-CBC4-4D9D-81F1-70EEAAAC0381}" name="Description on DWG"/>
    <tableColumn id="5" xr3:uid="{1D6F22F8-7426-404D-B99B-FF0A6802E1FD}" name="Measure Value"/>
    <tableColumn id="6" xr3:uid="{EE2A2097-2EE2-420E-995D-86B263999A03}" name="Measure Units"/>
    <tableColumn id="7" xr3:uid="{DA60E67B-36AD-46EE-8DCD-FA7837A35A0E}" name="Quantity per DWG" dataCellStyle="Input"/>
    <tableColumn id="8" xr3:uid="{F2E19B70-9CC2-474D-82B5-501D7F16D72A}" name="Instances per Group" dataCellStyle="Input"/>
    <tableColumn id="9" xr3:uid="{59F7BCE7-CE3C-4D25-8264-1E618A4B28C5}" name="Qty UOM"/>
    <tableColumn id="10" xr3:uid="{D7B57DFD-E492-45B8-957B-F86D0A3EFB43}" name="WWID Item Different from Original on DWG" dataDxfId="195" dataCellStyle="Input"/>
    <tableColumn id="11" xr3:uid="{CBF05846-DD94-4039-88FC-690D00D5C124}" name="Remark" dataCellStyle="Input"/>
    <tableColumn id="12" xr3:uid="{EE8A38A7-E5B9-4CFA-A369-9971C9C1DB8E}" name="WWID Raw"/>
    <tableColumn id="13" xr3:uid="{8C7699DA-A338-4F1E-8B38-2DFCE2218C98}" name="WWID Description Raw"/>
    <tableColumn id="14" xr3:uid="{52AF8497-EFA0-45E2-A146-5083D5C3C68F}" name="X DIMENSION"/>
    <tableColumn id="15" xr3:uid="{316B8CA7-5646-4791-98FE-1B785FCCDDD7}" name="Y DIMENSION"/>
    <tableColumn id="16" xr3:uid="{13E5842B-F3A8-47C1-9814-3666A5360A9B}" name="ITEM VARIANT GROUP"/>
    <tableColumn id="17" xr3:uid="{12B45E25-9CED-4526-AE1E-1F8F3854570F}" name="DATABASE"/>
    <tableColumn id="18" xr3:uid="{4B1F3363-FE8E-4ED7-9AA5-2E7659928036}" name="SHEET NUMBER"/>
    <tableColumn id="19" xr3:uid="{7DDD766D-F7CE-4A4C-B7E8-4C6F8932FAA3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83112C3C-9997-450F-81AC-81AEA578E297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F78FFBB0-ED07-49B9-AA0C-38DE23B9993B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A7930E8-1774-484C-BBEB-FB2BF8834405}" name="Table31" displayName="Table31" ref="A2:U3" totalsRowShown="0">
  <autoFilter ref="A2:U3" xr:uid="{FA7930E8-1774-484C-BBEB-FB2BF8834405}"/>
  <tableColumns count="21">
    <tableColumn id="1" xr3:uid="{B1974954-A014-418C-98FD-9A9627E9675F}" name="DWG Number"/>
    <tableColumn id="2" xr3:uid="{814635E8-41BD-47DA-A8B8-15D9805FBFE7}" name="Detail Number"/>
    <tableColumn id="3" xr3:uid="{F82A4EA6-86C4-4AB2-995E-89027A5B544E}" name="Item Callout"/>
    <tableColumn id="4" xr3:uid="{B3D5C6F5-086D-495D-9188-5F43F519DDD2}" name="Description on DWG"/>
    <tableColumn id="5" xr3:uid="{DF25F7F4-6045-4A24-8962-B9F1F9EA21F2}" name="Measure Value"/>
    <tableColumn id="6" xr3:uid="{DB08BAB5-97F3-405A-ADAA-94605C2900C7}" name="Measure Units"/>
    <tableColumn id="7" xr3:uid="{742764F1-9702-4F00-8AD7-9920048651FE}" name="Quantity per DWG" dataCellStyle="Input"/>
    <tableColumn id="8" xr3:uid="{1B48C150-4093-4436-895C-2EEB80EB2D78}" name="Instances per Group" dataCellStyle="Input"/>
    <tableColumn id="9" xr3:uid="{DEF8D647-C28B-47C8-A308-6A629E0E7D99}" name="Qty UOM"/>
    <tableColumn id="10" xr3:uid="{8EB97F66-3345-48D9-8D6C-26B455902200}" name="WWID Item Different from Original on DWG" dataDxfId="0" dataCellStyle="Input"/>
    <tableColumn id="11" xr3:uid="{DA2E3F6C-3398-4C7B-8AA6-591457D8C8D0}" name="Remark" dataCellStyle="Input"/>
    <tableColumn id="12" xr3:uid="{19C98313-4612-45B0-A8E4-4E898EF9BAD8}" name="WWID Raw"/>
    <tableColumn id="13" xr3:uid="{25979D7A-1286-45FD-83B3-C812014E545D}" name="WWID Description Raw"/>
    <tableColumn id="14" xr3:uid="{D15D237E-F825-46C8-9ECE-F98305046307}" name="X DIMENSION"/>
    <tableColumn id="15" xr3:uid="{E3BC72D2-8DF8-4B5E-8E9B-626B8A225BF7}" name="Y DIMENSION"/>
    <tableColumn id="16" xr3:uid="{78462CAD-71C8-47F6-911E-9342FDD2CE43}" name="ITEM VARIANT GROUP"/>
    <tableColumn id="17" xr3:uid="{7033C81B-7CE0-43F9-8A34-F197F45F7CAE}" name="DATABASE"/>
    <tableColumn id="18" xr3:uid="{812DE1D7-892C-4BA7-9746-8204E4612C9D}" name="SHEET NUMBER"/>
    <tableColumn id="19" xr3:uid="{8950538B-077F-42C5-882D-652BC0C85F94}" name="WWID">
      <calculatedColumnFormula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calculatedColumnFormula>
    </tableColumn>
    <tableColumn id="20" xr3:uid="{F1BE4226-92A2-4966-B200-12DEF3972AA9}" name="WWID Description">
      <calculatedColumnFormula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calculatedColumnFormula>
    </tableColumn>
    <tableColumn id="21" xr3:uid="{A1752C3C-CF59-4BB3-AB65-AB19707F697C}" name="Total Qty per Group">
      <calculatedColumnFormula>(IFERROR(IF(G3*H3=0,"Qty/Dwg and Inst/Grp need to be non-zero",G3*H3),"Will calculate when Qty/Dwg and Inst/Grp have values"))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3DD1-8FCD-4799-BD7F-7064C33A534E}">
  <dimension ref="B2:B5"/>
  <sheetViews>
    <sheetView workbookViewId="0">
      <selection activeCell="A3" sqref="A3"/>
    </sheetView>
  </sheetViews>
  <sheetFormatPr defaultRowHeight="14.5" x14ac:dyDescent="0.35"/>
  <sheetData>
    <row r="2" spans="2:2" x14ac:dyDescent="0.35">
      <c r="B2" s="1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86D9-EFA7-49EA-9519-1944740B48E8}">
  <dimension ref="A1:U11"/>
  <sheetViews>
    <sheetView tabSelected="1" zoomScale="85" zoomScaleNormal="85" workbookViewId="0"/>
  </sheetViews>
  <sheetFormatPr defaultRowHeight="14.5" x14ac:dyDescent="0.35"/>
  <cols>
    <col min="1" max="1" width="15.36328125" bestFit="1" customWidth="1"/>
    <col min="2" max="2" width="16.08984375" bestFit="1" customWidth="1"/>
    <col min="3" max="3" width="14" bestFit="1" customWidth="1"/>
    <col min="4" max="4" width="86.08984375" bestFit="1" customWidth="1"/>
    <col min="5" max="5" width="16.54296875" bestFit="1" customWidth="1"/>
    <col min="6" max="6" width="16.08984375" bestFit="1" customWidth="1"/>
    <col min="7" max="7" width="19.36328125" bestFit="1" customWidth="1"/>
    <col min="8" max="8" width="23" bestFit="1" customWidth="1"/>
    <col min="9" max="9" width="11.6328125" bestFit="1" customWidth="1"/>
    <col min="10" max="10" width="41.36328125" bestFit="1" customWidth="1"/>
    <col min="11" max="11" width="16.26953125" bestFit="1" customWidth="1"/>
    <col min="12" max="12" width="15.453125" bestFit="1" customWidth="1"/>
    <col min="13" max="13" width="23.6328125" bestFit="1" customWidth="1"/>
    <col min="14" max="14" width="15.36328125" style="2" bestFit="1" customWidth="1"/>
    <col min="15" max="15" width="15.36328125" bestFit="1" customWidth="1"/>
    <col min="16" max="16" width="23" bestFit="1" customWidth="1"/>
    <col min="17" max="17" width="12.81640625" bestFit="1" customWidth="1"/>
    <col min="18" max="18" width="17.08984375" bestFit="1" customWidth="1"/>
    <col min="19" max="19" width="19" bestFit="1" customWidth="1"/>
    <col min="20" max="20" width="33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10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11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9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9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9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10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11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10</v>
      </c>
      <c r="B5">
        <v>3</v>
      </c>
      <c r="C5" t="s">
        <v>16</v>
      </c>
      <c r="D5" t="s">
        <v>15</v>
      </c>
      <c r="E5" t="s">
        <v>7</v>
      </c>
      <c r="F5" t="s">
        <v>7</v>
      </c>
      <c r="G5" s="5">
        <v>1</v>
      </c>
      <c r="H5" s="5" t="s">
        <v>125</v>
      </c>
      <c r="I5" t="s">
        <v>6</v>
      </c>
      <c r="J5" s="6" t="s">
        <v>126</v>
      </c>
      <c r="K5" s="5" t="s">
        <v>127</v>
      </c>
      <c r="L5">
        <v>511474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10</v>
      </c>
      <c r="B6">
        <v>3</v>
      </c>
      <c r="C6" t="s">
        <v>18</v>
      </c>
      <c r="D6" t="s">
        <v>17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335525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10</v>
      </c>
      <c r="B7">
        <v>3</v>
      </c>
      <c r="C7" t="s">
        <v>20</v>
      </c>
      <c r="D7" t="s">
        <v>19</v>
      </c>
      <c r="E7" t="s">
        <v>7</v>
      </c>
      <c r="F7" t="s">
        <v>7</v>
      </c>
      <c r="G7" s="5">
        <v>6</v>
      </c>
      <c r="H7" s="5" t="s">
        <v>125</v>
      </c>
      <c r="I7" t="s">
        <v>6</v>
      </c>
      <c r="J7" s="6" t="s">
        <v>126</v>
      </c>
      <c r="K7" s="5" t="s">
        <v>127</v>
      </c>
      <c r="L7">
        <v>391215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10</v>
      </c>
      <c r="B8">
        <v>3</v>
      </c>
      <c r="C8" t="s">
        <v>22</v>
      </c>
      <c r="D8" t="s">
        <v>21</v>
      </c>
      <c r="E8" t="s">
        <v>7</v>
      </c>
      <c r="F8" t="s">
        <v>7</v>
      </c>
      <c r="G8" s="5">
        <v>6</v>
      </c>
      <c r="H8" s="5" t="s">
        <v>125</v>
      </c>
      <c r="I8" t="s">
        <v>6</v>
      </c>
      <c r="J8" s="6" t="s">
        <v>126</v>
      </c>
      <c r="K8" s="5" t="s">
        <v>127</v>
      </c>
      <c r="L8">
        <v>266712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10</v>
      </c>
      <c r="B9">
        <v>2</v>
      </c>
      <c r="C9" t="s">
        <v>24</v>
      </c>
      <c r="D9" t="s">
        <v>23</v>
      </c>
      <c r="E9" t="s">
        <v>7</v>
      </c>
      <c r="F9" t="s">
        <v>7</v>
      </c>
      <c r="G9" s="5">
        <v>0</v>
      </c>
      <c r="H9" s="5" t="s">
        <v>125</v>
      </c>
      <c r="I9" t="s">
        <v>6</v>
      </c>
      <c r="J9" s="6" t="s">
        <v>126</v>
      </c>
      <c r="K9" s="5" t="s">
        <v>127</v>
      </c>
      <c r="L9">
        <v>446964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1" spans="1:21" x14ac:dyDescent="0.35">
      <c r="A11" t="s">
        <v>129</v>
      </c>
    </row>
  </sheetData>
  <conditionalFormatting sqref="A1">
    <cfRule type="expression" dxfId="194" priority="9">
      <formula>OR($B$1=304,$B$1=316)</formula>
    </cfRule>
    <cfRule type="expression" dxfId="193" priority="10">
      <formula>NOT(OR($B$1=304,$B$1=316))</formula>
    </cfRule>
  </conditionalFormatting>
  <conditionalFormatting sqref="J1:J9">
    <cfRule type="cellIs" dxfId="192" priority="5" operator="equal">
      <formula>"Y"</formula>
    </cfRule>
  </conditionalFormatting>
  <conditionalFormatting sqref="K1:K9">
    <cfRule type="cellIs" dxfId="191" priority="6" operator="equal">
      <formula>"Standard-Copied"</formula>
    </cfRule>
    <cfRule type="cellIs" dxfId="190" priority="7" operator="equal">
      <formula>"Modified-Adjusted"</formula>
    </cfRule>
    <cfRule type="cellIs" dxfId="189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3F8A415A-6CD0-4BEA-9947-3CA4934D9885}">
      <formula1>"304,316,304 or 316"</formula1>
    </dataValidation>
    <dataValidation type="list" allowBlank="1" showInputMessage="1" showErrorMessage="1" sqref="J3:J9" xr:uid="{3B7972B9-9E1F-4A3A-BC4E-8125AA3EE4FF}">
      <formula1>"N,Y"</formula1>
    </dataValidation>
    <dataValidation type="list" allowBlank="1" showInputMessage="1" showErrorMessage="1" sqref="K3:K9" xr:uid="{ECFD2B4A-24DC-48CD-993A-82AC521967FE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21D-BC6F-42F5-A847-60D5A61E614F}">
  <dimension ref="A1:U12"/>
  <sheetViews>
    <sheetView zoomScaleNormal="100"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25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36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10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10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10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25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36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25</v>
      </c>
      <c r="B5">
        <v>6</v>
      </c>
      <c r="C5" t="s">
        <v>16</v>
      </c>
      <c r="D5" t="s">
        <v>26</v>
      </c>
      <c r="E5" t="s">
        <v>7</v>
      </c>
      <c r="F5" t="s">
        <v>7</v>
      </c>
      <c r="G5" s="5">
        <v>6</v>
      </c>
      <c r="H5" s="5" t="s">
        <v>125</v>
      </c>
      <c r="I5" t="s">
        <v>6</v>
      </c>
      <c r="J5" s="6" t="s">
        <v>126</v>
      </c>
      <c r="K5" s="5" t="s">
        <v>127</v>
      </c>
      <c r="L5">
        <v>448751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25</v>
      </c>
      <c r="B6">
        <v>6</v>
      </c>
      <c r="C6" t="s">
        <v>18</v>
      </c>
      <c r="D6" t="s">
        <v>27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336122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25</v>
      </c>
      <c r="B7">
        <v>1</v>
      </c>
      <c r="C7" t="s">
        <v>20</v>
      </c>
      <c r="D7" t="s">
        <v>28</v>
      </c>
      <c r="E7" t="s">
        <v>7</v>
      </c>
      <c r="F7" t="s">
        <v>7</v>
      </c>
      <c r="G7" s="5">
        <v>2</v>
      </c>
      <c r="H7" s="5" t="s">
        <v>125</v>
      </c>
      <c r="I7" t="s">
        <v>6</v>
      </c>
      <c r="J7" s="6" t="s">
        <v>126</v>
      </c>
      <c r="K7" s="5" t="s">
        <v>127</v>
      </c>
      <c r="L7">
        <v>513185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25</v>
      </c>
      <c r="B8">
        <v>1</v>
      </c>
      <c r="C8" t="s">
        <v>22</v>
      </c>
      <c r="D8" t="s">
        <v>29</v>
      </c>
      <c r="E8" t="s">
        <v>7</v>
      </c>
      <c r="F8" t="s">
        <v>7</v>
      </c>
      <c r="G8" s="5">
        <v>4</v>
      </c>
      <c r="H8" s="5" t="s">
        <v>125</v>
      </c>
      <c r="I8" t="s">
        <v>6</v>
      </c>
      <c r="J8" s="6" t="s">
        <v>126</v>
      </c>
      <c r="K8" s="5" t="s">
        <v>127</v>
      </c>
      <c r="L8">
        <v>498776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25</v>
      </c>
      <c r="B9">
        <v>1</v>
      </c>
      <c r="C9" t="s">
        <v>24</v>
      </c>
      <c r="D9" t="s">
        <v>30</v>
      </c>
      <c r="E9" t="s">
        <v>7</v>
      </c>
      <c r="F9" t="s">
        <v>7</v>
      </c>
      <c r="G9" s="5">
        <v>36</v>
      </c>
      <c r="H9" s="5" t="s">
        <v>125</v>
      </c>
      <c r="I9" t="s">
        <v>6</v>
      </c>
      <c r="J9" s="6" t="s">
        <v>126</v>
      </c>
      <c r="K9" s="5" t="s">
        <v>127</v>
      </c>
      <c r="L9">
        <v>513428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0" spans="1:21" x14ac:dyDescent="0.35">
      <c r="A10" t="s">
        <v>25</v>
      </c>
      <c r="B10">
        <v>2</v>
      </c>
      <c r="C10" t="s">
        <v>32</v>
      </c>
      <c r="D10" t="s">
        <v>31</v>
      </c>
      <c r="E10" t="s">
        <v>7</v>
      </c>
      <c r="F10" t="s">
        <v>7</v>
      </c>
      <c r="G10" s="5">
        <v>0</v>
      </c>
      <c r="H10" s="5" t="s">
        <v>125</v>
      </c>
      <c r="I10" t="s">
        <v>6</v>
      </c>
      <c r="J10" s="6" t="s">
        <v>126</v>
      </c>
      <c r="K10" s="5" t="s">
        <v>127</v>
      </c>
      <c r="L10">
        <v>446977</v>
      </c>
      <c r="M10" t="s">
        <v>128</v>
      </c>
      <c r="N10" t="s">
        <v>7</v>
      </c>
      <c r="O10" t="s">
        <v>7</v>
      </c>
      <c r="P10" t="s">
        <v>7</v>
      </c>
      <c r="Q10">
        <v>0</v>
      </c>
      <c r="R10">
        <v>1</v>
      </c>
      <c r="S10" t="str">
        <f t="shared" si="0"/>
        <v>SELECT 304/316 in B1</v>
      </c>
      <c r="T10" t="str">
        <f t="shared" si="1"/>
        <v>(might have to pull)</v>
      </c>
      <c r="U10" t="str">
        <f t="shared" si="2"/>
        <v>Will calculate when Qty/Dwg and Inst/Grp have values</v>
      </c>
    </row>
    <row r="12" spans="1:21" x14ac:dyDescent="0.35">
      <c r="A12" t="s">
        <v>130</v>
      </c>
    </row>
  </sheetData>
  <phoneticPr fontId="2" type="noConversion"/>
  <conditionalFormatting sqref="A1">
    <cfRule type="expression" dxfId="188" priority="9">
      <formula>OR($B$1=304,$B$1=316)</formula>
    </cfRule>
    <cfRule type="expression" dxfId="187" priority="10">
      <formula>NOT(OR($B$1=304,$B$1=316))</formula>
    </cfRule>
  </conditionalFormatting>
  <conditionalFormatting sqref="J1:J10">
    <cfRule type="cellIs" dxfId="186" priority="5" operator="equal">
      <formula>"Y"</formula>
    </cfRule>
  </conditionalFormatting>
  <conditionalFormatting sqref="K1:K10">
    <cfRule type="cellIs" dxfId="185" priority="6" operator="equal">
      <formula>"Standard-Copied"</formula>
    </cfRule>
    <cfRule type="cellIs" dxfId="184" priority="7" operator="equal">
      <formula>"Modified-Adjusted"</formula>
    </cfRule>
    <cfRule type="cellIs" dxfId="183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AD37118A-C5D5-40DD-9CAF-18D7B7A91F2E}">
      <formula1>"304,316,304 or 316"</formula1>
    </dataValidation>
    <dataValidation type="list" allowBlank="1" showInputMessage="1" showErrorMessage="1" sqref="J3:J10" xr:uid="{98F099B8-6EAC-4125-B304-AE4DAECA568B}">
      <formula1>"N,Y"</formula1>
    </dataValidation>
    <dataValidation type="list" allowBlank="1" showInputMessage="1" showErrorMessage="1" sqref="K3:K10" xr:uid="{CCDFA2E4-F783-4739-91D6-547FAA966E28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F37F-E4BC-4861-B1EF-4B19D0F0DB07}">
  <dimension ref="A1:U12"/>
  <sheetViews>
    <sheetView zoomScaleNormal="100" workbookViewId="0"/>
  </sheetViews>
  <sheetFormatPr defaultRowHeight="14.5" x14ac:dyDescent="0.35"/>
  <cols>
    <col min="1" max="1" width="14.7265625" style="2" bestFit="1" customWidth="1"/>
    <col min="2" max="2" width="15.36328125" bestFit="1" customWidth="1"/>
    <col min="3" max="3" width="13.36328125" bestFit="1" customWidth="1"/>
    <col min="4" max="4" width="155.906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33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36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10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10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10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33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36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33</v>
      </c>
      <c r="B5">
        <v>6</v>
      </c>
      <c r="C5" t="s">
        <v>16</v>
      </c>
      <c r="D5" t="s">
        <v>26</v>
      </c>
      <c r="E5" t="s">
        <v>7</v>
      </c>
      <c r="F5" t="s">
        <v>7</v>
      </c>
      <c r="G5" s="5">
        <v>6</v>
      </c>
      <c r="H5" s="5" t="s">
        <v>125</v>
      </c>
      <c r="I5" t="s">
        <v>6</v>
      </c>
      <c r="J5" s="6" t="s">
        <v>126</v>
      </c>
      <c r="K5" s="5" t="s">
        <v>127</v>
      </c>
      <c r="L5">
        <v>448751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33</v>
      </c>
      <c r="B6">
        <v>6</v>
      </c>
      <c r="C6" t="s">
        <v>18</v>
      </c>
      <c r="D6" t="s">
        <v>35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 t="s">
        <v>34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( 304 or 316 SS of ) (might have to pull)</v>
      </c>
      <c r="U6" t="str">
        <f t="shared" si="2"/>
        <v>Will calculate when Qty/Dwg and Inst/Grp have values</v>
      </c>
    </row>
    <row r="7" spans="1:21" x14ac:dyDescent="0.35">
      <c r="A7" t="s">
        <v>33</v>
      </c>
      <c r="B7">
        <v>1</v>
      </c>
      <c r="C7" t="s">
        <v>20</v>
      </c>
      <c r="D7" t="s">
        <v>28</v>
      </c>
      <c r="E7" t="s">
        <v>7</v>
      </c>
      <c r="F7" t="s">
        <v>7</v>
      </c>
      <c r="G7" s="5">
        <v>2</v>
      </c>
      <c r="H7" s="5" t="s">
        <v>125</v>
      </c>
      <c r="I7" t="s">
        <v>6</v>
      </c>
      <c r="J7" s="6" t="s">
        <v>126</v>
      </c>
      <c r="K7" s="5" t="s">
        <v>127</v>
      </c>
      <c r="L7">
        <v>498775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33</v>
      </c>
      <c r="B8">
        <v>1</v>
      </c>
      <c r="C8" t="s">
        <v>22</v>
      </c>
      <c r="D8" t="s">
        <v>29</v>
      </c>
      <c r="E8" t="s">
        <v>7</v>
      </c>
      <c r="F8" t="s">
        <v>7</v>
      </c>
      <c r="G8" s="5">
        <v>4</v>
      </c>
      <c r="H8" s="5" t="s">
        <v>125</v>
      </c>
      <c r="I8" t="s">
        <v>6</v>
      </c>
      <c r="J8" s="6" t="s">
        <v>126</v>
      </c>
      <c r="K8" s="5" t="s">
        <v>127</v>
      </c>
      <c r="L8">
        <v>498776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33</v>
      </c>
      <c r="B9">
        <v>1</v>
      </c>
      <c r="C9" t="s">
        <v>24</v>
      </c>
      <c r="D9" t="s">
        <v>30</v>
      </c>
      <c r="E9" t="s">
        <v>7</v>
      </c>
      <c r="F9" t="s">
        <v>7</v>
      </c>
      <c r="G9" s="5">
        <v>36</v>
      </c>
      <c r="H9" s="5" t="s">
        <v>125</v>
      </c>
      <c r="I9" t="s">
        <v>6</v>
      </c>
      <c r="J9" s="6" t="s">
        <v>126</v>
      </c>
      <c r="K9" s="5" t="s">
        <v>127</v>
      </c>
      <c r="L9">
        <v>513428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0" spans="1:21" x14ac:dyDescent="0.35">
      <c r="A10" t="s">
        <v>33</v>
      </c>
      <c r="B10">
        <v>2</v>
      </c>
      <c r="C10" t="s">
        <v>32</v>
      </c>
      <c r="D10" t="s">
        <v>36</v>
      </c>
      <c r="E10" t="s">
        <v>7</v>
      </c>
      <c r="F10" t="s">
        <v>7</v>
      </c>
      <c r="G10" s="5">
        <v>0</v>
      </c>
      <c r="H10" s="5" t="s">
        <v>125</v>
      </c>
      <c r="I10" t="s">
        <v>6</v>
      </c>
      <c r="J10" s="6" t="s">
        <v>126</v>
      </c>
      <c r="K10" s="5" t="s">
        <v>127</v>
      </c>
      <c r="L10">
        <v>446980</v>
      </c>
      <c r="M10" t="s">
        <v>128</v>
      </c>
      <c r="N10" t="s">
        <v>7</v>
      </c>
      <c r="O10" t="s">
        <v>7</v>
      </c>
      <c r="P10" t="s">
        <v>7</v>
      </c>
      <c r="Q10">
        <v>0</v>
      </c>
      <c r="R10">
        <v>1</v>
      </c>
      <c r="S10" t="str">
        <f t="shared" si="0"/>
        <v>SELECT 304/316 in B1</v>
      </c>
      <c r="T10" t="str">
        <f t="shared" si="1"/>
        <v>(might have to pull)</v>
      </c>
      <c r="U10" t="str">
        <f t="shared" si="2"/>
        <v>Will calculate when Qty/Dwg and Inst/Grp have values</v>
      </c>
    </row>
    <row r="12" spans="1:21" x14ac:dyDescent="0.35">
      <c r="A12" s="2" t="s">
        <v>131</v>
      </c>
    </row>
  </sheetData>
  <conditionalFormatting sqref="A1">
    <cfRule type="expression" dxfId="182" priority="9">
      <formula>OR($B$1=304,$B$1=316)</formula>
    </cfRule>
    <cfRule type="expression" dxfId="181" priority="10">
      <formula>NOT(OR($B$1=304,$B$1=316))</formula>
    </cfRule>
  </conditionalFormatting>
  <conditionalFormatting sqref="J1:J10">
    <cfRule type="cellIs" dxfId="180" priority="5" operator="equal">
      <formula>"Y"</formula>
    </cfRule>
  </conditionalFormatting>
  <conditionalFormatting sqref="K1:K10">
    <cfRule type="cellIs" dxfId="179" priority="6" operator="equal">
      <formula>"Standard-Copied"</formula>
    </cfRule>
    <cfRule type="cellIs" dxfId="178" priority="7" operator="equal">
      <formula>"Modified-Adjusted"</formula>
    </cfRule>
    <cfRule type="cellIs" dxfId="177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CD4D5C7B-D544-4AE8-82CD-D3E81C7A6B5D}">
      <formula1>"304,316,304 or 316"</formula1>
    </dataValidation>
    <dataValidation type="list" allowBlank="1" showInputMessage="1" showErrorMessage="1" sqref="J3:J10" xr:uid="{9354B229-50BF-4D2B-B126-D89AF3AC609E}">
      <formula1>"N,Y"</formula1>
    </dataValidation>
    <dataValidation type="list" allowBlank="1" showInputMessage="1" showErrorMessage="1" sqref="K3:K10" xr:uid="{39E0768B-FB1E-4A61-9230-F942060DFA3C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7A6-067A-4863-98D8-834A54E12243}">
  <dimension ref="A1:U7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37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11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5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5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5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37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11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37</v>
      </c>
      <c r="B5">
        <v>2</v>
      </c>
      <c r="C5" t="s">
        <v>16</v>
      </c>
      <c r="D5" t="s">
        <v>38</v>
      </c>
      <c r="E5" t="s">
        <v>7</v>
      </c>
      <c r="F5" t="s">
        <v>7</v>
      </c>
      <c r="G5" s="5">
        <v>0</v>
      </c>
      <c r="H5" s="5" t="s">
        <v>125</v>
      </c>
      <c r="I5" t="s">
        <v>6</v>
      </c>
      <c r="J5" s="6" t="s">
        <v>126</v>
      </c>
      <c r="K5" s="5" t="s">
        <v>127</v>
      </c>
      <c r="L5">
        <v>446974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7" spans="1:21" x14ac:dyDescent="0.35">
      <c r="A7" t="s">
        <v>132</v>
      </c>
    </row>
  </sheetData>
  <conditionalFormatting sqref="A1">
    <cfRule type="expression" dxfId="176" priority="5">
      <formula>OR($B$1=304,$B$1=316)</formula>
    </cfRule>
    <cfRule type="expression" dxfId="175" priority="6">
      <formula>NOT(OR($B$1=304,$B$1=316))</formula>
    </cfRule>
  </conditionalFormatting>
  <conditionalFormatting sqref="J1:J5">
    <cfRule type="cellIs" dxfId="174" priority="1" operator="equal">
      <formula>"Y"</formula>
    </cfRule>
  </conditionalFormatting>
  <conditionalFormatting sqref="K1:K5">
    <cfRule type="cellIs" dxfId="173" priority="2" operator="equal">
      <formula>"Standard-Copied"</formula>
    </cfRule>
    <cfRule type="cellIs" dxfId="172" priority="3" operator="equal">
      <formula>"Modified-Adjusted"</formula>
    </cfRule>
    <cfRule type="cellIs" dxfId="171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E8FE9C91-ABA4-4903-94B2-91E72B2B9630}">
      <formula1>"304,316,304 or 316"</formula1>
    </dataValidation>
    <dataValidation type="list" allowBlank="1" showInputMessage="1" showErrorMessage="1" sqref="J3:J5" xr:uid="{CED224B2-C6F3-4CB5-8DC9-61891763CC42}">
      <formula1>"N,Y"</formula1>
    </dataValidation>
    <dataValidation type="list" allowBlank="1" showInputMessage="1" showErrorMessage="1" sqref="K3:K5" xr:uid="{D4E3730D-B17E-49F5-A026-915A15967563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1981-8FE6-4330-AF73-8B22C52AB56B}">
  <dimension ref="A1:U11"/>
  <sheetViews>
    <sheetView zoomScale="106" zoomScaleNormal="106" workbookViewId="0"/>
  </sheetViews>
  <sheetFormatPr defaultRowHeight="14.5" x14ac:dyDescent="0.35"/>
  <cols>
    <col min="1" max="1" width="14.81640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816406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39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11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9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9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9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39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11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39</v>
      </c>
      <c r="B5">
        <v>2</v>
      </c>
      <c r="C5" t="s">
        <v>16</v>
      </c>
      <c r="D5" t="s">
        <v>15</v>
      </c>
      <c r="E5" t="s">
        <v>7</v>
      </c>
      <c r="F5" t="s">
        <v>7</v>
      </c>
      <c r="G5" s="5">
        <v>1</v>
      </c>
      <c r="H5" s="5" t="s">
        <v>125</v>
      </c>
      <c r="I5" t="s">
        <v>6</v>
      </c>
      <c r="J5" s="6" t="s">
        <v>126</v>
      </c>
      <c r="K5" s="5" t="s">
        <v>127</v>
      </c>
      <c r="L5">
        <v>511474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39</v>
      </c>
      <c r="B6">
        <v>2</v>
      </c>
      <c r="C6" t="s">
        <v>18</v>
      </c>
      <c r="D6" t="s">
        <v>40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335527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39</v>
      </c>
      <c r="B7">
        <v>2</v>
      </c>
      <c r="C7" t="s">
        <v>20</v>
      </c>
      <c r="D7" t="s">
        <v>19</v>
      </c>
      <c r="E7" t="s">
        <v>7</v>
      </c>
      <c r="F7" t="s">
        <v>7</v>
      </c>
      <c r="G7" s="5">
        <v>6</v>
      </c>
      <c r="H7" s="5" t="s">
        <v>125</v>
      </c>
      <c r="I7" t="s">
        <v>6</v>
      </c>
      <c r="J7" s="6" t="s">
        <v>126</v>
      </c>
      <c r="K7" s="5" t="s">
        <v>127</v>
      </c>
      <c r="L7">
        <v>391215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39</v>
      </c>
      <c r="B8">
        <v>2</v>
      </c>
      <c r="C8" t="s">
        <v>22</v>
      </c>
      <c r="D8" t="s">
        <v>21</v>
      </c>
      <c r="E8" t="s">
        <v>7</v>
      </c>
      <c r="F8" t="s">
        <v>7</v>
      </c>
      <c r="G8" s="5">
        <v>6</v>
      </c>
      <c r="H8" s="5" t="s">
        <v>125</v>
      </c>
      <c r="I8" t="s">
        <v>6</v>
      </c>
      <c r="J8" s="6" t="s">
        <v>126</v>
      </c>
      <c r="K8" s="5" t="s">
        <v>127</v>
      </c>
      <c r="L8">
        <v>266712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39</v>
      </c>
      <c r="B9">
        <v>2</v>
      </c>
      <c r="C9" t="s">
        <v>24</v>
      </c>
      <c r="D9" t="s">
        <v>23</v>
      </c>
      <c r="E9" t="s">
        <v>7</v>
      </c>
      <c r="F9" t="s">
        <v>7</v>
      </c>
      <c r="G9" s="5">
        <v>2</v>
      </c>
      <c r="H9" s="5" t="s">
        <v>125</v>
      </c>
      <c r="I9" t="s">
        <v>6</v>
      </c>
      <c r="J9" s="6" t="s">
        <v>126</v>
      </c>
      <c r="K9" s="5" t="s">
        <v>127</v>
      </c>
      <c r="L9">
        <v>446964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1" spans="1:21" x14ac:dyDescent="0.35">
      <c r="A11" t="s">
        <v>129</v>
      </c>
    </row>
  </sheetData>
  <phoneticPr fontId="2" type="noConversion"/>
  <conditionalFormatting sqref="A1">
    <cfRule type="expression" dxfId="170" priority="9">
      <formula>OR($B$1=304,$B$1=316)</formula>
    </cfRule>
    <cfRule type="expression" dxfId="169" priority="10">
      <formula>NOT(OR($B$1=304,$B$1=316))</formula>
    </cfRule>
  </conditionalFormatting>
  <conditionalFormatting sqref="J1:J9">
    <cfRule type="cellIs" dxfId="168" priority="5" operator="equal">
      <formula>"Y"</formula>
    </cfRule>
  </conditionalFormatting>
  <conditionalFormatting sqref="K1:K9">
    <cfRule type="cellIs" dxfId="167" priority="6" operator="equal">
      <formula>"Standard-Copied"</formula>
    </cfRule>
    <cfRule type="cellIs" dxfId="166" priority="7" operator="equal">
      <formula>"Modified-Adjusted"</formula>
    </cfRule>
    <cfRule type="cellIs" dxfId="165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6BB5A10B-8CE8-4C1E-900B-53DD1AA51D10}">
      <formula1>"304,316,304 or 316"</formula1>
    </dataValidation>
    <dataValidation type="list" allowBlank="1" showInputMessage="1" showErrorMessage="1" sqref="J3:J9" xr:uid="{3D1F1E26-6155-4AEC-9126-70D2C21063B3}">
      <formula1>"N,Y"</formula1>
    </dataValidation>
    <dataValidation type="list" allowBlank="1" showInputMessage="1" showErrorMessage="1" sqref="K3:K9" xr:uid="{2C0F9F4A-E103-4AEF-BD49-891606768C72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70C7-A914-4158-816A-12A4D4A9018C}">
  <dimension ref="A1:U7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41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11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5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5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5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41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11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41</v>
      </c>
      <c r="B5">
        <v>2</v>
      </c>
      <c r="C5" t="s">
        <v>16</v>
      </c>
      <c r="D5" t="s">
        <v>23</v>
      </c>
      <c r="E5" t="s">
        <v>7</v>
      </c>
      <c r="F5" t="s">
        <v>7</v>
      </c>
      <c r="G5" s="5">
        <v>0</v>
      </c>
      <c r="H5" s="5" t="s">
        <v>125</v>
      </c>
      <c r="I5" t="s">
        <v>6</v>
      </c>
      <c r="J5" s="6" t="s">
        <v>126</v>
      </c>
      <c r="K5" s="5" t="s">
        <v>127</v>
      </c>
      <c r="L5">
        <v>446964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7" spans="1:21" x14ac:dyDescent="0.35">
      <c r="A7" t="s">
        <v>129</v>
      </c>
    </row>
  </sheetData>
  <conditionalFormatting sqref="A1">
    <cfRule type="expression" dxfId="164" priority="5">
      <formula>OR($B$1=304,$B$1=316)</formula>
    </cfRule>
    <cfRule type="expression" dxfId="163" priority="6">
      <formula>NOT(OR($B$1=304,$B$1=316))</formula>
    </cfRule>
  </conditionalFormatting>
  <conditionalFormatting sqref="J1:J5">
    <cfRule type="cellIs" dxfId="162" priority="1" operator="equal">
      <formula>"Y"</formula>
    </cfRule>
  </conditionalFormatting>
  <conditionalFormatting sqref="K1:K5">
    <cfRule type="cellIs" dxfId="161" priority="2" operator="equal">
      <formula>"Standard-Copied"</formula>
    </cfRule>
    <cfRule type="cellIs" dxfId="160" priority="3" operator="equal">
      <formula>"Modified-Adjusted"</formula>
    </cfRule>
    <cfRule type="cellIs" dxfId="159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0E83C71D-6073-4673-A3AC-30990FC0A5FA}">
      <formula1>"304,316,304 or 316"</formula1>
    </dataValidation>
    <dataValidation type="list" allowBlank="1" showInputMessage="1" showErrorMessage="1" sqref="J3:J5" xr:uid="{C1E66F13-E64C-455B-A87B-C6403E23461A}">
      <formula1>"N,Y"</formula1>
    </dataValidation>
    <dataValidation type="list" allowBlank="1" showInputMessage="1" showErrorMessage="1" sqref="K3:K5" xr:uid="{E6F37458-3C4A-4866-91B2-787ED8EF7B60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529A-7E5C-4A56-8961-3E38619FB832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42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158" priority="5">
      <formula>OR($B$1=304,$B$1=316)</formula>
    </cfRule>
    <cfRule type="expression" dxfId="157" priority="6">
      <formula>NOT(OR($B$1=304,$B$1=316))</formula>
    </cfRule>
  </conditionalFormatting>
  <conditionalFormatting sqref="J1:J3">
    <cfRule type="cellIs" dxfId="156" priority="1" operator="equal">
      <formula>"Y"</formula>
    </cfRule>
  </conditionalFormatting>
  <conditionalFormatting sqref="K1:K3">
    <cfRule type="cellIs" dxfId="155" priority="2" operator="equal">
      <formula>"Standard-Copied"</formula>
    </cfRule>
    <cfRule type="cellIs" dxfId="154" priority="3" operator="equal">
      <formula>"Modified-Adjusted"</formula>
    </cfRule>
    <cfRule type="cellIs" dxfId="15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1E96F3EE-67E0-4D3D-BF3E-256E16A67277}">
      <formula1>"304,316,304 or 316"</formula1>
    </dataValidation>
    <dataValidation type="list" allowBlank="1" showInputMessage="1" showErrorMessage="1" sqref="J3" xr:uid="{003585CD-538E-4526-9827-FFA7AF1E627A}">
      <formula1>"N,Y"</formula1>
    </dataValidation>
    <dataValidation type="list" allowBlank="1" showInputMessage="1" showErrorMessage="1" sqref="K3" xr:uid="{A9C851E9-2399-42DA-A55D-0F7DD28BA2A7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678C-73DA-4B49-8CF3-E09556071057}">
  <dimension ref="A1:U18"/>
  <sheetViews>
    <sheetView zoomScaleNormal="100"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43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25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16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16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16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43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25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43</v>
      </c>
      <c r="B5" t="s">
        <v>44</v>
      </c>
      <c r="C5" t="s">
        <v>16</v>
      </c>
      <c r="D5" t="s">
        <v>26</v>
      </c>
      <c r="E5" t="s">
        <v>7</v>
      </c>
      <c r="F5" t="s">
        <v>7</v>
      </c>
      <c r="G5" s="5">
        <v>6</v>
      </c>
      <c r="H5" s="5" t="s">
        <v>125</v>
      </c>
      <c r="I5" t="s">
        <v>6</v>
      </c>
      <c r="J5" s="6" t="s">
        <v>126</v>
      </c>
      <c r="K5" s="5" t="s">
        <v>127</v>
      </c>
      <c r="L5">
        <v>448751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43</v>
      </c>
      <c r="B6" t="s">
        <v>44</v>
      </c>
      <c r="C6" t="s">
        <v>18</v>
      </c>
      <c r="D6" t="s">
        <v>27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336122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43</v>
      </c>
      <c r="B7">
        <v>1</v>
      </c>
      <c r="C7" t="s">
        <v>20</v>
      </c>
      <c r="D7" t="s">
        <v>45</v>
      </c>
      <c r="E7" t="s">
        <v>7</v>
      </c>
      <c r="F7" t="s">
        <v>7</v>
      </c>
      <c r="G7" s="5">
        <v>2</v>
      </c>
      <c r="H7" s="5" t="s">
        <v>125</v>
      </c>
      <c r="I7" t="s">
        <v>6</v>
      </c>
      <c r="J7" s="6" t="s">
        <v>126</v>
      </c>
      <c r="K7" s="5" t="s">
        <v>127</v>
      </c>
      <c r="L7">
        <v>511611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43</v>
      </c>
      <c r="B8">
        <v>1</v>
      </c>
      <c r="C8" t="s">
        <v>22</v>
      </c>
      <c r="D8" t="s">
        <v>30</v>
      </c>
      <c r="E8" t="s">
        <v>7</v>
      </c>
      <c r="F8" t="s">
        <v>7</v>
      </c>
      <c r="G8" s="5">
        <v>18</v>
      </c>
      <c r="H8" s="5" t="s">
        <v>125</v>
      </c>
      <c r="I8" t="s">
        <v>6</v>
      </c>
      <c r="J8" s="6" t="s">
        <v>126</v>
      </c>
      <c r="K8" s="5" t="s">
        <v>127</v>
      </c>
      <c r="L8">
        <v>513428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43</v>
      </c>
      <c r="B9">
        <v>2</v>
      </c>
      <c r="C9" t="s">
        <v>24</v>
      </c>
      <c r="D9" t="s">
        <v>31</v>
      </c>
      <c r="E9" t="s">
        <v>7</v>
      </c>
      <c r="F9" t="s">
        <v>7</v>
      </c>
      <c r="G9" s="5">
        <v>0</v>
      </c>
      <c r="H9" s="5" t="s">
        <v>125</v>
      </c>
      <c r="I9" t="s">
        <v>6</v>
      </c>
      <c r="J9" s="6" t="s">
        <v>126</v>
      </c>
      <c r="K9" s="5" t="s">
        <v>127</v>
      </c>
      <c r="L9">
        <v>446977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0" spans="1:21" x14ac:dyDescent="0.35">
      <c r="A10" t="s">
        <v>43</v>
      </c>
      <c r="B10">
        <v>1</v>
      </c>
      <c r="C10" t="s">
        <v>11</v>
      </c>
      <c r="D10" t="s">
        <v>8</v>
      </c>
      <c r="E10" t="s">
        <v>7</v>
      </c>
      <c r="F10" t="s">
        <v>7</v>
      </c>
      <c r="G10" s="5">
        <v>23</v>
      </c>
      <c r="H10" s="5" t="s">
        <v>125</v>
      </c>
      <c r="I10" t="s">
        <v>6</v>
      </c>
      <c r="J10" s="6" t="s">
        <v>126</v>
      </c>
      <c r="K10" s="5" t="s">
        <v>127</v>
      </c>
      <c r="L10">
        <v>501469</v>
      </c>
      <c r="M10" t="s">
        <v>128</v>
      </c>
      <c r="N10" t="s">
        <v>7</v>
      </c>
      <c r="O10" t="s">
        <v>7</v>
      </c>
      <c r="P10" t="s">
        <v>9</v>
      </c>
      <c r="Q10">
        <v>0</v>
      </c>
      <c r="R10">
        <v>2</v>
      </c>
      <c r="S10" t="str">
        <f t="shared" si="0"/>
        <v>SELECT 304/316 in B1</v>
      </c>
      <c r="T10" t="str">
        <f t="shared" si="1"/>
        <v>(might have to pull)</v>
      </c>
      <c r="U10" t="str">
        <f t="shared" si="2"/>
        <v>Will calculate when Qty/Dwg and Inst/Grp have values</v>
      </c>
    </row>
    <row r="11" spans="1:21" x14ac:dyDescent="0.35">
      <c r="A11" t="s">
        <v>43</v>
      </c>
      <c r="B11">
        <v>1</v>
      </c>
      <c r="C11" t="s">
        <v>14</v>
      </c>
      <c r="D11" t="s">
        <v>13</v>
      </c>
      <c r="E11" t="s">
        <v>7</v>
      </c>
      <c r="F11" t="s">
        <v>7</v>
      </c>
      <c r="G11" s="5">
        <v>23</v>
      </c>
      <c r="H11" s="5" t="s">
        <v>125</v>
      </c>
      <c r="I11" t="s">
        <v>6</v>
      </c>
      <c r="J11" s="6" t="s">
        <v>126</v>
      </c>
      <c r="K11" s="5" t="s">
        <v>127</v>
      </c>
      <c r="L11" t="s">
        <v>12</v>
      </c>
      <c r="M11" t="s">
        <v>128</v>
      </c>
      <c r="N11" t="s">
        <v>7</v>
      </c>
      <c r="O11" t="s">
        <v>7</v>
      </c>
      <c r="P11" t="s">
        <v>9</v>
      </c>
      <c r="Q11">
        <v>0</v>
      </c>
      <c r="R11">
        <v>2</v>
      </c>
      <c r="S11" t="str">
        <f t="shared" si="0"/>
        <v>SELECT 304/316 in B1</v>
      </c>
      <c r="T11" t="str">
        <f t="shared" si="1"/>
        <v>( 304 or 316 SS of ) (might have to pull)</v>
      </c>
      <c r="U11" t="str">
        <f t="shared" si="2"/>
        <v>Will calculate when Qty/Dwg and Inst/Grp have values</v>
      </c>
    </row>
    <row r="12" spans="1:21" x14ac:dyDescent="0.35">
      <c r="A12" t="s">
        <v>43</v>
      </c>
      <c r="B12" t="s">
        <v>44</v>
      </c>
      <c r="C12" t="s">
        <v>16</v>
      </c>
      <c r="D12" t="s">
        <v>26</v>
      </c>
      <c r="E12" t="s">
        <v>7</v>
      </c>
      <c r="F12" t="s">
        <v>7</v>
      </c>
      <c r="G12" s="5">
        <v>6</v>
      </c>
      <c r="H12" s="5" t="s">
        <v>125</v>
      </c>
      <c r="I12" t="s">
        <v>6</v>
      </c>
      <c r="J12" s="6" t="s">
        <v>126</v>
      </c>
      <c r="K12" s="5" t="s">
        <v>127</v>
      </c>
      <c r="L12">
        <v>448751</v>
      </c>
      <c r="M12" t="s">
        <v>128</v>
      </c>
      <c r="N12" t="s">
        <v>7</v>
      </c>
      <c r="O12" t="s">
        <v>7</v>
      </c>
      <c r="P12" t="s">
        <v>7</v>
      </c>
      <c r="Q12">
        <v>0</v>
      </c>
      <c r="R12">
        <v>2</v>
      </c>
      <c r="S12" t="str">
        <f t="shared" si="0"/>
        <v>SELECT 304/316 in B1</v>
      </c>
      <c r="T12" t="str">
        <f t="shared" si="1"/>
        <v>(might have to pull)</v>
      </c>
      <c r="U12" t="str">
        <f t="shared" si="2"/>
        <v>Will calculate when Qty/Dwg and Inst/Grp have values</v>
      </c>
    </row>
    <row r="13" spans="1:21" x14ac:dyDescent="0.35">
      <c r="A13" t="s">
        <v>43</v>
      </c>
      <c r="B13" t="s">
        <v>44</v>
      </c>
      <c r="C13" t="s">
        <v>18</v>
      </c>
      <c r="D13" t="s">
        <v>27</v>
      </c>
      <c r="E13" t="s">
        <v>7</v>
      </c>
      <c r="F13" t="s">
        <v>7</v>
      </c>
      <c r="G13" s="5">
        <v>6</v>
      </c>
      <c r="H13" s="5" t="s">
        <v>125</v>
      </c>
      <c r="I13" t="s">
        <v>6</v>
      </c>
      <c r="J13" s="6" t="s">
        <v>126</v>
      </c>
      <c r="K13" s="5" t="s">
        <v>127</v>
      </c>
      <c r="L13">
        <v>336122</v>
      </c>
      <c r="M13" t="s">
        <v>128</v>
      </c>
      <c r="N13" t="s">
        <v>7</v>
      </c>
      <c r="O13" t="s">
        <v>7</v>
      </c>
      <c r="P13" t="s">
        <v>7</v>
      </c>
      <c r="Q13">
        <v>0</v>
      </c>
      <c r="R13">
        <v>2</v>
      </c>
      <c r="S13" t="str">
        <f t="shared" si="0"/>
        <v>SELECT 304/316 in B1</v>
      </c>
      <c r="T13" t="str">
        <f t="shared" si="1"/>
        <v>(might have to pull)</v>
      </c>
      <c r="U13" t="str">
        <f t="shared" si="2"/>
        <v>Will calculate when Qty/Dwg and Inst/Grp have values</v>
      </c>
    </row>
    <row r="14" spans="1:21" x14ac:dyDescent="0.35">
      <c r="A14" t="s">
        <v>43</v>
      </c>
      <c r="B14">
        <v>1</v>
      </c>
      <c r="C14" t="s">
        <v>20</v>
      </c>
      <c r="D14" t="s">
        <v>45</v>
      </c>
      <c r="E14" t="s">
        <v>7</v>
      </c>
      <c r="F14" t="s">
        <v>7</v>
      </c>
      <c r="G14" s="5">
        <v>2</v>
      </c>
      <c r="H14" s="5" t="s">
        <v>125</v>
      </c>
      <c r="I14" t="s">
        <v>6</v>
      </c>
      <c r="J14" s="6" t="s">
        <v>126</v>
      </c>
      <c r="K14" s="5" t="s">
        <v>127</v>
      </c>
      <c r="L14">
        <v>511611</v>
      </c>
      <c r="M14" t="s">
        <v>128</v>
      </c>
      <c r="N14" t="s">
        <v>7</v>
      </c>
      <c r="O14" t="s">
        <v>7</v>
      </c>
      <c r="P14" t="s">
        <v>7</v>
      </c>
      <c r="Q14">
        <v>0</v>
      </c>
      <c r="R14">
        <v>2</v>
      </c>
      <c r="S14" t="str">
        <f t="shared" si="0"/>
        <v>SELECT 304/316 in B1</v>
      </c>
      <c r="T14" t="str">
        <f t="shared" si="1"/>
        <v>(might have to pull)</v>
      </c>
      <c r="U14" t="str">
        <f t="shared" si="2"/>
        <v>Will calculate when Qty/Dwg and Inst/Grp have values</v>
      </c>
    </row>
    <row r="15" spans="1:21" x14ac:dyDescent="0.35">
      <c r="A15" t="s">
        <v>43</v>
      </c>
      <c r="B15">
        <v>1</v>
      </c>
      <c r="C15" t="s">
        <v>22</v>
      </c>
      <c r="D15" t="s">
        <v>30</v>
      </c>
      <c r="E15" t="s">
        <v>7</v>
      </c>
      <c r="F15" t="s">
        <v>7</v>
      </c>
      <c r="G15" s="5">
        <v>18</v>
      </c>
      <c r="H15" s="5" t="s">
        <v>125</v>
      </c>
      <c r="I15" t="s">
        <v>6</v>
      </c>
      <c r="J15" s="6" t="s">
        <v>126</v>
      </c>
      <c r="K15" s="5" t="s">
        <v>127</v>
      </c>
      <c r="L15">
        <v>513428</v>
      </c>
      <c r="M15" t="s">
        <v>128</v>
      </c>
      <c r="N15" t="s">
        <v>7</v>
      </c>
      <c r="O15" t="s">
        <v>7</v>
      </c>
      <c r="P15" t="s">
        <v>7</v>
      </c>
      <c r="Q15">
        <v>0</v>
      </c>
      <c r="R15">
        <v>2</v>
      </c>
      <c r="S15" t="str">
        <f t="shared" si="0"/>
        <v>SELECT 304/316 in B1</v>
      </c>
      <c r="T15" t="str">
        <f t="shared" si="1"/>
        <v>(might have to pull)</v>
      </c>
      <c r="U15" t="str">
        <f t="shared" si="2"/>
        <v>Will calculate when Qty/Dwg and Inst/Grp have values</v>
      </c>
    </row>
    <row r="16" spans="1:21" x14ac:dyDescent="0.35">
      <c r="A16" t="s">
        <v>43</v>
      </c>
      <c r="B16">
        <v>2</v>
      </c>
      <c r="C16" t="s">
        <v>24</v>
      </c>
      <c r="D16" t="s">
        <v>31</v>
      </c>
      <c r="E16" t="s">
        <v>7</v>
      </c>
      <c r="F16" t="s">
        <v>7</v>
      </c>
      <c r="G16" s="5">
        <v>0</v>
      </c>
      <c r="H16" s="5" t="s">
        <v>125</v>
      </c>
      <c r="I16" t="s">
        <v>6</v>
      </c>
      <c r="J16" s="6" t="s">
        <v>126</v>
      </c>
      <c r="K16" s="5" t="s">
        <v>127</v>
      </c>
      <c r="L16">
        <v>446977</v>
      </c>
      <c r="M16" t="s">
        <v>128</v>
      </c>
      <c r="N16" t="s">
        <v>7</v>
      </c>
      <c r="O16" t="s">
        <v>7</v>
      </c>
      <c r="P16" t="s">
        <v>7</v>
      </c>
      <c r="Q16">
        <v>0</v>
      </c>
      <c r="R16">
        <v>2</v>
      </c>
      <c r="S16" t="str">
        <f t="shared" si="0"/>
        <v>SELECT 304/316 in B1</v>
      </c>
      <c r="T16" t="str">
        <f t="shared" si="1"/>
        <v>(might have to pull)</v>
      </c>
      <c r="U16" t="str">
        <f t="shared" si="2"/>
        <v>Will calculate when Qty/Dwg and Inst/Grp have values</v>
      </c>
    </row>
    <row r="18" spans="1:1" x14ac:dyDescent="0.35">
      <c r="A18" t="s">
        <v>130</v>
      </c>
    </row>
  </sheetData>
  <conditionalFormatting sqref="A1">
    <cfRule type="expression" dxfId="152" priority="9">
      <formula>OR($B$1=304,$B$1=316)</formula>
    </cfRule>
    <cfRule type="expression" dxfId="151" priority="10">
      <formula>NOT(OR($B$1=304,$B$1=316))</formula>
    </cfRule>
  </conditionalFormatting>
  <conditionalFormatting sqref="J1:J10">
    <cfRule type="cellIs" dxfId="150" priority="5" operator="equal">
      <formula>"Y"</formula>
    </cfRule>
  </conditionalFormatting>
  <conditionalFormatting sqref="K1:K10">
    <cfRule type="cellIs" dxfId="149" priority="6" operator="equal">
      <formula>"Standard-Copied"</formula>
    </cfRule>
    <cfRule type="cellIs" dxfId="148" priority="7" operator="equal">
      <formula>"Modified-Adjusted"</formula>
    </cfRule>
    <cfRule type="cellIs" dxfId="147" priority="8" operator="equal">
      <formula>"Custom-Manual"</formula>
    </cfRule>
  </conditionalFormatting>
  <conditionalFormatting sqref="J11:J16">
    <cfRule type="cellIs" dxfId="146" priority="1" operator="equal">
      <formula>"Y"</formula>
    </cfRule>
  </conditionalFormatting>
  <conditionalFormatting sqref="K11:K16">
    <cfRule type="cellIs" dxfId="145" priority="2" operator="equal">
      <formula>"Standard-Copied"</formula>
    </cfRule>
    <cfRule type="cellIs" dxfId="144" priority="3" operator="equal">
      <formula>"Modified-Adjusted"</formula>
    </cfRule>
    <cfRule type="cellIs" dxfId="14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576056BC-7D8F-4C73-8C9B-3F304FD8EFE1}">
      <formula1>"304,316,304 or 316"</formula1>
    </dataValidation>
    <dataValidation type="list" allowBlank="1" showInputMessage="1" showErrorMessage="1" sqref="J3:J16" xr:uid="{29796CF0-78B0-4551-856C-2CE013CFC193}">
      <formula1>"N,Y"</formula1>
    </dataValidation>
    <dataValidation type="list" allowBlank="1" showInputMessage="1" showErrorMessage="1" sqref="K3:K16" xr:uid="{6DBF0240-30C3-4433-BBBF-3BABEA0D9701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05D7-DDAF-41B1-B639-03B99E08519F}">
  <dimension ref="A1:U18"/>
  <sheetViews>
    <sheetView zoomScaleNormal="100"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46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25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16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16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16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46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25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46</v>
      </c>
      <c r="B5" t="s">
        <v>44</v>
      </c>
      <c r="C5" t="s">
        <v>16</v>
      </c>
      <c r="D5" t="s">
        <v>26</v>
      </c>
      <c r="E5" t="s">
        <v>7</v>
      </c>
      <c r="F5" t="s">
        <v>7</v>
      </c>
      <c r="G5" s="5">
        <v>6</v>
      </c>
      <c r="H5" s="5" t="s">
        <v>125</v>
      </c>
      <c r="I5" t="s">
        <v>6</v>
      </c>
      <c r="J5" s="6" t="s">
        <v>126</v>
      </c>
      <c r="K5" s="5" t="s">
        <v>127</v>
      </c>
      <c r="L5">
        <v>448751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46</v>
      </c>
      <c r="B6" t="s">
        <v>44</v>
      </c>
      <c r="C6" t="s">
        <v>18</v>
      </c>
      <c r="D6" t="s">
        <v>27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336122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46</v>
      </c>
      <c r="B7">
        <v>1</v>
      </c>
      <c r="C7" t="s">
        <v>20</v>
      </c>
      <c r="D7" t="s">
        <v>45</v>
      </c>
      <c r="E7" t="s">
        <v>7</v>
      </c>
      <c r="F7" t="s">
        <v>7</v>
      </c>
      <c r="G7" s="5">
        <v>2</v>
      </c>
      <c r="H7" s="5" t="s">
        <v>125</v>
      </c>
      <c r="I7" t="s">
        <v>6</v>
      </c>
      <c r="J7" s="6" t="s">
        <v>126</v>
      </c>
      <c r="K7" s="5" t="s">
        <v>127</v>
      </c>
      <c r="L7">
        <v>511611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46</v>
      </c>
      <c r="B8">
        <v>1</v>
      </c>
      <c r="C8" t="s">
        <v>22</v>
      </c>
      <c r="D8" t="s">
        <v>30</v>
      </c>
      <c r="E8" t="s">
        <v>7</v>
      </c>
      <c r="F8" t="s">
        <v>7</v>
      </c>
      <c r="G8" s="5">
        <v>18</v>
      </c>
      <c r="H8" s="5" t="s">
        <v>125</v>
      </c>
      <c r="I8" t="s">
        <v>6</v>
      </c>
      <c r="J8" s="6" t="s">
        <v>126</v>
      </c>
      <c r="K8" s="5" t="s">
        <v>127</v>
      </c>
      <c r="L8">
        <v>513428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46</v>
      </c>
      <c r="B9">
        <v>2</v>
      </c>
      <c r="C9" t="s">
        <v>24</v>
      </c>
      <c r="D9" t="s">
        <v>31</v>
      </c>
      <c r="E9" t="s">
        <v>7</v>
      </c>
      <c r="F9" t="s">
        <v>7</v>
      </c>
      <c r="G9" s="5">
        <v>0</v>
      </c>
      <c r="H9" s="5" t="s">
        <v>125</v>
      </c>
      <c r="I9" t="s">
        <v>6</v>
      </c>
      <c r="J9" s="6" t="s">
        <v>126</v>
      </c>
      <c r="K9" s="5" t="s">
        <v>127</v>
      </c>
      <c r="L9">
        <v>446977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0" spans="1:21" x14ac:dyDescent="0.35">
      <c r="A10" t="s">
        <v>46</v>
      </c>
      <c r="B10">
        <v>1</v>
      </c>
      <c r="C10" t="s">
        <v>11</v>
      </c>
      <c r="D10" t="s">
        <v>8</v>
      </c>
      <c r="E10" t="s">
        <v>7</v>
      </c>
      <c r="F10" t="s">
        <v>7</v>
      </c>
      <c r="G10" s="5">
        <v>23</v>
      </c>
      <c r="H10" s="5" t="s">
        <v>125</v>
      </c>
      <c r="I10" t="s">
        <v>6</v>
      </c>
      <c r="J10" s="6" t="s">
        <v>126</v>
      </c>
      <c r="K10" s="5" t="s">
        <v>127</v>
      </c>
      <c r="L10">
        <v>501469</v>
      </c>
      <c r="M10" t="s">
        <v>128</v>
      </c>
      <c r="N10" t="s">
        <v>7</v>
      </c>
      <c r="O10" t="s">
        <v>7</v>
      </c>
      <c r="P10" t="s">
        <v>9</v>
      </c>
      <c r="Q10">
        <v>0</v>
      </c>
      <c r="R10">
        <v>2</v>
      </c>
      <c r="S10" t="str">
        <f t="shared" si="0"/>
        <v>SELECT 304/316 in B1</v>
      </c>
      <c r="T10" t="str">
        <f t="shared" si="1"/>
        <v>(might have to pull)</v>
      </c>
      <c r="U10" t="str">
        <f t="shared" si="2"/>
        <v>Will calculate when Qty/Dwg and Inst/Grp have values</v>
      </c>
    </row>
    <row r="11" spans="1:21" x14ac:dyDescent="0.35">
      <c r="A11" t="s">
        <v>46</v>
      </c>
      <c r="B11">
        <v>1</v>
      </c>
      <c r="C11" t="s">
        <v>14</v>
      </c>
      <c r="D11" t="s">
        <v>13</v>
      </c>
      <c r="E11" t="s">
        <v>7</v>
      </c>
      <c r="F11" t="s">
        <v>7</v>
      </c>
      <c r="G11" s="5">
        <v>23</v>
      </c>
      <c r="H11" s="5" t="s">
        <v>125</v>
      </c>
      <c r="I11" t="s">
        <v>6</v>
      </c>
      <c r="J11" s="6" t="s">
        <v>126</v>
      </c>
      <c r="K11" s="5" t="s">
        <v>127</v>
      </c>
      <c r="L11" t="s">
        <v>12</v>
      </c>
      <c r="M11" t="s">
        <v>128</v>
      </c>
      <c r="N11" t="s">
        <v>7</v>
      </c>
      <c r="O11" t="s">
        <v>7</v>
      </c>
      <c r="P11" t="s">
        <v>9</v>
      </c>
      <c r="Q11">
        <v>0</v>
      </c>
      <c r="R11">
        <v>2</v>
      </c>
      <c r="S11" t="str">
        <f t="shared" si="0"/>
        <v>SELECT 304/316 in B1</v>
      </c>
      <c r="T11" t="str">
        <f t="shared" si="1"/>
        <v>( 304 or 316 SS of ) (might have to pull)</v>
      </c>
      <c r="U11" t="str">
        <f t="shared" si="2"/>
        <v>Will calculate when Qty/Dwg and Inst/Grp have values</v>
      </c>
    </row>
    <row r="12" spans="1:21" x14ac:dyDescent="0.35">
      <c r="A12" t="s">
        <v>46</v>
      </c>
      <c r="B12" t="s">
        <v>44</v>
      </c>
      <c r="C12" t="s">
        <v>16</v>
      </c>
      <c r="D12" t="s">
        <v>26</v>
      </c>
      <c r="E12" t="s">
        <v>7</v>
      </c>
      <c r="F12" t="s">
        <v>7</v>
      </c>
      <c r="G12" s="5">
        <v>6</v>
      </c>
      <c r="H12" s="5" t="s">
        <v>125</v>
      </c>
      <c r="I12" t="s">
        <v>6</v>
      </c>
      <c r="J12" s="6" t="s">
        <v>126</v>
      </c>
      <c r="K12" s="5" t="s">
        <v>127</v>
      </c>
      <c r="L12">
        <v>448751</v>
      </c>
      <c r="M12" t="s">
        <v>128</v>
      </c>
      <c r="N12" t="s">
        <v>7</v>
      </c>
      <c r="O12" t="s">
        <v>7</v>
      </c>
      <c r="P12" t="s">
        <v>7</v>
      </c>
      <c r="Q12">
        <v>0</v>
      </c>
      <c r="R12">
        <v>2</v>
      </c>
      <c r="S12" t="str">
        <f t="shared" si="0"/>
        <v>SELECT 304/316 in B1</v>
      </c>
      <c r="T12" t="str">
        <f t="shared" si="1"/>
        <v>(might have to pull)</v>
      </c>
      <c r="U12" t="str">
        <f t="shared" si="2"/>
        <v>Will calculate when Qty/Dwg and Inst/Grp have values</v>
      </c>
    </row>
    <row r="13" spans="1:21" x14ac:dyDescent="0.35">
      <c r="A13" t="s">
        <v>46</v>
      </c>
      <c r="B13" t="s">
        <v>44</v>
      </c>
      <c r="C13" t="s">
        <v>18</v>
      </c>
      <c r="D13" t="s">
        <v>27</v>
      </c>
      <c r="E13" t="s">
        <v>7</v>
      </c>
      <c r="F13" t="s">
        <v>7</v>
      </c>
      <c r="G13" s="5">
        <v>6</v>
      </c>
      <c r="H13" s="5" t="s">
        <v>125</v>
      </c>
      <c r="I13" t="s">
        <v>6</v>
      </c>
      <c r="J13" s="6" t="s">
        <v>126</v>
      </c>
      <c r="K13" s="5" t="s">
        <v>127</v>
      </c>
      <c r="L13">
        <v>336122</v>
      </c>
      <c r="M13" t="s">
        <v>128</v>
      </c>
      <c r="N13" t="s">
        <v>7</v>
      </c>
      <c r="O13" t="s">
        <v>7</v>
      </c>
      <c r="P13" t="s">
        <v>7</v>
      </c>
      <c r="Q13">
        <v>0</v>
      </c>
      <c r="R13">
        <v>2</v>
      </c>
      <c r="S13" t="str">
        <f t="shared" si="0"/>
        <v>SELECT 304/316 in B1</v>
      </c>
      <c r="T13" t="str">
        <f t="shared" si="1"/>
        <v>(might have to pull)</v>
      </c>
      <c r="U13" t="str">
        <f t="shared" si="2"/>
        <v>Will calculate when Qty/Dwg and Inst/Grp have values</v>
      </c>
    </row>
    <row r="14" spans="1:21" x14ac:dyDescent="0.35">
      <c r="A14" t="s">
        <v>46</v>
      </c>
      <c r="B14">
        <v>1</v>
      </c>
      <c r="C14" t="s">
        <v>20</v>
      </c>
      <c r="D14" t="s">
        <v>47</v>
      </c>
      <c r="E14" t="s">
        <v>7</v>
      </c>
      <c r="F14" t="s">
        <v>7</v>
      </c>
      <c r="G14" s="5">
        <v>2</v>
      </c>
      <c r="H14" s="5" t="s">
        <v>125</v>
      </c>
      <c r="I14" t="s">
        <v>6</v>
      </c>
      <c r="J14" s="6" t="s">
        <v>126</v>
      </c>
      <c r="K14" s="5" t="s">
        <v>127</v>
      </c>
      <c r="L14">
        <v>498777</v>
      </c>
      <c r="M14" t="s">
        <v>128</v>
      </c>
      <c r="N14" t="s">
        <v>7</v>
      </c>
      <c r="O14" t="s">
        <v>7</v>
      </c>
      <c r="P14" t="s">
        <v>7</v>
      </c>
      <c r="Q14">
        <v>0</v>
      </c>
      <c r="R14">
        <v>2</v>
      </c>
      <c r="S14" t="str">
        <f t="shared" si="0"/>
        <v>SELECT 304/316 in B1</v>
      </c>
      <c r="T14" t="str">
        <f t="shared" si="1"/>
        <v>(might have to pull)</v>
      </c>
      <c r="U14" t="str">
        <f t="shared" si="2"/>
        <v>Will calculate when Qty/Dwg and Inst/Grp have values</v>
      </c>
    </row>
    <row r="15" spans="1:21" x14ac:dyDescent="0.35">
      <c r="A15" t="s">
        <v>46</v>
      </c>
      <c r="B15">
        <v>1</v>
      </c>
      <c r="C15" t="s">
        <v>22</v>
      </c>
      <c r="D15" t="s">
        <v>48</v>
      </c>
      <c r="E15" t="s">
        <v>7</v>
      </c>
      <c r="F15" t="s">
        <v>7</v>
      </c>
      <c r="G15" s="5">
        <v>18</v>
      </c>
      <c r="H15" s="5" t="s">
        <v>125</v>
      </c>
      <c r="I15" t="s">
        <v>6</v>
      </c>
      <c r="J15" s="6" t="s">
        <v>126</v>
      </c>
      <c r="K15" s="5" t="s">
        <v>127</v>
      </c>
      <c r="L15">
        <v>0</v>
      </c>
      <c r="M15" t="s">
        <v>128</v>
      </c>
      <c r="N15" t="s">
        <v>7</v>
      </c>
      <c r="O15" t="s">
        <v>7</v>
      </c>
      <c r="P15" t="s">
        <v>7</v>
      </c>
      <c r="Q15">
        <v>0</v>
      </c>
      <c r="R15">
        <v>2</v>
      </c>
      <c r="S15" t="str">
        <f t="shared" si="0"/>
        <v>SELECT 304/316 in B1</v>
      </c>
      <c r="T15" t="str">
        <f t="shared" si="1"/>
        <v>ERROR IN WWID OR Measure Units</v>
      </c>
      <c r="U15" t="str">
        <f t="shared" si="2"/>
        <v>Will calculate when Qty/Dwg and Inst/Grp have values</v>
      </c>
    </row>
    <row r="16" spans="1:21" x14ac:dyDescent="0.35">
      <c r="A16" t="s">
        <v>46</v>
      </c>
      <c r="B16">
        <v>2</v>
      </c>
      <c r="C16" t="s">
        <v>24</v>
      </c>
      <c r="D16" t="s">
        <v>31</v>
      </c>
      <c r="E16" t="s">
        <v>7</v>
      </c>
      <c r="F16" t="s">
        <v>7</v>
      </c>
      <c r="G16" s="5">
        <v>0</v>
      </c>
      <c r="H16" s="5" t="s">
        <v>125</v>
      </c>
      <c r="I16" t="s">
        <v>6</v>
      </c>
      <c r="J16" s="6" t="s">
        <v>126</v>
      </c>
      <c r="K16" s="5" t="s">
        <v>127</v>
      </c>
      <c r="L16">
        <v>446977</v>
      </c>
      <c r="M16" t="s">
        <v>128</v>
      </c>
      <c r="N16" t="s">
        <v>7</v>
      </c>
      <c r="O16" t="s">
        <v>7</v>
      </c>
      <c r="P16" t="s">
        <v>7</v>
      </c>
      <c r="Q16">
        <v>0</v>
      </c>
      <c r="R16">
        <v>2</v>
      </c>
      <c r="S16" t="str">
        <f t="shared" si="0"/>
        <v>SELECT 304/316 in B1</v>
      </c>
      <c r="T16" t="str">
        <f t="shared" si="1"/>
        <v>(might have to pull)</v>
      </c>
      <c r="U16" t="str">
        <f t="shared" si="2"/>
        <v>Will calculate when Qty/Dwg and Inst/Grp have values</v>
      </c>
    </row>
    <row r="18" spans="1:1" x14ac:dyDescent="0.35">
      <c r="A18" t="s">
        <v>130</v>
      </c>
    </row>
  </sheetData>
  <conditionalFormatting sqref="A1">
    <cfRule type="expression" dxfId="142" priority="9">
      <formula>OR($B$1=304,$B$1=316)</formula>
    </cfRule>
    <cfRule type="expression" dxfId="141" priority="10">
      <formula>NOT(OR($B$1=304,$B$1=316))</formula>
    </cfRule>
  </conditionalFormatting>
  <conditionalFormatting sqref="J1:J10">
    <cfRule type="cellIs" dxfId="140" priority="5" operator="equal">
      <formula>"Y"</formula>
    </cfRule>
  </conditionalFormatting>
  <conditionalFormatting sqref="K1:K10">
    <cfRule type="cellIs" dxfId="139" priority="6" operator="equal">
      <formula>"Standard-Copied"</formula>
    </cfRule>
    <cfRule type="cellIs" dxfId="138" priority="7" operator="equal">
      <formula>"Modified-Adjusted"</formula>
    </cfRule>
    <cfRule type="cellIs" dxfId="137" priority="8" operator="equal">
      <formula>"Custom-Manual"</formula>
    </cfRule>
  </conditionalFormatting>
  <conditionalFormatting sqref="J11:J16">
    <cfRule type="cellIs" dxfId="136" priority="1" operator="equal">
      <formula>"Y"</formula>
    </cfRule>
  </conditionalFormatting>
  <conditionalFormatting sqref="K11:K16">
    <cfRule type="cellIs" dxfId="135" priority="2" operator="equal">
      <formula>"Standard-Copied"</formula>
    </cfRule>
    <cfRule type="cellIs" dxfId="134" priority="3" operator="equal">
      <formula>"Modified-Adjusted"</formula>
    </cfRule>
    <cfRule type="cellIs" dxfId="13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236790CF-C0FF-4E60-A933-FB981B20AF85}">
      <formula1>"304,316,304 or 316"</formula1>
    </dataValidation>
    <dataValidation type="list" allowBlank="1" showInputMessage="1" showErrorMessage="1" sqref="J3:J16" xr:uid="{DA1AC871-E6CD-476B-8CC8-87981B1A008E}">
      <formula1>"N,Y"</formula1>
    </dataValidation>
    <dataValidation type="list" allowBlank="1" showInputMessage="1" showErrorMessage="1" sqref="K3:K16" xr:uid="{1EEAE5BA-B702-461D-8DF5-D25B76FD2452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AD0-C7F9-420B-90FC-F1FC83C41422}">
  <dimension ref="A1:U11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49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11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9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9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9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49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11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49</v>
      </c>
      <c r="B5">
        <v>2</v>
      </c>
      <c r="C5" t="s">
        <v>16</v>
      </c>
      <c r="D5" t="s">
        <v>28</v>
      </c>
      <c r="E5" t="s">
        <v>7</v>
      </c>
      <c r="F5" t="s">
        <v>7</v>
      </c>
      <c r="G5" s="5">
        <v>1</v>
      </c>
      <c r="H5" s="5" t="s">
        <v>125</v>
      </c>
      <c r="I5" t="s">
        <v>6</v>
      </c>
      <c r="J5" s="6" t="s">
        <v>126</v>
      </c>
      <c r="K5" s="5" t="s">
        <v>127</v>
      </c>
      <c r="L5">
        <v>513185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49</v>
      </c>
      <c r="B6">
        <v>2</v>
      </c>
      <c r="C6" t="s">
        <v>18</v>
      </c>
      <c r="D6" t="s">
        <v>17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335525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49</v>
      </c>
      <c r="B7">
        <v>2</v>
      </c>
      <c r="C7" t="s">
        <v>20</v>
      </c>
      <c r="D7" t="s">
        <v>19</v>
      </c>
      <c r="E7" t="s">
        <v>7</v>
      </c>
      <c r="F7" t="s">
        <v>7</v>
      </c>
      <c r="G7" s="5">
        <v>6</v>
      </c>
      <c r="H7" s="5" t="s">
        <v>125</v>
      </c>
      <c r="I7" t="s">
        <v>6</v>
      </c>
      <c r="J7" s="6" t="s">
        <v>126</v>
      </c>
      <c r="K7" s="5" t="s">
        <v>127</v>
      </c>
      <c r="L7">
        <v>391215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49</v>
      </c>
      <c r="B8">
        <v>2</v>
      </c>
      <c r="C8" t="s">
        <v>22</v>
      </c>
      <c r="D8" t="s">
        <v>21</v>
      </c>
      <c r="E8" t="s">
        <v>7</v>
      </c>
      <c r="F8" t="s">
        <v>7</v>
      </c>
      <c r="G8" s="5">
        <v>6</v>
      </c>
      <c r="H8" s="5" t="s">
        <v>125</v>
      </c>
      <c r="I8" t="s">
        <v>6</v>
      </c>
      <c r="J8" s="6" t="s">
        <v>126</v>
      </c>
      <c r="K8" s="5" t="s">
        <v>127</v>
      </c>
      <c r="L8">
        <v>266712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49</v>
      </c>
      <c r="B9">
        <v>2</v>
      </c>
      <c r="C9" t="s">
        <v>24</v>
      </c>
      <c r="D9" t="s">
        <v>31</v>
      </c>
      <c r="E9" t="s">
        <v>7</v>
      </c>
      <c r="F9" t="s">
        <v>7</v>
      </c>
      <c r="G9" s="5">
        <v>0</v>
      </c>
      <c r="H9" s="5" t="s">
        <v>125</v>
      </c>
      <c r="I9" t="s">
        <v>6</v>
      </c>
      <c r="J9" s="6" t="s">
        <v>126</v>
      </c>
      <c r="K9" s="5" t="s">
        <v>127</v>
      </c>
      <c r="L9">
        <v>446977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1" spans="1:21" x14ac:dyDescent="0.35">
      <c r="A11" t="s">
        <v>130</v>
      </c>
    </row>
  </sheetData>
  <conditionalFormatting sqref="A1">
    <cfRule type="expression" dxfId="132" priority="9">
      <formula>OR($B$1=304,$B$1=316)</formula>
    </cfRule>
    <cfRule type="expression" dxfId="131" priority="10">
      <formula>NOT(OR($B$1=304,$B$1=316))</formula>
    </cfRule>
  </conditionalFormatting>
  <conditionalFormatting sqref="J1:J9">
    <cfRule type="cellIs" dxfId="130" priority="5" operator="equal">
      <formula>"Y"</formula>
    </cfRule>
  </conditionalFormatting>
  <conditionalFormatting sqref="K1:K9">
    <cfRule type="cellIs" dxfId="129" priority="6" operator="equal">
      <formula>"Standard-Copied"</formula>
    </cfRule>
    <cfRule type="cellIs" dxfId="128" priority="7" operator="equal">
      <formula>"Modified-Adjusted"</formula>
    </cfRule>
    <cfRule type="cellIs" dxfId="127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2DD2E430-A3A3-48ED-92CE-1FB2A0CBF8AC}">
      <formula1>"304,316,304 or 316"</formula1>
    </dataValidation>
    <dataValidation type="list" allowBlank="1" showInputMessage="1" showErrorMessage="1" sqref="J3:J9" xr:uid="{82640461-7FE2-4ADA-BA17-4225750B4A69}">
      <formula1>"N,Y"</formula1>
    </dataValidation>
    <dataValidation type="list" allowBlank="1" showInputMessage="1" showErrorMessage="1" sqref="K3:K9" xr:uid="{9C9F7961-C486-4756-A023-8245942925BE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6777-5086-4535-9B78-EA1919057FBA}">
  <dimension ref="A1:U11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50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11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9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9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9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50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11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50</v>
      </c>
      <c r="B5">
        <v>2</v>
      </c>
      <c r="C5" t="s">
        <v>16</v>
      </c>
      <c r="D5" t="s">
        <v>15</v>
      </c>
      <c r="E5" t="s">
        <v>7</v>
      </c>
      <c r="F5" t="s">
        <v>7</v>
      </c>
      <c r="G5" s="5">
        <v>1</v>
      </c>
      <c r="H5" s="5" t="s">
        <v>125</v>
      </c>
      <c r="I5" t="s">
        <v>6</v>
      </c>
      <c r="J5" s="6" t="s">
        <v>126</v>
      </c>
      <c r="K5" s="5" t="s">
        <v>127</v>
      </c>
      <c r="L5">
        <v>511474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50</v>
      </c>
      <c r="B6">
        <v>2</v>
      </c>
      <c r="C6" t="s">
        <v>18</v>
      </c>
      <c r="D6" t="s">
        <v>17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335525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50</v>
      </c>
      <c r="B7">
        <v>2</v>
      </c>
      <c r="C7" t="s">
        <v>20</v>
      </c>
      <c r="D7" t="s">
        <v>19</v>
      </c>
      <c r="E7" t="s">
        <v>7</v>
      </c>
      <c r="F7" t="s">
        <v>7</v>
      </c>
      <c r="G7" s="5">
        <v>6</v>
      </c>
      <c r="H7" s="5" t="s">
        <v>125</v>
      </c>
      <c r="I7" t="s">
        <v>6</v>
      </c>
      <c r="J7" s="6" t="s">
        <v>126</v>
      </c>
      <c r="K7" s="5" t="s">
        <v>127</v>
      </c>
      <c r="L7">
        <v>391215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50</v>
      </c>
      <c r="B8">
        <v>2</v>
      </c>
      <c r="C8" t="s">
        <v>22</v>
      </c>
      <c r="D8" t="s">
        <v>21</v>
      </c>
      <c r="E8" t="s">
        <v>7</v>
      </c>
      <c r="F8" t="s">
        <v>7</v>
      </c>
      <c r="G8" s="5">
        <v>6</v>
      </c>
      <c r="H8" s="5" t="s">
        <v>125</v>
      </c>
      <c r="I8" t="s">
        <v>6</v>
      </c>
      <c r="J8" s="6" t="s">
        <v>126</v>
      </c>
      <c r="K8" s="5" t="s">
        <v>127</v>
      </c>
      <c r="L8">
        <v>266712</v>
      </c>
      <c r="M8" t="s">
        <v>128</v>
      </c>
      <c r="N8" t="s">
        <v>7</v>
      </c>
      <c r="O8" t="s">
        <v>7</v>
      </c>
      <c r="P8" t="s">
        <v>7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9" spans="1:21" x14ac:dyDescent="0.35">
      <c r="A9" t="s">
        <v>50</v>
      </c>
      <c r="B9">
        <v>2</v>
      </c>
      <c r="C9" t="s">
        <v>24</v>
      </c>
      <c r="D9" t="s">
        <v>23</v>
      </c>
      <c r="E9" t="s">
        <v>7</v>
      </c>
      <c r="F9" t="s">
        <v>7</v>
      </c>
      <c r="G9" s="5">
        <v>0</v>
      </c>
      <c r="H9" s="5" t="s">
        <v>125</v>
      </c>
      <c r="I9" t="s">
        <v>6</v>
      </c>
      <c r="J9" s="6" t="s">
        <v>126</v>
      </c>
      <c r="K9" s="5" t="s">
        <v>127</v>
      </c>
      <c r="L9">
        <v>446964</v>
      </c>
      <c r="M9" t="s">
        <v>128</v>
      </c>
      <c r="N9" t="s">
        <v>7</v>
      </c>
      <c r="O9" t="s">
        <v>7</v>
      </c>
      <c r="P9" t="s">
        <v>7</v>
      </c>
      <c r="Q9">
        <v>0</v>
      </c>
      <c r="R9">
        <v>1</v>
      </c>
      <c r="S9" t="str">
        <f t="shared" si="0"/>
        <v>SELECT 304/316 in B1</v>
      </c>
      <c r="T9" t="str">
        <f t="shared" si="1"/>
        <v>(might have to pull)</v>
      </c>
      <c r="U9" t="str">
        <f t="shared" si="2"/>
        <v>Will calculate when Qty/Dwg and Inst/Grp have values</v>
      </c>
    </row>
    <row r="11" spans="1:21" x14ac:dyDescent="0.35">
      <c r="A11" t="s">
        <v>129</v>
      </c>
    </row>
  </sheetData>
  <conditionalFormatting sqref="A1">
    <cfRule type="expression" dxfId="126" priority="9">
      <formula>OR($B$1=304,$B$1=316)</formula>
    </cfRule>
    <cfRule type="expression" dxfId="125" priority="10">
      <formula>NOT(OR($B$1=304,$B$1=316))</formula>
    </cfRule>
  </conditionalFormatting>
  <conditionalFormatting sqref="J1:J9">
    <cfRule type="cellIs" dxfId="124" priority="5" operator="equal">
      <formula>"Y"</formula>
    </cfRule>
  </conditionalFormatting>
  <conditionalFormatting sqref="K1:K9">
    <cfRule type="cellIs" dxfId="123" priority="6" operator="equal">
      <formula>"Standard-Copied"</formula>
    </cfRule>
    <cfRule type="cellIs" dxfId="122" priority="7" operator="equal">
      <formula>"Modified-Adjusted"</formula>
    </cfRule>
    <cfRule type="cellIs" dxfId="121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BC572946-07B7-4747-8599-1A496AF4F254}">
      <formula1>"304,316,304 or 316"</formula1>
    </dataValidation>
    <dataValidation type="list" allowBlank="1" showInputMessage="1" showErrorMessage="1" sqref="J3:J9" xr:uid="{9350E938-1C54-4AAF-9ADE-B8322D2BA572}">
      <formula1>"N,Y"</formula1>
    </dataValidation>
    <dataValidation type="list" allowBlank="1" showInputMessage="1" showErrorMessage="1" sqref="K3:K9" xr:uid="{943B0111-E1EA-49E7-90C0-998DE0C08A45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8433-447A-4F12-AF9F-F821F62F0E44}">
  <dimension ref="A1:U4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51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18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4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4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4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51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18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</sheetData>
  <conditionalFormatting sqref="A1">
    <cfRule type="expression" dxfId="120" priority="5">
      <formula>OR($B$1=304,$B$1=316)</formula>
    </cfRule>
    <cfRule type="expression" dxfId="119" priority="6">
      <formula>NOT(OR($B$1=304,$B$1=316))</formula>
    </cfRule>
  </conditionalFormatting>
  <conditionalFormatting sqref="J1:J4">
    <cfRule type="cellIs" dxfId="118" priority="1" operator="equal">
      <formula>"Y"</formula>
    </cfRule>
  </conditionalFormatting>
  <conditionalFormatting sqref="K1:K4">
    <cfRule type="cellIs" dxfId="117" priority="2" operator="equal">
      <formula>"Standard-Copied"</formula>
    </cfRule>
    <cfRule type="cellIs" dxfId="116" priority="3" operator="equal">
      <formula>"Modified-Adjusted"</formula>
    </cfRule>
    <cfRule type="cellIs" dxfId="115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18647A9C-7172-4F31-A1E4-D13B33509561}">
      <formula1>"304,316,304 or 316"</formula1>
    </dataValidation>
    <dataValidation type="list" allowBlank="1" showInputMessage="1" showErrorMessage="1" sqref="J3:J4" xr:uid="{9EC48944-144B-42E0-BE03-147B18008153}">
      <formula1>"N,Y"</formula1>
    </dataValidation>
    <dataValidation type="list" allowBlank="1" showInputMessage="1" showErrorMessage="1" sqref="K3:K4" xr:uid="{569A48FD-4C1D-4EBA-9651-02A4D65AC7B5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B72-74DA-4032-AABA-D2E242E1255B}">
  <dimension ref="A1:U4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52</v>
      </c>
      <c r="B3">
        <v>1</v>
      </c>
      <c r="C3" t="s">
        <v>18</v>
      </c>
      <c r="D3" t="s">
        <v>8</v>
      </c>
      <c r="E3" t="s">
        <v>7</v>
      </c>
      <c r="F3" t="s">
        <v>7</v>
      </c>
      <c r="G3" s="5">
        <v>20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4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4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4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52</v>
      </c>
      <c r="B4">
        <v>1</v>
      </c>
      <c r="C4" t="s">
        <v>20</v>
      </c>
      <c r="D4" t="s">
        <v>13</v>
      </c>
      <c r="E4" t="s">
        <v>7</v>
      </c>
      <c r="F4" t="s">
        <v>7</v>
      </c>
      <c r="G4" s="5">
        <v>20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</sheetData>
  <conditionalFormatting sqref="A1">
    <cfRule type="expression" dxfId="114" priority="5">
      <formula>OR($B$1=304,$B$1=316)</formula>
    </cfRule>
    <cfRule type="expression" dxfId="113" priority="6">
      <formula>NOT(OR($B$1=304,$B$1=316))</formula>
    </cfRule>
  </conditionalFormatting>
  <conditionalFormatting sqref="J1:J4">
    <cfRule type="cellIs" dxfId="112" priority="1" operator="equal">
      <formula>"Y"</formula>
    </cfRule>
  </conditionalFormatting>
  <conditionalFormatting sqref="K1:K4">
    <cfRule type="cellIs" dxfId="111" priority="2" operator="equal">
      <formula>"Standard-Copied"</formula>
    </cfRule>
    <cfRule type="cellIs" dxfId="110" priority="3" operator="equal">
      <formula>"Modified-Adjusted"</formula>
    </cfRule>
    <cfRule type="cellIs" dxfId="109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042619D7-1C18-4055-8805-831CD6F33EAD}">
      <formula1>"304,316,304 or 316"</formula1>
    </dataValidation>
    <dataValidation type="list" allowBlank="1" showInputMessage="1" showErrorMessage="1" sqref="J3:J4" xr:uid="{F5C4F898-E0C3-4278-BBF3-5F27F0C5B049}">
      <formula1>"N,Y"</formula1>
    </dataValidation>
    <dataValidation type="list" allowBlank="1" showInputMessage="1" showErrorMessage="1" sqref="K3:K4" xr:uid="{DA3324E5-EA06-4420-8C58-525D660840AE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BA19-0D37-4188-83E6-8E954BD1970C}">
  <dimension ref="A1:U4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53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22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4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4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4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53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22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</sheetData>
  <conditionalFormatting sqref="A1">
    <cfRule type="expression" dxfId="108" priority="5">
      <formula>OR($B$1=304,$B$1=316)</formula>
    </cfRule>
    <cfRule type="expression" dxfId="107" priority="6">
      <formula>NOT(OR($B$1=304,$B$1=316))</formula>
    </cfRule>
  </conditionalFormatting>
  <conditionalFormatting sqref="J1:J4">
    <cfRule type="cellIs" dxfId="106" priority="1" operator="equal">
      <formula>"Y"</formula>
    </cfRule>
  </conditionalFormatting>
  <conditionalFormatting sqref="K1:K4">
    <cfRule type="cellIs" dxfId="105" priority="2" operator="equal">
      <formula>"Standard-Copied"</formula>
    </cfRule>
    <cfRule type="cellIs" dxfId="104" priority="3" operator="equal">
      <formula>"Modified-Adjusted"</formula>
    </cfRule>
    <cfRule type="cellIs" dxfId="10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B21A7B69-3D6C-49C1-B743-614E6F1A4C82}">
      <formula1>"304,316,304 or 316"</formula1>
    </dataValidation>
    <dataValidation type="list" allowBlank="1" showInputMessage="1" showErrorMessage="1" sqref="J3:J4" xr:uid="{0851A796-0F78-47BF-9559-1B1C682F81F0}">
      <formula1>"N,Y"</formula1>
    </dataValidation>
    <dataValidation type="list" allowBlank="1" showInputMessage="1" showErrorMessage="1" sqref="K3:K4" xr:uid="{BD07D39C-683C-450C-B7A4-049AB15F0E30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6D43-2D64-482D-8AE3-7D5653ABB9CE}">
  <dimension ref="A1:U16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70.4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56</v>
      </c>
      <c r="B3">
        <v>4</v>
      </c>
      <c r="C3" t="s">
        <v>11</v>
      </c>
      <c r="D3" t="s">
        <v>55</v>
      </c>
      <c r="E3" t="s">
        <v>7</v>
      </c>
      <c r="F3" t="s">
        <v>7</v>
      </c>
      <c r="G3" s="5">
        <v>4</v>
      </c>
      <c r="H3" s="5" t="s">
        <v>125</v>
      </c>
      <c r="I3" t="s">
        <v>6</v>
      </c>
      <c r="J3" s="6" t="s">
        <v>126</v>
      </c>
      <c r="K3" s="5" t="s">
        <v>127</v>
      </c>
      <c r="L3" t="s">
        <v>54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>
        <v>1</v>
      </c>
      <c r="S3" t="str">
        <f t="shared" ref="S3:S8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8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( 304 or 316 SS of ) (might have to pull)</v>
      </c>
      <c r="U3" t="str">
        <f t="shared" ref="U3:U8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56</v>
      </c>
      <c r="B4">
        <v>4</v>
      </c>
      <c r="C4" t="s">
        <v>14</v>
      </c>
      <c r="D4" t="s">
        <v>58</v>
      </c>
      <c r="E4" t="s">
        <v>7</v>
      </c>
      <c r="F4" t="s">
        <v>7</v>
      </c>
      <c r="G4" s="5">
        <v>8</v>
      </c>
      <c r="H4" s="5" t="s">
        <v>125</v>
      </c>
      <c r="I4" t="s">
        <v>6</v>
      </c>
      <c r="J4" s="6" t="s">
        <v>126</v>
      </c>
      <c r="K4" s="5" t="s">
        <v>127</v>
      </c>
      <c r="L4" t="s">
        <v>57</v>
      </c>
      <c r="M4" t="s">
        <v>128</v>
      </c>
      <c r="N4" t="s">
        <v>7</v>
      </c>
      <c r="O4" t="s">
        <v>7</v>
      </c>
      <c r="P4" t="s">
        <v>7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56</v>
      </c>
      <c r="B5">
        <v>4</v>
      </c>
      <c r="C5" t="s">
        <v>16</v>
      </c>
      <c r="D5" t="s">
        <v>60</v>
      </c>
      <c r="E5" t="s">
        <v>7</v>
      </c>
      <c r="F5" t="s">
        <v>7</v>
      </c>
      <c r="G5" s="5">
        <v>24</v>
      </c>
      <c r="H5" s="5" t="s">
        <v>125</v>
      </c>
      <c r="I5" t="s">
        <v>6</v>
      </c>
      <c r="J5" s="6" t="s">
        <v>126</v>
      </c>
      <c r="K5" s="5" t="s">
        <v>127</v>
      </c>
      <c r="L5" t="s">
        <v>59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( 304 or 316 SS of ) (might have to pull)</v>
      </c>
      <c r="U5" t="str">
        <f t="shared" si="2"/>
        <v>Will calculate when Qty/Dwg and Inst/Grp have values</v>
      </c>
    </row>
    <row r="6" spans="1:21" x14ac:dyDescent="0.35">
      <c r="A6" t="s">
        <v>56</v>
      </c>
      <c r="B6">
        <v>4</v>
      </c>
      <c r="C6" t="s">
        <v>18</v>
      </c>
      <c r="D6" t="s">
        <v>61</v>
      </c>
      <c r="E6" t="s">
        <v>7</v>
      </c>
      <c r="F6" t="s">
        <v>7</v>
      </c>
      <c r="G6" s="5">
        <v>12</v>
      </c>
      <c r="H6" s="5" t="s">
        <v>125</v>
      </c>
      <c r="I6" t="s">
        <v>6</v>
      </c>
      <c r="J6" s="6" t="s">
        <v>126</v>
      </c>
      <c r="K6" s="5" t="s">
        <v>127</v>
      </c>
      <c r="L6">
        <v>264969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56</v>
      </c>
      <c r="B7">
        <v>5</v>
      </c>
      <c r="C7" t="s">
        <v>20</v>
      </c>
      <c r="D7" t="s">
        <v>62</v>
      </c>
      <c r="E7" t="s">
        <v>7</v>
      </c>
      <c r="F7" t="s">
        <v>7</v>
      </c>
      <c r="G7" s="5">
        <v>4</v>
      </c>
      <c r="H7" s="5" t="s">
        <v>125</v>
      </c>
      <c r="I7" t="s">
        <v>6</v>
      </c>
      <c r="J7" s="6" t="s">
        <v>126</v>
      </c>
      <c r="K7" s="5" t="s">
        <v>127</v>
      </c>
      <c r="L7">
        <v>306212</v>
      </c>
      <c r="M7" t="s">
        <v>128</v>
      </c>
      <c r="N7" t="s">
        <v>7</v>
      </c>
      <c r="O7" t="s">
        <v>7</v>
      </c>
      <c r="P7" t="s">
        <v>63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  <row r="8" spans="1:21" x14ac:dyDescent="0.35">
      <c r="A8" t="s">
        <v>56</v>
      </c>
      <c r="B8">
        <v>5</v>
      </c>
      <c r="C8" t="s">
        <v>22</v>
      </c>
      <c r="D8" t="s">
        <v>65</v>
      </c>
      <c r="E8" t="s">
        <v>7</v>
      </c>
      <c r="F8" t="s">
        <v>7</v>
      </c>
      <c r="G8" s="5">
        <v>4</v>
      </c>
      <c r="H8" s="5" t="s">
        <v>125</v>
      </c>
      <c r="I8" t="s">
        <v>6</v>
      </c>
      <c r="J8" s="6" t="s">
        <v>126</v>
      </c>
      <c r="K8" s="5" t="s">
        <v>127</v>
      </c>
      <c r="L8" t="s">
        <v>64</v>
      </c>
      <c r="M8" t="s">
        <v>128</v>
      </c>
      <c r="N8" t="s">
        <v>7</v>
      </c>
      <c r="O8" t="s">
        <v>7</v>
      </c>
      <c r="P8" t="s">
        <v>63</v>
      </c>
      <c r="Q8">
        <v>0</v>
      </c>
      <c r="R8">
        <v>1</v>
      </c>
      <c r="S8" t="str">
        <f t="shared" si="0"/>
        <v>SELECT 304/316 in B1</v>
      </c>
      <c r="T8" t="str">
        <f t="shared" si="1"/>
        <v>( 304 or 316 SS of ) (might have to pull)</v>
      </c>
      <c r="U8" t="str">
        <f t="shared" si="2"/>
        <v>Will calculate when Qty/Dwg and Inst/Grp have values</v>
      </c>
    </row>
    <row r="10" spans="1:21" x14ac:dyDescent="0.35">
      <c r="A10" t="s">
        <v>133</v>
      </c>
    </row>
    <row r="12" spans="1:21" x14ac:dyDescent="0.35">
      <c r="A12" t="s">
        <v>134</v>
      </c>
    </row>
    <row r="14" spans="1:21" x14ac:dyDescent="0.35">
      <c r="A14" t="s">
        <v>135</v>
      </c>
    </row>
    <row r="16" spans="1:21" x14ac:dyDescent="0.35">
      <c r="A16" t="s">
        <v>136</v>
      </c>
    </row>
  </sheetData>
  <conditionalFormatting sqref="A1">
    <cfRule type="expression" dxfId="102" priority="5">
      <formula>OR($B$1=304,$B$1=316)</formula>
    </cfRule>
    <cfRule type="expression" dxfId="101" priority="6">
      <formula>NOT(OR($B$1=304,$B$1=316))</formula>
    </cfRule>
  </conditionalFormatting>
  <conditionalFormatting sqref="J1:J8">
    <cfRule type="cellIs" dxfId="100" priority="1" operator="equal">
      <formula>"Y"</formula>
    </cfRule>
  </conditionalFormatting>
  <conditionalFormatting sqref="K1:K8">
    <cfRule type="cellIs" dxfId="99" priority="2" operator="equal">
      <formula>"Standard-Copied"</formula>
    </cfRule>
    <cfRule type="cellIs" dxfId="98" priority="3" operator="equal">
      <formula>"Modified-Adjusted"</formula>
    </cfRule>
    <cfRule type="cellIs" dxfId="97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33FD0430-A7C6-474F-ACF9-F1E9D4EA9466}">
      <formula1>"304,316,304 or 316"</formula1>
    </dataValidation>
    <dataValidation type="list" allowBlank="1" showInputMessage="1" showErrorMessage="1" sqref="J3:J8" xr:uid="{2F2ED1CE-D55C-47F1-A5A5-ED1F161C873D}">
      <formula1>"N,Y"</formula1>
    </dataValidation>
    <dataValidation type="list" allowBlank="1" showInputMessage="1" showErrorMessage="1" sqref="K3:K8" xr:uid="{9F56ECEE-AA9E-43E0-AB19-C8FCD33C0EE8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960-29E6-48E8-8253-1E2F87E757F8}">
  <dimension ref="A1:U7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74.906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20" width="18.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67</v>
      </c>
      <c r="B3">
        <v>3</v>
      </c>
      <c r="C3" t="s">
        <v>11</v>
      </c>
      <c r="D3" t="s">
        <v>66</v>
      </c>
      <c r="E3" t="s">
        <v>7</v>
      </c>
      <c r="F3" t="s">
        <v>7</v>
      </c>
      <c r="G3" s="5">
        <v>6</v>
      </c>
      <c r="H3" s="5" t="s">
        <v>125</v>
      </c>
      <c r="I3" t="s">
        <v>6</v>
      </c>
      <c r="J3" s="6" t="s">
        <v>126</v>
      </c>
      <c r="K3" s="5" t="s">
        <v>127</v>
      </c>
      <c r="L3">
        <v>325738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>
        <v>1</v>
      </c>
      <c r="S3" t="str">
        <f t="shared" ref="S3:S7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7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7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67</v>
      </c>
      <c r="B4">
        <v>3</v>
      </c>
      <c r="C4" t="s">
        <v>14</v>
      </c>
      <c r="D4" t="s">
        <v>68</v>
      </c>
      <c r="E4" t="s">
        <v>7</v>
      </c>
      <c r="F4" t="s">
        <v>7</v>
      </c>
      <c r="G4" s="5">
        <v>1</v>
      </c>
      <c r="H4" s="5" t="s">
        <v>125</v>
      </c>
      <c r="I4" t="s">
        <v>6</v>
      </c>
      <c r="J4" s="6" t="s">
        <v>126</v>
      </c>
      <c r="K4" s="5" t="s">
        <v>127</v>
      </c>
      <c r="L4">
        <v>330177</v>
      </c>
      <c r="M4" t="s">
        <v>128</v>
      </c>
      <c r="N4" t="s">
        <v>7</v>
      </c>
      <c r="O4" t="s">
        <v>7</v>
      </c>
      <c r="P4" t="s">
        <v>7</v>
      </c>
      <c r="Q4">
        <v>0</v>
      </c>
      <c r="R4">
        <v>1</v>
      </c>
      <c r="S4" t="str">
        <f t="shared" si="0"/>
        <v>SELECT 304/316 in B1</v>
      </c>
      <c r="T4" t="str">
        <f t="shared" si="1"/>
        <v>(might have to pull)</v>
      </c>
      <c r="U4" t="str">
        <f t="shared" si="2"/>
        <v>Will calculate when Qty/Dwg and Inst/Grp have values</v>
      </c>
    </row>
    <row r="5" spans="1:21" x14ac:dyDescent="0.35">
      <c r="A5" t="s">
        <v>67</v>
      </c>
      <c r="B5">
        <v>3</v>
      </c>
      <c r="C5" t="s">
        <v>16</v>
      </c>
      <c r="D5" t="s">
        <v>69</v>
      </c>
      <c r="E5" t="s">
        <v>7</v>
      </c>
      <c r="F5" t="s">
        <v>7</v>
      </c>
      <c r="G5" s="5">
        <v>6</v>
      </c>
      <c r="H5" s="5" t="s">
        <v>125</v>
      </c>
      <c r="I5" t="s">
        <v>6</v>
      </c>
      <c r="J5" s="6" t="s">
        <v>126</v>
      </c>
      <c r="K5" s="5" t="s">
        <v>127</v>
      </c>
      <c r="L5">
        <v>306739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67</v>
      </c>
      <c r="B6">
        <v>3</v>
      </c>
      <c r="C6" t="s">
        <v>18</v>
      </c>
      <c r="D6" t="s">
        <v>70</v>
      </c>
      <c r="E6" t="s">
        <v>7</v>
      </c>
      <c r="F6" t="s">
        <v>7</v>
      </c>
      <c r="G6" s="5">
        <v>6</v>
      </c>
      <c r="H6" s="5" t="s">
        <v>125</v>
      </c>
      <c r="I6" t="s">
        <v>6</v>
      </c>
      <c r="J6" s="6" t="s">
        <v>126</v>
      </c>
      <c r="K6" s="5" t="s">
        <v>127</v>
      </c>
      <c r="L6">
        <v>325697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67</v>
      </c>
      <c r="B7">
        <v>3</v>
      </c>
      <c r="C7" t="s">
        <v>20</v>
      </c>
      <c r="D7" t="s">
        <v>71</v>
      </c>
      <c r="E7" t="s">
        <v>7</v>
      </c>
      <c r="F7" t="s">
        <v>7</v>
      </c>
      <c r="G7" s="5">
        <v>6</v>
      </c>
      <c r="H7" s="5" t="s">
        <v>125</v>
      </c>
      <c r="I7" t="s">
        <v>6</v>
      </c>
      <c r="J7" s="6" t="s">
        <v>126</v>
      </c>
      <c r="K7" s="5" t="s">
        <v>127</v>
      </c>
      <c r="L7">
        <v>325688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</sheetData>
  <phoneticPr fontId="2" type="noConversion"/>
  <conditionalFormatting sqref="A1">
    <cfRule type="expression" dxfId="96" priority="5">
      <formula>OR($B$1=304,$B$1=316)</formula>
    </cfRule>
    <cfRule type="expression" dxfId="95" priority="6">
      <formula>NOT(OR($B$1=304,$B$1=316))</formula>
    </cfRule>
  </conditionalFormatting>
  <conditionalFormatting sqref="J1:J7">
    <cfRule type="cellIs" dxfId="94" priority="1" operator="equal">
      <formula>"Y"</formula>
    </cfRule>
  </conditionalFormatting>
  <conditionalFormatting sqref="K1:K7">
    <cfRule type="cellIs" dxfId="93" priority="2" operator="equal">
      <formula>"Standard-Copied"</formula>
    </cfRule>
    <cfRule type="cellIs" dxfId="92" priority="3" operator="equal">
      <formula>"Modified-Adjusted"</formula>
    </cfRule>
    <cfRule type="cellIs" dxfId="91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3B06A600-6AE3-44AD-B9F4-472902F05833}">
      <formula1>"304,316,304 or 316"</formula1>
    </dataValidation>
    <dataValidation type="list" allowBlank="1" showInputMessage="1" showErrorMessage="1" sqref="J3:J7" xr:uid="{AE2E6926-3B94-4E49-A25D-0F2B1BD192FC}">
      <formula1>"N,Y"</formula1>
    </dataValidation>
    <dataValidation type="list" allowBlank="1" showInputMessage="1" showErrorMessage="1" sqref="K3:K7" xr:uid="{485A6726-BBAD-4F01-AE7F-29A15974EB67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9FD9-5C9C-48D7-8E6E-8CB8D991E51D}">
  <dimension ref="A1:U7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74.906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20" width="18.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72</v>
      </c>
      <c r="B3">
        <v>3</v>
      </c>
      <c r="C3" t="s">
        <v>11</v>
      </c>
      <c r="D3" t="s">
        <v>66</v>
      </c>
      <c r="E3" t="s">
        <v>7</v>
      </c>
      <c r="F3" t="s">
        <v>7</v>
      </c>
      <c r="G3" s="5">
        <v>5</v>
      </c>
      <c r="H3" s="5" t="s">
        <v>125</v>
      </c>
      <c r="I3" t="s">
        <v>6</v>
      </c>
      <c r="J3" s="6" t="s">
        <v>126</v>
      </c>
      <c r="K3" s="5" t="s">
        <v>127</v>
      </c>
      <c r="L3">
        <v>325738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>
        <v>1</v>
      </c>
      <c r="S3" t="str">
        <f t="shared" ref="S3:S7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7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7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72</v>
      </c>
      <c r="B4">
        <v>3</v>
      </c>
      <c r="C4" t="s">
        <v>14</v>
      </c>
      <c r="D4" t="s">
        <v>68</v>
      </c>
      <c r="E4" t="s">
        <v>7</v>
      </c>
      <c r="F4" t="s">
        <v>7</v>
      </c>
      <c r="G4" s="5">
        <v>1</v>
      </c>
      <c r="H4" s="5" t="s">
        <v>125</v>
      </c>
      <c r="I4" t="s">
        <v>6</v>
      </c>
      <c r="J4" s="6" t="s">
        <v>126</v>
      </c>
      <c r="K4" s="5" t="s">
        <v>127</v>
      </c>
      <c r="L4">
        <v>330177</v>
      </c>
      <c r="M4" t="s">
        <v>128</v>
      </c>
      <c r="N4" t="s">
        <v>7</v>
      </c>
      <c r="O4" t="s">
        <v>7</v>
      </c>
      <c r="P4" t="s">
        <v>7</v>
      </c>
      <c r="Q4">
        <v>0</v>
      </c>
      <c r="R4">
        <v>1</v>
      </c>
      <c r="S4" t="str">
        <f t="shared" si="0"/>
        <v>SELECT 304/316 in B1</v>
      </c>
      <c r="T4" t="str">
        <f t="shared" si="1"/>
        <v>(might have to pull)</v>
      </c>
      <c r="U4" t="str">
        <f t="shared" si="2"/>
        <v>Will calculate when Qty/Dwg and Inst/Grp have values</v>
      </c>
    </row>
    <row r="5" spans="1:21" x14ac:dyDescent="0.35">
      <c r="A5" t="s">
        <v>72</v>
      </c>
      <c r="B5">
        <v>3</v>
      </c>
      <c r="C5" t="s">
        <v>16</v>
      </c>
      <c r="D5" t="s">
        <v>69</v>
      </c>
      <c r="E5" t="s">
        <v>7</v>
      </c>
      <c r="F5" t="s">
        <v>7</v>
      </c>
      <c r="G5" s="5">
        <v>5</v>
      </c>
      <c r="H5" s="5" t="s">
        <v>125</v>
      </c>
      <c r="I5" t="s">
        <v>6</v>
      </c>
      <c r="J5" s="6" t="s">
        <v>126</v>
      </c>
      <c r="K5" s="5" t="s">
        <v>127</v>
      </c>
      <c r="L5">
        <v>306739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72</v>
      </c>
      <c r="B6">
        <v>3</v>
      </c>
      <c r="C6" t="s">
        <v>18</v>
      </c>
      <c r="D6" t="s">
        <v>70</v>
      </c>
      <c r="E6" t="s">
        <v>7</v>
      </c>
      <c r="F6" t="s">
        <v>7</v>
      </c>
      <c r="G6" s="5">
        <v>5</v>
      </c>
      <c r="H6" s="5" t="s">
        <v>125</v>
      </c>
      <c r="I6" t="s">
        <v>6</v>
      </c>
      <c r="J6" s="6" t="s">
        <v>126</v>
      </c>
      <c r="K6" s="5" t="s">
        <v>127</v>
      </c>
      <c r="L6">
        <v>325697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72</v>
      </c>
      <c r="B7">
        <v>3</v>
      </c>
      <c r="C7" t="s">
        <v>20</v>
      </c>
      <c r="D7" t="s">
        <v>71</v>
      </c>
      <c r="E7" t="s">
        <v>7</v>
      </c>
      <c r="F7" t="s">
        <v>7</v>
      </c>
      <c r="G7" s="5">
        <v>5</v>
      </c>
      <c r="H7" s="5" t="s">
        <v>125</v>
      </c>
      <c r="I7" t="s">
        <v>6</v>
      </c>
      <c r="J7" s="6" t="s">
        <v>126</v>
      </c>
      <c r="K7" s="5" t="s">
        <v>127</v>
      </c>
      <c r="L7">
        <v>325688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</sheetData>
  <conditionalFormatting sqref="A1">
    <cfRule type="expression" dxfId="90" priority="5">
      <formula>OR($B$1=304,$B$1=316)</formula>
    </cfRule>
    <cfRule type="expression" dxfId="89" priority="6">
      <formula>NOT(OR($B$1=304,$B$1=316))</formula>
    </cfRule>
  </conditionalFormatting>
  <conditionalFormatting sqref="J1:J7">
    <cfRule type="cellIs" dxfId="88" priority="1" operator="equal">
      <formula>"Y"</formula>
    </cfRule>
  </conditionalFormatting>
  <conditionalFormatting sqref="K1:K7">
    <cfRule type="cellIs" dxfId="87" priority="2" operator="equal">
      <formula>"Standard-Copied"</formula>
    </cfRule>
    <cfRule type="cellIs" dxfId="86" priority="3" operator="equal">
      <formula>"Modified-Adjusted"</formula>
    </cfRule>
    <cfRule type="cellIs" dxfId="85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A10B3627-A5C9-4D47-81A2-75124F7EF022}">
      <formula1>"304,316,304 or 316"</formula1>
    </dataValidation>
    <dataValidation type="list" allowBlank="1" showInputMessage="1" showErrorMessage="1" sqref="J3:J7" xr:uid="{38814255-7EF9-43E5-BF1F-FE540C3AF930}">
      <formula1>"N,Y"</formula1>
    </dataValidation>
    <dataValidation type="list" allowBlank="1" showInputMessage="1" showErrorMessage="1" sqref="K3:K7" xr:uid="{8FB1E5FB-35A8-49F6-A75F-790510CA4A34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2FF-8ED7-43AA-B22D-61CA7A752F0E}">
  <dimension ref="A1:U7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74.906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20" width="18.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73</v>
      </c>
      <c r="B3">
        <v>3</v>
      </c>
      <c r="C3" t="s">
        <v>11</v>
      </c>
      <c r="D3" t="s">
        <v>66</v>
      </c>
      <c r="E3" t="s">
        <v>7</v>
      </c>
      <c r="F3" t="s">
        <v>7</v>
      </c>
      <c r="G3" s="5">
        <v>4</v>
      </c>
      <c r="H3" s="5" t="s">
        <v>125</v>
      </c>
      <c r="I3" t="s">
        <v>6</v>
      </c>
      <c r="J3" s="6" t="s">
        <v>126</v>
      </c>
      <c r="K3" s="5" t="s">
        <v>127</v>
      </c>
      <c r="L3">
        <v>325738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>
        <v>1</v>
      </c>
      <c r="S3" t="str">
        <f t="shared" ref="S3:S7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7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7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73</v>
      </c>
      <c r="B4">
        <v>3</v>
      </c>
      <c r="C4" t="s">
        <v>14</v>
      </c>
      <c r="D4" t="s">
        <v>68</v>
      </c>
      <c r="E4" t="s">
        <v>7</v>
      </c>
      <c r="F4" t="s">
        <v>7</v>
      </c>
      <c r="G4" s="5">
        <v>1</v>
      </c>
      <c r="H4" s="5" t="s">
        <v>125</v>
      </c>
      <c r="I4" t="s">
        <v>6</v>
      </c>
      <c r="J4" s="6" t="s">
        <v>126</v>
      </c>
      <c r="K4" s="5" t="s">
        <v>127</v>
      </c>
      <c r="L4">
        <v>330177</v>
      </c>
      <c r="M4" t="s">
        <v>128</v>
      </c>
      <c r="N4" t="s">
        <v>7</v>
      </c>
      <c r="O4" t="s">
        <v>7</v>
      </c>
      <c r="P4" t="s">
        <v>7</v>
      </c>
      <c r="Q4">
        <v>0</v>
      </c>
      <c r="R4">
        <v>1</v>
      </c>
      <c r="S4" t="str">
        <f t="shared" si="0"/>
        <v>SELECT 304/316 in B1</v>
      </c>
      <c r="T4" t="str">
        <f t="shared" si="1"/>
        <v>(might have to pull)</v>
      </c>
      <c r="U4" t="str">
        <f t="shared" si="2"/>
        <v>Will calculate when Qty/Dwg and Inst/Grp have values</v>
      </c>
    </row>
    <row r="5" spans="1:21" x14ac:dyDescent="0.35">
      <c r="A5" t="s">
        <v>73</v>
      </c>
      <c r="B5">
        <v>3</v>
      </c>
      <c r="C5" t="s">
        <v>16</v>
      </c>
      <c r="D5" t="s">
        <v>69</v>
      </c>
      <c r="E5" t="s">
        <v>7</v>
      </c>
      <c r="F5" t="s">
        <v>7</v>
      </c>
      <c r="G5" s="5">
        <v>4</v>
      </c>
      <c r="H5" s="5" t="s">
        <v>125</v>
      </c>
      <c r="I5" t="s">
        <v>6</v>
      </c>
      <c r="J5" s="6" t="s">
        <v>126</v>
      </c>
      <c r="K5" s="5" t="s">
        <v>127</v>
      </c>
      <c r="L5">
        <v>306739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73</v>
      </c>
      <c r="B6">
        <v>3</v>
      </c>
      <c r="C6" t="s">
        <v>18</v>
      </c>
      <c r="D6" t="s">
        <v>70</v>
      </c>
      <c r="E6" t="s">
        <v>7</v>
      </c>
      <c r="F6" t="s">
        <v>7</v>
      </c>
      <c r="G6" s="5">
        <v>4</v>
      </c>
      <c r="H6" s="5" t="s">
        <v>125</v>
      </c>
      <c r="I6" t="s">
        <v>6</v>
      </c>
      <c r="J6" s="6" t="s">
        <v>126</v>
      </c>
      <c r="K6" s="5" t="s">
        <v>127</v>
      </c>
      <c r="L6">
        <v>325697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  <row r="7" spans="1:21" x14ac:dyDescent="0.35">
      <c r="A7" t="s">
        <v>73</v>
      </c>
      <c r="B7">
        <v>3</v>
      </c>
      <c r="C7" t="s">
        <v>20</v>
      </c>
      <c r="D7" t="s">
        <v>71</v>
      </c>
      <c r="E7" t="s">
        <v>7</v>
      </c>
      <c r="F7" t="s">
        <v>7</v>
      </c>
      <c r="G7" s="5">
        <v>4</v>
      </c>
      <c r="H7" s="5" t="s">
        <v>125</v>
      </c>
      <c r="I7" t="s">
        <v>6</v>
      </c>
      <c r="J7" s="6" t="s">
        <v>126</v>
      </c>
      <c r="K7" s="5" t="s">
        <v>127</v>
      </c>
      <c r="L7">
        <v>325688</v>
      </c>
      <c r="M7" t="s">
        <v>128</v>
      </c>
      <c r="N7" t="s">
        <v>7</v>
      </c>
      <c r="O7" t="s">
        <v>7</v>
      </c>
      <c r="P7" t="s">
        <v>7</v>
      </c>
      <c r="Q7">
        <v>0</v>
      </c>
      <c r="R7">
        <v>1</v>
      </c>
      <c r="S7" t="str">
        <f t="shared" si="0"/>
        <v>SELECT 304/316 in B1</v>
      </c>
      <c r="T7" t="str">
        <f t="shared" si="1"/>
        <v>(might have to pull)</v>
      </c>
      <c r="U7" t="str">
        <f t="shared" si="2"/>
        <v>Will calculate when Qty/Dwg and Inst/Grp have values</v>
      </c>
    </row>
  </sheetData>
  <conditionalFormatting sqref="A1">
    <cfRule type="expression" dxfId="84" priority="5">
      <formula>OR($B$1=304,$B$1=316)</formula>
    </cfRule>
    <cfRule type="expression" dxfId="83" priority="6">
      <formula>NOT(OR($B$1=304,$B$1=316))</formula>
    </cfRule>
  </conditionalFormatting>
  <conditionalFormatting sqref="J1:J7">
    <cfRule type="cellIs" dxfId="82" priority="1" operator="equal">
      <formula>"Y"</formula>
    </cfRule>
  </conditionalFormatting>
  <conditionalFormatting sqref="K1:K7">
    <cfRule type="cellIs" dxfId="81" priority="2" operator="equal">
      <formula>"Standard-Copied"</formula>
    </cfRule>
    <cfRule type="cellIs" dxfId="80" priority="3" operator="equal">
      <formula>"Modified-Adjusted"</formula>
    </cfRule>
    <cfRule type="cellIs" dxfId="79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58475AC1-DA66-4105-AF7E-6DBBE43DA4C5}">
      <formula1>"304,316,304 or 316"</formula1>
    </dataValidation>
    <dataValidation type="list" allowBlank="1" showInputMessage="1" showErrorMessage="1" sqref="J3:J7" xr:uid="{95177A5D-8D90-4E2F-AD08-444CC78E92FA}">
      <formula1>"N,Y"</formula1>
    </dataValidation>
    <dataValidation type="list" allowBlank="1" showInputMessage="1" showErrorMessage="1" sqref="K3:K7" xr:uid="{8B146808-B2D2-417E-BD74-59832EB0D7A9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3AA1-2A7B-4A1F-98C9-1215FA2830AA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78" priority="5">
      <formula>OR($B$1=304,$B$1=316)</formula>
    </cfRule>
    <cfRule type="expression" dxfId="77" priority="6">
      <formula>NOT(OR($B$1=304,$B$1=316))</formula>
    </cfRule>
  </conditionalFormatting>
  <conditionalFormatting sqref="J1:J3">
    <cfRule type="cellIs" dxfId="76" priority="1" operator="equal">
      <formula>"Y"</formula>
    </cfRule>
  </conditionalFormatting>
  <conditionalFormatting sqref="K1:K3">
    <cfRule type="cellIs" dxfId="75" priority="2" operator="equal">
      <formula>"Standard-Copied"</formula>
    </cfRule>
    <cfRule type="cellIs" dxfId="74" priority="3" operator="equal">
      <formula>"Modified-Adjusted"</formula>
    </cfRule>
    <cfRule type="cellIs" dxfId="7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C87A4AB8-BDA4-4B9B-AB4F-743FE2199FE0}">
      <formula1>"304,316,304 or 316"</formula1>
    </dataValidation>
    <dataValidation type="list" allowBlank="1" showInputMessage="1" showErrorMessage="1" sqref="J3" xr:uid="{A217E0D7-F6F9-42CE-955F-034DBDA1ADB2}">
      <formula1>"N,Y"</formula1>
    </dataValidation>
    <dataValidation type="list" allowBlank="1" showInputMessage="1" showErrorMessage="1" sqref="K3" xr:uid="{5991C0DA-2CB1-4034-9783-0F8CBA7402ED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C98A-836A-4138-9A5D-5618AFFF42C2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74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72" priority="5">
      <formula>OR($B$1=304,$B$1=316)</formula>
    </cfRule>
    <cfRule type="expression" dxfId="71" priority="6">
      <formula>NOT(OR($B$1=304,$B$1=316))</formula>
    </cfRule>
  </conditionalFormatting>
  <conditionalFormatting sqref="J1:J3">
    <cfRule type="cellIs" dxfId="70" priority="1" operator="equal">
      <formula>"Y"</formula>
    </cfRule>
  </conditionalFormatting>
  <conditionalFormatting sqref="K1:K3">
    <cfRule type="cellIs" dxfId="69" priority="2" operator="equal">
      <formula>"Standard-Copied"</formula>
    </cfRule>
    <cfRule type="cellIs" dxfId="68" priority="3" operator="equal">
      <formula>"Modified-Adjusted"</formula>
    </cfRule>
    <cfRule type="cellIs" dxfId="67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DC7A228A-3086-43B2-9A09-1F0BC58D760F}">
      <formula1>"304,316,304 or 316"</formula1>
    </dataValidation>
    <dataValidation type="list" allowBlank="1" showInputMessage="1" showErrorMessage="1" sqref="J3" xr:uid="{AB883120-40C9-4F29-8D7D-FD41108E9D77}">
      <formula1>"N,Y"</formula1>
    </dataValidation>
    <dataValidation type="list" allowBlank="1" showInputMessage="1" showErrorMessage="1" sqref="K3" xr:uid="{63F98F86-0DF7-4E7B-9BDA-A9D3C28BF0F7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EFF1-7AAC-42F7-A26D-02C6CFA7DBB0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66" priority="5">
      <formula>OR($B$1=304,$B$1=316)</formula>
    </cfRule>
    <cfRule type="expression" dxfId="65" priority="6">
      <formula>NOT(OR($B$1=304,$B$1=316))</formula>
    </cfRule>
  </conditionalFormatting>
  <conditionalFormatting sqref="J1:J3">
    <cfRule type="cellIs" dxfId="64" priority="1" operator="equal">
      <formula>"Y"</formula>
    </cfRule>
  </conditionalFormatting>
  <conditionalFormatting sqref="K1:K3">
    <cfRule type="cellIs" dxfId="63" priority="2" operator="equal">
      <formula>"Standard-Copied"</formula>
    </cfRule>
    <cfRule type="cellIs" dxfId="62" priority="3" operator="equal">
      <formula>"Modified-Adjusted"</formula>
    </cfRule>
    <cfRule type="cellIs" dxfId="61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74934133-15FA-47C8-BB1A-680F2FB2DB4D}">
      <formula1>"304,316,304 or 316"</formula1>
    </dataValidation>
    <dataValidation type="list" allowBlank="1" showInputMessage="1" showErrorMessage="1" sqref="J3" xr:uid="{2EBFACAB-DC92-4198-A4E3-3A8056C75EA0}">
      <formula1>"N,Y"</formula1>
    </dataValidation>
    <dataValidation type="list" allowBlank="1" showInputMessage="1" showErrorMessage="1" sqref="K3" xr:uid="{3EB36006-8C43-4854-B5FC-0EA4FF1B49AA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36A3-9EED-4FFA-AF34-79141C8561A4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60" priority="5">
      <formula>OR($B$1=304,$B$1=316)</formula>
    </cfRule>
    <cfRule type="expression" dxfId="59" priority="6">
      <formula>NOT(OR($B$1=304,$B$1=316))</formula>
    </cfRule>
  </conditionalFormatting>
  <conditionalFormatting sqref="J1:J3">
    <cfRule type="cellIs" dxfId="58" priority="1" operator="equal">
      <formula>"Y"</formula>
    </cfRule>
  </conditionalFormatting>
  <conditionalFormatting sqref="K1:K3">
    <cfRule type="cellIs" dxfId="57" priority="2" operator="equal">
      <formula>"Standard-Copied"</formula>
    </cfRule>
    <cfRule type="cellIs" dxfId="56" priority="3" operator="equal">
      <formula>"Modified-Adjusted"</formula>
    </cfRule>
    <cfRule type="cellIs" dxfId="55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C61C5431-1522-45B6-BCC6-934ADF2349AA}">
      <formula1>"304,316,304 or 316"</formula1>
    </dataValidation>
    <dataValidation type="list" allowBlank="1" showInputMessage="1" showErrorMessage="1" sqref="J3" xr:uid="{98399046-CB6E-4404-937A-DAC32626336F}">
      <formula1>"N,Y"</formula1>
    </dataValidation>
    <dataValidation type="list" allowBlank="1" showInputMessage="1" showErrorMessage="1" sqref="K3" xr:uid="{5727712B-4FD4-4713-8E84-775A8094BF52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CEDB-98B7-4EB7-A898-6264356561F4}">
  <dimension ref="A1:U4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77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15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4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4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4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77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15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</sheetData>
  <conditionalFormatting sqref="A1">
    <cfRule type="expression" dxfId="54" priority="5">
      <formula>OR($B$1=304,$B$1=316)</formula>
    </cfRule>
    <cfRule type="expression" dxfId="53" priority="6">
      <formula>NOT(OR($B$1=304,$B$1=316))</formula>
    </cfRule>
  </conditionalFormatting>
  <conditionalFormatting sqref="J1:J4">
    <cfRule type="cellIs" dxfId="52" priority="1" operator="equal">
      <formula>"Y"</formula>
    </cfRule>
  </conditionalFormatting>
  <conditionalFormatting sqref="K1:K4">
    <cfRule type="cellIs" dxfId="51" priority="2" operator="equal">
      <formula>"Standard-Copied"</formula>
    </cfRule>
    <cfRule type="cellIs" dxfId="50" priority="3" operator="equal">
      <formula>"Modified-Adjusted"</formula>
    </cfRule>
    <cfRule type="cellIs" dxfId="49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29A4908E-BC62-4D37-93F6-2FF8624BA671}">
      <formula1>"304,316,304 or 316"</formula1>
    </dataValidation>
    <dataValidation type="list" allowBlank="1" showInputMessage="1" showErrorMessage="1" sqref="J3:J4" xr:uid="{26B195A6-BB9D-4414-99CE-8BA69BA81C41}">
      <formula1>"N,Y"</formula1>
    </dataValidation>
    <dataValidation type="list" allowBlank="1" showInputMessage="1" showErrorMessage="1" sqref="K3:K4" xr:uid="{444F4E63-13C8-4087-B369-C6DDB3FAC674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D4AA-6CF2-46EE-A32D-CE88F63124F6}">
  <dimension ref="A1:U6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78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6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6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6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6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78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6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78</v>
      </c>
      <c r="B5" t="s">
        <v>80</v>
      </c>
      <c r="C5" t="s">
        <v>16</v>
      </c>
      <c r="D5" t="s">
        <v>79</v>
      </c>
      <c r="E5" t="s">
        <v>7</v>
      </c>
      <c r="F5" t="s">
        <v>7</v>
      </c>
      <c r="G5" s="5">
        <v>2</v>
      </c>
      <c r="H5" s="5" t="s">
        <v>125</v>
      </c>
      <c r="I5" t="s">
        <v>6</v>
      </c>
      <c r="J5" s="6" t="s">
        <v>126</v>
      </c>
      <c r="K5" s="5" t="s">
        <v>127</v>
      </c>
      <c r="L5">
        <v>460560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6" spans="1:21" x14ac:dyDescent="0.35">
      <c r="A6" t="s">
        <v>78</v>
      </c>
      <c r="B6">
        <v>1</v>
      </c>
      <c r="C6" t="s">
        <v>18</v>
      </c>
      <c r="D6" t="s">
        <v>81</v>
      </c>
      <c r="E6" t="s">
        <v>7</v>
      </c>
      <c r="F6" t="s">
        <v>7</v>
      </c>
      <c r="G6" s="5">
        <v>12</v>
      </c>
      <c r="H6" s="5" t="s">
        <v>125</v>
      </c>
      <c r="I6" t="s">
        <v>6</v>
      </c>
      <c r="J6" s="6" t="s">
        <v>126</v>
      </c>
      <c r="K6" s="5" t="s">
        <v>127</v>
      </c>
      <c r="L6">
        <v>460671</v>
      </c>
      <c r="M6" t="s">
        <v>128</v>
      </c>
      <c r="N6" t="s">
        <v>7</v>
      </c>
      <c r="O6" t="s">
        <v>7</v>
      </c>
      <c r="P6" t="s">
        <v>7</v>
      </c>
      <c r="Q6">
        <v>0</v>
      </c>
      <c r="R6">
        <v>1</v>
      </c>
      <c r="S6" t="str">
        <f t="shared" si="0"/>
        <v>SELECT 304/316 in B1</v>
      </c>
      <c r="T6" t="str">
        <f t="shared" si="1"/>
        <v>(might have to pull)</v>
      </c>
      <c r="U6" t="str">
        <f t="shared" si="2"/>
        <v>Will calculate when Qty/Dwg and Inst/Grp have values</v>
      </c>
    </row>
  </sheetData>
  <conditionalFormatting sqref="A1">
    <cfRule type="expression" dxfId="48" priority="5">
      <formula>OR($B$1=304,$B$1=316)</formula>
    </cfRule>
    <cfRule type="expression" dxfId="47" priority="6">
      <formula>NOT(OR($B$1=304,$B$1=316))</formula>
    </cfRule>
  </conditionalFormatting>
  <conditionalFormatting sqref="J1:J6">
    <cfRule type="cellIs" dxfId="46" priority="1" operator="equal">
      <formula>"Y"</formula>
    </cfRule>
  </conditionalFormatting>
  <conditionalFormatting sqref="K1:K6">
    <cfRule type="cellIs" dxfId="45" priority="2" operator="equal">
      <formula>"Standard-Copied"</formula>
    </cfRule>
    <cfRule type="cellIs" dxfId="44" priority="3" operator="equal">
      <formula>"Modified-Adjusted"</formula>
    </cfRule>
    <cfRule type="cellIs" dxfId="4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394C9ED0-FB76-43DE-A37F-278B9A283750}">
      <formula1>"304,316,304 or 316"</formula1>
    </dataValidation>
    <dataValidation type="list" allowBlank="1" showInputMessage="1" showErrorMessage="1" sqref="J3:J6" xr:uid="{A41D522B-550C-46F5-B8AE-B032FE5CCBF8}">
      <formula1>"N,Y"</formula1>
    </dataValidation>
    <dataValidation type="list" allowBlank="1" showInputMessage="1" showErrorMessage="1" sqref="K3:K6" xr:uid="{DAA26BB1-7A14-4AD9-AD6D-7E1E40FA50DB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5EDC-CA20-4496-A66D-7F73A0457376}">
  <dimension ref="A1:U12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0.1796875" bestFit="1" customWidth="1"/>
    <col min="9" max="9" width="10.90625" bestFit="1" customWidth="1"/>
    <col min="10" max="10" width="40.453125" bestFit="1" customWidth="1"/>
    <col min="11" max="11" width="9.54296875" bestFit="1" customWidth="1"/>
    <col min="12" max="12" width="12.54296875" bestFit="1" customWidth="1"/>
    <col min="13" max="13" width="22.7265625" bestFit="1" customWidth="1"/>
    <col min="14" max="14" width="14.54296875" style="2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8.54296875" bestFit="1" customWidth="1"/>
    <col min="20" max="20" width="18.6328125" bestFit="1" customWidth="1"/>
    <col min="21" max="21" width="20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  <c r="N1"/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4" spans="1:21" x14ac:dyDescent="0.35">
      <c r="A4" t="s">
        <v>137</v>
      </c>
    </row>
    <row r="6" spans="1:21" x14ac:dyDescent="0.35">
      <c r="A6" t="s">
        <v>138</v>
      </c>
    </row>
    <row r="8" spans="1:21" x14ac:dyDescent="0.35">
      <c r="A8" t="s">
        <v>135</v>
      </c>
    </row>
    <row r="10" spans="1:21" x14ac:dyDescent="0.35">
      <c r="A10" t="s">
        <v>139</v>
      </c>
    </row>
    <row r="12" spans="1:21" x14ac:dyDescent="0.35">
      <c r="A12" t="s">
        <v>129</v>
      </c>
    </row>
  </sheetData>
  <conditionalFormatting sqref="A1">
    <cfRule type="expression" dxfId="42" priority="5">
      <formula>OR($B$1=304,$B$1=316)</formula>
    </cfRule>
    <cfRule type="expression" dxfId="41" priority="6">
      <formula>NOT(OR($B$1=304,$B$1=316))</formula>
    </cfRule>
  </conditionalFormatting>
  <conditionalFormatting sqref="J1:J2">
    <cfRule type="cellIs" dxfId="40" priority="1" operator="equal">
      <formula>"Y"</formula>
    </cfRule>
  </conditionalFormatting>
  <conditionalFormatting sqref="K1:K2">
    <cfRule type="cellIs" dxfId="39" priority="2" operator="equal">
      <formula>"Standard-Copied"</formula>
    </cfRule>
    <cfRule type="cellIs" dxfId="38" priority="3" operator="equal">
      <formula>"Modified-Adjusted"</formula>
    </cfRule>
    <cfRule type="cellIs" dxfId="37" priority="4" operator="equal">
      <formula>"Custom-Manual"</formula>
    </cfRule>
  </conditionalFormatting>
  <dataValidations count="1">
    <dataValidation type="list" allowBlank="1" showInputMessage="1" showErrorMessage="1" error="Value must be either 304 or 316" prompt="Enter general hardware material choice here - either 304 or 316" sqref="B1" xr:uid="{DDBD11F4-40EE-44C3-A215-3CD9B89B3D2F}">
      <formula1>"304,316,304 or 316"</formula1>
    </dataValidation>
  </dataValidation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3360-C834-4E45-8F5A-B57E2BC713BC}">
  <dimension ref="A1:U5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31.36328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20" width="18.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83</v>
      </c>
      <c r="B3" t="s">
        <v>7</v>
      </c>
      <c r="C3" t="s">
        <v>11</v>
      </c>
      <c r="D3" t="s">
        <v>82</v>
      </c>
      <c r="E3" t="s">
        <v>7</v>
      </c>
      <c r="F3" t="s">
        <v>7</v>
      </c>
      <c r="G3" s="5">
        <v>1</v>
      </c>
      <c r="H3" s="5" t="s">
        <v>125</v>
      </c>
      <c r="I3" t="s">
        <v>6</v>
      </c>
      <c r="J3" s="6" t="s">
        <v>126</v>
      </c>
      <c r="K3" s="5" t="s">
        <v>127</v>
      </c>
      <c r="L3">
        <v>377114</v>
      </c>
      <c r="M3" t="s">
        <v>128</v>
      </c>
      <c r="N3" t="s">
        <v>7</v>
      </c>
      <c r="O3" t="s">
        <v>7</v>
      </c>
      <c r="P3" t="s">
        <v>7</v>
      </c>
      <c r="Q3">
        <v>0</v>
      </c>
      <c r="R3">
        <v>1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  <row r="5" spans="1:21" x14ac:dyDescent="0.35">
      <c r="A5" t="s">
        <v>140</v>
      </c>
    </row>
  </sheetData>
  <conditionalFormatting sqref="A1">
    <cfRule type="expression" dxfId="36" priority="5">
      <formula>OR($B$1=304,$B$1=316)</formula>
    </cfRule>
    <cfRule type="expression" dxfId="35" priority="6">
      <formula>NOT(OR($B$1=304,$B$1=316))</formula>
    </cfRule>
  </conditionalFormatting>
  <conditionalFormatting sqref="J1:J3">
    <cfRule type="cellIs" dxfId="34" priority="1" operator="equal">
      <formula>"Y"</formula>
    </cfRule>
  </conditionalFormatting>
  <conditionalFormatting sqref="K1:K3">
    <cfRule type="cellIs" dxfId="33" priority="2" operator="equal">
      <formula>"Standard-Copied"</formula>
    </cfRule>
    <cfRule type="cellIs" dxfId="32" priority="3" operator="equal">
      <formula>"Modified-Adjusted"</formula>
    </cfRule>
    <cfRule type="cellIs" dxfId="31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F99D30E4-07E4-4BB5-881C-0D374AE53D6D}">
      <formula1>"304,316,304 or 316"</formula1>
    </dataValidation>
    <dataValidation type="list" allowBlank="1" showInputMessage="1" showErrorMessage="1" sqref="J3" xr:uid="{FA40189A-3679-4E6D-B908-CE6C550A3638}">
      <formula1>"N,Y"</formula1>
    </dataValidation>
    <dataValidation type="list" allowBlank="1" showInputMessage="1" showErrorMessage="1" sqref="K3" xr:uid="{5F94D221-F83A-45E0-9C3B-5D313568CC40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B312-9D28-4686-A4B4-6C888A2667E9}">
  <dimension ref="A1:U11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44.5429687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42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87</v>
      </c>
      <c r="B3" t="s">
        <v>86</v>
      </c>
      <c r="C3" t="s">
        <v>11</v>
      </c>
      <c r="D3" t="s">
        <v>85</v>
      </c>
      <c r="E3" t="s">
        <v>7</v>
      </c>
      <c r="F3" t="s">
        <v>7</v>
      </c>
      <c r="G3" s="5">
        <v>12</v>
      </c>
      <c r="H3" s="5" t="s">
        <v>125</v>
      </c>
      <c r="I3" t="s">
        <v>6</v>
      </c>
      <c r="J3" s="6" t="s">
        <v>126</v>
      </c>
      <c r="K3" s="5" t="s">
        <v>127</v>
      </c>
      <c r="L3" t="s">
        <v>84</v>
      </c>
      <c r="M3" t="s">
        <v>128</v>
      </c>
      <c r="N3" t="s">
        <v>7</v>
      </c>
      <c r="O3" t="s">
        <v>7</v>
      </c>
      <c r="P3">
        <v>0</v>
      </c>
      <c r="Q3">
        <v>0</v>
      </c>
      <c r="R3">
        <v>1</v>
      </c>
      <c r="S3" t="str">
        <f t="shared" ref="S3:S9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9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( 304 or 316 SS of ) (might have to pull)</v>
      </c>
      <c r="U3" t="str">
        <f t="shared" ref="U3:U9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87</v>
      </c>
      <c r="B4" t="s">
        <v>86</v>
      </c>
      <c r="C4" t="s">
        <v>14</v>
      </c>
      <c r="D4" t="s">
        <v>89</v>
      </c>
      <c r="E4" t="s">
        <v>7</v>
      </c>
      <c r="F4" t="s">
        <v>7</v>
      </c>
      <c r="G4" s="5">
        <v>12</v>
      </c>
      <c r="H4" s="5" t="s">
        <v>125</v>
      </c>
      <c r="I4" t="s">
        <v>6</v>
      </c>
      <c r="J4" s="6" t="s">
        <v>126</v>
      </c>
      <c r="K4" s="5" t="s">
        <v>127</v>
      </c>
      <c r="L4" t="s">
        <v>88</v>
      </c>
      <c r="M4" t="s">
        <v>128</v>
      </c>
      <c r="N4" t="s">
        <v>7</v>
      </c>
      <c r="O4" t="s">
        <v>7</v>
      </c>
      <c r="P4">
        <v>0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87</v>
      </c>
      <c r="B5" t="s">
        <v>86</v>
      </c>
      <c r="C5" t="s">
        <v>16</v>
      </c>
      <c r="D5" t="s">
        <v>91</v>
      </c>
      <c r="E5" t="s">
        <v>7</v>
      </c>
      <c r="F5" t="s">
        <v>7</v>
      </c>
      <c r="G5" s="5">
        <v>12</v>
      </c>
      <c r="H5" s="5" t="s">
        <v>125</v>
      </c>
      <c r="I5" t="s">
        <v>6</v>
      </c>
      <c r="J5" s="6" t="s">
        <v>126</v>
      </c>
      <c r="K5" s="5" t="s">
        <v>127</v>
      </c>
      <c r="L5" t="s">
        <v>90</v>
      </c>
      <c r="M5" t="s">
        <v>128</v>
      </c>
      <c r="N5" t="s">
        <v>7</v>
      </c>
      <c r="O5" t="s">
        <v>7</v>
      </c>
      <c r="P5">
        <v>0</v>
      </c>
      <c r="Q5">
        <v>0</v>
      </c>
      <c r="R5">
        <v>1</v>
      </c>
      <c r="S5" t="str">
        <f t="shared" si="0"/>
        <v>SELECT 304/316 in B1</v>
      </c>
      <c r="T5" t="str">
        <f t="shared" si="1"/>
        <v>( 304 or 316 SS of ) (might have to pull)</v>
      </c>
      <c r="U5" t="str">
        <f t="shared" si="2"/>
        <v>Will calculate when Qty/Dwg and Inst/Grp have values</v>
      </c>
    </row>
    <row r="6" spans="1:21" x14ac:dyDescent="0.35">
      <c r="A6" t="s">
        <v>87</v>
      </c>
      <c r="B6" t="s">
        <v>93</v>
      </c>
      <c r="C6" t="s">
        <v>18</v>
      </c>
      <c r="D6" t="s">
        <v>92</v>
      </c>
      <c r="E6">
        <v>0</v>
      </c>
      <c r="F6">
        <v>0</v>
      </c>
      <c r="G6" s="5">
        <v>4</v>
      </c>
      <c r="H6" s="5" t="s">
        <v>125</v>
      </c>
      <c r="I6" t="s">
        <v>6</v>
      </c>
      <c r="J6" s="6" t="s">
        <v>126</v>
      </c>
      <c r="K6" s="5" t="s">
        <v>127</v>
      </c>
      <c r="L6">
        <v>495493</v>
      </c>
      <c r="M6" t="s">
        <v>128</v>
      </c>
      <c r="N6">
        <v>0</v>
      </c>
      <c r="O6">
        <v>0</v>
      </c>
      <c r="P6">
        <v>0</v>
      </c>
      <c r="Q6">
        <v>0</v>
      </c>
      <c r="R6">
        <v>1</v>
      </c>
      <c r="S6" t="str">
        <f t="shared" si="0"/>
        <v>SELECT 304/316 in B1</v>
      </c>
      <c r="T6" t="str">
        <f t="shared" si="1"/>
        <v>( 0 0 of ) (might have to pull)</v>
      </c>
      <c r="U6" t="str">
        <f t="shared" si="2"/>
        <v>Will calculate when Qty/Dwg and Inst/Grp have values</v>
      </c>
    </row>
    <row r="7" spans="1:21" x14ac:dyDescent="0.35">
      <c r="A7" t="s">
        <v>87</v>
      </c>
      <c r="B7" t="s">
        <v>86</v>
      </c>
      <c r="C7" t="s">
        <v>20</v>
      </c>
      <c r="D7" t="s">
        <v>95</v>
      </c>
      <c r="E7" t="s">
        <v>7</v>
      </c>
      <c r="F7" t="s">
        <v>7</v>
      </c>
      <c r="G7" s="5">
        <v>9</v>
      </c>
      <c r="H7" s="5" t="s">
        <v>125</v>
      </c>
      <c r="I7" t="s">
        <v>6</v>
      </c>
      <c r="J7" s="6" t="s">
        <v>126</v>
      </c>
      <c r="K7" s="5" t="s">
        <v>127</v>
      </c>
      <c r="L7" t="s">
        <v>94</v>
      </c>
      <c r="M7" t="s">
        <v>128</v>
      </c>
      <c r="N7" t="s">
        <v>7</v>
      </c>
      <c r="O7" t="s">
        <v>7</v>
      </c>
      <c r="P7">
        <v>0</v>
      </c>
      <c r="Q7">
        <v>0</v>
      </c>
      <c r="R7">
        <v>1</v>
      </c>
      <c r="S7" t="str">
        <f t="shared" si="0"/>
        <v>SELECT 304/316 in B1</v>
      </c>
      <c r="T7" t="str">
        <f t="shared" si="1"/>
        <v>( 304 or 316 SS of ) (might have to pull)</v>
      </c>
      <c r="U7" t="str">
        <f t="shared" si="2"/>
        <v>Will calculate when Qty/Dwg and Inst/Grp have values</v>
      </c>
    </row>
    <row r="8" spans="1:21" x14ac:dyDescent="0.35">
      <c r="A8" t="s">
        <v>87</v>
      </c>
      <c r="B8" t="s">
        <v>86</v>
      </c>
      <c r="C8" t="s">
        <v>22</v>
      </c>
      <c r="D8" t="s">
        <v>97</v>
      </c>
      <c r="E8" t="s">
        <v>7</v>
      </c>
      <c r="F8" t="s">
        <v>7</v>
      </c>
      <c r="G8" s="5">
        <v>9</v>
      </c>
      <c r="H8" s="5" t="s">
        <v>125</v>
      </c>
      <c r="I8" t="s">
        <v>6</v>
      </c>
      <c r="J8" s="6" t="s">
        <v>126</v>
      </c>
      <c r="K8" s="5" t="s">
        <v>127</v>
      </c>
      <c r="L8" t="s">
        <v>96</v>
      </c>
      <c r="M8" t="s">
        <v>128</v>
      </c>
      <c r="N8" t="s">
        <v>7</v>
      </c>
      <c r="O8" t="s">
        <v>7</v>
      </c>
      <c r="P8">
        <v>0</v>
      </c>
      <c r="Q8">
        <v>0</v>
      </c>
      <c r="R8">
        <v>1</v>
      </c>
      <c r="S8" t="str">
        <f t="shared" si="0"/>
        <v>SELECT 304/316 in B1</v>
      </c>
      <c r="T8" t="str">
        <f t="shared" si="1"/>
        <v>( 304 or 316 SS of ) (might have to pull)</v>
      </c>
      <c r="U8" t="str">
        <f t="shared" si="2"/>
        <v>Will calculate when Qty/Dwg and Inst/Grp have values</v>
      </c>
    </row>
    <row r="9" spans="1:21" x14ac:dyDescent="0.35">
      <c r="A9" t="s">
        <v>87</v>
      </c>
      <c r="B9" t="s">
        <v>86</v>
      </c>
      <c r="C9" t="s">
        <v>24</v>
      </c>
      <c r="D9" t="s">
        <v>99</v>
      </c>
      <c r="E9" t="s">
        <v>7</v>
      </c>
      <c r="F9" t="s">
        <v>7</v>
      </c>
      <c r="G9" s="5">
        <v>9</v>
      </c>
      <c r="H9" s="5" t="s">
        <v>125</v>
      </c>
      <c r="I9" t="s">
        <v>6</v>
      </c>
      <c r="J9" s="6" t="s">
        <v>126</v>
      </c>
      <c r="K9" s="5" t="s">
        <v>127</v>
      </c>
      <c r="L9" t="s">
        <v>98</v>
      </c>
      <c r="M9" t="s">
        <v>128</v>
      </c>
      <c r="N9" t="s">
        <v>7</v>
      </c>
      <c r="O9" t="s">
        <v>7</v>
      </c>
      <c r="P9">
        <v>0</v>
      </c>
      <c r="Q9">
        <v>0</v>
      </c>
      <c r="R9">
        <v>1</v>
      </c>
      <c r="S9" t="str">
        <f t="shared" si="0"/>
        <v>SELECT 304/316 in B1</v>
      </c>
      <c r="T9" t="str">
        <f t="shared" si="1"/>
        <v>( 304 or 316 SS of ) (might have to pull)</v>
      </c>
      <c r="U9" t="str">
        <f t="shared" si="2"/>
        <v>Will calculate when Qty/Dwg and Inst/Grp have values</v>
      </c>
    </row>
    <row r="11" spans="1:21" x14ac:dyDescent="0.35">
      <c r="A11" t="s">
        <v>141</v>
      </c>
    </row>
  </sheetData>
  <phoneticPr fontId="2" type="noConversion"/>
  <conditionalFormatting sqref="A1">
    <cfRule type="expression" dxfId="30" priority="9">
      <formula>OR($B$1=304,$B$1=316)</formula>
    </cfRule>
    <cfRule type="expression" dxfId="29" priority="10">
      <formula>NOT(OR($B$1=304,$B$1=316))</formula>
    </cfRule>
  </conditionalFormatting>
  <conditionalFormatting sqref="J1:J9">
    <cfRule type="cellIs" dxfId="28" priority="5" operator="equal">
      <formula>"Y"</formula>
    </cfRule>
  </conditionalFormatting>
  <conditionalFormatting sqref="K1:K9">
    <cfRule type="cellIs" dxfId="27" priority="6" operator="equal">
      <formula>"Standard-Copied"</formula>
    </cfRule>
    <cfRule type="cellIs" dxfId="26" priority="7" operator="equal">
      <formula>"Modified-Adjusted"</formula>
    </cfRule>
    <cfRule type="cellIs" dxfId="25" priority="8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8035220E-34F8-4A54-9808-F69FCE2B45E1}">
      <formula1>"304,316,304 or 316"</formula1>
    </dataValidation>
    <dataValidation type="list" allowBlank="1" showInputMessage="1" showErrorMessage="1" sqref="J3:J9" xr:uid="{4A24D095-C846-49EC-B7C8-D4BDB03C44D8}">
      <formula1>"N,Y"</formula1>
    </dataValidation>
    <dataValidation type="list" allowBlank="1" showInputMessage="1" showErrorMessage="1" sqref="K3:K9" xr:uid="{D1368E32-A099-4C81-8F66-C16C409E8DD5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5EEB-E719-4207-A3F2-D6E1E40A9589}">
  <dimension ref="A1:U10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4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100</v>
      </c>
      <c r="B3" t="s">
        <v>86</v>
      </c>
      <c r="C3" t="s">
        <v>11</v>
      </c>
      <c r="D3" t="s">
        <v>95</v>
      </c>
      <c r="E3" t="s">
        <v>7</v>
      </c>
      <c r="F3" t="s">
        <v>7</v>
      </c>
      <c r="G3" s="5">
        <v>9</v>
      </c>
      <c r="H3" s="5" t="s">
        <v>125</v>
      </c>
      <c r="I3" t="s">
        <v>6</v>
      </c>
      <c r="J3" s="6" t="s">
        <v>126</v>
      </c>
      <c r="K3" s="5" t="s">
        <v>127</v>
      </c>
      <c r="L3" t="s">
        <v>94</v>
      </c>
      <c r="M3" t="s">
        <v>128</v>
      </c>
      <c r="N3" t="s">
        <v>7</v>
      </c>
      <c r="O3" t="s">
        <v>7</v>
      </c>
      <c r="P3">
        <v>0</v>
      </c>
      <c r="Q3">
        <v>0</v>
      </c>
      <c r="R3">
        <v>1</v>
      </c>
      <c r="S3" t="str">
        <f t="shared" ref="S3:S8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8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( 304 or 316 SS of ) (might have to pull)</v>
      </c>
      <c r="U3" t="str">
        <f t="shared" ref="U3:U8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100</v>
      </c>
      <c r="B4" t="s">
        <v>86</v>
      </c>
      <c r="C4" t="s">
        <v>14</v>
      </c>
      <c r="D4" t="s">
        <v>97</v>
      </c>
      <c r="E4" t="s">
        <v>7</v>
      </c>
      <c r="F4" t="s">
        <v>7</v>
      </c>
      <c r="G4" s="5">
        <v>9</v>
      </c>
      <c r="H4" s="5" t="s">
        <v>125</v>
      </c>
      <c r="I4" t="s">
        <v>6</v>
      </c>
      <c r="J4" s="6" t="s">
        <v>126</v>
      </c>
      <c r="K4" s="5" t="s">
        <v>127</v>
      </c>
      <c r="L4" t="s">
        <v>96</v>
      </c>
      <c r="M4" t="s">
        <v>128</v>
      </c>
      <c r="N4" t="s">
        <v>7</v>
      </c>
      <c r="O4" t="s">
        <v>7</v>
      </c>
      <c r="P4">
        <v>0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100</v>
      </c>
      <c r="B5" t="s">
        <v>86</v>
      </c>
      <c r="C5" t="s">
        <v>16</v>
      </c>
      <c r="D5" t="s">
        <v>99</v>
      </c>
      <c r="E5" t="s">
        <v>7</v>
      </c>
      <c r="F5" t="s">
        <v>7</v>
      </c>
      <c r="G5" s="5">
        <v>9</v>
      </c>
      <c r="H5" s="5" t="s">
        <v>125</v>
      </c>
      <c r="I5" t="s">
        <v>6</v>
      </c>
      <c r="J5" s="6" t="s">
        <v>126</v>
      </c>
      <c r="K5" s="5" t="s">
        <v>127</v>
      </c>
      <c r="L5" t="s">
        <v>98</v>
      </c>
      <c r="M5" t="s">
        <v>128</v>
      </c>
      <c r="N5" t="s">
        <v>7</v>
      </c>
      <c r="O5" t="s">
        <v>7</v>
      </c>
      <c r="P5">
        <v>0</v>
      </c>
      <c r="Q5">
        <v>0</v>
      </c>
      <c r="R5">
        <v>1</v>
      </c>
      <c r="S5" t="str">
        <f t="shared" si="0"/>
        <v>SELECT 304/316 in B1</v>
      </c>
      <c r="T5" t="str">
        <f t="shared" si="1"/>
        <v>( 304 or 316 SS of ) (might have to pull)</v>
      </c>
      <c r="U5" t="str">
        <f t="shared" si="2"/>
        <v>Will calculate when Qty/Dwg and Inst/Grp have values</v>
      </c>
    </row>
    <row r="6" spans="1:21" x14ac:dyDescent="0.35">
      <c r="A6" t="s">
        <v>100</v>
      </c>
      <c r="B6" t="s">
        <v>93</v>
      </c>
      <c r="C6" t="s">
        <v>18</v>
      </c>
      <c r="D6" t="s">
        <v>92</v>
      </c>
      <c r="E6">
        <v>0</v>
      </c>
      <c r="F6">
        <v>0</v>
      </c>
      <c r="G6" s="5">
        <v>1</v>
      </c>
      <c r="H6" s="5" t="s">
        <v>125</v>
      </c>
      <c r="I6" t="s">
        <v>6</v>
      </c>
      <c r="J6" s="6" t="s">
        <v>126</v>
      </c>
      <c r="K6" s="5" t="s">
        <v>127</v>
      </c>
      <c r="L6">
        <v>495493</v>
      </c>
      <c r="M6" t="s">
        <v>128</v>
      </c>
      <c r="N6">
        <v>0</v>
      </c>
      <c r="O6">
        <v>0</v>
      </c>
      <c r="P6">
        <v>0</v>
      </c>
      <c r="Q6">
        <v>0</v>
      </c>
      <c r="R6">
        <v>1</v>
      </c>
      <c r="S6" t="str">
        <f t="shared" si="0"/>
        <v>SELECT 304/316 in B1</v>
      </c>
      <c r="T6" t="str">
        <f t="shared" si="1"/>
        <v>( 0 0 of ) (might have to pull)</v>
      </c>
      <c r="U6" t="str">
        <f t="shared" si="2"/>
        <v>Will calculate when Qty/Dwg and Inst/Grp have values</v>
      </c>
    </row>
    <row r="7" spans="1:21" x14ac:dyDescent="0.35">
      <c r="A7" t="s">
        <v>100</v>
      </c>
      <c r="B7" t="s">
        <v>86</v>
      </c>
      <c r="C7" t="s">
        <v>20</v>
      </c>
      <c r="D7" t="s">
        <v>102</v>
      </c>
      <c r="E7" t="s">
        <v>7</v>
      </c>
      <c r="F7" t="s">
        <v>7</v>
      </c>
      <c r="G7" s="5">
        <v>1</v>
      </c>
      <c r="H7" s="5" t="s">
        <v>125</v>
      </c>
      <c r="I7" t="s">
        <v>6</v>
      </c>
      <c r="J7" s="6" t="s">
        <v>126</v>
      </c>
      <c r="K7" s="5" t="s">
        <v>127</v>
      </c>
      <c r="L7" t="s">
        <v>101</v>
      </c>
      <c r="M7" t="s">
        <v>128</v>
      </c>
      <c r="N7" t="s">
        <v>7</v>
      </c>
      <c r="O7" t="s">
        <v>7</v>
      </c>
      <c r="P7">
        <v>0</v>
      </c>
      <c r="Q7">
        <v>0</v>
      </c>
      <c r="R7">
        <v>1</v>
      </c>
      <c r="S7" t="str">
        <f t="shared" si="0"/>
        <v>SELECT 304/316 in B1</v>
      </c>
      <c r="T7" t="str">
        <f t="shared" si="1"/>
        <v>( 304 or 316 SS of ) (might have to pull)</v>
      </c>
      <c r="U7" t="str">
        <f t="shared" si="2"/>
        <v>Will calculate when Qty/Dwg and Inst/Grp have values</v>
      </c>
    </row>
    <row r="8" spans="1:21" x14ac:dyDescent="0.35">
      <c r="A8" t="s">
        <v>100</v>
      </c>
      <c r="B8" t="s">
        <v>86</v>
      </c>
      <c r="C8" t="s">
        <v>22</v>
      </c>
      <c r="D8" t="s">
        <v>103</v>
      </c>
      <c r="E8" t="s">
        <v>7</v>
      </c>
      <c r="F8" t="s">
        <v>7</v>
      </c>
      <c r="G8" s="5">
        <v>12</v>
      </c>
      <c r="H8" s="5" t="s">
        <v>125</v>
      </c>
      <c r="I8" t="s">
        <v>6</v>
      </c>
      <c r="J8" s="6" t="s">
        <v>126</v>
      </c>
      <c r="K8" s="5" t="s">
        <v>127</v>
      </c>
      <c r="L8">
        <v>327915</v>
      </c>
      <c r="M8" t="s">
        <v>128</v>
      </c>
      <c r="N8" t="s">
        <v>7</v>
      </c>
      <c r="O8" t="s">
        <v>7</v>
      </c>
      <c r="P8">
        <v>0</v>
      </c>
      <c r="Q8">
        <v>0</v>
      </c>
      <c r="R8">
        <v>1</v>
      </c>
      <c r="S8" t="str">
        <f t="shared" si="0"/>
        <v>SELECT 304/316 in B1</v>
      </c>
      <c r="T8" t="str">
        <f t="shared" si="1"/>
        <v>(might have to pull)</v>
      </c>
      <c r="U8" t="str">
        <f t="shared" si="2"/>
        <v>Will calculate when Qty/Dwg and Inst/Grp have values</v>
      </c>
    </row>
    <row r="10" spans="1:21" x14ac:dyDescent="0.35">
      <c r="A10" t="s">
        <v>142</v>
      </c>
    </row>
  </sheetData>
  <conditionalFormatting sqref="A1">
    <cfRule type="expression" dxfId="24" priority="5">
      <formula>OR($B$1=304,$B$1=316)</formula>
    </cfRule>
    <cfRule type="expression" dxfId="23" priority="6">
      <formula>NOT(OR($B$1=304,$B$1=316))</formula>
    </cfRule>
  </conditionalFormatting>
  <conditionalFormatting sqref="J1:J8">
    <cfRule type="cellIs" dxfId="22" priority="1" operator="equal">
      <formula>"Y"</formula>
    </cfRule>
  </conditionalFormatting>
  <conditionalFormatting sqref="K1:K8">
    <cfRule type="cellIs" dxfId="21" priority="2" operator="equal">
      <formula>"Standard-Copied"</formula>
    </cfRule>
    <cfRule type="cellIs" dxfId="20" priority="3" operator="equal">
      <formula>"Modified-Adjusted"</formula>
    </cfRule>
    <cfRule type="cellIs" dxfId="19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9CF11077-6484-4AA3-93AA-FC34BB65EDA0}">
      <formula1>"304,316,304 or 316"</formula1>
    </dataValidation>
    <dataValidation type="list" allowBlank="1" showInputMessage="1" showErrorMessage="1" sqref="J3:J8" xr:uid="{9EFC395A-BE01-4D11-B697-8631815DF064}">
      <formula1>"N,Y"</formula1>
    </dataValidation>
    <dataValidation type="list" allowBlank="1" showInputMessage="1" showErrorMessage="1" sqref="K3:K8" xr:uid="{4A8EB049-7315-43FD-9466-1F636C328FAA}">
      <formula1>"Standard-Copied,Modified-Adjusted,Custom-Manual,(enter per project)"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80DB-1CA6-47AF-B672-F57878D7E081}">
  <dimension ref="A1:U7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84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4.632812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3.3632812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104</v>
      </c>
      <c r="B3">
        <v>1</v>
      </c>
      <c r="C3" t="s">
        <v>11</v>
      </c>
      <c r="D3" t="s">
        <v>8</v>
      </c>
      <c r="E3" t="s">
        <v>7</v>
      </c>
      <c r="F3" t="s">
        <v>7</v>
      </c>
      <c r="G3" s="5">
        <v>6</v>
      </c>
      <c r="H3" s="5" t="s">
        <v>125</v>
      </c>
      <c r="I3" t="s">
        <v>6</v>
      </c>
      <c r="J3" s="6" t="s">
        <v>126</v>
      </c>
      <c r="K3" s="5" t="s">
        <v>127</v>
      </c>
      <c r="L3">
        <v>501469</v>
      </c>
      <c r="M3" t="s">
        <v>128</v>
      </c>
      <c r="N3" t="s">
        <v>7</v>
      </c>
      <c r="O3" t="s">
        <v>7</v>
      </c>
      <c r="P3" t="s">
        <v>9</v>
      </c>
      <c r="Q3">
        <v>0</v>
      </c>
      <c r="R3">
        <v>1</v>
      </c>
      <c r="S3" t="str">
        <f t="shared" ref="S3:S5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:T5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(might have to pull)</v>
      </c>
      <c r="U3" t="str">
        <f t="shared" ref="U3:U5" si="2">(IFERROR(IF(G3*H3=0,"Qty/Dwg and Inst/Grp need to be non-zero",G3*H3),"Will calculate when Qty/Dwg and Inst/Grp have values"))</f>
        <v>Will calculate when Qty/Dwg and Inst/Grp have values</v>
      </c>
    </row>
    <row r="4" spans="1:21" x14ac:dyDescent="0.35">
      <c r="A4" t="s">
        <v>104</v>
      </c>
      <c r="B4">
        <v>1</v>
      </c>
      <c r="C4" t="s">
        <v>14</v>
      </c>
      <c r="D4" t="s">
        <v>13</v>
      </c>
      <c r="E4" t="s">
        <v>7</v>
      </c>
      <c r="F4" t="s">
        <v>7</v>
      </c>
      <c r="G4" s="5">
        <v>6</v>
      </c>
      <c r="H4" s="5" t="s">
        <v>125</v>
      </c>
      <c r="I4" t="s">
        <v>6</v>
      </c>
      <c r="J4" s="6" t="s">
        <v>126</v>
      </c>
      <c r="K4" s="5" t="s">
        <v>127</v>
      </c>
      <c r="L4" t="s">
        <v>12</v>
      </c>
      <c r="M4" t="s">
        <v>128</v>
      </c>
      <c r="N4" t="s">
        <v>7</v>
      </c>
      <c r="O4" t="s">
        <v>7</v>
      </c>
      <c r="P4" t="s">
        <v>9</v>
      </c>
      <c r="Q4">
        <v>0</v>
      </c>
      <c r="R4">
        <v>1</v>
      </c>
      <c r="S4" t="str">
        <f t="shared" si="0"/>
        <v>SELECT 304/316 in B1</v>
      </c>
      <c r="T4" t="str">
        <f t="shared" si="1"/>
        <v>( 304 or 316 SS of ) (might have to pull)</v>
      </c>
      <c r="U4" t="str">
        <f t="shared" si="2"/>
        <v>Will calculate when Qty/Dwg and Inst/Grp have values</v>
      </c>
    </row>
    <row r="5" spans="1:21" x14ac:dyDescent="0.35">
      <c r="A5" t="s">
        <v>104</v>
      </c>
      <c r="B5">
        <v>2</v>
      </c>
      <c r="C5" t="s">
        <v>16</v>
      </c>
      <c r="D5" t="s">
        <v>23</v>
      </c>
      <c r="E5" t="s">
        <v>7</v>
      </c>
      <c r="F5" t="s">
        <v>7</v>
      </c>
      <c r="G5" s="5">
        <v>2</v>
      </c>
      <c r="H5" s="5" t="s">
        <v>125</v>
      </c>
      <c r="I5" t="s">
        <v>6</v>
      </c>
      <c r="J5" s="6" t="s">
        <v>126</v>
      </c>
      <c r="K5" s="5" t="s">
        <v>127</v>
      </c>
      <c r="L5">
        <v>446964</v>
      </c>
      <c r="M5" t="s">
        <v>128</v>
      </c>
      <c r="N5" t="s">
        <v>7</v>
      </c>
      <c r="O5" t="s">
        <v>7</v>
      </c>
      <c r="P5" t="s">
        <v>7</v>
      </c>
      <c r="Q5">
        <v>0</v>
      </c>
      <c r="R5">
        <v>1</v>
      </c>
      <c r="S5" t="str">
        <f t="shared" si="0"/>
        <v>SELECT 304/316 in B1</v>
      </c>
      <c r="T5" t="str">
        <f t="shared" si="1"/>
        <v>(might have to pull)</v>
      </c>
      <c r="U5" t="str">
        <f t="shared" si="2"/>
        <v>Will calculate when Qty/Dwg and Inst/Grp have values</v>
      </c>
    </row>
    <row r="7" spans="1:21" x14ac:dyDescent="0.35">
      <c r="A7" t="s">
        <v>129</v>
      </c>
    </row>
  </sheetData>
  <conditionalFormatting sqref="A1">
    <cfRule type="expression" dxfId="18" priority="5">
      <formula>OR($B$1=304,$B$1=316)</formula>
    </cfRule>
    <cfRule type="expression" dxfId="17" priority="6">
      <formula>NOT(OR($B$1=304,$B$1=316))</formula>
    </cfRule>
  </conditionalFormatting>
  <conditionalFormatting sqref="J1:J5">
    <cfRule type="cellIs" dxfId="16" priority="1" operator="equal">
      <formula>"Y"</formula>
    </cfRule>
  </conditionalFormatting>
  <conditionalFormatting sqref="K1:K5">
    <cfRule type="cellIs" dxfId="15" priority="2" operator="equal">
      <formula>"Standard-Copied"</formula>
    </cfRule>
    <cfRule type="cellIs" dxfId="14" priority="3" operator="equal">
      <formula>"Modified-Adjusted"</formula>
    </cfRule>
    <cfRule type="cellIs" dxfId="13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03953F2E-A938-4EE0-8867-45654370867F}">
      <formula1>"304,316,304 or 316"</formula1>
    </dataValidation>
    <dataValidation type="list" allowBlank="1" showInputMessage="1" showErrorMessage="1" sqref="J3:J5" xr:uid="{E7FDC656-E36A-46C8-83AC-0ADE3720C626}">
      <formula1>"N,Y"</formula1>
    </dataValidation>
    <dataValidation type="list" allowBlank="1" showInputMessage="1" showErrorMessage="1" sqref="K3:K5" xr:uid="{D70BB408-ACD9-45BB-8C3C-E97BF67891AC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3DB5-B77D-4E45-B6C8-E39CEEC01C31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12" priority="5">
      <formula>OR($B$1=304,$B$1=316)</formula>
    </cfRule>
    <cfRule type="expression" dxfId="11" priority="6">
      <formula>NOT(OR($B$1=304,$B$1=316))</formula>
    </cfRule>
  </conditionalFormatting>
  <conditionalFormatting sqref="J1:J3">
    <cfRule type="cellIs" dxfId="10" priority="1" operator="equal">
      <formula>"Y"</formula>
    </cfRule>
  </conditionalFormatting>
  <conditionalFormatting sqref="K1:K3">
    <cfRule type="cellIs" dxfId="9" priority="2" operator="equal">
      <formula>"Standard-Copied"</formula>
    </cfRule>
    <cfRule type="cellIs" dxfId="8" priority="3" operator="equal">
      <formula>"Modified-Adjusted"</formula>
    </cfRule>
    <cfRule type="cellIs" dxfId="7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D5619AD5-15CD-4BD3-9D2A-9BFE9307FEF7}">
      <formula1>"304,316,304 or 316"</formula1>
    </dataValidation>
    <dataValidation type="list" allowBlank="1" showInputMessage="1" showErrorMessage="1" sqref="J3" xr:uid="{5A870D9A-EA54-482A-B909-5D51DA6CA9C3}">
      <formula1>"N,Y"</formula1>
    </dataValidation>
    <dataValidation type="list" allowBlank="1" showInputMessage="1" showErrorMessage="1" sqref="K3" xr:uid="{367E2431-2E40-4E56-AE21-3B8DA1B9A01E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F158-4E08-4080-8C33-13D7FA2D9EAC}">
  <dimension ref="A1:U3"/>
  <sheetViews>
    <sheetView workbookViewId="0"/>
  </sheetViews>
  <sheetFormatPr defaultRowHeight="14.5" x14ac:dyDescent="0.35"/>
  <cols>
    <col min="1" max="1" width="14.7265625" bestFit="1" customWidth="1"/>
    <col min="2" max="2" width="15.36328125" bestFit="1" customWidth="1"/>
    <col min="3" max="3" width="13.36328125" bestFit="1" customWidth="1"/>
    <col min="4" max="4" width="20.26953125" bestFit="1" customWidth="1"/>
    <col min="5" max="5" width="15.7265625" bestFit="1" customWidth="1"/>
    <col min="6" max="6" width="15.36328125" bestFit="1" customWidth="1"/>
    <col min="7" max="7" width="18.6328125" bestFit="1" customWidth="1"/>
    <col min="8" max="8" width="23" bestFit="1" customWidth="1"/>
    <col min="9" max="9" width="10.90625" bestFit="1" customWidth="1"/>
    <col min="10" max="10" width="40.453125" bestFit="1" customWidth="1"/>
    <col min="11" max="11" width="16.1796875" bestFit="1" customWidth="1"/>
    <col min="12" max="12" width="12.54296875" bestFit="1" customWidth="1"/>
    <col min="13" max="13" width="22.7265625" bestFit="1" customWidth="1"/>
    <col min="14" max="14" width="14.54296875" bestFit="1" customWidth="1"/>
    <col min="15" max="15" width="14.453125" bestFit="1" customWidth="1"/>
    <col min="16" max="16" width="22" bestFit="1" customWidth="1"/>
    <col min="17" max="17" width="11.90625" bestFit="1" customWidth="1"/>
    <col min="18" max="18" width="16.26953125" bestFit="1" customWidth="1"/>
    <col min="19" max="19" width="18.6328125" bestFit="1" customWidth="1"/>
    <col min="20" max="20" width="30.54296875" bestFit="1" customWidth="1"/>
    <col min="21" max="21" width="46.7265625" bestFit="1" customWidth="1"/>
  </cols>
  <sheetData>
    <row r="1" spans="1:21" ht="21" x14ac:dyDescent="0.5">
      <c r="A1" s="3" t="str">
        <f>IF(OR($B$1=304,$B$1=316),"MAT'L","PICK MAT'L")</f>
        <v>PICK MAT'L</v>
      </c>
      <c r="B1" s="4" t="s">
        <v>106</v>
      </c>
    </row>
    <row r="2" spans="1:21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3</v>
      </c>
      <c r="O2" t="s">
        <v>4</v>
      </c>
      <c r="P2" t="s">
        <v>120</v>
      </c>
      <c r="Q2" t="s">
        <v>5</v>
      </c>
      <c r="R2" t="s">
        <v>121</v>
      </c>
      <c r="S2" t="s">
        <v>122</v>
      </c>
      <c r="T2" t="s">
        <v>123</v>
      </c>
      <c r="U2" t="s">
        <v>124</v>
      </c>
    </row>
    <row r="3" spans="1:21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5" t="s">
        <v>7</v>
      </c>
      <c r="H3" s="5" t="s">
        <v>125</v>
      </c>
      <c r="I3" t="s">
        <v>7</v>
      </c>
      <c r="J3" s="6" t="s">
        <v>126</v>
      </c>
      <c r="K3" s="5" t="s">
        <v>127</v>
      </c>
      <c r="L3" t="s">
        <v>7</v>
      </c>
      <c r="M3" t="s">
        <v>128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tr">
        <f t="shared" ref="S3" si="0">IF(AND(LEN(L3)=9,F3="N/A"),L3,IF(LEN(L3)=9,"( "&amp;L3&amp;" @ "&amp;E3&amp;" "&amp;F3&amp;")",IF(AND($B$1=304,F3="N/A"),VALUE(LEFT(L3,6)),IF(AND($B$1=316,F3="N/A"),VALUE(RIGHT(L3,6)),IF($B$1=304,"( "&amp;VALUE(LEFT(L3,6))&amp;" @ "&amp;E3&amp;" "&amp;F3&amp;")",IF($B$1=316,"( "&amp;VALUE(RIGHT(L3,6))&amp;" @ "&amp;E3&amp;" "&amp;F3&amp;")","SELECT 304/316 in B1"))))))</f>
        <v>SELECT 304/316 in B1</v>
      </c>
      <c r="T3" t="str">
        <f t="shared" ref="T3" si="1">IF(AND(F3="N/A",OR(LEN(L3)=6,LEN(L3)=9)),M3,IF(AND(F3="n/a",LEN(L3)&gt;9),"( "&amp;$B$1&amp;" SS of ) "&amp;M3,IF(OR(LEN(L3)=6,LEN(L3)=9),"( "&amp;E3&amp;" "&amp;F3&amp;" of ) "&amp;M3,IF(LEN(L3)&gt;9,"( "&amp;E3&amp;" "&amp;F3&amp;" of "&amp;$B$1&amp;" SS of ) "&amp;M3,"ERROR IN WWID OR Measure Units"))))</f>
        <v>ERROR IN WWID OR Measure Units</v>
      </c>
      <c r="U3" t="str">
        <f t="shared" ref="U3" si="2">(IFERROR(IF(G3*H3=0,"Qty/Dwg and Inst/Grp need to be non-zero",G3*H3),"Will calculate when Qty/Dwg and Inst/Grp have values"))</f>
        <v>Will calculate when Qty/Dwg and Inst/Grp have values</v>
      </c>
    </row>
  </sheetData>
  <conditionalFormatting sqref="A1">
    <cfRule type="expression" dxfId="6" priority="5">
      <formula>OR($B$1=304,$B$1=316)</formula>
    </cfRule>
    <cfRule type="expression" dxfId="5" priority="6">
      <formula>NOT(OR($B$1=304,$B$1=316))</formula>
    </cfRule>
  </conditionalFormatting>
  <conditionalFormatting sqref="J1:J3">
    <cfRule type="cellIs" dxfId="4" priority="1" operator="equal">
      <formula>"Y"</formula>
    </cfRule>
  </conditionalFormatting>
  <conditionalFormatting sqref="K1:K3">
    <cfRule type="cellIs" dxfId="3" priority="2" operator="equal">
      <formula>"Standard-Copied"</formula>
    </cfRule>
    <cfRule type="cellIs" dxfId="2" priority="3" operator="equal">
      <formula>"Modified-Adjusted"</formula>
    </cfRule>
    <cfRule type="cellIs" dxfId="1" priority="4" operator="equal">
      <formula>"Custom-Manual"</formula>
    </cfRule>
  </conditionalFormatting>
  <dataValidations count="3">
    <dataValidation type="list" allowBlank="1" showInputMessage="1" showErrorMessage="1" error="Value must be either 304 or 316" prompt="Enter general hardware material choice here - either 304 or 316" sqref="B1" xr:uid="{255351F6-DCAE-484A-A54B-616D8256722F}">
      <formula1>"304,316,304 or 316"</formula1>
    </dataValidation>
    <dataValidation type="list" allowBlank="1" showInputMessage="1" showErrorMessage="1" sqref="J3" xr:uid="{B1D3EA8B-FF3E-4CBF-8823-0578A2D6920C}">
      <formula1>"N,Y"</formula1>
    </dataValidation>
    <dataValidation type="list" allowBlank="1" showInputMessage="1" showErrorMessage="1" sqref="K3" xr:uid="{D08E7FCA-2FF2-487B-90B8-932A2C8191C7}">
      <formula1>"Standard-Copied,Modified-Adjusted,Custom-Manual,(enter per project)"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52CB98BAC95542AAF8F4854055DECA" ma:contentTypeVersion="16" ma:contentTypeDescription="Create a new document." ma:contentTypeScope="" ma:versionID="0db8e32840fd477a801fee2bda4d1aec">
  <xsd:schema xmlns:xsd="http://www.w3.org/2001/XMLSchema" xmlns:xs="http://www.w3.org/2001/XMLSchema" xmlns:p="http://schemas.microsoft.com/office/2006/metadata/properties" xmlns:ns2="1150a514-99c2-43a9-ae05-8ba74ef03190" xmlns:ns3="d942cee0-9db2-4a8d-9520-b83ffc32d3ce" xmlns:ns4="f95cdda2-25a0-4b12-820e-c8bff55621e0" targetNamespace="http://schemas.microsoft.com/office/2006/metadata/properties" ma:root="true" ma:fieldsID="29af431b493d30eed197f0f7a64e7498" ns2:_="" ns3:_="" ns4:_="">
    <xsd:import namespace="1150a514-99c2-43a9-ae05-8ba74ef03190"/>
    <xsd:import namespace="d942cee0-9db2-4a8d-9520-b83ffc32d3ce"/>
    <xsd:import namespace="f95cdda2-25a0-4b12-820e-c8bff5562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0a514-99c2-43a9-ae05-8ba74ef031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093b85-10ad-4117-ba21-63ec3b761a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2cee0-9db2-4a8d-9520-b83ffc32d3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cdda2-25a0-4b12-820e-c8bff55621e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f440cf8-0a44-4d63-8437-6ae333df512d}" ma:internalName="TaxCatchAll" ma:showField="CatchAllData" ma:web="d942cee0-9db2-4a8d-9520-b83ffc32d3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0a514-99c2-43a9-ae05-8ba74ef03190">
      <Terms xmlns="http://schemas.microsoft.com/office/infopath/2007/PartnerControls"/>
    </lcf76f155ced4ddcb4097134ff3c332f>
    <TaxCatchAll xmlns="f95cdda2-25a0-4b12-820e-c8bff55621e0" xsi:nil="true"/>
  </documentManagement>
</p:properties>
</file>

<file path=customXml/itemProps1.xml><?xml version="1.0" encoding="utf-8"?>
<ds:datastoreItem xmlns:ds="http://schemas.openxmlformats.org/officeDocument/2006/customXml" ds:itemID="{2E32CA1B-DB61-4691-9AE5-17D27838A8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2B90D-A74E-4DCA-98CB-0E9CC44D4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0a514-99c2-43a9-ae05-8ba74ef03190"/>
    <ds:schemaRef ds:uri="d942cee0-9db2-4a8d-9520-b83ffc32d3ce"/>
    <ds:schemaRef ds:uri="f95cdda2-25a0-4b12-820e-c8bff556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6DF6B5-9A2A-48BC-84E2-B2360D152AB4}">
  <ds:schemaRefs>
    <ds:schemaRef ds:uri="http://schemas.microsoft.com/office/2006/metadata/properties"/>
    <ds:schemaRef ds:uri="http://schemas.microsoft.com/office/infopath/2007/PartnerControls"/>
    <ds:schemaRef ds:uri="1150a514-99c2-43a9-ae05-8ba74ef03190"/>
    <ds:schemaRef ds:uri="f95cdda2-25a0-4b12-820e-c8bff55621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Index</vt:lpstr>
      <vt:lpstr>S200-2</vt:lpstr>
      <vt:lpstr>S201-3</vt:lpstr>
      <vt:lpstr>S202-2</vt:lpstr>
      <vt:lpstr>S203-2</vt:lpstr>
      <vt:lpstr>S206-2</vt:lpstr>
      <vt:lpstr>S207-2</vt:lpstr>
      <vt:lpstr>S208-3</vt:lpstr>
      <vt:lpstr>S209-4</vt:lpstr>
      <vt:lpstr>S211-4</vt:lpstr>
      <vt:lpstr>S213-2</vt:lpstr>
      <vt:lpstr>S214-2</vt:lpstr>
      <vt:lpstr>S217-2</vt:lpstr>
      <vt:lpstr>S218-2</vt:lpstr>
      <vt:lpstr>S219-2</vt:lpstr>
      <vt:lpstr>S220-1</vt:lpstr>
      <vt:lpstr>S221-1</vt:lpstr>
      <vt:lpstr>S223-1</vt:lpstr>
      <vt:lpstr>S225-1</vt:lpstr>
      <vt:lpstr>S226-2</vt:lpstr>
      <vt:lpstr>S230-1</vt:lpstr>
      <vt:lpstr>S232-1</vt:lpstr>
      <vt:lpstr>S237-1</vt:lpstr>
      <vt:lpstr>S240-3</vt:lpstr>
      <vt:lpstr>S241-3</vt:lpstr>
      <vt:lpstr>S243-1</vt:lpstr>
      <vt:lpstr>S244-1</vt:lpstr>
      <vt:lpstr>S251-1</vt:lpstr>
      <vt:lpstr>S252-1</vt:lpstr>
      <vt:lpstr>S260-4</vt:lpstr>
      <vt:lpstr>S261-1</vt:lpstr>
      <vt:lpstr>S290-1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Prabhnoor Rajput</dc:creator>
  <cp:keywords/>
  <dc:description/>
  <cp:lastModifiedBy>weiwei w</cp:lastModifiedBy>
  <cp:revision/>
  <dcterms:created xsi:type="dcterms:W3CDTF">2021-03-12T22:20:56Z</dcterms:created>
  <dcterms:modified xsi:type="dcterms:W3CDTF">2023-04-20T16:25:52Z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0x0101008C52CB98BAC95542AAF8F4854055DECA</vt:lpwstr>
  </property>
  <property fmtid="{D5CDD505-2E9C-101B-9397-08002B2CF9AE}" pid="3" name="MediaServiceImageTags">
    <vt:lpwstr/>
  </property>
</Properties>
</file>