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we\.vscode\projects\excel automation\pdf replacement\"/>
    </mc:Choice>
  </mc:AlternateContent>
  <xr:revisionPtr revIDLastSave="0" documentId="13_ncr:1_{269FDD96-B5CE-4A20-A973-02B4115FE127}" xr6:coauthVersionLast="47" xr6:coauthVersionMax="47" xr10:uidLastSave="{00000000-0000-0000-0000-000000000000}"/>
  <bookViews>
    <workbookView xWindow="-110" yWindow="-110" windowWidth="25820" windowHeight="14020" firstSheet="17" activeTab="25" xr2:uid="{23BCABD5-0414-4F6F-8EEB-8844A29272AF}"/>
  </bookViews>
  <sheets>
    <sheet name="S500-4" sheetId="1" r:id="rId1"/>
    <sheet name="S501-2" sheetId="2" r:id="rId2"/>
    <sheet name="S504-3" sheetId="3" r:id="rId3"/>
    <sheet name="S505-3" sheetId="4" r:id="rId4"/>
    <sheet name="S510-4" sheetId="5" r:id="rId5"/>
    <sheet name="S511-2" sheetId="6" r:id="rId6"/>
    <sheet name="S512-4" sheetId="7" r:id="rId7"/>
    <sheet name="S514-1" sheetId="29" r:id="rId8"/>
    <sheet name="S515-1" sheetId="30" r:id="rId9"/>
    <sheet name="S521-1" sheetId="31" r:id="rId10"/>
    <sheet name="S540-3" sheetId="16" r:id="rId11"/>
    <sheet name="S541-3" sheetId="10" r:id="rId12"/>
    <sheet name="S542-3" sheetId="13" r:id="rId13"/>
    <sheet name="S543-3" sheetId="24" r:id="rId14"/>
    <sheet name="S545-1" sheetId="39" r:id="rId15"/>
    <sheet name="S546-2" sheetId="40" r:id="rId16"/>
    <sheet name="S547-1" sheetId="41" r:id="rId17"/>
    <sheet name="S548-1" sheetId="43" r:id="rId18"/>
    <sheet name="S550-1" sheetId="14" r:id="rId19"/>
    <sheet name="S551-2" sheetId="28" r:id="rId20"/>
    <sheet name="S555-1" sheetId="32" r:id="rId21"/>
    <sheet name="S556-2" sheetId="33" r:id="rId22"/>
    <sheet name="S557-1" sheetId="34" r:id="rId23"/>
    <sheet name="S558-1" sheetId="35" r:id="rId24"/>
    <sheet name="S570-1" sheetId="36" r:id="rId25"/>
    <sheet name="S574-5" sheetId="23" r:id="rId26"/>
    <sheet name="S576-4" sheetId="22" r:id="rId27"/>
    <sheet name="S577-5" sheetId="38" r:id="rId28"/>
    <sheet name="S578-4" sheetId="15" r:id="rId29"/>
    <sheet name="S581-1" sheetId="12" r:id="rId30"/>
  </sheets>
  <definedNames>
    <definedName name="_xlnm.Print_Area" localSheetId="13">'S543-3'!$A$1:$AA$136</definedName>
    <definedName name="_xlnm.Print_Area" localSheetId="14">'S545-1'!$A$1:$AA$130</definedName>
    <definedName name="_xlnm.Print_Area" localSheetId="15">'S546-2'!$A$1:$AA$130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43" l="1"/>
  <c r="T3" i="43"/>
  <c r="S3" i="43"/>
  <c r="A1" i="43"/>
  <c r="U8" i="41"/>
  <c r="T8" i="41"/>
  <c r="S8" i="41"/>
  <c r="U7" i="41"/>
  <c r="T7" i="41"/>
  <c r="S7" i="41"/>
  <c r="U6" i="41"/>
  <c r="T6" i="41"/>
  <c r="S6" i="41"/>
  <c r="U5" i="41"/>
  <c r="T5" i="41"/>
  <c r="S5" i="41"/>
  <c r="U4" i="41"/>
  <c r="T4" i="41"/>
  <c r="S4" i="41"/>
  <c r="U3" i="41"/>
  <c r="T3" i="41"/>
  <c r="S3" i="41"/>
  <c r="A1" i="41"/>
  <c r="U3" i="40"/>
  <c r="T3" i="40"/>
  <c r="S3" i="40"/>
  <c r="A1" i="40"/>
  <c r="A1" i="39"/>
  <c r="U3" i="39"/>
  <c r="T3" i="39"/>
  <c r="S3" i="39"/>
  <c r="T17" i="12"/>
  <c r="T16" i="12"/>
  <c r="T15" i="12"/>
  <c r="S15" i="12"/>
  <c r="U15" i="12"/>
  <c r="S16" i="12"/>
  <c r="U16" i="12"/>
  <c r="S17" i="12"/>
  <c r="U17" i="12"/>
  <c r="U11" i="12"/>
  <c r="T11" i="12"/>
  <c r="S11" i="12"/>
  <c r="U10" i="12"/>
  <c r="T10" i="12"/>
  <c r="S10" i="12"/>
  <c r="U9" i="12"/>
  <c r="T9" i="12"/>
  <c r="S9" i="12"/>
  <c r="S12" i="12"/>
  <c r="T12" i="12"/>
  <c r="U12" i="12"/>
  <c r="U19" i="15" l="1"/>
  <c r="T19" i="15"/>
  <c r="S19" i="15"/>
  <c r="U18" i="15"/>
  <c r="T18" i="15"/>
  <c r="S18" i="15"/>
  <c r="U17" i="15"/>
  <c r="T17" i="15"/>
  <c r="S17" i="15"/>
  <c r="U16" i="15"/>
  <c r="T16" i="15"/>
  <c r="S16" i="15"/>
  <c r="U15" i="15"/>
  <c r="T15" i="15"/>
  <c r="S15" i="15"/>
  <c r="U14" i="15"/>
  <c r="T14" i="15"/>
  <c r="S14" i="15"/>
  <c r="U13" i="15"/>
  <c r="T13" i="15"/>
  <c r="S13" i="15"/>
  <c r="U12" i="15"/>
  <c r="T12" i="15"/>
  <c r="S12" i="15"/>
  <c r="U11" i="15"/>
  <c r="T11" i="15"/>
  <c r="S11" i="15"/>
  <c r="U10" i="15"/>
  <c r="T10" i="15"/>
  <c r="S10" i="15"/>
  <c r="U9" i="15"/>
  <c r="T9" i="15"/>
  <c r="S9" i="15"/>
  <c r="U8" i="15"/>
  <c r="T8" i="15"/>
  <c r="S8" i="15"/>
  <c r="U7" i="15"/>
  <c r="T7" i="15"/>
  <c r="S7" i="15"/>
  <c r="U6" i="15"/>
  <c r="T6" i="15"/>
  <c r="S6" i="15"/>
  <c r="U5" i="15"/>
  <c r="T5" i="15"/>
  <c r="S5" i="15"/>
  <c r="U4" i="15"/>
  <c r="T4" i="15"/>
  <c r="S4" i="15"/>
  <c r="U3" i="15"/>
  <c r="T3" i="15"/>
  <c r="S3" i="15"/>
  <c r="U18" i="22"/>
  <c r="T18" i="22"/>
  <c r="S18" i="22"/>
  <c r="U17" i="22"/>
  <c r="T17" i="22"/>
  <c r="S17" i="22"/>
  <c r="U16" i="22"/>
  <c r="T16" i="22"/>
  <c r="S16" i="22"/>
  <c r="U15" i="22"/>
  <c r="T15" i="22"/>
  <c r="S15" i="22"/>
  <c r="U14" i="22"/>
  <c r="T14" i="22"/>
  <c r="S14" i="22"/>
  <c r="U13" i="22"/>
  <c r="T13" i="22"/>
  <c r="S13" i="22"/>
  <c r="U12" i="22"/>
  <c r="T12" i="22"/>
  <c r="S12" i="22"/>
  <c r="U11" i="22"/>
  <c r="T11" i="22"/>
  <c r="S11" i="22"/>
  <c r="U10" i="22"/>
  <c r="T10" i="22"/>
  <c r="S10" i="22"/>
  <c r="U9" i="22"/>
  <c r="T9" i="22"/>
  <c r="S9" i="22"/>
  <c r="U8" i="22"/>
  <c r="T8" i="22"/>
  <c r="S8" i="22"/>
  <c r="U7" i="22"/>
  <c r="T7" i="22"/>
  <c r="S7" i="22"/>
  <c r="U6" i="22"/>
  <c r="T6" i="22"/>
  <c r="S6" i="22"/>
  <c r="U5" i="22"/>
  <c r="T5" i="22"/>
  <c r="S5" i="22"/>
  <c r="U4" i="22"/>
  <c r="T4" i="22"/>
  <c r="S4" i="22"/>
  <c r="U3" i="22"/>
  <c r="T3" i="22"/>
  <c r="S3" i="22"/>
  <c r="A1" i="22"/>
  <c r="U18" i="23"/>
  <c r="T18" i="23"/>
  <c r="S18" i="23"/>
  <c r="U17" i="23"/>
  <c r="T17" i="23"/>
  <c r="S17" i="23"/>
  <c r="U16" i="23"/>
  <c r="T16" i="23"/>
  <c r="S16" i="23"/>
  <c r="U15" i="23"/>
  <c r="T15" i="23"/>
  <c r="S15" i="23"/>
  <c r="U14" i="23"/>
  <c r="T14" i="23"/>
  <c r="S14" i="23"/>
  <c r="U13" i="23"/>
  <c r="T13" i="23"/>
  <c r="S13" i="23"/>
  <c r="U12" i="23"/>
  <c r="T12" i="23"/>
  <c r="S12" i="23"/>
  <c r="U11" i="23"/>
  <c r="T11" i="23"/>
  <c r="S11" i="23"/>
  <c r="U10" i="23"/>
  <c r="T10" i="23"/>
  <c r="S10" i="23"/>
  <c r="U9" i="23"/>
  <c r="T9" i="23"/>
  <c r="S9" i="23"/>
  <c r="U8" i="23"/>
  <c r="T8" i="23"/>
  <c r="S8" i="23"/>
  <c r="U7" i="23"/>
  <c r="T7" i="23"/>
  <c r="S7" i="23"/>
  <c r="U6" i="23"/>
  <c r="T6" i="23"/>
  <c r="S6" i="23"/>
  <c r="U5" i="23"/>
  <c r="T5" i="23"/>
  <c r="S5" i="23"/>
  <c r="U4" i="23"/>
  <c r="T4" i="23"/>
  <c r="S4" i="23"/>
  <c r="U3" i="23"/>
  <c r="T3" i="23"/>
  <c r="S3" i="23"/>
  <c r="A1" i="23"/>
  <c r="U9" i="14" l="1"/>
  <c r="U10" i="14"/>
  <c r="U11" i="14"/>
  <c r="U12" i="14"/>
  <c r="U13" i="14"/>
  <c r="U14" i="14"/>
  <c r="U15" i="14"/>
  <c r="U16" i="14"/>
  <c r="U17" i="14"/>
  <c r="U18" i="14"/>
  <c r="U19" i="14"/>
  <c r="U20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U12" i="36"/>
  <c r="T12" i="36"/>
  <c r="S12" i="36"/>
  <c r="U11" i="36"/>
  <c r="T11" i="36"/>
  <c r="S11" i="36"/>
  <c r="U10" i="36"/>
  <c r="T10" i="36"/>
  <c r="S10" i="36"/>
  <c r="U9" i="36"/>
  <c r="T9" i="36"/>
  <c r="S9" i="36"/>
  <c r="U8" i="36"/>
  <c r="T8" i="36"/>
  <c r="S8" i="36"/>
  <c r="U7" i="36"/>
  <c r="T7" i="36"/>
  <c r="S7" i="36"/>
  <c r="U6" i="36"/>
  <c r="T6" i="36"/>
  <c r="S6" i="36"/>
  <c r="U5" i="36"/>
  <c r="T5" i="36"/>
  <c r="S5" i="36"/>
  <c r="U4" i="36"/>
  <c r="T4" i="36"/>
  <c r="S4" i="36"/>
  <c r="U3" i="36"/>
  <c r="T3" i="36"/>
  <c r="S3" i="36"/>
  <c r="A1" i="36"/>
  <c r="U7" i="24"/>
  <c r="U8" i="24"/>
  <c r="U9" i="24"/>
  <c r="T7" i="24"/>
  <c r="T8" i="24"/>
  <c r="T9" i="24"/>
  <c r="S7" i="24"/>
  <c r="S8" i="24"/>
  <c r="S9" i="24"/>
  <c r="U12" i="13"/>
  <c r="U13" i="13"/>
  <c r="U14" i="13"/>
  <c r="U15" i="13"/>
  <c r="U16" i="13"/>
  <c r="U17" i="13"/>
  <c r="T12" i="13"/>
  <c r="T13" i="13"/>
  <c r="T14" i="13"/>
  <c r="T15" i="13"/>
  <c r="T16" i="13"/>
  <c r="T17" i="13"/>
  <c r="S12" i="13"/>
  <c r="S13" i="13"/>
  <c r="S14" i="13"/>
  <c r="S15" i="13"/>
  <c r="S16" i="13"/>
  <c r="S17" i="13"/>
  <c r="U9" i="10" l="1"/>
  <c r="T9" i="10"/>
  <c r="S9" i="10"/>
  <c r="U8" i="10"/>
  <c r="T8" i="10"/>
  <c r="S8" i="10"/>
  <c r="U7" i="10"/>
  <c r="T7" i="10"/>
  <c r="S7" i="10"/>
  <c r="U6" i="10"/>
  <c r="T6" i="10"/>
  <c r="S6" i="10"/>
  <c r="U5" i="10"/>
  <c r="T5" i="10"/>
  <c r="S5" i="10"/>
  <c r="U4" i="10"/>
  <c r="T4" i="10"/>
  <c r="S4" i="10"/>
  <c r="U3" i="10"/>
  <c r="T3" i="10"/>
  <c r="S3" i="10"/>
  <c r="A1" i="10"/>
  <c r="A1" i="33" l="1"/>
  <c r="A1" i="32"/>
  <c r="U13" i="35"/>
  <c r="T13" i="35"/>
  <c r="S13" i="35"/>
  <c r="U12" i="35"/>
  <c r="T12" i="35"/>
  <c r="S12" i="35"/>
  <c r="U11" i="35"/>
  <c r="T11" i="35"/>
  <c r="S11" i="35"/>
  <c r="U10" i="35"/>
  <c r="T10" i="35"/>
  <c r="S10" i="35"/>
  <c r="U9" i="35"/>
  <c r="T9" i="35"/>
  <c r="S9" i="35"/>
  <c r="U8" i="35"/>
  <c r="T8" i="35"/>
  <c r="S8" i="35"/>
  <c r="U7" i="35"/>
  <c r="T7" i="35"/>
  <c r="S7" i="35"/>
  <c r="U6" i="35"/>
  <c r="T6" i="35"/>
  <c r="S6" i="35"/>
  <c r="U5" i="35"/>
  <c r="T5" i="35"/>
  <c r="S5" i="35"/>
  <c r="U4" i="35"/>
  <c r="T4" i="35"/>
  <c r="S4" i="35"/>
  <c r="U3" i="35"/>
  <c r="T3" i="35"/>
  <c r="S3" i="35"/>
  <c r="A1" i="35"/>
  <c r="U11" i="34"/>
  <c r="T11" i="34"/>
  <c r="S11" i="34"/>
  <c r="U10" i="34"/>
  <c r="T10" i="34"/>
  <c r="S10" i="34"/>
  <c r="U9" i="34"/>
  <c r="T9" i="34"/>
  <c r="S9" i="34"/>
  <c r="U8" i="34"/>
  <c r="T8" i="34"/>
  <c r="S8" i="34"/>
  <c r="U7" i="34"/>
  <c r="T7" i="34"/>
  <c r="S7" i="34"/>
  <c r="U6" i="34"/>
  <c r="T6" i="34"/>
  <c r="S6" i="34"/>
  <c r="U5" i="34"/>
  <c r="T5" i="34"/>
  <c r="S5" i="34"/>
  <c r="U4" i="34"/>
  <c r="T4" i="34"/>
  <c r="S4" i="34"/>
  <c r="U3" i="34"/>
  <c r="T3" i="34"/>
  <c r="S3" i="34"/>
  <c r="A1" i="34"/>
  <c r="U23" i="33"/>
  <c r="T23" i="33"/>
  <c r="S23" i="33"/>
  <c r="U22" i="33"/>
  <c r="T22" i="33"/>
  <c r="S22" i="33"/>
  <c r="U21" i="33"/>
  <c r="T21" i="33"/>
  <c r="S21" i="33"/>
  <c r="U20" i="33"/>
  <c r="T20" i="33"/>
  <c r="S20" i="33"/>
  <c r="U19" i="33"/>
  <c r="T19" i="33"/>
  <c r="S19" i="33"/>
  <c r="U18" i="33"/>
  <c r="T18" i="33"/>
  <c r="S18" i="33"/>
  <c r="U17" i="33"/>
  <c r="T17" i="33"/>
  <c r="S17" i="33"/>
  <c r="U16" i="33"/>
  <c r="T16" i="33"/>
  <c r="S16" i="33"/>
  <c r="U15" i="33"/>
  <c r="T15" i="33"/>
  <c r="S15" i="33"/>
  <c r="U14" i="33"/>
  <c r="T14" i="33"/>
  <c r="S14" i="33"/>
  <c r="U13" i="33"/>
  <c r="T13" i="33"/>
  <c r="S13" i="33"/>
  <c r="U12" i="33"/>
  <c r="T12" i="33"/>
  <c r="S12" i="33"/>
  <c r="U11" i="33"/>
  <c r="T11" i="33"/>
  <c r="S11" i="33"/>
  <c r="U10" i="33"/>
  <c r="T10" i="33"/>
  <c r="S10" i="33"/>
  <c r="U9" i="33"/>
  <c r="T9" i="33"/>
  <c r="S9" i="33"/>
  <c r="U8" i="33"/>
  <c r="T8" i="33"/>
  <c r="S8" i="33"/>
  <c r="U7" i="33"/>
  <c r="T7" i="33"/>
  <c r="S7" i="33"/>
  <c r="U6" i="33"/>
  <c r="T6" i="33"/>
  <c r="S6" i="33"/>
  <c r="U5" i="33"/>
  <c r="T5" i="33"/>
  <c r="S5" i="33"/>
  <c r="U4" i="33"/>
  <c r="T4" i="33"/>
  <c r="S4" i="33"/>
  <c r="U3" i="33"/>
  <c r="T3" i="33"/>
  <c r="S3" i="33"/>
  <c r="S3" i="32"/>
  <c r="T3" i="32"/>
  <c r="S4" i="32"/>
  <c r="T4" i="32"/>
  <c r="S5" i="32"/>
  <c r="T5" i="32"/>
  <c r="S6" i="32"/>
  <c r="T6" i="32"/>
  <c r="U25" i="32"/>
  <c r="T25" i="32"/>
  <c r="S25" i="32"/>
  <c r="U24" i="32"/>
  <c r="T24" i="32"/>
  <c r="S24" i="32"/>
  <c r="U23" i="32"/>
  <c r="T23" i="32"/>
  <c r="S23" i="32"/>
  <c r="U22" i="32"/>
  <c r="T22" i="32"/>
  <c r="S22" i="32"/>
  <c r="U21" i="32"/>
  <c r="T21" i="32"/>
  <c r="S21" i="32"/>
  <c r="U20" i="32"/>
  <c r="T20" i="32"/>
  <c r="S20" i="32"/>
  <c r="U19" i="32"/>
  <c r="T19" i="32"/>
  <c r="S19" i="32"/>
  <c r="U18" i="32"/>
  <c r="T18" i="32"/>
  <c r="S18" i="32"/>
  <c r="U17" i="32"/>
  <c r="T17" i="32"/>
  <c r="S17" i="32"/>
  <c r="U16" i="32"/>
  <c r="T16" i="32"/>
  <c r="S16" i="32"/>
  <c r="U15" i="32"/>
  <c r="T15" i="32"/>
  <c r="S15" i="32"/>
  <c r="U14" i="32"/>
  <c r="T14" i="32"/>
  <c r="S14" i="32"/>
  <c r="U13" i="32"/>
  <c r="T13" i="32"/>
  <c r="S13" i="32"/>
  <c r="U12" i="32"/>
  <c r="T12" i="32"/>
  <c r="S12" i="32"/>
  <c r="U11" i="32"/>
  <c r="T11" i="32"/>
  <c r="S11" i="32"/>
  <c r="U10" i="32"/>
  <c r="T10" i="32"/>
  <c r="S10" i="32"/>
  <c r="U9" i="32"/>
  <c r="T9" i="32"/>
  <c r="S9" i="32"/>
  <c r="U8" i="32"/>
  <c r="T8" i="32"/>
  <c r="S8" i="32"/>
  <c r="U7" i="32"/>
  <c r="T7" i="32"/>
  <c r="S7" i="32"/>
  <c r="U6" i="32"/>
  <c r="U5" i="32"/>
  <c r="U4" i="32"/>
  <c r="U3" i="32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U6" i="16"/>
  <c r="U7" i="16"/>
  <c r="U8" i="16"/>
  <c r="U9" i="16"/>
  <c r="U10" i="16"/>
  <c r="U4" i="16"/>
  <c r="U11" i="16"/>
  <c r="S3" i="31"/>
  <c r="T3" i="31"/>
  <c r="U3" i="31"/>
  <c r="A1" i="31"/>
  <c r="U14" i="28"/>
  <c r="T14" i="28"/>
  <c r="S14" i="28"/>
  <c r="U13" i="28"/>
  <c r="T13" i="28"/>
  <c r="S13" i="28"/>
  <c r="U12" i="28"/>
  <c r="T12" i="28"/>
  <c r="S12" i="28"/>
  <c r="U11" i="28"/>
  <c r="T11" i="28"/>
  <c r="S11" i="28"/>
  <c r="U10" i="28"/>
  <c r="T10" i="28"/>
  <c r="S10" i="28"/>
  <c r="U9" i="28"/>
  <c r="T9" i="28"/>
  <c r="S9" i="28"/>
  <c r="U8" i="28"/>
  <c r="T8" i="28"/>
  <c r="S8" i="28"/>
  <c r="U7" i="28"/>
  <c r="T7" i="28"/>
  <c r="S7" i="28"/>
  <c r="U6" i="28"/>
  <c r="T6" i="28"/>
  <c r="S6" i="28"/>
  <c r="U5" i="28"/>
  <c r="T5" i="28"/>
  <c r="S5" i="28"/>
  <c r="U4" i="28"/>
  <c r="T4" i="28"/>
  <c r="S4" i="28"/>
  <c r="U3" i="28"/>
  <c r="T3" i="28"/>
  <c r="S3" i="28"/>
  <c r="U19" i="30"/>
  <c r="T19" i="30"/>
  <c r="S19" i="30"/>
  <c r="U18" i="30"/>
  <c r="T18" i="30"/>
  <c r="S18" i="30"/>
  <c r="U17" i="30"/>
  <c r="T17" i="30"/>
  <c r="S17" i="30"/>
  <c r="U16" i="30"/>
  <c r="T16" i="30"/>
  <c r="S16" i="30"/>
  <c r="U15" i="30"/>
  <c r="T15" i="30"/>
  <c r="S15" i="30"/>
  <c r="U14" i="30"/>
  <c r="T14" i="30"/>
  <c r="S14" i="30"/>
  <c r="U13" i="30"/>
  <c r="T13" i="30"/>
  <c r="S13" i="30"/>
  <c r="U12" i="30"/>
  <c r="T12" i="30"/>
  <c r="S12" i="30"/>
  <c r="U11" i="30"/>
  <c r="T11" i="30"/>
  <c r="S11" i="30"/>
  <c r="U10" i="30"/>
  <c r="T10" i="30"/>
  <c r="S10" i="30"/>
  <c r="U9" i="30"/>
  <c r="T9" i="30"/>
  <c r="S9" i="30"/>
  <c r="U8" i="30"/>
  <c r="T8" i="30"/>
  <c r="S8" i="30"/>
  <c r="U7" i="30"/>
  <c r="T7" i="30"/>
  <c r="S7" i="30"/>
  <c r="U6" i="30"/>
  <c r="T6" i="30"/>
  <c r="S6" i="30"/>
  <c r="U5" i="30"/>
  <c r="T5" i="30"/>
  <c r="S5" i="30"/>
  <c r="U4" i="30"/>
  <c r="T4" i="30"/>
  <c r="S4" i="30"/>
  <c r="U3" i="30"/>
  <c r="T3" i="30"/>
  <c r="S3" i="30"/>
  <c r="U6" i="29"/>
  <c r="T6" i="29"/>
  <c r="S6" i="29"/>
  <c r="U5" i="29"/>
  <c r="T5" i="29"/>
  <c r="S5" i="29"/>
  <c r="U4" i="29"/>
  <c r="T4" i="29"/>
  <c r="S4" i="29"/>
  <c r="U3" i="29"/>
  <c r="T3" i="29"/>
  <c r="S3" i="29"/>
  <c r="A1" i="30"/>
  <c r="A1" i="29"/>
  <c r="S4" i="6"/>
  <c r="S5" i="6"/>
  <c r="S6" i="6"/>
  <c r="S7" i="6"/>
  <c r="S8" i="6"/>
  <c r="T4" i="6"/>
  <c r="T5" i="6"/>
  <c r="T6" i="6"/>
  <c r="T7" i="6"/>
  <c r="T8" i="6"/>
  <c r="U8" i="6"/>
  <c r="U7" i="6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" i="4"/>
  <c r="S4" i="4"/>
  <c r="U4" i="4"/>
  <c r="S5" i="4"/>
  <c r="U5" i="4"/>
  <c r="S6" i="4"/>
  <c r="U6" i="4"/>
  <c r="S7" i="4"/>
  <c r="U7" i="4"/>
  <c r="S8" i="4"/>
  <c r="U8" i="4"/>
  <c r="S9" i="4"/>
  <c r="U9" i="4"/>
  <c r="S10" i="4"/>
  <c r="U10" i="4"/>
  <c r="S11" i="4"/>
  <c r="U11" i="4"/>
  <c r="S12" i="4"/>
  <c r="U12" i="4"/>
  <c r="S13" i="4"/>
  <c r="U13" i="4"/>
  <c r="S14" i="4"/>
  <c r="U14" i="4"/>
  <c r="S15" i="4"/>
  <c r="U15" i="4"/>
  <c r="S16" i="4"/>
  <c r="U16" i="4"/>
  <c r="S17" i="4"/>
  <c r="U17" i="4"/>
  <c r="S18" i="4"/>
  <c r="U18" i="4"/>
  <c r="S19" i="4"/>
  <c r="U19" i="4"/>
  <c r="S20" i="4"/>
  <c r="U20" i="4"/>
  <c r="S21" i="4"/>
  <c r="U21" i="4"/>
  <c r="S22" i="4"/>
  <c r="U22" i="4"/>
  <c r="S23" i="4"/>
  <c r="U23" i="4"/>
  <c r="S24" i="4"/>
  <c r="U24" i="4"/>
  <c r="S25" i="4"/>
  <c r="U25" i="4"/>
  <c r="S26" i="4"/>
  <c r="U26" i="4"/>
  <c r="S27" i="4"/>
  <c r="U27" i="4"/>
  <c r="S28" i="4"/>
  <c r="U28" i="4"/>
  <c r="S29" i="4"/>
  <c r="U29" i="4"/>
  <c r="S30" i="4"/>
  <c r="U30" i="4"/>
  <c r="S31" i="4"/>
  <c r="U31" i="4"/>
  <c r="S32" i="4"/>
  <c r="U32" i="4"/>
  <c r="U3" i="4"/>
  <c r="S3" i="4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S12" i="5"/>
  <c r="S13" i="5"/>
  <c r="S14" i="5"/>
  <c r="S15" i="5"/>
  <c r="S16" i="5"/>
  <c r="S11" i="5"/>
  <c r="S10" i="5"/>
  <c r="S9" i="5"/>
  <c r="S17" i="5"/>
  <c r="S8" i="5"/>
  <c r="S7" i="5"/>
  <c r="T3" i="5"/>
  <c r="U3" i="3"/>
  <c r="T3" i="3"/>
  <c r="S3" i="3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S14" i="12"/>
  <c r="U14" i="12"/>
  <c r="T14" i="12"/>
  <c r="S13" i="12"/>
  <c r="U13" i="12"/>
  <c r="T13" i="12"/>
  <c r="S8" i="12"/>
  <c r="U8" i="12"/>
  <c r="T8" i="12"/>
  <c r="S7" i="12"/>
  <c r="U7" i="12"/>
  <c r="T7" i="12"/>
  <c r="S6" i="12"/>
  <c r="U6" i="12"/>
  <c r="T6" i="12"/>
  <c r="S5" i="12"/>
  <c r="U5" i="12"/>
  <c r="T5" i="12"/>
  <c r="S4" i="12"/>
  <c r="U4" i="12"/>
  <c r="T4" i="12"/>
  <c r="S3" i="12"/>
  <c r="U3" i="12"/>
  <c r="T3" i="12"/>
  <c r="A1" i="12"/>
  <c r="A1" i="15" l="1"/>
  <c r="A1" i="28"/>
  <c r="S8" i="14"/>
  <c r="U8" i="14"/>
  <c r="T8" i="14"/>
  <c r="S7" i="14"/>
  <c r="U7" i="14"/>
  <c r="T7" i="14"/>
  <c r="S6" i="14"/>
  <c r="U6" i="14"/>
  <c r="T6" i="14"/>
  <c r="U5" i="14"/>
  <c r="T5" i="14"/>
  <c r="U4" i="14"/>
  <c r="T4" i="14"/>
  <c r="U3" i="14"/>
  <c r="T3" i="14"/>
  <c r="S3" i="14"/>
  <c r="A1" i="14"/>
  <c r="S6" i="24"/>
  <c r="U6" i="24"/>
  <c r="T6" i="24"/>
  <c r="S5" i="24"/>
  <c r="U5" i="24"/>
  <c r="U4" i="24"/>
  <c r="T4" i="24"/>
  <c r="U3" i="24"/>
  <c r="T3" i="24"/>
  <c r="A1" i="24"/>
  <c r="S11" i="13"/>
  <c r="U11" i="13"/>
  <c r="T11" i="13"/>
  <c r="S10" i="13"/>
  <c r="U10" i="13"/>
  <c r="T10" i="13"/>
  <c r="S9" i="13"/>
  <c r="U9" i="13"/>
  <c r="T9" i="13"/>
  <c r="S8" i="13"/>
  <c r="U8" i="13"/>
  <c r="T8" i="13"/>
  <c r="S7" i="13"/>
  <c r="U7" i="13"/>
  <c r="T7" i="13"/>
  <c r="S6" i="13"/>
  <c r="U6" i="13"/>
  <c r="U5" i="13"/>
  <c r="T5" i="13"/>
  <c r="U4" i="13"/>
  <c r="T4" i="13"/>
  <c r="U3" i="13"/>
  <c r="T3" i="13"/>
  <c r="S3" i="13"/>
  <c r="A1" i="13"/>
  <c r="U16" i="16"/>
  <c r="U17" i="16"/>
  <c r="U15" i="16"/>
  <c r="U13" i="16"/>
  <c r="U14" i="16"/>
  <c r="U12" i="16"/>
  <c r="U5" i="16"/>
  <c r="U3" i="16"/>
  <c r="T3" i="16"/>
  <c r="S3" i="16"/>
  <c r="A1" i="16"/>
  <c r="U5" i="7"/>
  <c r="S5" i="7"/>
  <c r="U4" i="7"/>
  <c r="S4" i="7"/>
  <c r="U3" i="7"/>
  <c r="T3" i="7"/>
  <c r="S3" i="7"/>
  <c r="A1" i="7"/>
  <c r="U6" i="6"/>
  <c r="U5" i="6"/>
  <c r="U4" i="6"/>
  <c r="U3" i="6"/>
  <c r="T3" i="6"/>
  <c r="S3" i="6"/>
  <c r="A1" i="6"/>
  <c r="S20" i="5"/>
  <c r="S19" i="5"/>
  <c r="S18" i="5"/>
  <c r="S5" i="5"/>
  <c r="S4" i="5"/>
  <c r="U3" i="5"/>
  <c r="S3" i="5"/>
  <c r="A1" i="5"/>
  <c r="A1" i="4"/>
  <c r="A1" i="3"/>
  <c r="U3" i="2"/>
  <c r="T3" i="2"/>
  <c r="S3" i="2"/>
  <c r="A1" i="2"/>
  <c r="S6" i="1"/>
  <c r="U6" i="1"/>
  <c r="U5" i="1"/>
  <c r="S5" i="1"/>
  <c r="U4" i="1"/>
  <c r="T4" i="1"/>
  <c r="U3" i="1"/>
  <c r="T3" i="1"/>
  <c r="S3" i="1"/>
  <c r="A1" i="1"/>
  <c r="S4" i="14" l="1"/>
  <c r="S5" i="14"/>
  <c r="T5" i="24"/>
  <c r="S3" i="24"/>
  <c r="S4" i="24"/>
  <c r="T6" i="13"/>
  <c r="S4" i="13"/>
  <c r="S5" i="13"/>
  <c r="T5" i="7"/>
  <c r="T4" i="7"/>
  <c r="S6" i="5"/>
  <c r="T5" i="1"/>
  <c r="S4" i="1"/>
  <c r="T6" i="1"/>
</calcChain>
</file>

<file path=xl/sharedStrings.xml><?xml version="1.0" encoding="utf-8"?>
<sst xmlns="http://schemas.openxmlformats.org/spreadsheetml/2006/main" count="6117" uniqueCount="401">
  <si>
    <t>304 or 316</t>
  </si>
  <si>
    <t>DWG Number</t>
  </si>
  <si>
    <t>Detail Number</t>
  </si>
  <si>
    <t>Item Callout</t>
  </si>
  <si>
    <t>Description on DWG</t>
  </si>
  <si>
    <t>Measure Value</t>
  </si>
  <si>
    <t>Measure Units</t>
  </si>
  <si>
    <t>Quantity per DWG</t>
  </si>
  <si>
    <t>Instances per Group</t>
  </si>
  <si>
    <t>Qty UOM</t>
  </si>
  <si>
    <t>WWID Item Different from Original on DWG</t>
  </si>
  <si>
    <t>Remark</t>
  </si>
  <si>
    <t>WWID Raw</t>
  </si>
  <si>
    <t>WWID Description Raw</t>
  </si>
  <si>
    <t>X DIMENSION</t>
  </si>
  <si>
    <t>Y DIMENSION</t>
  </si>
  <si>
    <t>ITEM VARIANT GROUP</t>
  </si>
  <si>
    <t>DATABASE</t>
  </si>
  <si>
    <t>SHEET NUMBER</t>
  </si>
  <si>
    <t>WWID</t>
  </si>
  <si>
    <t>WWID Description</t>
  </si>
  <si>
    <t>Total Qty per Group</t>
  </si>
  <si>
    <t>S500-3</t>
  </si>
  <si>
    <t>1A</t>
  </si>
  <si>
    <t>A</t>
  </si>
  <si>
    <t>M20 BOLT</t>
  </si>
  <si>
    <t>N/A</t>
  </si>
  <si>
    <t>(manual entry per project)</t>
  </si>
  <si>
    <t>EA</t>
  </si>
  <si>
    <t>N</t>
  </si>
  <si>
    <t>(enter per project)</t>
  </si>
  <si>
    <t>401121 / 406169</t>
  </si>
  <si>
    <t>BOLT, HEAVY HEX HEAD, STRUCTURAL, M20 X 50</t>
  </si>
  <si>
    <t>B</t>
  </si>
  <si>
    <t>NUT</t>
  </si>
  <si>
    <t>400360 / 406581</t>
  </si>
  <si>
    <t>NUT, HEAVY HEX, STRUCTURAL, M20</t>
  </si>
  <si>
    <t>C</t>
  </si>
  <si>
    <t>WASHER</t>
  </si>
  <si>
    <t>398319 / 406480</t>
  </si>
  <si>
    <t>FLAT WASHER, STRUCTURAL, M20</t>
  </si>
  <si>
    <t>D</t>
  </si>
  <si>
    <t>M16 x 200 LONG STAINLESS STEEL HILTI KWIK-BOLTS</t>
  </si>
  <si>
    <t>EXPANSION ANCHOR, HILTI KWIK BOLT TZ2, 5/8 X 8 1/2 LG, CW/1 HEX NUT &amp; 1 FLAT WASHER</t>
  </si>
  <si>
    <t>S500-4</t>
  </si>
  <si>
    <t>E</t>
  </si>
  <si>
    <t>SEE NOTE 2</t>
  </si>
  <si>
    <t>F</t>
  </si>
  <si>
    <t>G</t>
  </si>
  <si>
    <t>H</t>
  </si>
  <si>
    <t>J</t>
  </si>
  <si>
    <t>K</t>
  </si>
  <si>
    <t>L</t>
  </si>
  <si>
    <t>M</t>
  </si>
  <si>
    <t>P</t>
  </si>
  <si>
    <t>Q</t>
  </si>
  <si>
    <t>R</t>
  </si>
  <si>
    <t>S</t>
  </si>
  <si>
    <t>T</t>
  </si>
  <si>
    <t>U</t>
  </si>
  <si>
    <t>V</t>
  </si>
  <si>
    <t>W</t>
  </si>
  <si>
    <t>X</t>
  </si>
  <si>
    <t>NOTE 1:</t>
  </si>
  <si>
    <t>Updated the call outs to reflect different usages of the same hardware</t>
  </si>
  <si>
    <t>NOTE 2:</t>
  </si>
  <si>
    <t>Same bolt hardware is to be used for various connection types, need to determine how many to use overall for project</t>
  </si>
  <si>
    <t>NOTE 3:</t>
  </si>
  <si>
    <t>For items A, E, H, L, P, S, V, ID 406169 is fully threaded.</t>
  </si>
  <si>
    <t>S501-2</t>
  </si>
  <si>
    <t>M20 BOLTS</t>
  </si>
  <si>
    <t>M16 x 50 LONG BOLTS</t>
  </si>
  <si>
    <t>405774 / 406150</t>
  </si>
  <si>
    <t>BOLT, HEAVY HEX HEAD, STRUCTURAL, M16 X 50</t>
  </si>
  <si>
    <t>WASHER, M16, 17 ID X 30 OD X 3 THX</t>
  </si>
  <si>
    <t>398318 / 406479</t>
  </si>
  <si>
    <t>FLAT WASHER, STRUCTURAL, M16</t>
  </si>
  <si>
    <t>HEXAGON NUT, M16 - 8Z - TZN</t>
  </si>
  <si>
    <t>400359 / 406579</t>
  </si>
  <si>
    <t>NUT, HEAVY HEX, STRUCTURAL, M16</t>
  </si>
  <si>
    <t>2A</t>
  </si>
  <si>
    <t xml:space="preserve"> SEE NOTE 2</t>
  </si>
  <si>
    <t>9A</t>
  </si>
  <si>
    <t>Y</t>
  </si>
  <si>
    <t>Z</t>
  </si>
  <si>
    <t>For items A, D, G, K, N, R, U, X, ID 406169 is fully threaded.</t>
  </si>
  <si>
    <t>S504-3</t>
  </si>
  <si>
    <t>M20 A325 BOLT</t>
  </si>
  <si>
    <t>M20 Washer</t>
  </si>
  <si>
    <t>M20 Nut</t>
  </si>
  <si>
    <t>AA</t>
  </si>
  <si>
    <t>BA</t>
  </si>
  <si>
    <t>CA</t>
  </si>
  <si>
    <t>DA</t>
  </si>
  <si>
    <t>FA</t>
  </si>
  <si>
    <t>Bolt specified is ISO Class 8 which is a higher carbon content steel than A325</t>
  </si>
  <si>
    <t>For items A, D, G, K, N, R, U, X, AA, DA, ID 406169 is fully threaded.</t>
  </si>
  <si>
    <t>S505-3</t>
  </si>
  <si>
    <t>M24 A325 BOLT</t>
  </si>
  <si>
    <t>398393 / 504245</t>
  </si>
  <si>
    <t>BOLT, HEAVY HEX HEAD, STRUCTURAL, M24 X 65</t>
  </si>
  <si>
    <t>M24 Washer</t>
  </si>
  <si>
    <t>398321 / 406682</t>
  </si>
  <si>
    <t>FLAT WASHER, STRUCTURAL, M24</t>
  </si>
  <si>
    <t>M24 Nut</t>
  </si>
  <si>
    <t>400362 / 406583</t>
  </si>
  <si>
    <t>NUT, HEAVY HEX, STRUCTURAL, M24</t>
  </si>
  <si>
    <t>MET drawing calls for 50 mm long bolts but the IMP version calls for 2 1/2" (comparable to 65 mm) bolts</t>
  </si>
  <si>
    <t>For items A, D, G, K, N, R, U, X, AA, DA, ID 504245is fully threaded.</t>
  </si>
  <si>
    <t>S510-4</t>
  </si>
  <si>
    <t>10Ø x 100 LONG CARRIAGE BOLT</t>
  </si>
  <si>
    <t>(enter on standard)</t>
  </si>
  <si>
    <t>BOLT, ROUND HEAD, SQUARE NECK, M10X1.5 X 100</t>
  </si>
  <si>
    <t>10Ø SINGLE WASHER</t>
  </si>
  <si>
    <t>FLAT WASHER, STRUCTURAL, M10</t>
  </si>
  <si>
    <t>10Ø SINGLE NUT</t>
  </si>
  <si>
    <t>NUT, HEAVY HEX, STRUCTURAL, M10</t>
  </si>
  <si>
    <t>10Ø x 75 LONG CARRIAGE BOLT</t>
  </si>
  <si>
    <t>WASHER, M10, 10.5 ID X 20 OD X 2 THK</t>
  </si>
  <si>
    <t>10Ø WASHER</t>
  </si>
  <si>
    <t>10Ø NUT</t>
  </si>
  <si>
    <t>12Ø x 75 LONG BOLT</t>
  </si>
  <si>
    <t>BOLT, HEAVY HEX HEAD, STRUCTURAL, M12 X 75</t>
  </si>
  <si>
    <t>12Ø NUT</t>
  </si>
  <si>
    <t>FLAT WASHER, STRUCTURAL, M12</t>
  </si>
  <si>
    <t>12Ø WASHER</t>
  </si>
  <si>
    <t>NUT, HEAVY HEX, STRUCTURAL, M12</t>
  </si>
  <si>
    <t>7A</t>
  </si>
  <si>
    <t>No IMP version for this drawing</t>
  </si>
  <si>
    <t>Item</t>
  </si>
  <si>
    <t>S511-2</t>
  </si>
  <si>
    <t>4A</t>
  </si>
  <si>
    <t>10Ø x 75 LONG MACHINE BOLT</t>
  </si>
  <si>
    <t>BOLT, HEAVY HEX HEAD, STRUCTURAL, M10 X 75</t>
  </si>
  <si>
    <t>10Ø BOLTS (GALV.)</t>
  </si>
  <si>
    <t>BOLT, HEAVY HEX HEAD, STRUCTURAL, M10 X 35</t>
  </si>
  <si>
    <t>Many of these details reference the S510 drawing however there is no IMP version for that</t>
  </si>
  <si>
    <t>No specified length for Item E</t>
  </si>
  <si>
    <t>Item A, ID 406101, is fully threaded.</t>
  </si>
  <si>
    <t>NOTE 4:</t>
  </si>
  <si>
    <t>Item D, ID 406093, is fully threaded.</t>
  </si>
  <si>
    <t>S512-4</t>
  </si>
  <si>
    <t>M16 BOLT</t>
  </si>
  <si>
    <t>SEE NOTE 1</t>
  </si>
  <si>
    <t>405787 / 406161</t>
  </si>
  <si>
    <t>BOLT, HEAVY HEX HEAD, STRUCTURAL, M16 X 130</t>
  </si>
  <si>
    <t>M16 WASHER</t>
  </si>
  <si>
    <t>M16 NUT</t>
  </si>
  <si>
    <t>There are two or three hinges per gate door depending on tower height used. Determine quantity as per project.</t>
  </si>
  <si>
    <t>514-1</t>
  </si>
  <si>
    <t>475619 / 475705</t>
  </si>
  <si>
    <t>CAP SCREW, HEX SOCKET BUTTON HEAD, M10 X 1.5 X 35</t>
  </si>
  <si>
    <t>475625 / 475711</t>
  </si>
  <si>
    <t>CAP SCREW, HEX SOCKET BUTTON HEAD, M10 X 1.5 X 65, FT</t>
  </si>
  <si>
    <t>266839 / 266871</t>
  </si>
  <si>
    <t>FENDER WASHER, 3/8 X 1 1/2</t>
  </si>
  <si>
    <t>Drawing is obsoleted and not to be used</t>
  </si>
  <si>
    <t>There is no MET drawing for this, refer to IMP if needed</t>
  </si>
  <si>
    <t>S515-1</t>
  </si>
  <si>
    <t>PL WASHER 10x75x150 STAINLESS STEEL</t>
  </si>
  <si>
    <t>PLATE, RECT, 6 X 3 X 3/8 THK, 2 HOLE</t>
  </si>
  <si>
    <t>M16 SS316 HILTI HAS THREADED RODS</t>
  </si>
  <si>
    <t>ADHESIVE ANCHOR ROD, HILTI HAS-R, 1/2-13 UNC-2A X 11 LG, CW/ 1 HEX NUT &amp; 1 FLAT WASHER</t>
  </si>
  <si>
    <t>CONC</t>
  </si>
  <si>
    <t>HILTI RE500 EXPOXY ADHESIVE SYSTEM</t>
  </si>
  <si>
    <t>EPOXY ADHESIVE, FOIL PACK, C/W MIXING NOZZLE, HILTI RE-500 V3, 330 ML</t>
  </si>
  <si>
    <t>M16 Flat Washer</t>
  </si>
  <si>
    <t>266635 / 250362</t>
  </si>
  <si>
    <t>FLAT WASHER, TYPE A, SERIES N, 5/8</t>
  </si>
  <si>
    <t>NYLOCK NUT</t>
  </si>
  <si>
    <t>265141 / 265187</t>
  </si>
  <si>
    <t>LOCK NUT, HEX, NYLON INSERT, DC, 5/8-11 UNC-2B</t>
  </si>
  <si>
    <t>S.S. HANDRAIL BRACKET</t>
  </si>
  <si>
    <t>BRACKET, HANDRAIL, STAMPED, WALL MOUNT, 3 IN. WALL OFFSET, 1 X 7/16 IN. MTG HOLE, C-STYLE</t>
  </si>
  <si>
    <t>10Ø x 90 LONG SS BUTTON HEAD BOLT</t>
  </si>
  <si>
    <t>475628 / 475714</t>
  </si>
  <si>
    <t>CAP SCREW, HEX SOCKET BUTTON HEAD, M10 X 1.5 X 90, FT</t>
  </si>
  <si>
    <t>M10 Washer</t>
  </si>
  <si>
    <t>473501 / 470269</t>
  </si>
  <si>
    <t>FLAT WASHER, NORMAL SERIES, M10 (10.5 ID X 20 OD X 2 THK)</t>
  </si>
  <si>
    <t>M10 Nut</t>
  </si>
  <si>
    <t>476605 / 476620</t>
  </si>
  <si>
    <t>NUT, HEX, REGULAR (STYLE 1), M10 X 1.5</t>
  </si>
  <si>
    <t>12Øx75 LONG BOLT</t>
  </si>
  <si>
    <t>M12 Washer</t>
  </si>
  <si>
    <t>M12 Nut</t>
  </si>
  <si>
    <t>476606 / 476621</t>
  </si>
  <si>
    <t>NUT, HEX, REGULAR (STYLE 1), M12 X 1.75</t>
  </si>
  <si>
    <t>NON-SHRINK CEMENTICIOUS GROUT</t>
  </si>
  <si>
    <t>GROUT, NON-METALLIC, NON-SHRINK</t>
  </si>
  <si>
    <t>HILTI HIT HY200</t>
  </si>
  <si>
    <t>493182 / 493183</t>
  </si>
  <si>
    <t>EPOXY ADHESIVE, FOIL PACK, C/W MIXING NOZZLE, HILTI HIT-HY 200-R, 330 ML</t>
  </si>
  <si>
    <t>M12 S.S. THREADED ANCHORS</t>
  </si>
  <si>
    <t>Washer</t>
  </si>
  <si>
    <t>266694 / 266786</t>
  </si>
  <si>
    <t>FLAT WASHER, TYPE B, SERIES R, 1/2</t>
  </si>
  <si>
    <t>Nut</t>
  </si>
  <si>
    <t>264957 / 308815</t>
  </si>
  <si>
    <t>NUT, HEX, DC, 1/2-13 UNC-2B</t>
  </si>
  <si>
    <t>Item K is a callout for a structural HDG bolt</t>
  </si>
  <si>
    <t>Item E is fluorokote 304 nut, regular 316 nut</t>
  </si>
  <si>
    <t>S521-1</t>
  </si>
  <si>
    <t>Drawing is obsoleted and will never be used again as it is for timber</t>
  </si>
  <si>
    <t>S540-3</t>
  </si>
  <si>
    <t>20Ø BOLTS</t>
  </si>
  <si>
    <t>M16 Washer</t>
  </si>
  <si>
    <t>M16 Nut</t>
  </si>
  <si>
    <t>M12 BOLTS</t>
  </si>
  <si>
    <t>BOLT, HEAVY HEX HEAD, STRUCTURAL, M12 X 40</t>
  </si>
  <si>
    <t>M12 Washers</t>
  </si>
  <si>
    <t>M12 Nuts</t>
  </si>
  <si>
    <t>Depends on number of columns, as per project</t>
  </si>
  <si>
    <t>Depends on size of structural section</t>
  </si>
  <si>
    <t>For items A, D, G, K, ID 406169 is fully threaded.</t>
  </si>
  <si>
    <t>Item N, ID 406110, is fully threaded.</t>
  </si>
  <si>
    <t>S541-3</t>
  </si>
  <si>
    <t>M20 BOLT (A325)</t>
  </si>
  <si>
    <t>401122 / 406170</t>
  </si>
  <si>
    <t>BOLT, HEAVY HEX HEAD, STRUCTURAL, M20 X 55</t>
  </si>
  <si>
    <t>6Ø X 60 LONG CONC. SCREW ANCHORS (STAINLESS STEEL) WITH PHILLIPS OVAL HEAD</t>
  </si>
  <si>
    <t>EXPANSION ANCHOR, HILTI KWIK BOLT TZ2, 1/4 X 2 1/2 LG, CW/1 HEX NUT &amp; 1 FLAT WASHER</t>
  </si>
  <si>
    <t xml:space="preserve">Quantity depends total number of stair pans as per project </t>
  </si>
  <si>
    <t>Item A, D, ID 406170 is fully threaded.</t>
  </si>
  <si>
    <t>S542-3</t>
  </si>
  <si>
    <t>For items A, D, G, ID 406169 is fully threaded.</t>
  </si>
  <si>
    <t>Item K, ID 406150, is fully threaded.</t>
  </si>
  <si>
    <t>NOTE 5:</t>
  </si>
  <si>
    <t>S543-3</t>
  </si>
  <si>
    <t>Item A, D, ID 406170, is fully threaded.</t>
  </si>
  <si>
    <t>S545-1</t>
  </si>
  <si>
    <t>NOTE:</t>
  </si>
  <si>
    <t>Drawing is obsoleted due to Deck Lok being out of business</t>
  </si>
  <si>
    <t>S546-2</t>
  </si>
  <si>
    <t>S547-1</t>
  </si>
  <si>
    <t>M10 BOLT</t>
  </si>
  <si>
    <t>NOTE 1</t>
  </si>
  <si>
    <t>BOLT, HEX HEAD, M10X1.5 X 80, FT</t>
  </si>
  <si>
    <t>NUT, HEX, STYLE 1, M10 X 1.5</t>
  </si>
  <si>
    <t>18B</t>
  </si>
  <si>
    <t>M12 x 76 LONG BOLT</t>
  </si>
  <si>
    <t>BOLT, HEAVY HEX HEAD, STRUCTURAL, M12 X 1.75 X 75</t>
  </si>
  <si>
    <t>FLAT WASHER, SERIES N, M12</t>
  </si>
  <si>
    <t>NUT, HEAVY HEX, STRUCTURAL, DC, M12 X 1.75</t>
  </si>
  <si>
    <t>Depends on number of railing panels used as per project</t>
  </si>
  <si>
    <t>Drawing may relate to Deck Lok and thus be obsolete. Confirm with Chris before using.</t>
  </si>
  <si>
    <t>475116 is not released in the system</t>
  </si>
  <si>
    <t>S548-1</t>
  </si>
  <si>
    <t>50x50x6 FRP ANGLE</t>
  </si>
  <si>
    <t>IN</t>
  </si>
  <si>
    <t>[M] ANGLE, L50X50X6</t>
  </si>
  <si>
    <t>FRP</t>
  </si>
  <si>
    <t>Depends on length of deck as per project</t>
  </si>
  <si>
    <t>S550-1</t>
  </si>
  <si>
    <t>M20 WASHERS</t>
  </si>
  <si>
    <t>M20 NUTS</t>
  </si>
  <si>
    <t>A325 M 20 BOLTS x 90 LONG</t>
  </si>
  <si>
    <t>401129 / 504152</t>
  </si>
  <si>
    <t>BOLT, HEAVY HEX HEAD, STRUCTURAL, M20 X 90</t>
  </si>
  <si>
    <t>For items A, G, K, N, R, ID 406169 is fully threaded.</t>
  </si>
  <si>
    <t>S551-2</t>
  </si>
  <si>
    <t>REF</t>
  </si>
  <si>
    <t>3A</t>
  </si>
  <si>
    <t>All items are structural hardware</t>
  </si>
  <si>
    <t>S555-1</t>
  </si>
  <si>
    <t xml:space="preserve">REF </t>
  </si>
  <si>
    <t>50x50x6mm FRP ANGLE</t>
  </si>
  <si>
    <t>?</t>
  </si>
  <si>
    <t>1/BEAM OR CHANNEL</t>
  </si>
  <si>
    <t>M6 x 32mm LG. SOCKET HEAD CAP SCREW</t>
  </si>
  <si>
    <t>516265 / 337145</t>
  </si>
  <si>
    <t>CAP SCREW, HEX SOCKET HEAD, M6 X 1 X 35</t>
  </si>
  <si>
    <t>T-1800</t>
  </si>
  <si>
    <t>SS WASHER</t>
  </si>
  <si>
    <t>473499/470267</t>
  </si>
  <si>
    <t>FLAT WASHER, NORMAL SERIES, M6 (6.4 ID X 12 OD X 1.6 THK)</t>
  </si>
  <si>
    <t>NYLOCK</t>
  </si>
  <si>
    <t>475488/475500</t>
  </si>
  <si>
    <t>LOCK NUT, HEXAGON, REGULAR, NON-METALLIC INSERT, M6 X 1</t>
  </si>
  <si>
    <t>SS HOLD-DOWN</t>
  </si>
  <si>
    <t>1/CAP SCREW</t>
  </si>
  <si>
    <t>INSERT CLIP, PANEL HOLD DOWN, T-1800</t>
  </si>
  <si>
    <t>M12 BOLT</t>
  </si>
  <si>
    <t>BOLT, HEAVY HEX HEAD, STRUCTURAL, M12 X 30</t>
  </si>
  <si>
    <t>5, 6</t>
  </si>
  <si>
    <t>Cut length of item D, 495283, depends on length of beam/channel it is attached to</t>
  </si>
  <si>
    <t>See blueline notes for details on items Q,R,S</t>
  </si>
  <si>
    <t>Item A, ID 406169, is fully threaded.</t>
  </si>
  <si>
    <t>Item J, M, T, W, ID 406108, is fully threaded.</t>
  </si>
  <si>
    <t>S556-2</t>
  </si>
  <si>
    <t>10A</t>
  </si>
  <si>
    <t>BOLT, HEAVY HEX HEAD, STRUCTURAL, M10 X 60</t>
  </si>
  <si>
    <t>M12 x 60mm LONG BOLT</t>
  </si>
  <si>
    <t>BOLT, HEAVY HEX HEAD, STRUCTURAL, M12 X 60</t>
  </si>
  <si>
    <t>M6 SCREW</t>
  </si>
  <si>
    <t>See blueline notes for details on items R,S,T and U,V,W</t>
  </si>
  <si>
    <t>Item K, ID 406169, is fully threaded.</t>
  </si>
  <si>
    <t>Item A, ID 406108, is fully threaded.</t>
  </si>
  <si>
    <t>S557-1</t>
  </si>
  <si>
    <t>M12 x 75 LONG BOLT</t>
  </si>
  <si>
    <t>S558-1</t>
  </si>
  <si>
    <t>M6 x 35mm LG. SS SOCKET HEAD CAP SCREW</t>
  </si>
  <si>
    <t>2/PANEL MIN.</t>
  </si>
  <si>
    <t>LOCKNUT</t>
  </si>
  <si>
    <t>STAINLESS STEEL CLIP</t>
  </si>
  <si>
    <t>1/FASTENER</t>
  </si>
  <si>
    <t>M10  MACHINE BOLT</t>
  </si>
  <si>
    <t>1/BEAM</t>
  </si>
  <si>
    <t>476056 / 476095</t>
  </si>
  <si>
    <t>HEXAGON HEAD SCREW, M10 X 35</t>
  </si>
  <si>
    <t>387635 / 474667</t>
  </si>
  <si>
    <t>FLAT WASHER, LARGE SERIES, M10 (10.5 ID X 30 OD X 2.5 THK)</t>
  </si>
  <si>
    <t>475490 /  475502</t>
  </si>
  <si>
    <t>LOCK NUT, HEXAGON, REGULAR, NON-METALLIC INSERT, M10 X 1.5</t>
  </si>
  <si>
    <t>26A</t>
  </si>
  <si>
    <t>Item J, ID 406169, is fully threaded.</t>
  </si>
  <si>
    <t>S570-1</t>
  </si>
  <si>
    <t>10Ø x 40 LONG STAINLESS STEEL MACHINE BOLT</t>
  </si>
  <si>
    <t>3/STAIR STEP</t>
  </si>
  <si>
    <t>476057 / 476096</t>
  </si>
  <si>
    <t>HEXAGON HEAD SCREW, M10 X 40</t>
  </si>
  <si>
    <t>WASHERS</t>
  </si>
  <si>
    <t>6/STAIR STEP</t>
  </si>
  <si>
    <t>12Ø ROD AT 600 MAX. 50 THREAD BOTH ENDS</t>
  </si>
  <si>
    <t>ROD, THREADED, RH, 1/2-13 UNC-2A</t>
  </si>
  <si>
    <t>6x50x50 PLATE WASHERS</t>
  </si>
  <si>
    <t>SQUARE WASHER, 1/2 X 2 OD</t>
  </si>
  <si>
    <t>NUTS</t>
  </si>
  <si>
    <t>10Ø x 100 GALVANIZED MACHINE BOLTS</t>
  </si>
  <si>
    <t>BOLT, HEAVY HEX HEAD, STRUCTURAL, M10 X 100</t>
  </si>
  <si>
    <t>2?</t>
  </si>
  <si>
    <t>3,4,5</t>
  </si>
  <si>
    <t>6 x 100 CLOSURE PLATE</t>
  </si>
  <si>
    <t>[M] BAR, FLAT, 6 X 100</t>
  </si>
  <si>
    <t>4"</t>
  </si>
  <si>
    <t>Unsure if items A-F (except D) are structural hardware (should be REF items?)</t>
  </si>
  <si>
    <t>See blueline note for item D</t>
  </si>
  <si>
    <t>S574-5</t>
  </si>
  <si>
    <t>S.S. CLIP HOLD-DOWN</t>
  </si>
  <si>
    <t>6Ø x 50 LONG SOCKET HEAD CAP SCREW</t>
  </si>
  <si>
    <t>S.S. WASHER</t>
  </si>
  <si>
    <t>S.S. 316 CLIP HOLD DOWN</t>
  </si>
  <si>
    <t>MIN. 2/PANEL</t>
  </si>
  <si>
    <t>9,10</t>
  </si>
  <si>
    <t>S.S. HOLD DOWN</t>
  </si>
  <si>
    <t>1/PLANK</t>
  </si>
  <si>
    <t>6Ø x 50 LONG S.S. SOCKET HEAD WOOD SCREW</t>
  </si>
  <si>
    <t>SCREW, TAPPING, TYPE A, CROSS RECESSED PAN HEAD, TYPE 1, NO.14-10 X 2 LG</t>
  </si>
  <si>
    <t>9,10, 11</t>
  </si>
  <si>
    <t>50x100 PLASTIC WOOD</t>
  </si>
  <si>
    <t>DECKING, WOOD, COMPOSITE, 2 X 4 NOM, (1 1/2 X 3 1/2)</t>
  </si>
  <si>
    <t>12mmØ x 80 S.S. BOLT</t>
  </si>
  <si>
    <t>476143/476184</t>
  </si>
  <si>
    <t>HEXAGON HEAD BOLT, M12 X 80</t>
  </si>
  <si>
    <t>473502/474668</t>
  </si>
  <si>
    <t>FLAT WASHER, NORMAL SERIES, M12 (13 ID X 24 OD X 2.5 THK) / FLAT WASHER, LARGE SERIES, M12 (13 ID X 37 OD X 3 THK)</t>
  </si>
  <si>
    <t>476606/476621</t>
  </si>
  <si>
    <t>4.76Ø (#10) x 50 LONG PAN HEAD S.S. WOOD SCREW</t>
  </si>
  <si>
    <t>SCREW, TAPPING, TYPE A, SQUARE DRIVE PAN HEAD, TYPE 3, NO. 10-12 X 2 LG</t>
  </si>
  <si>
    <t>For Items K and Q, IMP screw used, no MET wood screw available</t>
  </si>
  <si>
    <t>SST316 version of item N is a large series washer</t>
  </si>
  <si>
    <t>S576-4</t>
  </si>
  <si>
    <t>PICK MAT'L</t>
  </si>
  <si>
    <t>S577-5</t>
  </si>
  <si>
    <t>S578 -4</t>
  </si>
  <si>
    <t>M10 STAINLESS STEEL LAG SCREW 25mm LONG TYP.</t>
  </si>
  <si>
    <t>476984/477047</t>
  </si>
  <si>
    <t>LAG SCREW, HEX HEAD, M10 X 4.5 X 30</t>
  </si>
  <si>
    <t>473501/470269</t>
  </si>
  <si>
    <t>10Ø x 75 A307 BOLTS</t>
  </si>
  <si>
    <t>BOLT, HEX HEAD, M10X1.5 X 80</t>
  </si>
  <si>
    <t>TREX HIDDEN FASTENER</t>
  </si>
  <si>
    <t>1/GROOVE-EDGE PLANK</t>
  </si>
  <si>
    <t>UNIVERSAL FASTENER, HIDDEN, WOOD, COMPOSITE, TREX</t>
  </si>
  <si>
    <t>20x140 SQUARE-EDGE</t>
  </si>
  <si>
    <t>1/STAIR OR LANDING PFM</t>
  </si>
  <si>
    <t>DECKING, WOOD, COMPOSITE, 1 X 6 NOM, (1 X 5 1/2)</t>
  </si>
  <si>
    <t>TREX</t>
  </si>
  <si>
    <t>2x4 PLASTIC WOOD</t>
  </si>
  <si>
    <t>TREX SELECT 20x140 SQUARE-EDGE TREAD TYPICAL ON STAIR TREADS</t>
  </si>
  <si>
    <t xml:space="preserve">2/STAIR </t>
  </si>
  <si>
    <t>2/SQUARE-EDGE PLANK</t>
  </si>
  <si>
    <t>TREX SELECT DECKING</t>
  </si>
  <si>
    <t>S581-1</t>
  </si>
  <si>
    <t>BOLT, HEAVY HEX HEAD, STRUCTURAL, M12 X 25</t>
  </si>
  <si>
    <t>BOLT, HEAVY HEX HEAD, STRUCTURAL, M20 X 40</t>
  </si>
  <si>
    <t>WAGNER STAMPED STEEL HANDRAIL BRACKET, 6mm BRACKET WITH A PROJECTION OF 82mm FROM FACE OF BRACKET PLATE TO CENTER OF HANDRAIL…</t>
  </si>
  <si>
    <t>1/HANDRAIL POST</t>
  </si>
  <si>
    <t>BRACKET, HANDRAIL, STAMPED, WALL MOUNT, 3-1/4 IN. WALL OFFSET, 1 X 7/16 IN. MTG HOLE, 1-1/2 IN. DROP</t>
  </si>
  <si>
    <t xml:space="preserve">STAINLESS STEEL SELF DRILLING AND SELF TAPPING SCREWS TRAXX/5 #12 </t>
  </si>
  <si>
    <t>2/HANDRAIL BRACKET</t>
  </si>
  <si>
    <t>SCREW, SELF DRILLING, HEX WASHER HEAD, DP #5, NO. 12-24 X 1 1/4 LG</t>
  </si>
  <si>
    <t>10Ø x 90 LONG MACHINE BOLT</t>
  </si>
  <si>
    <t>BOLT, HEAVY HEX HEAD, STRUCTURAL, M10 X 90</t>
  </si>
  <si>
    <t>OVER SIZE WASHER 20Ø MIN.</t>
  </si>
  <si>
    <t>3mm THK. VERTICAL PLATE TYP. AT EACH STAIR THREAD</t>
  </si>
  <si>
    <t>[M] PLATE, 3</t>
  </si>
  <si>
    <t>Item D, ID 406167, is fully threaded.</t>
  </si>
  <si>
    <t>Item A, G, ID 406107, is fully threaded.</t>
  </si>
  <si>
    <t>in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</si>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</sst>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FF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4">
    <xf numFmtId="0" fontId="0" fillId="0" borderId="0" xfId="0"/>
    <xf numFmtId="0" fontId="2" fillId="2" borderId="1" xfId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2" borderId="1" xfId="1" applyFont="1" applyAlignment="1">
      <alignment horizontal="center" vertical="center" wrapText="1"/>
    </xf>
    <xf numFmtId="0" fontId="2" fillId="2" borderId="1" xfId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2" xfId="1" applyBorder="1" applyAlignment="1">
      <alignment horizontal="center"/>
    </xf>
    <xf numFmtId="0" fontId="0" fillId="0" borderId="3" xfId="0" applyBorder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wrapText="1"/>
    </xf>
    <xf numFmtId="0" fontId="4" fillId="2" borderId="1" xfId="1" applyFont="1" applyAlignment="1">
      <alignment horizontal="center" wrapText="1"/>
    </xf>
    <xf numFmtId="16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Input" xfId="1" builtinId="20"/>
    <cellStyle name="Normal" xfId="0" builtinId="0"/>
  </cellStyles>
  <dxfs count="864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07A378-D693-49CF-8703-69822CDCE33B}" name="Table1" displayName="Table1" ref="A2:U24" totalsRowShown="0" headerRowDxfId="853" dataDxfId="852">
  <autoFilter ref="A2:U24" xr:uid="{2B07A378-D693-49CF-8703-69822CDCE33B}"/>
  <tableColumns count="21">
    <tableColumn id="1" xr3:uid="{142F3AE0-1473-4C25-BE83-214B9DBB6055}" name="DWG Number" dataDxfId="851"/>
    <tableColumn id="2" xr3:uid="{E21D11FD-DB36-44B0-8E25-FDA1912A3593}" name="Detail Number" dataDxfId="850"/>
    <tableColumn id="3" xr3:uid="{3EAB38AC-51CB-4FFB-AE69-83538BA99793}" name="Item Callout" dataDxfId="849"/>
    <tableColumn id="4" xr3:uid="{EFBE0953-0901-447E-AD58-374EF5A12419}" name="Description on DWG" dataDxfId="848"/>
    <tableColumn id="5" xr3:uid="{6790B240-C8FF-496E-8A5C-C72EBB315066}" name="Measure Value" dataDxfId="847"/>
    <tableColumn id="6" xr3:uid="{940FEE8B-F729-40D5-BE84-C7316B34BA43}" name="Measure Units" dataDxfId="846"/>
    <tableColumn id="7" xr3:uid="{99A27B0B-21DB-4963-9C3A-D195B9D15DB7}" name="Quantity per DWG" dataDxfId="845" dataCellStyle="Input"/>
    <tableColumn id="8" xr3:uid="{B930125C-EC3E-4DD6-BA99-1CD7B1F98856}" name="Instances per Group" dataDxfId="844" dataCellStyle="Input"/>
    <tableColumn id="9" xr3:uid="{62459223-D806-4C34-AEAC-ED457A076103}" name="Qty UOM" dataDxfId="843"/>
    <tableColumn id="10" xr3:uid="{8BD46609-60CF-4030-B744-EE9297EC82BE}" name="WWID Item Different from Original on DWG" dataDxfId="842" dataCellStyle="Input"/>
    <tableColumn id="11" xr3:uid="{7ED24905-DFA6-4871-8F68-FA60B728C559}" name="Remark" dataDxfId="841" dataCellStyle="Input"/>
    <tableColumn id="12" xr3:uid="{A8F3D6E3-D6E4-4C98-B3C7-9FC59498BE08}" name="WWID Raw" dataDxfId="840"/>
    <tableColumn id="13" xr3:uid="{A3D1F712-3369-4777-B1D2-72451408A720}" name="WWID Description Raw" dataDxfId="839"/>
    <tableColumn id="14" xr3:uid="{6E3094BF-259D-4C88-934A-2D32B1C969E8}" name="X DIMENSION" dataDxfId="838"/>
    <tableColumn id="15" xr3:uid="{E7AFF5C7-83ED-4A24-A0D4-33181E89FCE4}" name="Y DIMENSION" dataDxfId="837"/>
    <tableColumn id="16" xr3:uid="{88D75A4F-9C0A-4F70-B77A-ACA8D40F83E3}" name="ITEM VARIANT GROUP" dataDxfId="836"/>
    <tableColumn id="17" xr3:uid="{B2AC6483-FFC0-4905-B683-FD29CB5D7698}" name="DATABASE" dataDxfId="835"/>
    <tableColumn id="18" xr3:uid="{5FA7B7CE-13D6-487A-9098-E77DC21069F6}" name="SHEET NUMBER" dataDxfId="834"/>
    <tableColumn id="19" xr3:uid="{953B5C10-B88A-428B-A6CB-5E520772B779}" name="WWID" dataDxfId="833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7D09FBE3-20E2-458F-B5EA-14059F5D991C}" name="WWID Description" dataDxfId="832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CE35DD65-4068-4A8F-8334-7CC5CA068A4C}" name="Total Qty per Group" dataDxfId="831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DE3001B-02BA-41D0-A898-0E78256604F1}" name="Table1017" displayName="Table1017" ref="A2:U3" totalsRowShown="0" headerRowDxfId="581" dataDxfId="580">
  <autoFilter ref="A2:U3" xr:uid="{B52FF447-D0D0-43F4-8CDC-90ABFF9B953D}"/>
  <tableColumns count="21">
    <tableColumn id="1" xr3:uid="{0475FE54-4D50-4B49-B3FD-2BD1186A3844}" name="DWG Number" dataDxfId="579"/>
    <tableColumn id="2" xr3:uid="{D256EB41-EB33-4F14-9313-4A2738ED8F56}" name="Detail Number" dataDxfId="578"/>
    <tableColumn id="3" xr3:uid="{46E66B61-8383-405F-90ED-C6FB9EFBA036}" name="Item Callout" dataDxfId="577"/>
    <tableColumn id="4" xr3:uid="{D698486A-0D72-4838-9385-8C113AE9D195}" name="Description on DWG" dataDxfId="576"/>
    <tableColumn id="5" xr3:uid="{52C731FD-3E0A-49C7-BCF5-86B023B0B584}" name="Measure Value" dataDxfId="575"/>
    <tableColumn id="6" xr3:uid="{2D45E61B-177B-4C76-B294-5FCFB0AC18D4}" name="Measure Units" dataDxfId="574"/>
    <tableColumn id="7" xr3:uid="{E9549AC1-D5D7-4E30-A906-FF448F52455F}" name="Quantity per DWG" dataDxfId="573" dataCellStyle="Input"/>
    <tableColumn id="8" xr3:uid="{1614CF60-5980-48AE-98D5-49600966ED84}" name="Instances per Group" dataDxfId="572" dataCellStyle="Input"/>
    <tableColumn id="9" xr3:uid="{4DD15281-CF22-4608-BF99-D0DE1724210E}" name="Qty UOM" dataDxfId="571"/>
    <tableColumn id="10" xr3:uid="{5B0FE6B7-C2E0-4666-B30D-C65BDB81FFC8}" name="WWID Item Different from Original on DWG" dataDxfId="570" dataCellStyle="Input"/>
    <tableColumn id="11" xr3:uid="{9A57CD98-AC04-4A5C-8B9C-E52CB87C81B8}" name="Remark" dataDxfId="569" dataCellStyle="Input"/>
    <tableColumn id="12" xr3:uid="{5CA434AB-DE5E-47C2-8412-A4F1687495D7}" name="WWID Raw" dataDxfId="568"/>
    <tableColumn id="13" xr3:uid="{A04CCA88-0F4D-4DC7-8520-232575E21EE4}" name="WWID Description Raw" dataDxfId="567"/>
    <tableColumn id="14" xr3:uid="{D3E5767B-3C4B-4A0A-94AC-E0E1F6706D19}" name="X DIMENSION" dataDxfId="566"/>
    <tableColumn id="15" xr3:uid="{91482D24-88C4-499B-932C-419DA816FE80}" name="Y DIMENSION" dataDxfId="565"/>
    <tableColumn id="16" xr3:uid="{5035EC30-F742-4EF9-803E-84D86A93438E}" name="ITEM VARIANT GROUP" dataDxfId="564"/>
    <tableColumn id="17" xr3:uid="{706D0058-9866-40F9-AAA3-FB217E79C38C}" name="DATABASE" dataDxfId="563"/>
    <tableColumn id="18" xr3:uid="{5B63BC26-AA3A-4AF9-8404-E4546C0211C1}" name="SHEET NUMBER" dataDxfId="562"/>
    <tableColumn id="19" xr3:uid="{9DC40F0F-6193-4FF6-9AA4-5FBF62009C9A}" name="WWID" dataDxfId="561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F90BD931-06AE-4862-AD3C-2AA0E87A3DC5}" name="WWID Description" dataDxfId="560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DD96C731-7746-46A8-B452-1FF183FAE97B}" name="Total Qty per Group" dataDxfId="559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97ABCA4-A296-4FCD-BA26-68A920D2D20A}" name="Table8" displayName="Table8" ref="A2:U17" totalsRowShown="0" headerRowDxfId="552" dataDxfId="551">
  <autoFilter ref="A2:U17" xr:uid="{E97ABCA4-A296-4FCD-BA26-68A920D2D20A}"/>
  <sortState xmlns:xlrd2="http://schemas.microsoft.com/office/spreadsheetml/2017/richdata2" ref="A3:U17">
    <sortCondition ref="C2:C17"/>
  </sortState>
  <tableColumns count="21">
    <tableColumn id="1" xr3:uid="{9F75DC5C-36F2-4145-BC3B-6FA2A70BC489}" name="DWG Number" dataDxfId="550"/>
    <tableColumn id="2" xr3:uid="{0DBB11E0-7E0B-444E-8250-BC94FEF7E5B4}" name="Detail Number" dataDxfId="549"/>
    <tableColumn id="3" xr3:uid="{F6D4F2BA-EF1F-4A11-B360-CBA524671342}" name="Item Callout" dataDxfId="548"/>
    <tableColumn id="4" xr3:uid="{4255BACB-8814-4238-AE94-C59C4318421B}" name="Description on DWG" dataDxfId="547"/>
    <tableColumn id="5" xr3:uid="{E78942E2-AB9E-492F-9A3E-E7E912CFC6FD}" name="Measure Value" dataDxfId="546"/>
    <tableColumn id="6" xr3:uid="{80C64944-6923-46F7-98EE-17F0380D9EA7}" name="Measure Units" dataDxfId="545"/>
    <tableColumn id="7" xr3:uid="{3A20EA91-670A-456D-B88D-6B2E66BA1240}" name="Quantity per DWG" dataDxfId="544" dataCellStyle="Input"/>
    <tableColumn id="8" xr3:uid="{CA98BB9C-058F-45E5-BD68-C32F6CAEF3FF}" name="Instances per Group" dataDxfId="543" dataCellStyle="Input"/>
    <tableColumn id="9" xr3:uid="{F3962ADE-4677-45C4-93CB-773492FFEE7E}" name="Qty UOM" dataDxfId="542"/>
    <tableColumn id="10" xr3:uid="{2A9EAFB9-AB5A-4F62-99D6-91052392A24B}" name="WWID Item Different from Original on DWG" dataDxfId="541" dataCellStyle="Input"/>
    <tableColumn id="11" xr3:uid="{B77D4318-03B4-448A-B4F2-2D9896D2193B}" name="Remark" dataDxfId="540" dataCellStyle="Input"/>
    <tableColumn id="12" xr3:uid="{B2F6D838-656C-443B-8F0E-3FD5CA52FC13}" name="WWID Raw" dataDxfId="539"/>
    <tableColumn id="13" xr3:uid="{FFBE3576-F17C-40C9-827D-A381EEABF586}" name="WWID Description Raw" dataDxfId="538"/>
    <tableColumn id="14" xr3:uid="{92A2E037-4006-4BB3-88FC-70277359D576}" name="X DIMENSION" dataDxfId="537"/>
    <tableColumn id="15" xr3:uid="{93C2BA95-831C-462E-88FA-21F5C7097003}" name="Y DIMENSION" dataDxfId="536"/>
    <tableColumn id="16" xr3:uid="{4D339D73-C06C-45EC-9601-21519067743A}" name="ITEM VARIANT GROUP" dataDxfId="535"/>
    <tableColumn id="17" xr3:uid="{3FCA7CD0-A0C0-4775-B8E7-33B8EE91390F}" name="DATABASE" dataDxfId="534"/>
    <tableColumn id="18" xr3:uid="{2FED2539-0CAC-4071-922E-76C2B96C242B}" name="SHEET NUMBER" dataDxfId="533"/>
    <tableColumn id="19" xr3:uid="{221A8A0B-D0D3-42B6-B2E6-009F4519CFE4}" name="WWID" dataDxfId="532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DAEEF663-4378-4EFB-90FD-B2D77DBECB57}" name="WWID Description" dataDxfId="531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F6165BF9-B45F-4548-A303-7C69AE7A81D3}" name="Total Qty per Group" dataDxfId="530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7524F5E-3D58-4B72-BB3E-3BD033A5F7A8}" name="Table923" displayName="Table923" ref="A2:U9" totalsRowShown="0" headerRowDxfId="523" dataDxfId="522">
  <autoFilter ref="A2:U9" xr:uid="{37524F5E-3D58-4B72-BB3E-3BD033A5F7A8}"/>
  <tableColumns count="21">
    <tableColumn id="1" xr3:uid="{CDAAAEDC-E4B2-427D-97C0-65842F8DFAAB}" name="DWG Number" dataDxfId="521"/>
    <tableColumn id="2" xr3:uid="{4CE92101-23F9-42C9-9D40-29858A22ADCE}" name="Detail Number" dataDxfId="520"/>
    <tableColumn id="3" xr3:uid="{E76663B6-F041-4564-A30E-46992930C41B}" name="Item Callout" dataDxfId="519"/>
    <tableColumn id="4" xr3:uid="{401786A8-1F32-414E-9EC1-56E71A90CC9F}" name="Description on DWG" dataDxfId="518"/>
    <tableColumn id="5" xr3:uid="{053F494F-2BCD-463A-AF2C-BCC3EBE73277}" name="Measure Value" dataDxfId="517"/>
    <tableColumn id="6" xr3:uid="{3F1EED6A-B1FE-41AC-8071-7A0F8258B31A}" name="Measure Units" dataDxfId="516"/>
    <tableColumn id="7" xr3:uid="{B1F2C736-66D0-4392-BB90-D01068702715}" name="Quantity per DWG" dataDxfId="515" dataCellStyle="Input"/>
    <tableColumn id="8" xr3:uid="{BE1D2CA1-A373-456B-BCE7-B60D5B3CF7BA}" name="Instances per Group" dataDxfId="514" dataCellStyle="Input"/>
    <tableColumn id="9" xr3:uid="{698392C9-6E3A-4ABE-BCCB-3E4336EE89BA}" name="Qty UOM" dataDxfId="513"/>
    <tableColumn id="10" xr3:uid="{24E43B9F-819F-484B-88D8-5107EF879EA4}" name="WWID Item Different from Original on DWG" dataDxfId="512" dataCellStyle="Input"/>
    <tableColumn id="11" xr3:uid="{E778AE4C-8D0A-4E1F-9FE7-00CA1F6A7BFA}" name="Remark" dataDxfId="511" dataCellStyle="Input"/>
    <tableColumn id="12" xr3:uid="{649A2E08-D8BD-4248-A510-1F0E42E55D4C}" name="WWID Raw" dataDxfId="510"/>
    <tableColumn id="13" xr3:uid="{5535EC55-F044-4C88-BFF4-53419B9A4F03}" name="WWID Description Raw" dataDxfId="509"/>
    <tableColumn id="14" xr3:uid="{B1BBAEF8-85D3-4E63-AA9E-013B534B4EF3}" name="X DIMENSION" dataDxfId="508"/>
    <tableColumn id="15" xr3:uid="{BAE634B2-C621-460F-A4E9-F3F3812586BE}" name="Y DIMENSION" dataDxfId="507"/>
    <tableColumn id="16" xr3:uid="{85624552-80C0-4A9E-A076-3906240B8D17}" name="ITEM VARIANT GROUP" dataDxfId="506"/>
    <tableColumn id="17" xr3:uid="{D9624566-F041-49F9-A162-A7799BC28BBB}" name="DATABASE" dataDxfId="505"/>
    <tableColumn id="18" xr3:uid="{BAFAC647-FE86-462B-9CEB-32D3410593C8}" name="SHEET NUMBER" dataDxfId="504"/>
    <tableColumn id="19" xr3:uid="{41B63788-6A8B-4391-9101-E098A793A50F}" name="WWID" dataDxfId="503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30632F21-2FC5-44F6-B4C6-250E456D3543}" name="WWID Description" dataDxfId="502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93A5ADAB-9B81-4DA3-A878-7523F17AA59F}" name="Total Qty per Group" dataDxfId="501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E0B82B-2200-49DC-8236-28043F7138F6}" name="Table10" displayName="Table10" ref="A2:U17" totalsRowShown="0" headerRowDxfId="494" dataDxfId="493">
  <autoFilter ref="A2:U17" xr:uid="{7DE0B82B-2200-49DC-8236-28043F7138F6}"/>
  <tableColumns count="21">
    <tableColumn id="1" xr3:uid="{70693465-1EE6-49B5-A102-69A2B49C2551}" name="DWG Number" dataDxfId="492"/>
    <tableColumn id="2" xr3:uid="{9F0F7D52-E325-4DFE-A9E9-4C6ECD76A5E2}" name="Detail Number" dataDxfId="491"/>
    <tableColumn id="3" xr3:uid="{D0D6C39B-D9DE-4B9A-A723-A0E70D35E37D}" name="Item Callout" dataDxfId="490"/>
    <tableColumn id="4" xr3:uid="{15240B02-3450-4D2A-84D2-EEFACCC9113E}" name="Description on DWG" dataDxfId="489"/>
    <tableColumn id="5" xr3:uid="{7A0BA727-E7FD-4016-85AB-627452DE44D4}" name="Measure Value" dataDxfId="488"/>
    <tableColumn id="6" xr3:uid="{40AD5771-4ECA-43D6-BCCA-3260C91C538C}" name="Measure Units" dataDxfId="487"/>
    <tableColumn id="7" xr3:uid="{03DEA4C5-858D-4F39-A3F3-B4977C2332B1}" name="Quantity per DWG" dataDxfId="486" dataCellStyle="Input"/>
    <tableColumn id="8" xr3:uid="{A054CBFF-636D-4A68-809C-F543EA9F85BE}" name="Instances per Group" dataDxfId="485" dataCellStyle="Input"/>
    <tableColumn id="9" xr3:uid="{19AA47C9-2622-461E-9DFF-756DCC5C1B23}" name="Qty UOM" dataDxfId="484"/>
    <tableColumn id="10" xr3:uid="{0C260AC4-ACAE-4BBF-B990-30E02ACEFC08}" name="WWID Item Different from Original on DWG" dataDxfId="483" dataCellStyle="Input"/>
    <tableColumn id="11" xr3:uid="{7A904E27-CFA2-4BE2-81B4-FCFFDB62FD6A}" name="Remark" dataDxfId="482" dataCellStyle="Input"/>
    <tableColumn id="12" xr3:uid="{F08197FE-D908-4526-B98F-FB4999C11B42}" name="WWID Raw" dataDxfId="481"/>
    <tableColumn id="13" xr3:uid="{BC021C57-C812-4773-8486-63CBAA9586C3}" name="WWID Description Raw" dataDxfId="480"/>
    <tableColumn id="14" xr3:uid="{EF64C38B-DA6C-4B68-BCEF-918536455E9F}" name="X DIMENSION" dataDxfId="479"/>
    <tableColumn id="15" xr3:uid="{6322F6F8-F824-48B3-A43D-86E152ED78A4}" name="Y DIMENSION" dataDxfId="478"/>
    <tableColumn id="16" xr3:uid="{05B796E6-5E77-4896-96CB-DBEA3F39B24E}" name="ITEM VARIANT GROUP" dataDxfId="477"/>
    <tableColumn id="17" xr3:uid="{11D267BF-4DC7-42D5-9BC6-F4F956E3BB50}" name="DATABASE" dataDxfId="476"/>
    <tableColumn id="18" xr3:uid="{68BA8479-77DC-47B8-9825-770B97503C1E}" name="SHEET NUMBER" dataDxfId="475"/>
    <tableColumn id="19" xr3:uid="{E246D7CA-1706-4A1C-8A04-EACFEBA9259A}" name="WWID" dataDxfId="474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B4DFCD95-3AB8-4713-A7DD-F8931BEAEFDD}" name="WWID Description" dataDxfId="473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48747CAE-C1F3-4C47-A221-64DCA8830A34}" name="Total Qty per Group" dataDxfId="472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CAD7B86-BB5B-4703-BF24-39163537A967}" name="Table11" displayName="Table11" ref="A2:U9" totalsRowShown="0" headerRowDxfId="465" dataDxfId="464">
  <autoFilter ref="A2:U9" xr:uid="{2CAD7B86-BB5B-4703-BF24-39163537A967}"/>
  <tableColumns count="21">
    <tableColumn id="1" xr3:uid="{03E7A600-9372-416B-9791-41F7A7AF6451}" name="DWG Number" dataDxfId="463"/>
    <tableColumn id="2" xr3:uid="{9FE6FB02-5C50-4E84-AD6C-5D2DAB180230}" name="Detail Number" dataDxfId="462"/>
    <tableColumn id="3" xr3:uid="{AF11C742-DBB7-4EED-8A62-475C11C64A01}" name="Item Callout" dataDxfId="461"/>
    <tableColumn id="4" xr3:uid="{0D635E1B-80DA-4497-BA8A-68358A30E631}" name="Description on DWG" dataDxfId="460"/>
    <tableColumn id="5" xr3:uid="{5C26D3C7-4A86-4655-85F4-0143C24C3D42}" name="Measure Value" dataDxfId="459"/>
    <tableColumn id="6" xr3:uid="{2B827CF9-4B1F-4B71-9C06-33C754B1B545}" name="Measure Units" dataDxfId="458"/>
    <tableColumn id="7" xr3:uid="{BEEC84EC-5917-4393-A9B0-0C47F54C6A94}" name="Quantity per DWG" dataDxfId="457" dataCellStyle="Input"/>
    <tableColumn id="8" xr3:uid="{3EB01B5D-FEDD-455E-8B5F-AE81CB455DCD}" name="Instances per Group" dataDxfId="456" dataCellStyle="Input"/>
    <tableColumn id="9" xr3:uid="{6183C056-8ADE-49DA-BC35-370029FA400C}" name="Qty UOM" dataDxfId="455"/>
    <tableColumn id="10" xr3:uid="{D6267AF7-B358-45B6-8746-4657D7149B1F}" name="WWID Item Different from Original on DWG" dataDxfId="454" dataCellStyle="Input"/>
    <tableColumn id="11" xr3:uid="{E7532889-E704-48C8-9BC0-81F1CDE67222}" name="Remark" dataDxfId="453" dataCellStyle="Input"/>
    <tableColumn id="12" xr3:uid="{D8EE709C-B238-48AD-9062-2E1174397330}" name="WWID Raw" dataDxfId="452"/>
    <tableColumn id="13" xr3:uid="{73238088-300B-47D1-BC0F-4758251A557D}" name="WWID Description Raw" dataDxfId="451"/>
    <tableColumn id="14" xr3:uid="{A0AF2F87-BD54-4DAA-BA7F-C05FCAF6534F}" name="X DIMENSION" dataDxfId="450"/>
    <tableColumn id="15" xr3:uid="{DC1AF3EB-8627-4CB1-9E69-FD5BF422A255}" name="Y DIMENSION" dataDxfId="449"/>
    <tableColumn id="16" xr3:uid="{1074EFDF-F350-4017-ABD8-25F40BD27FBB}" name="ITEM VARIANT GROUP" dataDxfId="448"/>
    <tableColumn id="17" xr3:uid="{CE42EA13-3BC6-424F-8D61-4B8F9B7B6827}" name="DATABASE" dataDxfId="447"/>
    <tableColumn id="18" xr3:uid="{2F28FB80-E5D3-4407-96A6-05EDA5DA255F}" name="SHEET NUMBER" dataDxfId="446"/>
    <tableColumn id="19" xr3:uid="{F5D6CE0F-B9F8-4C72-B21C-FFE0CD507FE7}" name="WWID" dataDxfId="445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48B1B21B-A8E0-4D77-8218-ED99D88AF4D6}" name="WWID Description" dataDxfId="444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80A8350E-9BDE-452C-B4F4-CC94426AF006}" name="Total Qty per Group" dataDxfId="443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51EE7EA-EBAA-46E1-BDA1-6E9C6DD6D61E}" name="Table1116" displayName="Table1116" ref="A2:U3" totalsRowShown="0" headerRowDxfId="436" dataDxfId="435">
  <autoFilter ref="A2:U3" xr:uid="{2CAD7B86-BB5B-4703-BF24-39163537A967}"/>
  <tableColumns count="21">
    <tableColumn id="1" xr3:uid="{7A40222B-57E7-446D-82EB-BC8547F74E4A}" name="DWG Number" dataDxfId="434"/>
    <tableColumn id="2" xr3:uid="{4938D623-4013-4C99-82F7-69005C81230A}" name="Detail Number" dataDxfId="433"/>
    <tableColumn id="3" xr3:uid="{E5A874C6-EF66-4459-AB84-51835A87D34E}" name="Item Callout" dataDxfId="432"/>
    <tableColumn id="4" xr3:uid="{57F65BD3-CF56-4F5E-9505-1A38062C9561}" name="Description on DWG" dataDxfId="431"/>
    <tableColumn id="5" xr3:uid="{386C368B-7B44-463D-810C-0575042E75CA}" name="Measure Value" dataDxfId="430"/>
    <tableColumn id="6" xr3:uid="{0229D3B7-406A-4439-A13C-9A1523C73E6C}" name="Measure Units" dataDxfId="429"/>
    <tableColumn id="7" xr3:uid="{CC191041-2411-4F13-BE36-EAC11EF24BB1}" name="Quantity per DWG" dataDxfId="428" dataCellStyle="Input"/>
    <tableColumn id="8" xr3:uid="{E28ACC16-CA8C-4EE4-941F-E2ECD4F7482C}" name="Instances per Group" dataDxfId="427" dataCellStyle="Input"/>
    <tableColumn id="9" xr3:uid="{2D221B46-808A-40E3-91F4-93CFDC201E50}" name="Qty UOM" dataDxfId="426"/>
    <tableColumn id="10" xr3:uid="{188469BD-5182-493B-97F6-C5FF35781E74}" name="WWID Item Different from Original on DWG" dataDxfId="425" dataCellStyle="Input"/>
    <tableColumn id="11" xr3:uid="{225E1D58-8EF1-4CA5-969D-AA7F1B559469}" name="Remark" dataDxfId="424" dataCellStyle="Input"/>
    <tableColumn id="12" xr3:uid="{483D18AF-B14D-4F8B-85AB-DFC2E1E88A4E}" name="WWID Raw" dataDxfId="423"/>
    <tableColumn id="13" xr3:uid="{05D1AC59-6ABA-430E-874A-22648019D44C}" name="WWID Description Raw" dataDxfId="422"/>
    <tableColumn id="14" xr3:uid="{067307A1-6E54-4A96-A395-8BAF0E75DF0B}" name="X DIMENSION" dataDxfId="421"/>
    <tableColumn id="15" xr3:uid="{58A92552-F18E-47BD-BA1E-FD9BECE061FC}" name="Y DIMENSION" dataDxfId="420"/>
    <tableColumn id="16" xr3:uid="{590A6093-261E-4BF7-9F25-52C29D5C49A4}" name="ITEM VARIANT GROUP" dataDxfId="419"/>
    <tableColumn id="17" xr3:uid="{B90BB59D-837D-478E-8D32-6AEA92E412F3}" name="DATABASE" dataDxfId="418"/>
    <tableColumn id="18" xr3:uid="{14BA8753-EE58-4DAD-B866-79EFD9CF3E6D}" name="SHEET NUMBER" dataDxfId="417"/>
    <tableColumn id="19" xr3:uid="{9E89E960-E08A-4636-8A31-8B5B11B219BD}" name="WWID" dataDxfId="416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CF3CF97A-3745-4933-94F3-06F952A0178B}" name="WWID Description" dataDxfId="415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76F884EA-5A8C-4DD5-8DED-676A15037A90}" name="Total Qty per Group" dataDxfId="414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9BC4020-D036-4BC9-A400-5FD38015E31F}" name="Table111617" displayName="Table111617" ref="A2:U3" totalsRowShown="0" headerRowDxfId="407" dataDxfId="406">
  <autoFilter ref="A2:U3" xr:uid="{2CAD7B86-BB5B-4703-BF24-39163537A967}"/>
  <tableColumns count="21">
    <tableColumn id="1" xr3:uid="{72585633-4D9A-4B97-A071-96AEBAFE4272}" name="DWG Number" dataDxfId="405"/>
    <tableColumn id="2" xr3:uid="{2E7F4EC4-E079-441D-BC0B-C8126381F871}" name="Detail Number" dataDxfId="404"/>
    <tableColumn id="3" xr3:uid="{A2837AE3-678D-430B-9FD3-7D622F231457}" name="Item Callout" dataDxfId="403"/>
    <tableColumn id="4" xr3:uid="{C96C722B-6A8D-42B0-91B8-3FEAEE0CD2BE}" name="Description on DWG" dataDxfId="402"/>
    <tableColumn id="5" xr3:uid="{865B1C91-D5ED-4631-9DF6-317E1700E648}" name="Measure Value" dataDxfId="401"/>
    <tableColumn id="6" xr3:uid="{91CA9D0D-A557-4C43-B5D1-7CFE9F5E4012}" name="Measure Units" dataDxfId="400"/>
    <tableColumn id="7" xr3:uid="{08CD1650-007B-41EF-B2B3-2ADD1A138C0D}" name="Quantity per DWG" dataDxfId="399" dataCellStyle="Input"/>
    <tableColumn id="8" xr3:uid="{CD2AAAAC-9D94-48A2-96C9-F9F218C4770B}" name="Instances per Group" dataDxfId="398" dataCellStyle="Input"/>
    <tableColumn id="9" xr3:uid="{09FAC357-E0B6-4E02-97A8-F882E422E2DF}" name="Qty UOM" dataDxfId="397"/>
    <tableColumn id="10" xr3:uid="{FF526C11-9A63-451B-A2E3-77C2AF9CD3C7}" name="WWID Item Different from Original on DWG" dataDxfId="396" dataCellStyle="Input"/>
    <tableColumn id="11" xr3:uid="{71DBA669-9692-4012-A851-91C5A9B29031}" name="Remark" dataDxfId="395" dataCellStyle="Input"/>
    <tableColumn id="12" xr3:uid="{F4AC69AF-1733-4DB9-8C49-5B4E0265062A}" name="WWID Raw" dataDxfId="394"/>
    <tableColumn id="13" xr3:uid="{00FBACA3-A5DD-4462-86BA-601CC7CFA39A}" name="WWID Description Raw" dataDxfId="393"/>
    <tableColumn id="14" xr3:uid="{47EB2584-05A1-40E0-BC8F-BD71F533EC83}" name="X DIMENSION" dataDxfId="392"/>
    <tableColumn id="15" xr3:uid="{63261B2A-211A-4F03-A499-FFE772DC4237}" name="Y DIMENSION" dataDxfId="391"/>
    <tableColumn id="16" xr3:uid="{6D06DCFE-4EC2-4F44-BA27-AD700BE154AB}" name="ITEM VARIANT GROUP" dataDxfId="390"/>
    <tableColumn id="17" xr3:uid="{D71DD66F-40B1-419B-9343-BCD1B6510826}" name="DATABASE" dataDxfId="389"/>
    <tableColumn id="18" xr3:uid="{C77E8D8A-A9E8-42A7-A7AA-0A6C942F5F82}" name="SHEET NUMBER" dataDxfId="388"/>
    <tableColumn id="19" xr3:uid="{B5BF330B-8150-4438-ADDF-DDA99C7C8366}" name="WWID" dataDxfId="387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F80CAA0E-7A07-4F8A-8484-E3AFC05C0927}" name="WWID Description" dataDxfId="386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C1F632C0-DEB6-477E-902C-6F20BC59A7E4}" name="Total Qty per Group" dataDxfId="385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5CD64D6-6537-4E73-91A3-769863475D99}" name="Table1431" displayName="Table1431" ref="A2:U8" totalsRowShown="0" headerRowDxfId="378" dataDxfId="377">
  <autoFilter ref="A2:U8" xr:uid="{78A16987-A72C-4C22-8905-8C317B7996EE}"/>
  <tableColumns count="21">
    <tableColumn id="1" xr3:uid="{8B05E147-2F94-458C-AA91-4D908F3B7A09}" name="DWG Number" dataDxfId="376"/>
    <tableColumn id="2" xr3:uid="{F1856EC0-26FB-4202-A521-31FC71B22038}" name="Detail Number" dataDxfId="375"/>
    <tableColumn id="3" xr3:uid="{77335D7A-9374-4EBD-9585-BE4E2F9592A0}" name="Item Callout" dataDxfId="374"/>
    <tableColumn id="4" xr3:uid="{F7E6F609-F467-4564-A8C7-4D7E5E2804BB}" name="Description on DWG" dataDxfId="373"/>
    <tableColumn id="5" xr3:uid="{5ED14B2F-DB86-4369-B2EB-9DADFFC8F33C}" name="Measure Value" dataDxfId="372"/>
    <tableColumn id="6" xr3:uid="{B1C363FB-98ED-4C31-843C-0CB2573325BC}" name="Measure Units" dataDxfId="371"/>
    <tableColumn id="7" xr3:uid="{A90B0C38-674D-4AF6-AE74-8BF4048CAE2F}" name="Quantity per DWG" dataDxfId="370" dataCellStyle="Input"/>
    <tableColumn id="8" xr3:uid="{FC630116-FC9A-4D22-AEBB-07937528954E}" name="Instances per Group" dataDxfId="369" dataCellStyle="Input"/>
    <tableColumn id="9" xr3:uid="{D6296D5B-3B5F-4B7C-8AFC-94AA2BA0B832}" name="Qty UOM" dataDxfId="368"/>
    <tableColumn id="10" xr3:uid="{FF9875B1-AA75-4FA9-B25B-AA195589407B}" name="WWID Item Different from Original on DWG" dataDxfId="367" dataCellStyle="Input"/>
    <tableColumn id="11" xr3:uid="{4949514D-9DDD-4FEB-85C5-402E9054FE0F}" name="Remark" dataDxfId="366" dataCellStyle="Input"/>
    <tableColumn id="12" xr3:uid="{17A4BAA9-D34E-43C4-B9CC-AD2CF7647E73}" name="WWID Raw" dataDxfId="365"/>
    <tableColumn id="13" xr3:uid="{41F20128-C989-40D4-B792-0AD37106F8F1}" name="WWID Description Raw" dataDxfId="364"/>
    <tableColumn id="14" xr3:uid="{AC3C515F-20F7-4C10-849B-713183EEDBB3}" name="X DIMENSION" dataDxfId="363"/>
    <tableColumn id="15" xr3:uid="{093A52B3-FC2B-444B-88A8-6A387566B04A}" name="Y DIMENSION" dataDxfId="362"/>
    <tableColumn id="16" xr3:uid="{FAC2BFD5-DCB1-4468-A1F0-C2A8B7C364E5}" name="ITEM VARIANT GROUP" dataDxfId="361"/>
    <tableColumn id="17" xr3:uid="{4BA9FC80-9531-4733-BD3B-1CDC2F306C58}" name="DATABASE" dataDxfId="360"/>
    <tableColumn id="18" xr3:uid="{0CC213D5-E7CC-4BAC-83DE-28829EB34C46}" name="SHEET NUMBER" dataDxfId="359"/>
    <tableColumn id="19" xr3:uid="{B84F46D2-01E0-43B9-9F25-0D172D23165D}" name="WWID" dataDxfId="358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36CA45C7-0809-45E2-A788-97B23F0D6786}" name="WWID Description" dataDxfId="357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738DB60F-3377-4F68-8C6D-F7E2BAA7B391}" name="Total Qty per Group" dataDxfId="356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E1FB564-70EE-4246-8558-BA18E392291E}" name="Table143133" displayName="Table143133" ref="A2:U3" totalsRowShown="0" headerRowDxfId="349" dataDxfId="348">
  <autoFilter ref="A2:U3" xr:uid="{78A16987-A72C-4C22-8905-8C317B7996EE}"/>
  <tableColumns count="21">
    <tableColumn id="1" xr3:uid="{D09FFC5B-20C7-422F-814F-A81638CF705F}" name="DWG Number" dataDxfId="347"/>
    <tableColumn id="2" xr3:uid="{4B48164F-F566-44EE-BC59-9965FD80C6EF}" name="Detail Number" dataDxfId="346"/>
    <tableColumn id="3" xr3:uid="{B6D7527B-CFFE-41E6-8C4E-2DDCBF143BB7}" name="Item Callout" dataDxfId="345"/>
    <tableColumn id="4" xr3:uid="{A5191878-1E6D-4636-A103-CC5465C8F8FF}" name="Description on DWG" dataDxfId="344"/>
    <tableColumn id="5" xr3:uid="{9F19A5A8-9907-4623-B08C-D71D57677FF7}" name="Measure Value" dataDxfId="343"/>
    <tableColumn id="6" xr3:uid="{0B5A32DA-521F-4218-95BA-88D065690A66}" name="Measure Units" dataDxfId="342"/>
    <tableColumn id="7" xr3:uid="{07170260-09EF-43A3-8ECF-6A5CB65074C7}" name="Quantity per DWG" dataDxfId="341" dataCellStyle="Input"/>
    <tableColumn id="8" xr3:uid="{8435BF16-468B-4324-9CC0-BF53EB61C30B}" name="Instances per Group" dataDxfId="340" dataCellStyle="Input"/>
    <tableColumn id="9" xr3:uid="{45F309A7-F861-452A-AF57-7C0E935BCE6D}" name="Qty UOM" dataDxfId="339"/>
    <tableColumn id="10" xr3:uid="{AB8BC34F-D9D9-4D3A-8F1A-668409444777}" name="WWID Item Different from Original on DWG" dataDxfId="338" dataCellStyle="Input"/>
    <tableColumn id="11" xr3:uid="{E738342C-39D7-4CD1-96FF-D8E55C20BD1B}" name="Remark" dataDxfId="337" dataCellStyle="Input"/>
    <tableColumn id="12" xr3:uid="{4F3CEC35-A50F-4F29-A3CE-7FC66DDEFEA4}" name="WWID Raw" dataDxfId="336"/>
    <tableColumn id="13" xr3:uid="{A176D349-5049-4BF9-86D1-ECAEF5A38FE3}" name="WWID Description Raw" dataDxfId="335"/>
    <tableColumn id="14" xr3:uid="{B4A88B9C-1B49-434D-8E33-B68A5640E4B2}" name="X DIMENSION" dataDxfId="334"/>
    <tableColumn id="15" xr3:uid="{4C875A98-DED3-429B-9CEC-6C9DA0747AD6}" name="Y DIMENSION" dataDxfId="333"/>
    <tableColumn id="16" xr3:uid="{1EB5B676-5C11-4EFC-907A-61763DA13E57}" name="ITEM VARIANT GROUP" dataDxfId="332"/>
    <tableColumn id="17" xr3:uid="{4F80871A-50B9-4AA4-9471-D125C9DFA3A6}" name="DATABASE" dataDxfId="331"/>
    <tableColumn id="18" xr3:uid="{30C6966C-CDC4-4D26-A0AF-C4F2F6093BFA}" name="SHEET NUMBER" dataDxfId="330"/>
    <tableColumn id="19" xr3:uid="{D0FB6F72-5747-446B-8281-6653A956B4DF}" name="WWID" dataDxfId="329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5AA7B6C8-71E9-46B9-860B-5C25B68FCEA4}" name="WWID Description" dataDxfId="328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757E72F1-488E-478D-B21F-91619D7F8BCA}" name="Total Qty per Group" dataDxfId="327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23034DD-F111-487F-AA96-115F9D9EDAB5}" name="Table12" displayName="Table12" ref="A2:U20" totalsRowShown="0" headerRowDxfId="320" dataDxfId="319">
  <autoFilter ref="A2:U20" xr:uid="{323034DD-F111-487F-AA96-115F9D9EDAB5}"/>
  <tableColumns count="21">
    <tableColumn id="1" xr3:uid="{E843615A-0A7A-4AFB-B223-75B45873DFF1}" name="DWG Number" dataDxfId="318"/>
    <tableColumn id="2" xr3:uid="{CF200AB1-5976-47E2-A4BA-82F8854D0D2B}" name="Detail Number" dataDxfId="317"/>
    <tableColumn id="3" xr3:uid="{93BACC3A-FE77-4216-85E9-47885FC73694}" name="Item Callout" dataDxfId="316"/>
    <tableColumn id="4" xr3:uid="{0AF582E4-5A01-4702-9380-64543B6FBC9A}" name="Description on DWG" dataDxfId="315"/>
    <tableColumn id="5" xr3:uid="{D434C098-1482-4B4D-89D9-A1C3BF633801}" name="Measure Value" dataDxfId="314"/>
    <tableColumn id="6" xr3:uid="{B8029600-A88D-4C27-87F2-11B34C9BC6B6}" name="Measure Units" dataDxfId="313"/>
    <tableColumn id="7" xr3:uid="{684F2044-589A-49AB-AEC1-CEF5EB869FCC}" name="Quantity per DWG" dataDxfId="312" dataCellStyle="Input"/>
    <tableColumn id="8" xr3:uid="{B96B7977-FCA8-442A-868B-6AE0B7141F1F}" name="Instances per Group" dataDxfId="311" dataCellStyle="Input"/>
    <tableColumn id="9" xr3:uid="{2E2D82D3-4EBA-4B7B-B1CF-F23FE7ED8C5B}" name="Qty UOM" dataDxfId="310"/>
    <tableColumn id="10" xr3:uid="{5614CE9D-BBC6-486A-AD27-4D6880446490}" name="WWID Item Different from Original on DWG" dataDxfId="309" dataCellStyle="Input"/>
    <tableColumn id="11" xr3:uid="{DAD9A6C2-4790-46BC-9F40-94BF2469B1A0}" name="Remark" dataDxfId="308" dataCellStyle="Input"/>
    <tableColumn id="12" xr3:uid="{B24C8187-EB62-4BBD-B814-28AAB6D84C4C}" name="WWID Raw" dataDxfId="307"/>
    <tableColumn id="13" xr3:uid="{32AE1AFB-8BCD-489A-BA8A-28FDE0097A43}" name="WWID Description Raw" dataDxfId="306"/>
    <tableColumn id="14" xr3:uid="{388B2A54-7D15-4872-AB0B-7D1064B37249}" name="X DIMENSION" dataDxfId="305"/>
    <tableColumn id="15" xr3:uid="{1303099B-C35A-4D49-A7A7-140F4A6BE18C}" name="Y DIMENSION" dataDxfId="304"/>
    <tableColumn id="16" xr3:uid="{3C72DA46-4EF1-4824-9552-6C2D8D0B9711}" name="ITEM VARIANT GROUP" dataDxfId="303"/>
    <tableColumn id="17" xr3:uid="{D18C5485-6774-45C6-802E-63F32710FAA6}" name="DATABASE" dataDxfId="302"/>
    <tableColumn id="18" xr3:uid="{9E35080A-7FD0-4A01-9275-6704AA327B9D}" name="SHEET NUMBER" dataDxfId="301"/>
    <tableColumn id="19" xr3:uid="{336EF98C-E128-45A4-96AE-918A1412E734}" name="WWID" dataDxfId="300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4E09DDC4-35E7-45CA-829C-AD0285D6E069}" name="WWID Description" dataDxfId="299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7659FCFA-581E-485A-9826-28E2E89C41F8}" name="Total Qty per Group" dataDxfId="298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E47A18-8E31-439D-ABA2-F6B0EF751BF7}" name="Table2" displayName="Table2" ref="A2:U26" totalsRowShown="0" headerRowDxfId="820" dataDxfId="819">
  <autoFilter ref="A2:U26" xr:uid="{13E47A18-8E31-439D-ABA2-F6B0EF751BF7}"/>
  <tableColumns count="21">
    <tableColumn id="1" xr3:uid="{3ADEBC47-FAA9-4455-8F48-6E966B24D3AA}" name="DWG Number" dataDxfId="818"/>
    <tableColumn id="2" xr3:uid="{EF64CCEB-93B1-4785-9CB7-1AB6076D7E57}" name="Detail Number" dataDxfId="817"/>
    <tableColumn id="3" xr3:uid="{697B13EF-275F-4AA4-8B4C-FD937371B49E}" name="Item Callout" dataDxfId="816"/>
    <tableColumn id="4" xr3:uid="{D36D3CFA-B004-4A86-A913-FCCE9C5D697F}" name="Description on DWG" dataDxfId="815"/>
    <tableColumn id="5" xr3:uid="{02C9CC67-780A-4A1D-9CFB-F734161D0296}" name="Measure Value" dataDxfId="814"/>
    <tableColumn id="6" xr3:uid="{1ED1C151-BE75-4304-A6A0-C96F4DDC29FE}" name="Measure Units" dataDxfId="813"/>
    <tableColumn id="7" xr3:uid="{5E80B7CE-1F11-4869-B9C9-98546365F9D0}" name="Quantity per DWG" dataDxfId="812" dataCellStyle="Input"/>
    <tableColumn id="8" xr3:uid="{08803E1C-2ACE-403F-B3EF-8CBA0E7C00FE}" name="Instances per Group" dataDxfId="811" dataCellStyle="Input"/>
    <tableColumn id="9" xr3:uid="{24CB03A1-1253-485F-8076-7DB8DA2ABD4E}" name="Qty UOM" dataDxfId="810"/>
    <tableColumn id="10" xr3:uid="{60C61D59-6A0E-43EA-9A3D-93AA92EA1367}" name="WWID Item Different from Original on DWG" dataDxfId="809" dataCellStyle="Input"/>
    <tableColumn id="11" xr3:uid="{5BC08352-41A8-40F5-98EE-49AA5AAE4DE5}" name="Remark" dataDxfId="808" dataCellStyle="Input"/>
    <tableColumn id="12" xr3:uid="{1E156DD8-8D7B-4154-9E0E-A3C5A646125E}" name="WWID Raw" dataDxfId="807"/>
    <tableColumn id="13" xr3:uid="{56AD96AA-B336-48F5-80F0-DAA0D1BE58EF}" name="WWID Description Raw" dataDxfId="806"/>
    <tableColumn id="14" xr3:uid="{E14DBD86-1B21-4AC7-8542-79FD6461DEAC}" name="X DIMENSION" dataDxfId="805"/>
    <tableColumn id="15" xr3:uid="{6557ED05-9F38-4DE2-8222-8B7658C6D4BB}" name="Y DIMENSION" dataDxfId="804"/>
    <tableColumn id="16" xr3:uid="{A908F866-E3BB-4549-A91F-0E5FE34DEAFE}" name="ITEM VARIANT GROUP" dataDxfId="803"/>
    <tableColumn id="17" xr3:uid="{83E079CD-EA2F-4855-9D1C-E83758E54A5A}" name="DATABASE" dataDxfId="802"/>
    <tableColumn id="18" xr3:uid="{9C63A1E2-403F-45B7-BC83-E14ADB9EB7BE}" name="SHEET NUMBER" dataDxfId="801"/>
    <tableColumn id="19" xr3:uid="{940BEF48-3346-49B8-B29A-59DF883DA552}" name="WWID" dataDxfId="800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BE6AFE5A-11A0-49A6-8EC8-B0F1E54D78F2}" name="WWID Description" dataDxfId="799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0E14BF1F-ECB4-4560-86D2-451B1CA6B1A8}" name="Total Qty per Group" dataDxfId="798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F0F0435-D165-40AE-9399-7B9847F0EEE7}" name="Table13" displayName="Table13" ref="A2:U14" totalsRowShown="0" headerRowDxfId="287" dataDxfId="286">
  <autoFilter ref="A2:U14" xr:uid="{CF0F0435-D165-40AE-9399-7B9847F0EEE7}"/>
  <tableColumns count="21">
    <tableColumn id="1" xr3:uid="{9B4086AB-B892-4F0E-8579-B9F5F450ABAD}" name="DWG Number" dataDxfId="285"/>
    <tableColumn id="2" xr3:uid="{A40E2FB4-5085-40D0-A92D-767E75E2DBA8}" name="Detail Number" dataDxfId="284"/>
    <tableColumn id="3" xr3:uid="{E82EBC24-A363-4DAE-8E86-3A01FE2F4B1B}" name="Item Callout" dataDxfId="283"/>
    <tableColumn id="4" xr3:uid="{9F4F9426-E944-4CE0-B272-05D1D5DBBF13}" name="Description on DWG" dataDxfId="282"/>
    <tableColumn id="5" xr3:uid="{48BC5D18-32D2-423B-B630-B04EBD009F4E}" name="Measure Value" dataDxfId="281"/>
    <tableColumn id="6" xr3:uid="{4BB5D83F-6B92-44FD-846F-7C5333312111}" name="Measure Units" dataDxfId="280"/>
    <tableColumn id="7" xr3:uid="{92FB9BF0-82AC-460D-885A-5D31702FD1A8}" name="Quantity per DWG" dataDxfId="279" dataCellStyle="Input"/>
    <tableColumn id="8" xr3:uid="{59CF3D6C-0DB8-42D8-99B1-06D42D7B3C59}" name="Instances per Group" dataDxfId="278" dataCellStyle="Input"/>
    <tableColumn id="9" xr3:uid="{7F8E4A4E-9630-44FD-830B-F28AC2040F34}" name="Qty UOM" dataDxfId="277"/>
    <tableColumn id="10" xr3:uid="{E9B60F77-01B9-4D87-BBB4-FE10B3C6E6EF}" name="WWID Item Different from Original on DWG" dataDxfId="276" dataCellStyle="Input"/>
    <tableColumn id="11" xr3:uid="{C3AAF27D-BCE2-4585-91B2-BD1A70823DCF}" name="Remark" dataDxfId="275" dataCellStyle="Input"/>
    <tableColumn id="12" xr3:uid="{AAA3DA79-8863-4E66-A662-8E32AF52F266}" name="WWID Raw" dataDxfId="274"/>
    <tableColumn id="13" xr3:uid="{18E5C1F2-D42A-4A5E-82FE-FE395517C6C3}" name="WWID Description Raw" dataDxfId="273"/>
    <tableColumn id="14" xr3:uid="{CB9B3100-105D-4706-AFAA-AD78DE88A511}" name="X DIMENSION" dataDxfId="272"/>
    <tableColumn id="15" xr3:uid="{434472B6-AD52-4406-8058-3A4F1FDC1FC5}" name="Y DIMENSION" dataDxfId="271"/>
    <tableColumn id="16" xr3:uid="{C0C1D516-A7E8-4612-AE98-A702BD2AA986}" name="ITEM VARIANT GROUP" dataDxfId="270"/>
    <tableColumn id="17" xr3:uid="{C49A8B31-969D-4F12-A45B-23599473079A}" name="DATABASE" dataDxfId="269"/>
    <tableColumn id="18" xr3:uid="{16B3478C-2385-4DB2-82F8-9EA024557CCA}" name="SHEET NUMBER" dataDxfId="268"/>
    <tableColumn id="19" xr3:uid="{5FC7CDFD-F032-465C-ADF1-4C0EA92FBDFD}" name="WWID" dataDxfId="267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909210CD-73DC-4437-A458-114A151D0F3C}" name="WWID Description" dataDxfId="266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EEE2B08A-F63D-4177-8DBA-9F82AAB3E7A3}" name="Total Qty per Group" dataDxfId="265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3809952-98CC-42FC-A1A9-6ADB52A63A01}" name="Table24" displayName="Table24" ref="A2:U25" totalsRowShown="0" headerRowDxfId="262" dataDxfId="261">
  <autoFilter ref="A2:U25" xr:uid="{A3809952-98CC-42FC-A1A9-6ADB52A63A01}"/>
  <tableColumns count="21">
    <tableColumn id="1" xr3:uid="{1948808E-2028-4410-9E59-EB68807A7AA1}" name="DWG Number" dataDxfId="260"/>
    <tableColumn id="2" xr3:uid="{323C2657-C602-4457-9B64-049118C24B9E}" name="Detail Number" dataDxfId="259"/>
    <tableColumn id="3" xr3:uid="{779B7ED2-66F1-41C1-80CA-50C6762C5130}" name="Item Callout" dataDxfId="258"/>
    <tableColumn id="4" xr3:uid="{B02252B4-E6A0-48BB-8B03-B37C5BDC4C68}" name="Description on DWG" dataDxfId="257"/>
    <tableColumn id="5" xr3:uid="{0153C1EC-68D7-47BB-A752-6C2255A87F62}" name="Measure Value" dataDxfId="256"/>
    <tableColumn id="6" xr3:uid="{32E48E4C-1D60-4052-8FAF-CCDFE56DA191}" name="Measure Units" dataDxfId="255"/>
    <tableColumn id="7" xr3:uid="{AD0E6210-C26E-4340-AF9D-5E4179859C01}" name="Quantity per DWG" dataDxfId="254" dataCellStyle="Input"/>
    <tableColumn id="8" xr3:uid="{265A4515-486D-4429-8D37-2A501E62AD72}" name="Instances per Group" dataDxfId="253" dataCellStyle="Input"/>
    <tableColumn id="9" xr3:uid="{DC3B68D0-8A61-4185-BFB0-96CB4A3B12CC}" name="Qty UOM" dataDxfId="252"/>
    <tableColumn id="10" xr3:uid="{934F7501-467E-4770-88AA-9ABB99B46A8F}" name="WWID Item Different from Original on DWG" dataDxfId="251" dataCellStyle="Input"/>
    <tableColumn id="11" xr3:uid="{1CBEB12B-E2E1-4706-86D2-24C99AD94973}" name="Remark" dataDxfId="250" dataCellStyle="Input"/>
    <tableColumn id="12" xr3:uid="{ACA1DB1F-398E-4120-BE51-E995C5A1D664}" name="WWID Raw" dataDxfId="249"/>
    <tableColumn id="13" xr3:uid="{35FEBB4E-BEB9-4E6C-8D0F-E4BE6EC630FA}" name="WWID Description Raw" dataDxfId="248"/>
    <tableColumn id="14" xr3:uid="{10464DFF-F855-401C-BB12-BA3F431AE6D6}" name="X DIMENSION" dataDxfId="247"/>
    <tableColumn id="15" xr3:uid="{2E021436-4AD1-4656-B82F-272117420350}" name="Y DIMENSION" dataDxfId="246"/>
    <tableColumn id="16" xr3:uid="{DEC5D180-EB24-48A3-BA16-9D514729B287}" name="ITEM VARIANT GROUP" dataDxfId="245"/>
    <tableColumn id="17" xr3:uid="{4CC9A955-AF71-4925-AC6F-066926F2AE87}" name="DATABASE" dataDxfId="244"/>
    <tableColumn id="18" xr3:uid="{5E410C14-209D-48DD-B51F-7B2B36722B83}" name="SHEET NUMBER" dataDxfId="243"/>
    <tableColumn id="19" xr3:uid="{0F1B4033-6B57-4586-A903-805B1ED8CFF8}" name="WWID" dataDxfId="242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8ECED46D-CEEB-4ECE-9ECF-D263801E1BF2}" name="WWID Description" dataDxfId="241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5AC3F8F5-45B1-40BE-987E-EA3C747CC434}" name="Total Qty per Group" dataDxfId="240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8B67DE5-5F4A-4BDC-99EB-B991D87EABDA}" name="Table2425" displayName="Table2425" ref="A2:U23" totalsRowShown="0" headerRowDxfId="237" dataDxfId="236">
  <autoFilter ref="A2:U23" xr:uid="{A3809952-98CC-42FC-A1A9-6ADB52A63A01}"/>
  <tableColumns count="21">
    <tableColumn id="1" xr3:uid="{9C96962E-59C1-4CF6-8BE5-72334D4EC3C7}" name="DWG Number" dataDxfId="235"/>
    <tableColumn id="2" xr3:uid="{B064B7E7-CFE6-431C-BCE9-2BD51A85750F}" name="Detail Number" dataDxfId="234"/>
    <tableColumn id="3" xr3:uid="{D6263998-C7EF-4EEA-8583-40772C390020}" name="Item Callout" dataDxfId="233"/>
    <tableColumn id="4" xr3:uid="{D94E6D73-6405-4090-99DC-C539812C3AC6}" name="Description on DWG" dataDxfId="232"/>
    <tableColumn id="5" xr3:uid="{3C79BD1E-0DB5-4D81-A1C2-9D63C546D738}" name="Measure Value" dataDxfId="231"/>
    <tableColumn id="6" xr3:uid="{F4D58D6D-7178-41B1-9FD6-600D38D1282A}" name="Measure Units" dataDxfId="230"/>
    <tableColumn id="7" xr3:uid="{53FDDC01-4BF0-47A1-82D4-1AB0F2947A4A}" name="Quantity per DWG" dataDxfId="229" dataCellStyle="Input"/>
    <tableColumn id="8" xr3:uid="{6B9E6A98-B1C4-4B34-BEC2-5B1A7491BA8E}" name="Instances per Group" dataDxfId="228" dataCellStyle="Input"/>
    <tableColumn id="9" xr3:uid="{4D40AD04-A3B2-4FA6-B093-26E319A31422}" name="Qty UOM" dataDxfId="227"/>
    <tableColumn id="10" xr3:uid="{F7AF2830-829C-4C58-85F1-5FCE41BE59D7}" name="WWID Item Different from Original on DWG" dataDxfId="226" dataCellStyle="Input"/>
    <tableColumn id="11" xr3:uid="{7ED0F083-EB32-4C11-A1F1-A7B7D330903A}" name="Remark" dataDxfId="225" dataCellStyle="Input"/>
    <tableColumn id="12" xr3:uid="{DEBF53FF-294F-401F-9EB4-EF44D8BF8613}" name="WWID Raw" dataDxfId="224"/>
    <tableColumn id="13" xr3:uid="{5AF7975F-CA5E-4768-8B2A-20CB5D52A741}" name="WWID Description Raw" dataDxfId="223"/>
    <tableColumn id="14" xr3:uid="{6E3DE9A4-6DAE-4EF7-AC2B-29B13869E882}" name="X DIMENSION" dataDxfId="222"/>
    <tableColumn id="15" xr3:uid="{F7DA2A22-1BD8-4914-9643-11E9E797B206}" name="Y DIMENSION" dataDxfId="221"/>
    <tableColumn id="16" xr3:uid="{E1A12603-54D5-4256-BF77-568A24631A9F}" name="ITEM VARIANT GROUP" dataDxfId="220"/>
    <tableColumn id="17" xr3:uid="{3D8C758B-F2B7-497C-837A-BEBB39035B31}" name="DATABASE" dataDxfId="219"/>
    <tableColumn id="18" xr3:uid="{475B02F4-F3A8-45C2-AFDC-C28DFF8DE15D}" name="SHEET NUMBER" dataDxfId="218"/>
    <tableColumn id="19" xr3:uid="{C8E43F81-E7AD-4DE8-883B-F519BB069FF6}" name="WWID" dataDxfId="217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3CFE7BC2-8DE9-45BF-A214-1B378C610151}" name="WWID Description" dataDxfId="216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622BA8F3-F083-4FC0-970C-0AF85E271531}" name="Total Qty per Group" dataDxfId="215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3AB9DF1-8277-4465-A827-E51ADC542B3B}" name="Table242728" displayName="Table242728" ref="A2:U11" totalsRowShown="0" headerRowDxfId="204" dataDxfId="203">
  <autoFilter ref="A2:U11" xr:uid="{13AB9DF1-8277-4465-A827-E51ADC542B3B}"/>
  <tableColumns count="21">
    <tableColumn id="1" xr3:uid="{99AB8AC0-F3EC-43AE-9376-C3CC31253690}" name="DWG Number" dataDxfId="202"/>
    <tableColumn id="2" xr3:uid="{0EDA8235-B350-4C7B-A1A4-E5A5E370F992}" name="Detail Number" dataDxfId="201"/>
    <tableColumn id="3" xr3:uid="{B40A99D8-14CB-46AE-AF0A-786378314A14}" name="Item Callout" dataDxfId="200"/>
    <tableColumn id="4" xr3:uid="{BD120B82-6CD8-46F4-97DF-35DE89239B7E}" name="Description on DWG" dataDxfId="199"/>
    <tableColumn id="5" xr3:uid="{4B8526E8-8101-4BF5-B431-759DA0BC1772}" name="Measure Value" dataDxfId="198"/>
    <tableColumn id="6" xr3:uid="{7EEA9B36-B5F9-415B-BA74-A95F5AF57CAC}" name="Measure Units" dataDxfId="197"/>
    <tableColumn id="7" xr3:uid="{FD8790A8-A1F7-4EE5-9404-A9C1AC324BEE}" name="Quantity per DWG" dataDxfId="196" dataCellStyle="Input"/>
    <tableColumn id="8" xr3:uid="{64EEAE5A-53B8-4904-8DC4-92F055F82829}" name="Instances per Group" dataDxfId="195" dataCellStyle="Input"/>
    <tableColumn id="9" xr3:uid="{FCA3F07D-0B15-4BB2-9EE6-2A5A9442FE5D}" name="Qty UOM" dataDxfId="194"/>
    <tableColumn id="10" xr3:uid="{2C025864-0323-40D1-B071-C58AFFD980A3}" name="WWID Item Different from Original on DWG" dataDxfId="193" dataCellStyle="Input"/>
    <tableColumn id="11" xr3:uid="{9ADD6047-5E41-4CEF-A21B-3A9FF86721C6}" name="Remark" dataDxfId="192" dataCellStyle="Input"/>
    <tableColumn id="12" xr3:uid="{2B02A2AE-DFAF-4902-8FB3-0142D4A23947}" name="WWID Raw" dataDxfId="191"/>
    <tableColumn id="13" xr3:uid="{9992DAF2-6765-480A-A302-EA8F61AB3823}" name="WWID Description Raw" dataDxfId="190"/>
    <tableColumn id="14" xr3:uid="{7BD839FF-F2E6-44B2-B16B-685F71EA9ED5}" name="X DIMENSION" dataDxfId="189"/>
    <tableColumn id="15" xr3:uid="{254DC4B5-EC3B-4198-B6AC-E47F27495C2C}" name="Y DIMENSION" dataDxfId="188"/>
    <tableColumn id="16" xr3:uid="{318E1923-F20B-4DBA-A33F-F87F1876E438}" name="ITEM VARIANT GROUP" dataDxfId="187"/>
    <tableColumn id="17" xr3:uid="{B14C4D2B-0A94-47A6-B498-34B1974D8BEB}" name="DATABASE" dataDxfId="186"/>
    <tableColumn id="18" xr3:uid="{CE08A436-69AD-44E1-9607-B809998E93D1}" name="SHEET NUMBER" dataDxfId="185"/>
    <tableColumn id="19" xr3:uid="{B39CB76C-C96E-429E-89E5-317A8482BEA4}" name="WWID" dataDxfId="184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183242CD-726E-4CE3-B7DA-D9FF7D26DD15}" name="WWID Description" dataDxfId="183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335986F3-DCED-491C-A954-FC019F27CDF9}" name="Total Qty per Group" dataDxfId="182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626EDFD-1099-4568-B230-3FAC14B2E5F1}" name="Table2427" displayName="Table2427" ref="A2:U13" totalsRowShown="0" headerRowDxfId="172" dataDxfId="171">
  <autoFilter ref="A2:U13" xr:uid="{9626EDFD-1099-4568-B230-3FAC14B2E5F1}"/>
  <tableColumns count="21">
    <tableColumn id="1" xr3:uid="{86B855C0-3D33-4DE7-BD68-2D6B5D214B7A}" name="DWG Number" dataDxfId="170"/>
    <tableColumn id="2" xr3:uid="{47A98678-A6DF-472C-AFF2-B115CA34AED5}" name="Detail Number" dataDxfId="169"/>
    <tableColumn id="3" xr3:uid="{9E26D75D-DC08-45B1-85D4-692A8F4536E8}" name="Item Callout" dataDxfId="168"/>
    <tableColumn id="4" xr3:uid="{5043A922-C7A6-4DEE-A447-5115920D74BB}" name="Description on DWG" dataDxfId="167"/>
    <tableColumn id="5" xr3:uid="{44149A15-9BAB-4629-92F6-19E6FAFCCBE1}" name="Measure Value" dataDxfId="166"/>
    <tableColumn id="6" xr3:uid="{E2B2B766-2CE9-4D7A-9C30-59E16D04F480}" name="Measure Units" dataDxfId="165"/>
    <tableColumn id="7" xr3:uid="{45B2D057-1B89-42DA-8F9E-FA40CDAD8A65}" name="Quantity per DWG" dataDxfId="164" dataCellStyle="Input"/>
    <tableColumn id="8" xr3:uid="{FABEED85-A77D-4A2E-BC8B-B3D1EFC4C110}" name="Instances per Group" dataDxfId="163" dataCellStyle="Input"/>
    <tableColumn id="9" xr3:uid="{5A3337A3-F588-4DA4-A830-5E2E717B0AA4}" name="Qty UOM" dataDxfId="162"/>
    <tableColumn id="10" xr3:uid="{354D1454-A5E2-4001-9A24-A653E9328DA2}" name="WWID Item Different from Original on DWG" dataDxfId="161" dataCellStyle="Input"/>
    <tableColumn id="11" xr3:uid="{2EDB5026-FC61-4559-9166-1885221B2921}" name="Remark" dataDxfId="160" dataCellStyle="Input"/>
    <tableColumn id="12" xr3:uid="{929F7A0B-C48E-44B0-A316-834B44CB8258}" name="WWID Raw" dataDxfId="159"/>
    <tableColumn id="13" xr3:uid="{BACC2658-9ADF-4BDC-8C69-3D8E468D69A5}" name="WWID Description Raw" dataDxfId="158"/>
    <tableColumn id="14" xr3:uid="{347ADF43-E93E-4E81-8B72-98D522F66CD2}" name="X DIMENSION" dataDxfId="157"/>
    <tableColumn id="15" xr3:uid="{2BD084BA-8F81-40D9-9F7B-341FD40E4E90}" name="Y DIMENSION" dataDxfId="156"/>
    <tableColumn id="16" xr3:uid="{98A9275B-AED2-4CBD-9876-6D56BEDDE8DC}" name="ITEM VARIANT GROUP" dataDxfId="155"/>
    <tableColumn id="17" xr3:uid="{41C156F2-9893-4FE3-BB98-A1985B8CC851}" name="DATABASE" dataDxfId="154"/>
    <tableColumn id="18" xr3:uid="{5E64C464-1893-4754-99CE-557F294B4673}" name="SHEET NUMBER" dataDxfId="153"/>
    <tableColumn id="19" xr3:uid="{4A0655A8-7B6B-43B0-90AE-F77F045DA946}" name="WWID" dataDxfId="152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44C62F02-2417-4330-9564-F976601F2BFB}" name="WWID Description" dataDxfId="151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80D163BD-F8CA-4CAE-B8D0-C5D87865DD75}" name="Total Qty per Group" dataDxfId="150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20007B3-BE0A-46AC-B13A-EE25D56756AB}" name="Table1815" displayName="Table1815" ref="A2:U12" totalsRowShown="0" headerRowDxfId="140" dataDxfId="139">
  <autoFilter ref="A2:U12" xr:uid="{E20007B3-BE0A-46AC-B13A-EE25D56756AB}"/>
  <tableColumns count="21">
    <tableColumn id="1" xr3:uid="{9423BD13-2D63-437C-94EC-DBEE7F18E99F}" name="DWG Number" dataDxfId="138"/>
    <tableColumn id="2" xr3:uid="{46D168D7-8258-452D-87CE-FD2652A23317}" name="Detail Number" dataDxfId="137"/>
    <tableColumn id="3" xr3:uid="{C606D938-DB90-46FB-9F6E-7669B46964DA}" name="Item Callout" dataDxfId="136"/>
    <tableColumn id="4" xr3:uid="{38687561-D490-492F-88A5-6AAD06A0E0ED}" name="Description on DWG" dataDxfId="135"/>
    <tableColumn id="5" xr3:uid="{F78005C6-E99E-4B64-AFCA-F50B612ABB5C}" name="Measure Value" dataDxfId="134"/>
    <tableColumn id="6" xr3:uid="{75F540F4-0191-468F-8EC0-C3466721CABB}" name="Measure Units" dataDxfId="133"/>
    <tableColumn id="7" xr3:uid="{5128D198-F36F-4907-ABBE-AFFA2D27F3AA}" name="Quantity per DWG" dataDxfId="132" dataCellStyle="Input"/>
    <tableColumn id="8" xr3:uid="{EAA6C5CB-5FBE-4344-A33A-6AF800E72BA3}" name="Instances per Group" dataDxfId="131" dataCellStyle="Input"/>
    <tableColumn id="9" xr3:uid="{B497F138-FEC6-43A4-96F3-B20D740F38FC}" name="Qty UOM" dataDxfId="130"/>
    <tableColumn id="10" xr3:uid="{3BBA152D-36D5-4A69-AA7D-FE97482435AC}" name="WWID Item Different from Original on DWG" dataDxfId="129" dataCellStyle="Input"/>
    <tableColumn id="11" xr3:uid="{D21C36FF-17AC-424C-BF18-6FCC838A426D}" name="Remark" dataDxfId="128" dataCellStyle="Input"/>
    <tableColumn id="12" xr3:uid="{0E085399-6A42-4C43-BC3E-66E9F22B496E}" name="WWID Raw" dataDxfId="127"/>
    <tableColumn id="13" xr3:uid="{B04AB87D-F036-4ECC-8C99-89A92712448F}" name="WWID Description Raw" dataDxfId="126"/>
    <tableColumn id="14" xr3:uid="{1E6DCDC6-8E0B-4BCA-AF49-20A96E59F79B}" name="X DIMENSION" dataDxfId="125"/>
    <tableColumn id="15" xr3:uid="{AE3C312B-9737-4218-8263-6C78C0F7C1C6}" name="Y DIMENSION" dataDxfId="124"/>
    <tableColumn id="16" xr3:uid="{812F17BD-46A6-45BF-BC2D-05AC6C07402B}" name="ITEM VARIANT GROUP" dataDxfId="123"/>
    <tableColumn id="17" xr3:uid="{8F124EDF-6D05-4BB0-BD29-4F9562BFADD4}" name="DATABASE" dataDxfId="122"/>
    <tableColumn id="18" xr3:uid="{2D00622B-D876-4017-B151-8BBDC915D040}" name="SHEET NUMBER" dataDxfId="121"/>
    <tableColumn id="19" xr3:uid="{CECB5963-88BC-491E-B11B-C48E9084A890}" name="WWID" dataDxfId="120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E556DA8B-BFD7-48C6-B666-5714145D6594}" name="WWID Description" dataDxfId="119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28BF0376-7107-48BD-854B-A043FBB07A31}" name="Total Qty per Group" dataDxfId="118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FC20A22-EE37-47F9-B2AB-3D550C74A8CC}" name="Table2030" displayName="Table2030" ref="A2:U18" totalsRowShown="0" headerRowDxfId="111" dataDxfId="110">
  <autoFilter ref="A2:U18" xr:uid="{EFC20A22-EE37-47F9-B2AB-3D550C74A8CC}"/>
  <tableColumns count="21">
    <tableColumn id="1" xr3:uid="{01EB5EE9-6AD9-42F2-82E7-F478BDBD49AE}" name="DWG Number" dataDxfId="109"/>
    <tableColumn id="2" xr3:uid="{4D785601-3C86-496B-8523-A84E5519F844}" name="Detail Number" dataDxfId="108"/>
    <tableColumn id="3" xr3:uid="{038F3AD0-BEDB-4305-86C7-54C5F01C29FA}" name="Item Callout" dataDxfId="107"/>
    <tableColumn id="4" xr3:uid="{9A41FEAC-80F8-4B61-9AE8-2A9D9C5C84AA}" name="Description on DWG" dataDxfId="106"/>
    <tableColumn id="5" xr3:uid="{B773005F-B113-4D1B-80F2-BD79474CA809}" name="Measure Value" dataDxfId="105"/>
    <tableColumn id="6" xr3:uid="{3187DFD8-FCE3-45C0-B998-F4DF1C02A12B}" name="Measure Units" dataDxfId="104"/>
    <tableColumn id="7" xr3:uid="{97E509F8-1B1A-44A1-9F58-69D4900F9AA5}" name="Quantity per DWG" dataDxfId="103" dataCellStyle="Input"/>
    <tableColumn id="8" xr3:uid="{8ACD0C64-A6FF-4642-8151-058B3DE74DC3}" name="Instances per Group" dataDxfId="102" dataCellStyle="Input"/>
    <tableColumn id="9" xr3:uid="{9DC78352-A546-4CE2-9321-3630AE4799F3}" name="Qty UOM" dataDxfId="101"/>
    <tableColumn id="10" xr3:uid="{1EF6401E-B076-456A-BFC2-3209346C83DD}" name="WWID Item Different from Original on DWG" dataDxfId="100" dataCellStyle="Input"/>
    <tableColumn id="11" xr3:uid="{94278791-6FBE-48A1-92B6-E810EE8252AD}" name="Remark" dataDxfId="99" dataCellStyle="Input"/>
    <tableColumn id="12" xr3:uid="{DFE94763-47C2-4791-8155-12F5DD405883}" name="WWID Raw" dataDxfId="98"/>
    <tableColumn id="13" xr3:uid="{05203881-2590-4E51-AC16-A34C7BE29C7C}" name="WWID Description Raw" dataDxfId="97"/>
    <tableColumn id="14" xr3:uid="{DD07F6F0-6B3F-42A8-A30C-54EB97623E63}" name="X DIMENSION" dataDxfId="96"/>
    <tableColumn id="15" xr3:uid="{FF7A824B-632A-4798-84D0-FA7534EA0B69}" name="Y DIMENSION" dataDxfId="95"/>
    <tableColumn id="16" xr3:uid="{03126A11-8718-46DE-9CAA-E6E3BE06EC01}" name="ITEM VARIANT GROUP" dataDxfId="94"/>
    <tableColumn id="17" xr3:uid="{A8236B9B-406F-4313-BEA0-A226F199BA27}" name="DATABASE" dataDxfId="93"/>
    <tableColumn id="18" xr3:uid="{C3846FE4-34B6-4786-ACD1-621B497EC34A}" name="SHEET NUMBER" dataDxfId="92"/>
    <tableColumn id="19" xr3:uid="{690AF27F-E7D0-4AA9-9ACB-B1AFE89939FE}" name="WWID" dataDxfId="91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F46A92C5-07FF-4F84-96E0-BAE30C11EAEB}" name="WWID Description" dataDxfId="90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000F242F-D165-42AB-BBA4-38F9BA3825A8}" name="Total Qty per Group" dataDxfId="89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F164DEB-AA96-492F-8FE5-2B18A3D22280}" name="Table203026" displayName="Table203026" ref="A2:U18" totalsRowShown="0" headerRowDxfId="88" dataDxfId="87">
  <autoFilter ref="A2:U18" xr:uid="{2F164DEB-AA96-492F-8FE5-2B18A3D22280}"/>
  <tableColumns count="21">
    <tableColumn id="1" xr3:uid="{37F794D2-3A80-48E3-B026-D6B6043D9CB2}" name="DWG Number" dataDxfId="86"/>
    <tableColumn id="2" xr3:uid="{DD757656-7900-4CF4-B574-922C6C7F422B}" name="Detail Number" dataDxfId="85"/>
    <tableColumn id="3" xr3:uid="{0DB77AF3-F24A-4AE6-9F09-1BDC9D83D08C}" name="Item Callout" dataDxfId="84"/>
    <tableColumn id="4" xr3:uid="{118FB9E2-9527-456A-A8C3-2B2D9E4DFE99}" name="Description on DWG" dataDxfId="83"/>
    <tableColumn id="5" xr3:uid="{DBC70A6A-BAE0-4358-A752-1A5DECC21FFC}" name="Measure Value" dataDxfId="82"/>
    <tableColumn id="6" xr3:uid="{3C99BA7E-4D6A-41CC-8C46-2A1B1F40E8FD}" name="Measure Units" dataDxfId="81"/>
    <tableColumn id="7" xr3:uid="{E33EC1D1-96AF-4135-8EA9-1BC13E640C8B}" name="Quantity per DWG" dataDxfId="80" dataCellStyle="Input"/>
    <tableColumn id="8" xr3:uid="{F714C9BA-8E9E-4ABE-B24F-DF39095ECF6E}" name="Instances per Group" dataDxfId="79" dataCellStyle="Input"/>
    <tableColumn id="9" xr3:uid="{7B1C8F66-720D-4E2E-8495-32C4A1C29062}" name="Qty UOM" dataDxfId="78"/>
    <tableColumn id="10" xr3:uid="{AC6982AA-923C-4C0E-B858-31BC4BA9D083}" name="WWID Item Different from Original on DWG" dataDxfId="77" dataCellStyle="Input"/>
    <tableColumn id="11" xr3:uid="{F62F2D09-8719-463F-BF8C-0A586CDCC4E1}" name="Remark" dataDxfId="76" dataCellStyle="Input"/>
    <tableColumn id="12" xr3:uid="{8AD9B920-2466-4A6B-9F77-98FEFC83780D}" name="WWID Raw" dataDxfId="75"/>
    <tableColumn id="13" xr3:uid="{7BE14515-0FD9-4865-B2F7-C5CD4737B4D2}" name="WWID Description Raw" dataDxfId="74"/>
    <tableColumn id="14" xr3:uid="{91AB83FA-F853-44A2-BBA2-4D20DBDA786C}" name="X DIMENSION" dataDxfId="73"/>
    <tableColumn id="15" xr3:uid="{5C048748-7831-44F7-87C7-5F0EE9794E55}" name="Y DIMENSION" dataDxfId="72"/>
    <tableColumn id="16" xr3:uid="{653AAD85-F97A-4BAF-8597-3B2DCE321686}" name="ITEM VARIANT GROUP" dataDxfId="71"/>
    <tableColumn id="17" xr3:uid="{394EEF3C-A3BB-42BB-8D8A-7BB6C8F30180}" name="DATABASE" dataDxfId="70"/>
    <tableColumn id="18" xr3:uid="{0B2FAD18-D67A-4117-85E9-7618DDD35A9E}" name="SHEET NUMBER" dataDxfId="69"/>
    <tableColumn id="19" xr3:uid="{849E7317-AED4-4AD6-9860-183EA34BBED7}" name="WWID" dataDxfId="68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50898C30-6513-4DD4-919C-D6B0A571E555}" name="WWID Description" dataDxfId="67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DBDD9F3C-565E-4310-ABB5-97CBB2BCCD0F}" name="Total Qty per Group" dataDxfId="66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13B08AE-17B4-4565-84FD-C2E215A87F6E}" name="Table17" displayName="Table17" ref="A2:U19" totalsRowShown="0" headerRowDxfId="55" dataDxfId="54">
  <autoFilter ref="A2:U19" xr:uid="{113B08AE-17B4-4565-84FD-C2E215A87F6E}"/>
  <tableColumns count="21">
    <tableColumn id="1" xr3:uid="{FE06EB6E-4148-4C75-9F94-646C93841F4C}" name="DWG Number" dataDxfId="53"/>
    <tableColumn id="2" xr3:uid="{0CE8906B-4019-41D6-A12B-AB8AAD970796}" name="Detail Number" dataDxfId="52"/>
    <tableColumn id="3" xr3:uid="{4277D551-A6EB-4771-AAE0-99FB40020711}" name="Item Callout" dataDxfId="51"/>
    <tableColumn id="4" xr3:uid="{89A3CC43-3790-4708-A13B-32357C094251}" name="Description on DWG" dataDxfId="50"/>
    <tableColumn id="5" xr3:uid="{74B7669A-76D7-467C-90B1-E937479C440F}" name="Measure Value" dataDxfId="49"/>
    <tableColumn id="6" xr3:uid="{EF8617F8-3BA9-4D2F-93DC-566F53594BB6}" name="Measure Units" dataDxfId="48"/>
    <tableColumn id="7" xr3:uid="{A463E493-4423-4168-B0B4-0BA57CCEF752}" name="Quantity per DWG" dataDxfId="47" dataCellStyle="Input"/>
    <tableColumn id="8" xr3:uid="{D4A8395A-1AB3-4204-B66A-7B699A18A243}" name="Instances per Group" dataDxfId="46" dataCellStyle="Input"/>
    <tableColumn id="9" xr3:uid="{23D419A9-0FF2-42CE-8662-6FF713DE4327}" name="Qty UOM" dataDxfId="45"/>
    <tableColumn id="10" xr3:uid="{A4538EAE-B586-4CA6-8B5C-5FF6A3F05A19}" name="WWID Item Different from Original on DWG" dataDxfId="44" dataCellStyle="Input"/>
    <tableColumn id="11" xr3:uid="{DC9151FA-14B5-4758-89A5-C241C1387227}" name="Remark" dataDxfId="43" dataCellStyle="Input"/>
    <tableColumn id="12" xr3:uid="{D0120940-579B-4C27-A889-BAB7C891F299}" name="WWID Raw" dataDxfId="42"/>
    <tableColumn id="13" xr3:uid="{8C6380A9-A5F8-4E7E-BB93-D5ED25D10D30}" name="WWID Description Raw" dataDxfId="41"/>
    <tableColumn id="14" xr3:uid="{D82A01D9-11F4-4A86-8FAC-F8CFCAF94F79}" name="X DIMENSION" dataDxfId="40"/>
    <tableColumn id="15" xr3:uid="{9F26E8E1-A4C2-4D93-AA69-56990273B550}" name="Y DIMENSION" dataDxfId="39"/>
    <tableColumn id="16" xr3:uid="{85DBC598-4202-4E49-95F7-422D7A554728}" name="ITEM VARIANT GROUP" dataDxfId="38"/>
    <tableColumn id="17" xr3:uid="{EBA3B0A8-12D7-48D1-AF0C-FFAA7F43E817}" name="DATABASE" dataDxfId="37"/>
    <tableColumn id="18" xr3:uid="{22267206-F43A-46C2-AEBC-82DFDC05E89F}" name="SHEET NUMBER" dataDxfId="36"/>
    <tableColumn id="19" xr3:uid="{78D0583C-502C-42B9-B5B0-157B5AD22D9A}" name="WWID" dataDxfId="35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B46A8532-36B6-49A7-BE76-E7F8519DD383}" name="WWID Description" dataDxfId="34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A28E6C94-2D00-4B66-91DC-E7DF907B5509}" name="Total Qty per Group" dataDxfId="33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C101E55-515F-40E7-8E98-96537DF4A227}" name="Table18" displayName="Table18" ref="A2:U17" totalsRowShown="0" headerRowDxfId="22" dataDxfId="21">
  <autoFilter ref="A2:U17" xr:uid="{6C101E55-515F-40E7-8E98-96537DF4A227}"/>
  <tableColumns count="21">
    <tableColumn id="1" xr3:uid="{E3769335-851C-4082-9480-EA6DC7E541A5}" name="DWG Number" dataDxfId="20"/>
    <tableColumn id="2" xr3:uid="{50A13D5E-E313-440E-9EEB-246A82F8DD92}" name="Detail Number" dataDxfId="19"/>
    <tableColumn id="3" xr3:uid="{B4B1F3C9-781F-4BED-A3FB-EC38F490B4B9}" name="Item Callout" dataDxfId="18"/>
    <tableColumn id="4" xr3:uid="{BCC3E0D5-5424-4339-B390-1ADE19154CDE}" name="Description on DWG" dataDxfId="17"/>
    <tableColumn id="5" xr3:uid="{0911BB96-9E03-4DA7-BDEA-7ECDD0E2FA5E}" name="Measure Value" dataDxfId="16"/>
    <tableColumn id="6" xr3:uid="{970BF3F9-974D-4DDE-ADCD-3A61DE38BB58}" name="Measure Units" dataDxfId="15"/>
    <tableColumn id="7" xr3:uid="{48353AEF-11EE-4DA5-96B3-E7EEA1FE1C8A}" name="Quantity per DWG" dataDxfId="14" dataCellStyle="Input"/>
    <tableColumn id="8" xr3:uid="{E0589992-3B37-418D-92BA-A6C5244D3143}" name="Instances per Group" dataDxfId="13" dataCellStyle="Input"/>
    <tableColumn id="9" xr3:uid="{83B300B0-CE1E-4277-A04F-4A27F97A8BE2}" name="Qty UOM" dataDxfId="12"/>
    <tableColumn id="10" xr3:uid="{892A02E3-739B-4FFD-A655-58DAB7FF8E26}" name="WWID Item Different from Original on DWG" dataDxfId="11" dataCellStyle="Input"/>
    <tableColumn id="11" xr3:uid="{A50946E1-685F-4908-B9D2-D6048CC2B009}" name="Remark" dataDxfId="10" dataCellStyle="Input"/>
    <tableColumn id="12" xr3:uid="{F7EB981E-42B4-401B-9175-5CB687C59CB4}" name="WWID Raw" dataDxfId="9"/>
    <tableColumn id="13" xr3:uid="{BA35094C-90F7-40BB-B580-8B27DF0CF20A}" name="WWID Description Raw" dataDxfId="8"/>
    <tableColumn id="14" xr3:uid="{1B7CA7E4-FD3E-41CD-B319-8C4204941DDC}" name="X DIMENSION" dataDxfId="7"/>
    <tableColumn id="15" xr3:uid="{3CE18F7B-904E-4DB1-B1FD-2E1639CB076A}" name="Y DIMENSION" dataDxfId="6"/>
    <tableColumn id="16" xr3:uid="{41FBF075-E537-421F-A700-FD4B408858DD}" name="ITEM VARIANT GROUP" dataDxfId="5"/>
    <tableColumn id="17" xr3:uid="{0C67B320-402D-4452-AD14-E5DA515F394B}" name="DATABASE" dataDxfId="4"/>
    <tableColumn id="18" xr3:uid="{ED5945F9-0399-4B8E-AB17-38BEF4FA1696}" name="SHEET NUMBER" dataDxfId="3"/>
    <tableColumn id="19" xr3:uid="{3F9F80E3-935B-47D0-9AF6-36FE8A76219F}" name="WWID" dataDxfId="2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6708EF5D-46A1-45D2-86B7-F9BD3D9E18EC}" name="WWID Description" dataDxfId="1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F6B740A5-6DFE-45E4-8C70-FB6DE7652661}" name="Total Qty per Group" dataDxfId="0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001134-1935-4BF0-9406-9D89ADB5E898}" name="Table3" displayName="Table3" ref="A2:U32" totalsRowShown="0" headerRowDxfId="791" dataDxfId="790">
  <autoFilter ref="A2:U32" xr:uid="{23001134-1935-4BF0-9406-9D89ADB5E898}"/>
  <tableColumns count="21">
    <tableColumn id="1" xr3:uid="{FF6D9A24-881B-47B6-9775-8DE177EEBA63}" name="DWG Number" dataDxfId="789"/>
    <tableColumn id="2" xr3:uid="{6BE4990C-1C48-4B05-B8E7-8C03462D65C1}" name="Detail Number" dataDxfId="788"/>
    <tableColumn id="3" xr3:uid="{A7F181DB-08BC-4C3D-A5B9-356AB9059F31}" name="Item Callout" dataDxfId="787"/>
    <tableColumn id="4" xr3:uid="{13B72A5A-F5B9-47D0-A422-BE9DA34348E2}" name="Description on DWG" dataDxfId="786"/>
    <tableColumn id="5" xr3:uid="{A02DFA69-AC40-4A36-9B09-DD8BA86474A0}" name="Measure Value" dataDxfId="785"/>
    <tableColumn id="6" xr3:uid="{4CF53624-F632-4152-95DA-DAABDCD97610}" name="Measure Units" dataDxfId="784"/>
    <tableColumn id="7" xr3:uid="{78C34A37-1C7E-408A-B6E3-F5FB23BB28BC}" name="Quantity per DWG" dataDxfId="783" dataCellStyle="Input"/>
    <tableColumn id="8" xr3:uid="{BA5DD0DB-E8D9-4403-920F-98E9A57AA4F7}" name="Instances per Group" dataDxfId="782" dataCellStyle="Input"/>
    <tableColumn id="9" xr3:uid="{31BF86D4-7AED-4DD7-BE3C-4646A6D49229}" name="Qty UOM" dataDxfId="781"/>
    <tableColumn id="10" xr3:uid="{8CCCA678-F6CE-44A9-833A-958645BF36E5}" name="WWID Item Different from Original on DWG" dataDxfId="780" dataCellStyle="Input"/>
    <tableColumn id="11" xr3:uid="{0EEA059C-0EBE-486E-ADB3-7D61B4509447}" name="Remark" dataDxfId="779" dataCellStyle="Input"/>
    <tableColumn id="12" xr3:uid="{75108704-CAB0-4DB6-8B61-DD8208C2DFBD}" name="WWID Raw" dataDxfId="778"/>
    <tableColumn id="13" xr3:uid="{51F3A639-4BE3-4804-9663-56EC39AF4F51}" name="WWID Description Raw" dataDxfId="777"/>
    <tableColumn id="14" xr3:uid="{501BAD2E-C89E-4135-8D60-41BBEF8461A7}" name="X DIMENSION" dataDxfId="776"/>
    <tableColumn id="15" xr3:uid="{73FADFAF-0136-4DC7-964F-C0D390AD1923}" name="Y DIMENSION" dataDxfId="775"/>
    <tableColumn id="16" xr3:uid="{CA577D10-7296-486B-876C-8CCE38B3321E}" name="ITEM VARIANT GROUP" dataDxfId="774"/>
    <tableColumn id="17" xr3:uid="{0BBA66C2-3AEA-4741-9A29-10EBE1A85D1D}" name="DATABASE" dataDxfId="773"/>
    <tableColumn id="18" xr3:uid="{A8A7C939-342A-4EFC-933C-0DCC726D6345}" name="SHEET NUMBER" dataDxfId="772"/>
    <tableColumn id="19" xr3:uid="{76DF1CEA-D46C-40E7-AEA3-8E4D9CFCE7E6}" name="WWID" dataDxfId="771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225942A8-1C1B-464B-9085-CCF862AEA431}" name="WWID Description" dataDxfId="770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F82E0D13-2771-48D1-A103-8D4E4C429E66}" name="Total Qty per Group" dataDxfId="769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78A7FA-52CF-41B5-92E6-B0AA825EBD34}" name="Table4" displayName="Table4" ref="A2:U32" totalsRowShown="0" headerRowDxfId="759" dataDxfId="758">
  <autoFilter ref="A2:U32" xr:uid="{B078A7FA-52CF-41B5-92E6-B0AA825EBD34}"/>
  <tableColumns count="21">
    <tableColumn id="1" xr3:uid="{3ED9E91B-5698-4F3B-B994-8C41CA5384EC}" name="DWG Number" dataDxfId="757"/>
    <tableColumn id="2" xr3:uid="{627CCCD5-E52D-482F-A084-851FE1DCEBD5}" name="Detail Number" dataDxfId="756"/>
    <tableColumn id="3" xr3:uid="{EA1F9A26-DD22-4208-B817-66FE8614B66D}" name="Item Callout" dataDxfId="755"/>
    <tableColumn id="4" xr3:uid="{C0564B2C-629B-405D-A1D8-691AF3A9B9F5}" name="Description on DWG" dataDxfId="754"/>
    <tableColumn id="5" xr3:uid="{4559C042-B910-4352-BF86-D7C42E2D8E0A}" name="Measure Value" dataDxfId="753"/>
    <tableColumn id="6" xr3:uid="{68B56FF4-C232-45A1-9D01-D25E9760A35F}" name="Measure Units" dataDxfId="752"/>
    <tableColumn id="7" xr3:uid="{CD39B190-B2B9-433D-83BA-0ADB6827BBC9}" name="Quantity per DWG" dataDxfId="751" dataCellStyle="Input"/>
    <tableColumn id="8" xr3:uid="{7DEA2166-F633-4B59-98D8-21498A894EBB}" name="Instances per Group" dataDxfId="750" dataCellStyle="Input"/>
    <tableColumn id="9" xr3:uid="{57C5A266-AA45-4B30-9BF8-03FF4B1128DC}" name="Qty UOM" dataDxfId="749"/>
    <tableColumn id="10" xr3:uid="{DF9DB8FA-7538-4590-8408-0B45F1F04E0C}" name="WWID Item Different from Original on DWG" dataDxfId="748" dataCellStyle="Input"/>
    <tableColumn id="11" xr3:uid="{EB3177AF-15E0-4D49-B76C-030D758E47E9}" name="Remark" dataDxfId="747" dataCellStyle="Input"/>
    <tableColumn id="12" xr3:uid="{CF71F9F8-ACBC-4B2F-902E-30070B6B2714}" name="WWID Raw" dataDxfId="746"/>
    <tableColumn id="13" xr3:uid="{F4D55195-2686-4BED-827F-FCBA577BE7E7}" name="WWID Description Raw" dataDxfId="745"/>
    <tableColumn id="14" xr3:uid="{2115E7A2-8FAF-409C-89B2-8161583E8A82}" name="X DIMENSION" dataDxfId="744"/>
    <tableColumn id="15" xr3:uid="{9C333B98-7C9C-45DE-9B74-9D8ECC2EF960}" name="Y DIMENSION" dataDxfId="743"/>
    <tableColumn id="16" xr3:uid="{54C29A8D-0756-4B62-B230-D41FF2CF0488}" name="ITEM VARIANT GROUP" dataDxfId="742"/>
    <tableColumn id="17" xr3:uid="{CAB9F457-3370-4B54-BA88-13123119D9D9}" name="DATABASE" dataDxfId="741"/>
    <tableColumn id="18" xr3:uid="{C7ADB027-B35C-4F94-A154-B965E64FB989}" name="SHEET NUMBER" dataDxfId="740"/>
    <tableColumn id="19" xr3:uid="{FCE3C15B-07D6-475F-9253-5A7FFEEE42CF}" name="WWID" dataDxfId="739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20E26C01-5E92-4870-85BF-2590D8AE4457}" name="WWID Description" dataDxfId="738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A96E0795-92AA-472B-812D-87E60C3C4E7B}" name="Total Qty per Group" dataDxfId="737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2D0A78-8529-43E2-A67D-4DBF2DEFB44C}" name="Table5" displayName="Table5" ref="A2:U20" totalsRowShown="0" headerRowDxfId="730" dataDxfId="729">
  <autoFilter ref="A2:U20" xr:uid="{6D2D0A78-8529-43E2-A67D-4DBF2DEFB44C}"/>
  <tableColumns count="21">
    <tableColumn id="1" xr3:uid="{AF56B01F-E1FF-4A57-853E-099853CA8576}" name="DWG Number" dataDxfId="728"/>
    <tableColumn id="2" xr3:uid="{99A7AF4C-0D1D-4418-8A02-D42C39334E09}" name="Detail Number" dataDxfId="727"/>
    <tableColumn id="3" xr3:uid="{A2C65C20-F464-44AD-8423-DBED27B67F7B}" name="Item Callout" dataDxfId="726"/>
    <tableColumn id="4" xr3:uid="{6BD6A677-7887-49F7-AE57-6B00CB6AC9F0}" name="Description on DWG" dataDxfId="725"/>
    <tableColumn id="5" xr3:uid="{6E79681B-9EC0-49C9-9250-EB702628C150}" name="Measure Value" dataDxfId="724"/>
    <tableColumn id="6" xr3:uid="{E7348318-5DC9-40E1-92E6-794D51ED7FAC}" name="Measure Units" dataDxfId="723"/>
    <tableColumn id="7" xr3:uid="{9AAED2A2-DC9E-46EC-AC85-7C0F8784EA2B}" name="Quantity per DWG" dataDxfId="722" dataCellStyle="Input"/>
    <tableColumn id="8" xr3:uid="{4DD21889-79D3-4AD6-B571-AE6CC41E489D}" name="Instances per Group" dataDxfId="721" dataCellStyle="Input"/>
    <tableColumn id="9" xr3:uid="{EAD2350C-53DD-4F8E-8A9E-D24D068B9ABD}" name="Qty UOM" dataDxfId="720"/>
    <tableColumn id="10" xr3:uid="{C7C04643-A0CB-4947-9C0A-E960D4247872}" name="WWID Item Different from Original on DWG" dataDxfId="719" dataCellStyle="Input"/>
    <tableColumn id="11" xr3:uid="{5A766D6F-B284-478D-86DC-40A8C98B043C}" name="Remark" dataDxfId="718" dataCellStyle="Input"/>
    <tableColumn id="12" xr3:uid="{DEF40433-E681-45F2-AF3B-88EDC1E803FD}" name="WWID Raw" dataDxfId="717"/>
    <tableColumn id="13" xr3:uid="{2ED6BA29-04F6-43DC-A875-C4A6AF474BA8}" name="WWID Description Raw" dataDxfId="716"/>
    <tableColumn id="14" xr3:uid="{32DA206A-3F98-422C-9592-A09969B63FF2}" name="X DIMENSION" dataDxfId="715"/>
    <tableColumn id="15" xr3:uid="{8B4B8B0A-CEE6-4C34-93A3-15E953968EEA}" name="Y DIMENSION" dataDxfId="714"/>
    <tableColumn id="16" xr3:uid="{32479A51-28EF-4B5A-8185-029B0A60805E}" name="ITEM VARIANT GROUP" dataDxfId="713"/>
    <tableColumn id="17" xr3:uid="{ADCA72C7-6652-4840-9305-3E978850B0DC}" name="DATABASE" dataDxfId="712"/>
    <tableColumn id="18" xr3:uid="{DAD683E0-29B8-43AB-89DD-2B74C250BD68}" name="SHEET NUMBER" dataDxfId="711"/>
    <tableColumn id="19" xr3:uid="{7AA28487-AFB7-48EE-BA93-B3756090D8E4}" name="WWID" dataDxfId="710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0999468C-CA81-4B5A-ABA5-792F7D112E12}" name="WWID Description" dataDxfId="709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FEE54952-5B45-4B56-822F-45071F6A5F73}" name="Total Qty per Group" dataDxfId="708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296738-B568-4F9D-8162-8EA0BADACFC3}" name="Table6" displayName="Table6" ref="A2:U8" totalsRowShown="0" headerRowDxfId="701" dataDxfId="700">
  <autoFilter ref="A2:U8" xr:uid="{10296738-B568-4F9D-8162-8EA0BADACFC3}"/>
  <tableColumns count="21">
    <tableColumn id="1" xr3:uid="{74BEF014-98A1-4CA3-86CF-72013086DB1F}" name="DWG Number" dataDxfId="699"/>
    <tableColumn id="2" xr3:uid="{564FFF51-C354-46D3-8DF7-DE54B5901AC6}" name="Detail Number" dataDxfId="698"/>
    <tableColumn id="3" xr3:uid="{58B62E07-7E70-4FCE-839B-7E11492214C8}" name="Item Callout" dataDxfId="697"/>
    <tableColumn id="4" xr3:uid="{6FB49CC4-FE80-4593-9F0E-EA0D539B29A0}" name="Description on DWG" dataDxfId="696"/>
    <tableColumn id="5" xr3:uid="{630F2BF9-3FAD-47A7-98F2-9BC7402D241E}" name="Measure Value" dataDxfId="695"/>
    <tableColumn id="6" xr3:uid="{98D05FA1-37D7-4974-8870-A652668F1FF3}" name="Measure Units" dataDxfId="694"/>
    <tableColumn id="7" xr3:uid="{55DC526E-CA2C-448F-8715-C2DD884AA51A}" name="Quantity per DWG" dataDxfId="693" dataCellStyle="Input"/>
    <tableColumn id="8" xr3:uid="{E2C508D4-D0BB-4134-A5D3-19CF1BD9EC38}" name="Instances per Group" dataDxfId="692" dataCellStyle="Input"/>
    <tableColumn id="9" xr3:uid="{02BF72DC-272B-4A74-AB3B-6AC3CD4EE030}" name="Qty UOM" dataDxfId="691"/>
    <tableColumn id="10" xr3:uid="{09B90EFC-51EB-4732-BD7E-9F9A5A19462B}" name="WWID Item Different from Original on DWG" dataDxfId="690" dataCellStyle="Input"/>
    <tableColumn id="11" xr3:uid="{0BD9C3BD-E430-4AFD-8DBF-3BC2F23738E1}" name="Remark" dataDxfId="689" dataCellStyle="Input"/>
    <tableColumn id="12" xr3:uid="{639AEABC-EBA3-458E-8B23-684FE5D6FB7E}" name="WWID Raw" dataDxfId="688"/>
    <tableColumn id="13" xr3:uid="{81E10BB7-F0C7-456C-BE68-423F897D9753}" name="WWID Description Raw" dataDxfId="687"/>
    <tableColumn id="14" xr3:uid="{DBF3F54D-51AF-4538-8937-29BBDB62E331}" name="X DIMENSION" dataDxfId="686"/>
    <tableColumn id="15" xr3:uid="{B7C79443-7F88-425E-AE76-FFB55698C494}" name="Y DIMENSION" dataDxfId="685"/>
    <tableColumn id="16" xr3:uid="{19DE8BEE-A9EC-41C1-9C6C-04EA6DC5061D}" name="ITEM VARIANT GROUP" dataDxfId="684"/>
    <tableColumn id="17" xr3:uid="{BE1AAE81-4937-4E38-80AE-F4EB9F79634F}" name="DATABASE" dataDxfId="683"/>
    <tableColumn id="18" xr3:uid="{91BCEBD6-CBE1-4EE6-AEB7-578EDFDB3311}" name="SHEET NUMBER" dataDxfId="682"/>
    <tableColumn id="19" xr3:uid="{6D782915-84D1-4930-A321-277B92F53A03}" name="WWID" dataDxfId="681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584F271E-3DBF-4C40-8688-C501E9533904}" name="WWID Description" dataDxfId="680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40B7A133-700B-42A7-8612-83DA36513176}" name="Total Qty per Group" dataDxfId="679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2CC3C1-FEF0-4F61-B44C-D8E3869F431A}" name="Table7" displayName="Table7" ref="A2:U5" totalsRowShown="0" headerRowDxfId="672" dataDxfId="671">
  <autoFilter ref="A2:U5" xr:uid="{5A2CC3C1-FEF0-4F61-B44C-D8E3869F431A}"/>
  <tableColumns count="21">
    <tableColumn id="1" xr3:uid="{58646B6F-B218-48A0-A215-6B6183E6BB66}" name="DWG Number" dataDxfId="670"/>
    <tableColumn id="2" xr3:uid="{45304E59-5878-4778-ABF2-3D626E55F51D}" name="Detail Number" dataDxfId="669"/>
    <tableColumn id="3" xr3:uid="{66AD426E-E93C-459F-A33C-D6FC3D8E84FA}" name="Item Callout" dataDxfId="668"/>
    <tableColumn id="4" xr3:uid="{7F1302AC-BFB0-4B1C-B666-E36A269540DB}" name="Description on DWG" dataDxfId="667"/>
    <tableColumn id="5" xr3:uid="{F904BC07-9121-48E5-BD92-12F450AF0FE4}" name="Measure Value" dataDxfId="666"/>
    <tableColumn id="6" xr3:uid="{B0085E72-45AF-46B8-B91C-499320AB0A75}" name="Measure Units" dataDxfId="665"/>
    <tableColumn id="7" xr3:uid="{E7C6B951-226A-4367-825D-7C5306F1076D}" name="Quantity per DWG" dataDxfId="664" dataCellStyle="Input"/>
    <tableColumn id="8" xr3:uid="{4B419774-F293-4484-9D18-A96E4D2E209A}" name="Instances per Group" dataDxfId="663" dataCellStyle="Input"/>
    <tableColumn id="9" xr3:uid="{807FA476-5348-40E1-B86A-1CB7D704C7A9}" name="Qty UOM" dataDxfId="662"/>
    <tableColumn id="10" xr3:uid="{B511602F-9210-4E1F-89F6-BA0C32357C6A}" name="WWID Item Different from Original on DWG" dataDxfId="661" dataCellStyle="Input"/>
    <tableColumn id="11" xr3:uid="{2A557F11-B568-499E-B28C-FBBBCF0CA91E}" name="Remark" dataDxfId="660" dataCellStyle="Input"/>
    <tableColumn id="12" xr3:uid="{ADE769E5-180D-40B0-BEDE-8DF2B41D531C}" name="WWID Raw" dataDxfId="659"/>
    <tableColumn id="13" xr3:uid="{E72E0997-BC62-467C-B66D-13B434679ACC}" name="WWID Description Raw" dataDxfId="658"/>
    <tableColumn id="14" xr3:uid="{ACB4CA9E-2DFD-4F3C-84F2-1D82CE04DDA4}" name="X DIMENSION" dataDxfId="657"/>
    <tableColumn id="15" xr3:uid="{A1230B97-5F2D-401F-BDE3-23ED9EC7E53A}" name="Y DIMENSION" dataDxfId="656"/>
    <tableColumn id="16" xr3:uid="{0390389B-12B9-461C-B909-EB262DDA36F6}" name="ITEM VARIANT GROUP" dataDxfId="655"/>
    <tableColumn id="17" xr3:uid="{57E2C0CE-607C-4F5F-96E6-28913C633AB5}" name="DATABASE" dataDxfId="654"/>
    <tableColumn id="18" xr3:uid="{F935FFB5-6CFF-4756-9B81-ED8D700BD752}" name="SHEET NUMBER" dataDxfId="653"/>
    <tableColumn id="19" xr3:uid="{47F22243-D326-43AD-B8BE-83B1D5AC89C9}" name="WWID" dataDxfId="652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87F3ACD5-79AF-4731-B8D8-784D407F65AB}" name="WWID Description" dataDxfId="651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75C5CA2D-CBAE-4E4E-B629-AC0644088903}" name="Total Qty per Group" dataDxfId="650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2921432-C91A-4B9B-B632-268C1BEB1A5E}" name="Table720" displayName="Table720" ref="A2:U6" totalsRowShown="0" headerRowDxfId="643" dataDxfId="642">
  <autoFilter ref="A2:U6" xr:uid="{5A2CC3C1-FEF0-4F61-B44C-D8E3869F431A}"/>
  <tableColumns count="21">
    <tableColumn id="1" xr3:uid="{C287BA52-1808-45A1-85A8-FA8DF506C363}" name="DWG Number" dataDxfId="641"/>
    <tableColumn id="2" xr3:uid="{AABDB9E2-EC36-484B-971C-2567E7BF5D53}" name="Detail Number" dataDxfId="640"/>
    <tableColumn id="3" xr3:uid="{AD7ACF6B-9A58-4898-9427-22FC2D1E4859}" name="Item Callout" dataDxfId="639"/>
    <tableColumn id="4" xr3:uid="{3E85E162-D57B-489B-913A-5ADF038E1FF3}" name="Description on DWG" dataDxfId="638"/>
    <tableColumn id="5" xr3:uid="{E6CBAB4F-BA9A-4A25-B253-9A8F4636B28B}" name="Measure Value" dataDxfId="637"/>
    <tableColumn id="6" xr3:uid="{C840DF67-2B81-4061-9A3F-E02918C83E86}" name="Measure Units" dataDxfId="636"/>
    <tableColumn id="7" xr3:uid="{2D4F7F7B-5B7A-4ED4-A850-80BD4FA6D80D}" name="Quantity per DWG" dataDxfId="635" dataCellStyle="Input"/>
    <tableColumn id="8" xr3:uid="{1DA1CC63-8460-44D2-90F5-324ACA4C8815}" name="Instances per Group" dataDxfId="634" dataCellStyle="Input"/>
    <tableColumn id="9" xr3:uid="{69A20116-F5C6-4E54-B6B8-C729DB395D16}" name="Qty UOM" dataDxfId="633"/>
    <tableColumn id="10" xr3:uid="{D85CFA14-A42B-44ED-A8E4-96AB2DD87EAC}" name="WWID Item Different from Original on DWG" dataDxfId="632" dataCellStyle="Input"/>
    <tableColumn id="11" xr3:uid="{7967EA55-486C-4BDC-A7DB-5D8D21E20E6C}" name="Remark" dataDxfId="631" dataCellStyle="Input"/>
    <tableColumn id="12" xr3:uid="{5CEB8F20-8F60-4CA6-B045-8DF0391D713E}" name="WWID Raw" dataDxfId="630"/>
    <tableColumn id="13" xr3:uid="{C4D8B10F-6CA1-4789-82EE-2E700C805B0A}" name="WWID Description Raw" dataDxfId="629"/>
    <tableColumn id="14" xr3:uid="{18CF54D2-84B9-49FB-930E-317892096BA3}" name="X DIMENSION" dataDxfId="628"/>
    <tableColumn id="15" xr3:uid="{F994CE18-CBDC-493D-8C2B-2D9E9C30B69E}" name="Y DIMENSION" dataDxfId="627"/>
    <tableColumn id="16" xr3:uid="{35F586F2-853B-4B39-9A2E-D57F3BEE45AE}" name="ITEM VARIANT GROUP" dataDxfId="626"/>
    <tableColumn id="17" xr3:uid="{B4178BC9-B000-4787-91A4-F669C1C850AF}" name="DATABASE" dataDxfId="625"/>
    <tableColumn id="18" xr3:uid="{922C77B6-F0C0-4FEA-87D5-F3C43A472A13}" name="SHEET NUMBER" dataDxfId="624"/>
    <tableColumn id="19" xr3:uid="{7E22069A-917D-4B9C-BAD5-41DA7CD70C68}" name="WWID" dataDxfId="623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925AE5CC-6C1D-42CC-85F9-937885A2C894}" name="WWID Description" dataDxfId="622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391CF1F1-CE39-40B1-8D29-2B8948DDD699}" name="Total Qty per Group" dataDxfId="621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2EC434D-A94B-4199-93A5-DA579C5F51A6}" name="Table72021" displayName="Table72021" ref="A2:U19" totalsRowShown="0" headerRowDxfId="610" dataDxfId="609">
  <autoFilter ref="A2:U19" xr:uid="{5A2CC3C1-FEF0-4F61-B44C-D8E3869F431A}"/>
  <tableColumns count="21">
    <tableColumn id="1" xr3:uid="{DDE1398D-4F24-46A0-B5D0-CBC8034FB4BB}" name="DWG Number" dataDxfId="608"/>
    <tableColumn id="2" xr3:uid="{2919310F-D39F-4566-BDF5-F480E53E0A24}" name="Detail Number" dataDxfId="607"/>
    <tableColumn id="3" xr3:uid="{6FF9FCA5-3D32-471B-A43B-731ED4450E59}" name="Item Callout" dataDxfId="606"/>
    <tableColumn id="4" xr3:uid="{501A2BB6-D30A-47FD-93D7-08EE8F12DC07}" name="Description on DWG" dataDxfId="605"/>
    <tableColumn id="5" xr3:uid="{D4668528-A4A7-41BB-B6F3-4D57E7A5FFA3}" name="Measure Value" dataDxfId="604"/>
    <tableColumn id="6" xr3:uid="{09E49030-D3C0-4087-A20A-826350F20FBB}" name="Measure Units" dataDxfId="603"/>
    <tableColumn id="7" xr3:uid="{C6717796-25A4-42C7-8B38-46125A4093E3}" name="Quantity per DWG" dataDxfId="602" dataCellStyle="Input"/>
    <tableColumn id="8" xr3:uid="{478519DB-7CF7-4376-B76B-CCD81CEE9167}" name="Instances per Group" dataDxfId="601" dataCellStyle="Input"/>
    <tableColumn id="9" xr3:uid="{7831305C-660D-49C6-A016-312638FEF4EB}" name="Qty UOM" dataDxfId="600"/>
    <tableColumn id="10" xr3:uid="{466F2C62-A43C-47F1-941D-319585133464}" name="WWID Item Different from Original on DWG" dataDxfId="599" dataCellStyle="Input"/>
    <tableColumn id="11" xr3:uid="{C141D0BB-73C7-4C80-A10F-D87BC8B3A23E}" name="Remark" dataDxfId="598" dataCellStyle="Input"/>
    <tableColumn id="12" xr3:uid="{EB49A204-129F-4DD3-B5CC-88CC3EA92DA6}" name="WWID Raw" dataDxfId="597"/>
    <tableColumn id="13" xr3:uid="{D4C14323-C17F-44D5-8705-2EE3BACFD73B}" name="WWID Description Raw" dataDxfId="596"/>
    <tableColumn id="14" xr3:uid="{DA8D82CD-A484-42F1-AC94-45B58354EA48}" name="X DIMENSION" dataDxfId="595"/>
    <tableColumn id="15" xr3:uid="{D990BF57-2656-4816-BFE0-A6BF066791D8}" name="Y DIMENSION" dataDxfId="594"/>
    <tableColumn id="16" xr3:uid="{A34F37DA-5DB6-43F8-8FE9-32431F48FF65}" name="ITEM VARIANT GROUP" dataDxfId="593"/>
    <tableColumn id="17" xr3:uid="{5F891CA8-99B8-4840-AA34-32C795FC3B4C}" name="DATABASE" dataDxfId="592"/>
    <tableColumn id="18" xr3:uid="{E9FE934C-3256-4640-A905-54F25BA3EAEB}" name="SHEET NUMBER" dataDxfId="591"/>
    <tableColumn id="19" xr3:uid="{9A9C8141-2871-4973-8810-FFBFB0031406}" name="WWID" dataDxfId="590"/>
    <tableColumn id="20" xr3:uid="{20580394-1FA5-468B-BE92-8598408A486B}" name="WWID Description" dataDxfId="589"/>
    <tableColumn id="21" xr3:uid="{B63865CB-4EFD-457B-8569-A12351FF1A79}" name="Total Qty per Group" dataDxfId="5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6EED-646C-4D4B-B6C9-E3EBA0117372}">
  <dimension ref="A1:U34"/>
  <sheetViews>
    <sheetView zoomScaleNormal="100" workbookViewId="0">
      <selection activeCell="M32" sqref="M32"/>
    </sheetView>
  </sheetViews>
  <sheetFormatPr defaultColWidth="17.453125" defaultRowHeight="14.5" x14ac:dyDescent="0.35"/>
  <cols>
    <col min="1" max="3" width="17.453125" style="3"/>
    <col min="4" max="4" width="48.453125" style="3" bestFit="1" customWidth="1"/>
    <col min="5" max="7" width="17.453125" style="3"/>
    <col min="8" max="8" width="24.7265625" style="3" bestFit="1" customWidth="1"/>
    <col min="9" max="9" width="17.453125" style="3"/>
    <col min="10" max="10" width="45.54296875" style="3" bestFit="1" customWidth="1"/>
    <col min="11" max="12" width="17.453125" style="3"/>
    <col min="13" max="13" width="84.1796875" style="3" bestFit="1" customWidth="1"/>
    <col min="14" max="15" width="17.453125" style="3"/>
    <col min="16" max="16" width="25.7265625" style="3" bestFit="1" customWidth="1"/>
    <col min="17" max="18" width="17.453125" style="3"/>
    <col min="19" max="19" width="20.26953125" style="3" bestFit="1" customWidth="1"/>
    <col min="20" max="20" width="84.1796875" style="3" bestFit="1" customWidth="1"/>
    <col min="21" max="21" width="50.1796875" style="3" bestFit="1" customWidth="1"/>
    <col min="22" max="16384" width="17.45312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26</v>
      </c>
      <c r="G3" s="6">
        <v>4</v>
      </c>
      <c r="H3" s="6" t="s">
        <v>27</v>
      </c>
      <c r="I3" s="3" t="s">
        <v>28</v>
      </c>
      <c r="J3" s="6" t="s">
        <v>29</v>
      </c>
      <c r="K3" s="6" t="s">
        <v>30</v>
      </c>
      <c r="L3" s="3" t="s">
        <v>31</v>
      </c>
      <c r="M3" s="3" t="s">
        <v>32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( 304 or 316 SS of ) BOLT, HEAVY HEX HEAD, STRUCTURAL, M20 X 50</v>
      </c>
      <c r="U3" s="3" t="str">
        <f t="shared" ref="U3:U15" si="0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22</v>
      </c>
      <c r="B4" s="3" t="s">
        <v>23</v>
      </c>
      <c r="C4" s="3" t="s">
        <v>33</v>
      </c>
      <c r="D4" s="3" t="s">
        <v>34</v>
      </c>
      <c r="E4" s="3" t="s">
        <v>26</v>
      </c>
      <c r="F4" s="3" t="s">
        <v>26</v>
      </c>
      <c r="G4" s="6">
        <v>4</v>
      </c>
      <c r="H4" s="6" t="s">
        <v>27</v>
      </c>
      <c r="I4" s="3" t="s">
        <v>28</v>
      </c>
      <c r="J4" s="6" t="s">
        <v>29</v>
      </c>
      <c r="K4" s="6" t="s">
        <v>30</v>
      </c>
      <c r="L4" s="3" t="s">
        <v>35</v>
      </c>
      <c r="M4" s="3" t="s">
        <v>36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>IF(AND(LEN(L4)=9,F4="N/A"),L4,IF(LEN(L4)=9,"( "&amp;L4&amp;" @ "&amp;E4&amp;" "&amp;F4&amp;")",IF(AND($B$1=304,F4="N/A"),VALUE(LEFT(L4,6)),IF(AND($B$1=316,F4="N/A"),VALUE(RIGHT(L4,6)),IF($B$1=304,"( "&amp;VALUE(LEFT(L4,6))&amp;" @ "&amp;E4&amp;" "&amp;F4&amp;")",IF($B$1=316,"( "&amp;VALUE(RIGHT(L4,6))&amp;" @ "&amp;E4&amp;" "&amp;F4&amp;")","SELECT 304/316 in B1"))))))</f>
        <v>SELECT 304/316 in B1</v>
      </c>
      <c r="T4" s="3" t="str">
        <f>IF(AND(F4="N/A",OR(LEN(L4)=6,LEN(L4)=9)),M4,IF(AND(F4="n/a",LEN(L4)&gt;9),"( "&amp;$B$1&amp;" SS of ) "&amp;M4,IF(OR(LEN(L4)=6,LEN(L4)=9),"( "&amp;E4&amp;" "&amp;F4&amp;" of ) "&amp;M4,IF(LEN(L4)&gt;9,"( "&amp;E4&amp;" "&amp;F4&amp;" of "&amp;$B$1&amp;" SS of ) "&amp;M4,"ERROR IN WWID OR Measure Units"))))</f>
        <v>( 304 or 316 SS of ) NUT, HEAVY HEX, STRUCTURAL, M20</v>
      </c>
      <c r="U4" s="3" t="str">
        <f t="shared" si="0"/>
        <v>Will calculate when Qty/Dwg and Inst/Grp have values</v>
      </c>
    </row>
    <row r="5" spans="1:21" x14ac:dyDescent="0.35">
      <c r="A5" s="3" t="s">
        <v>22</v>
      </c>
      <c r="B5" s="3" t="s">
        <v>23</v>
      </c>
      <c r="C5" s="3" t="s">
        <v>37</v>
      </c>
      <c r="D5" s="3" t="s">
        <v>38</v>
      </c>
      <c r="E5" s="3" t="s">
        <v>26</v>
      </c>
      <c r="F5" s="3" t="s">
        <v>26</v>
      </c>
      <c r="G5" s="6">
        <v>4</v>
      </c>
      <c r="H5" s="6" t="s">
        <v>27</v>
      </c>
      <c r="I5" s="3" t="s">
        <v>28</v>
      </c>
      <c r="J5" s="6" t="s">
        <v>29</v>
      </c>
      <c r="K5" s="6" t="s">
        <v>30</v>
      </c>
      <c r="L5" s="3" t="s">
        <v>39</v>
      </c>
      <c r="M5" s="3" t="s">
        <v>40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>IF(AND(LEN(L5)=9,F5="N/A"),L5,IF(LEN(L5)=9,"( "&amp;L5&amp;" @ "&amp;E5&amp;" "&amp;F5&amp;")",IF(AND($B$1=304,F5="N/A"),VALUE(LEFT(L5,6)),IF(AND($B$1=316,F5="N/A"),VALUE(RIGHT(L5,6)),IF($B$1=304,"( "&amp;VALUE(LEFT(L5,6))&amp;" @ "&amp;E5&amp;" "&amp;F5&amp;")",IF($B$1=316,"( "&amp;VALUE(RIGHT(L5,6))&amp;" @ "&amp;E5&amp;" "&amp;F5&amp;")","SELECT 304/316 in B1"))))))</f>
        <v>SELECT 304/316 in B1</v>
      </c>
      <c r="T5" s="3" t="str">
        <f>IF(AND(F5="N/A",OR(LEN(L5)=6,LEN(L5)=9)),M5,IF(AND(F5="n/a",LEN(L5)&gt;9),"( "&amp;$B$1&amp;" SS of ) "&amp;M5,IF(OR(LEN(L5)=6,LEN(L5)=9),"( "&amp;E5&amp;" "&amp;F5&amp;" of ) "&amp;M5,IF(LEN(L5)&gt;9,"( "&amp;E5&amp;" "&amp;F5&amp;" of "&amp;$B$1&amp;" SS of ) "&amp;M5,"ERROR IN WWID OR Measure Units"))))</f>
        <v>( 304 or 316 SS of ) FLAT WASHER, STRUCTURAL, M20</v>
      </c>
      <c r="U5" s="3" t="str">
        <f t="shared" si="0"/>
        <v>Will calculate when Qty/Dwg and Inst/Grp have values</v>
      </c>
    </row>
    <row r="6" spans="1:21" x14ac:dyDescent="0.35">
      <c r="A6" s="3" t="s">
        <v>22</v>
      </c>
      <c r="B6" s="3">
        <v>12</v>
      </c>
      <c r="C6" s="3" t="s">
        <v>41</v>
      </c>
      <c r="D6" s="3" t="s">
        <v>42</v>
      </c>
      <c r="E6" s="3" t="s">
        <v>26</v>
      </c>
      <c r="F6" s="3" t="s">
        <v>26</v>
      </c>
      <c r="G6" s="6">
        <v>2</v>
      </c>
      <c r="H6" s="6" t="s">
        <v>27</v>
      </c>
      <c r="I6" s="3" t="s">
        <v>28</v>
      </c>
      <c r="J6" s="6" t="s">
        <v>29</v>
      </c>
      <c r="K6" s="6" t="s">
        <v>30</v>
      </c>
      <c r="L6" s="3">
        <v>505023</v>
      </c>
      <c r="M6" s="3" t="s">
        <v>43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>IF(AND(LEN(L6)=9,F6="N/A"),L6,IF(LEN(L6)=9,"( "&amp;L6&amp;" @ "&amp;E6&amp;" "&amp;F6&amp;")",IF(AND($B$1=304,F6="N/A"),VALUE(LEFT(L6,6)),IF(AND($B$1=316,F6="N/A"),VALUE(RIGHT(L6,6)),IF($B$1=304,"( "&amp;VALUE(LEFT(L6,6))&amp;" @ "&amp;E6&amp;" "&amp;F6&amp;")",IF($B$1=316,"( "&amp;VALUE(RIGHT(L6,6))&amp;" @ "&amp;E6&amp;" "&amp;F6&amp;")","SELECT 304/316 in B1"))))))</f>
        <v>SELECT 304/316 in B1</v>
      </c>
      <c r="T6" s="3" t="str">
        <f>IF(AND(F6="N/A",OR(LEN(L6)=6,LEN(L6)=9)),M6,IF(AND(F6="n/a",LEN(L6)&gt;9),"( "&amp;$B$1&amp;" SS of ) "&amp;M6,IF(OR(LEN(L6)=6,LEN(L6)=9),"( "&amp;E6&amp;" "&amp;F6&amp;" of ) "&amp;M6,IF(LEN(L6)&gt;9,"( "&amp;E6&amp;" "&amp;F6&amp;" of "&amp;$B$1&amp;" SS of ) "&amp;M6,"ERROR IN WWID OR Measure Units"))))</f>
        <v>EXPANSION ANCHOR, HILTI KWIK BOLT TZ2, 5/8 X 8 1/2 LG, CW/1 HEX NUT &amp; 1 FLAT WASHER</v>
      </c>
      <c r="U6" s="3" t="str">
        <f t="shared" si="0"/>
        <v>Will calculate when Qty/Dwg and Inst/Grp have values</v>
      </c>
    </row>
    <row r="7" spans="1:21" x14ac:dyDescent="0.35">
      <c r="A7" s="3" t="s">
        <v>44</v>
      </c>
      <c r="B7" s="3">
        <v>3</v>
      </c>
      <c r="C7" s="3" t="s">
        <v>45</v>
      </c>
      <c r="D7" s="3" t="s">
        <v>25</v>
      </c>
      <c r="E7" s="3" t="s">
        <v>26</v>
      </c>
      <c r="F7" s="3" t="s">
        <v>26</v>
      </c>
      <c r="G7" s="6" t="s">
        <v>46</v>
      </c>
      <c r="H7" s="6" t="s">
        <v>27</v>
      </c>
      <c r="I7" s="3" t="s">
        <v>28</v>
      </c>
      <c r="J7" s="6" t="s">
        <v>29</v>
      </c>
      <c r="K7" s="6" t="s">
        <v>30</v>
      </c>
      <c r="L7" s="3" t="s">
        <v>31</v>
      </c>
      <c r="M7" s="3" t="s">
        <v>32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ref="S7:S15" si="1">IF(AND(LEN(L7)=9,F7="N/A"),L7,IF(LEN(L7)=9,"( "&amp;L7&amp;" @ "&amp;E7&amp;" "&amp;F7&amp;")",IF(AND($B$1=304,F7="N/A"),VALUE(LEFT(L7,6)),IF(AND($B$1=316,F7="N/A"),VALUE(RIGHT(L7,6)),IF($B$1=304,"( "&amp;VALUE(LEFT(L7,6))&amp;" @ "&amp;E7&amp;" "&amp;F7&amp;")",IF($B$1=316,"( "&amp;VALUE(RIGHT(L7,6))&amp;" @ "&amp;E7&amp;" "&amp;F7&amp;")","SELECT 304/316 in B1"))))))</f>
        <v>SELECT 304/316 in B1</v>
      </c>
      <c r="T7" s="3" t="str">
        <f t="shared" ref="T7:T15" si="2">IF(AND(F7="N/A",OR(LEN(L7)=6,LEN(L7)=9)),M7,IF(AND(F7="n/a",LEN(L7)&gt;9),"( "&amp;$B$1&amp;" SS of ) "&amp;M7,IF(OR(LEN(L7)=6,LEN(L7)=9),"( "&amp;E7&amp;" "&amp;F7&amp;" of ) "&amp;M7,IF(LEN(L7)&gt;9,"( "&amp;E7&amp;" "&amp;F7&amp;" of "&amp;$B$1&amp;" SS of ) "&amp;M7,"ERROR IN WWID OR Measure Units"))))</f>
        <v>( 304 or 316 SS of ) BOLT, HEAVY HEX HEAD, STRUCTURAL, M20 X 50</v>
      </c>
      <c r="U7" s="3" t="str">
        <f t="shared" si="0"/>
        <v>Will calculate when Qty/Dwg and Inst/Grp have values</v>
      </c>
    </row>
    <row r="8" spans="1:21" x14ac:dyDescent="0.35">
      <c r="A8" s="3" t="s">
        <v>44</v>
      </c>
      <c r="B8" s="3">
        <v>3</v>
      </c>
      <c r="C8" s="3" t="s">
        <v>47</v>
      </c>
      <c r="D8" s="3" t="s">
        <v>34</v>
      </c>
      <c r="E8" s="3" t="s">
        <v>26</v>
      </c>
      <c r="F8" s="3" t="s">
        <v>26</v>
      </c>
      <c r="G8" s="6" t="s">
        <v>46</v>
      </c>
      <c r="H8" s="6" t="s">
        <v>27</v>
      </c>
      <c r="I8" s="3" t="s">
        <v>28</v>
      </c>
      <c r="J8" s="6" t="s">
        <v>29</v>
      </c>
      <c r="K8" s="6" t="s">
        <v>30</v>
      </c>
      <c r="L8" s="3" t="s">
        <v>35</v>
      </c>
      <c r="M8" s="3" t="s">
        <v>36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1"/>
        <v>SELECT 304/316 in B1</v>
      </c>
      <c r="T8" s="3" t="str">
        <f t="shared" si="2"/>
        <v>( 304 or 316 SS of ) NUT, HEAVY HEX, STRUCTURAL, M20</v>
      </c>
      <c r="U8" s="3" t="str">
        <f t="shared" si="0"/>
        <v>Will calculate when Qty/Dwg and Inst/Grp have values</v>
      </c>
    </row>
    <row r="9" spans="1:21" x14ac:dyDescent="0.35">
      <c r="A9" s="3" t="s">
        <v>44</v>
      </c>
      <c r="B9" s="3">
        <v>3</v>
      </c>
      <c r="C9" s="3" t="s">
        <v>48</v>
      </c>
      <c r="D9" s="3" t="s">
        <v>38</v>
      </c>
      <c r="E9" s="3" t="s">
        <v>26</v>
      </c>
      <c r="F9" s="3" t="s">
        <v>26</v>
      </c>
      <c r="G9" s="6" t="s">
        <v>46</v>
      </c>
      <c r="H9" s="6" t="s">
        <v>27</v>
      </c>
      <c r="I9" s="3" t="s">
        <v>28</v>
      </c>
      <c r="J9" s="6" t="s">
        <v>29</v>
      </c>
      <c r="K9" s="6" t="s">
        <v>30</v>
      </c>
      <c r="L9" s="3" t="s">
        <v>39</v>
      </c>
      <c r="M9" s="3" t="s">
        <v>40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si="1"/>
        <v>SELECT 304/316 in B1</v>
      </c>
      <c r="T9" s="3" t="str">
        <f t="shared" si="2"/>
        <v>( 304 or 316 SS of ) FLAT WASHER, STRUCTURAL, M20</v>
      </c>
      <c r="U9" s="3" t="str">
        <f t="shared" si="0"/>
        <v>Will calculate when Qty/Dwg and Inst/Grp have values</v>
      </c>
    </row>
    <row r="10" spans="1:21" x14ac:dyDescent="0.35">
      <c r="A10" s="3" t="s">
        <v>44</v>
      </c>
      <c r="B10" s="3">
        <v>5</v>
      </c>
      <c r="C10" s="3" t="s">
        <v>49</v>
      </c>
      <c r="D10" s="3" t="s">
        <v>25</v>
      </c>
      <c r="E10" s="3" t="s">
        <v>26</v>
      </c>
      <c r="F10" s="3" t="s">
        <v>26</v>
      </c>
      <c r="G10" s="6" t="s">
        <v>46</v>
      </c>
      <c r="H10" s="6" t="s">
        <v>27</v>
      </c>
      <c r="I10" s="3" t="s">
        <v>28</v>
      </c>
      <c r="J10" s="6" t="s">
        <v>29</v>
      </c>
      <c r="K10" s="6" t="s">
        <v>30</v>
      </c>
      <c r="L10" s="3" t="s">
        <v>31</v>
      </c>
      <c r="M10" s="3" t="s">
        <v>32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 t="shared" si="1"/>
        <v>SELECT 304/316 in B1</v>
      </c>
      <c r="T10" s="3" t="str">
        <f t="shared" si="2"/>
        <v>( 304 or 316 SS of ) BOLT, HEAVY HEX HEAD, STRUCTURAL, M20 X 50</v>
      </c>
      <c r="U10" s="3" t="str">
        <f t="shared" si="0"/>
        <v>Will calculate when Qty/Dwg and Inst/Grp have values</v>
      </c>
    </row>
    <row r="11" spans="1:21" x14ac:dyDescent="0.35">
      <c r="A11" s="3" t="s">
        <v>44</v>
      </c>
      <c r="B11" s="3">
        <v>5</v>
      </c>
      <c r="C11" s="3" t="s">
        <v>50</v>
      </c>
      <c r="D11" s="3" t="s">
        <v>34</v>
      </c>
      <c r="E11" s="3" t="s">
        <v>26</v>
      </c>
      <c r="F11" s="3" t="s">
        <v>26</v>
      </c>
      <c r="G11" s="6" t="s">
        <v>46</v>
      </c>
      <c r="H11" s="6" t="s">
        <v>27</v>
      </c>
      <c r="I11" s="3" t="s">
        <v>28</v>
      </c>
      <c r="J11" s="6" t="s">
        <v>29</v>
      </c>
      <c r="K11" s="6" t="s">
        <v>30</v>
      </c>
      <c r="L11" s="3" t="s">
        <v>35</v>
      </c>
      <c r="M11" s="3" t="s">
        <v>36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 t="shared" si="1"/>
        <v>SELECT 304/316 in B1</v>
      </c>
      <c r="T11" s="3" t="str">
        <f t="shared" si="2"/>
        <v>( 304 or 316 SS of ) NUT, HEAVY HEX, STRUCTURAL, M20</v>
      </c>
      <c r="U11" s="3" t="str">
        <f t="shared" si="0"/>
        <v>Will calculate when Qty/Dwg and Inst/Grp have values</v>
      </c>
    </row>
    <row r="12" spans="1:21" x14ac:dyDescent="0.35">
      <c r="A12" s="3" t="s">
        <v>44</v>
      </c>
      <c r="B12" s="3">
        <v>5</v>
      </c>
      <c r="C12" s="3" t="s">
        <v>51</v>
      </c>
      <c r="D12" s="3" t="s">
        <v>38</v>
      </c>
      <c r="E12" s="3" t="s">
        <v>26</v>
      </c>
      <c r="F12" s="3" t="s">
        <v>26</v>
      </c>
      <c r="G12" s="6" t="s">
        <v>46</v>
      </c>
      <c r="H12" s="6" t="s">
        <v>27</v>
      </c>
      <c r="I12" s="3" t="s">
        <v>28</v>
      </c>
      <c r="J12" s="6" t="s">
        <v>29</v>
      </c>
      <c r="K12" s="6" t="s">
        <v>30</v>
      </c>
      <c r="L12" s="3" t="s">
        <v>39</v>
      </c>
      <c r="M12" s="3" t="s">
        <v>40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si="1"/>
        <v>SELECT 304/316 in B1</v>
      </c>
      <c r="T12" s="3" t="str">
        <f t="shared" si="2"/>
        <v>( 304 or 316 SS of ) FLAT WASHER, STRUCTURAL, M20</v>
      </c>
      <c r="U12" s="3" t="str">
        <f t="shared" si="0"/>
        <v>Will calculate when Qty/Dwg and Inst/Grp have values</v>
      </c>
    </row>
    <row r="13" spans="1:21" x14ac:dyDescent="0.35">
      <c r="A13" s="3" t="s">
        <v>44</v>
      </c>
      <c r="B13" s="3">
        <v>6</v>
      </c>
      <c r="C13" s="3" t="s">
        <v>52</v>
      </c>
      <c r="D13" s="3" t="s">
        <v>25</v>
      </c>
      <c r="E13" s="3" t="s">
        <v>26</v>
      </c>
      <c r="F13" s="3" t="s">
        <v>26</v>
      </c>
      <c r="G13" s="6" t="s">
        <v>46</v>
      </c>
      <c r="H13" s="6" t="s">
        <v>27</v>
      </c>
      <c r="I13" s="3" t="s">
        <v>28</v>
      </c>
      <c r="J13" s="6" t="s">
        <v>29</v>
      </c>
      <c r="K13" s="6" t="s">
        <v>30</v>
      </c>
      <c r="L13" s="3" t="s">
        <v>31</v>
      </c>
      <c r="M13" s="3" t="s">
        <v>32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1"/>
        <v>SELECT 304/316 in B1</v>
      </c>
      <c r="T13" s="3" t="str">
        <f t="shared" si="2"/>
        <v>( 304 or 316 SS of ) BOLT, HEAVY HEX HEAD, STRUCTURAL, M20 X 50</v>
      </c>
      <c r="U13" s="3" t="str">
        <f t="shared" si="0"/>
        <v>Will calculate when Qty/Dwg and Inst/Grp have values</v>
      </c>
    </row>
    <row r="14" spans="1:21" x14ac:dyDescent="0.35">
      <c r="A14" s="3" t="s">
        <v>44</v>
      </c>
      <c r="B14" s="3">
        <v>6</v>
      </c>
      <c r="C14" s="3" t="s">
        <v>53</v>
      </c>
      <c r="D14" s="3" t="s">
        <v>34</v>
      </c>
      <c r="E14" s="3" t="s">
        <v>26</v>
      </c>
      <c r="F14" s="3" t="s">
        <v>26</v>
      </c>
      <c r="G14" s="6" t="s">
        <v>46</v>
      </c>
      <c r="H14" s="6" t="s">
        <v>27</v>
      </c>
      <c r="I14" s="3" t="s">
        <v>28</v>
      </c>
      <c r="J14" s="6" t="s">
        <v>29</v>
      </c>
      <c r="K14" s="6" t="s">
        <v>30</v>
      </c>
      <c r="L14" s="3" t="s">
        <v>35</v>
      </c>
      <c r="M14" s="3" t="s">
        <v>36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1"/>
        <v>SELECT 304/316 in B1</v>
      </c>
      <c r="T14" s="3" t="str">
        <f t="shared" si="2"/>
        <v>( 304 or 316 SS of ) NUT, HEAVY HEX, STRUCTURAL, M20</v>
      </c>
      <c r="U14" s="3" t="str">
        <f t="shared" si="0"/>
        <v>Will calculate when Qty/Dwg and Inst/Grp have values</v>
      </c>
    </row>
    <row r="15" spans="1:21" x14ac:dyDescent="0.35">
      <c r="A15" s="3" t="s">
        <v>44</v>
      </c>
      <c r="B15" s="3">
        <v>6</v>
      </c>
      <c r="C15" s="3" t="s">
        <v>29</v>
      </c>
      <c r="D15" s="3" t="s">
        <v>38</v>
      </c>
      <c r="E15" s="3" t="s">
        <v>26</v>
      </c>
      <c r="F15" s="3" t="s">
        <v>26</v>
      </c>
      <c r="G15" s="6" t="s">
        <v>46</v>
      </c>
      <c r="H15" s="6" t="s">
        <v>27</v>
      </c>
      <c r="I15" s="3" t="s">
        <v>28</v>
      </c>
      <c r="J15" s="6" t="s">
        <v>29</v>
      </c>
      <c r="K15" s="6" t="s">
        <v>30</v>
      </c>
      <c r="L15" s="3" t="s">
        <v>39</v>
      </c>
      <c r="M15" s="3" t="s">
        <v>40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1</v>
      </c>
      <c r="S15" s="3" t="str">
        <f t="shared" si="1"/>
        <v>SELECT 304/316 in B1</v>
      </c>
      <c r="T15" s="3" t="str">
        <f t="shared" si="2"/>
        <v>( 304 or 316 SS of ) FLAT WASHER, STRUCTURAL, M20</v>
      </c>
      <c r="U15" s="3" t="str">
        <f t="shared" si="0"/>
        <v>Will calculate when Qty/Dwg and Inst/Grp have values</v>
      </c>
    </row>
    <row r="16" spans="1:21" x14ac:dyDescent="0.35">
      <c r="A16" s="3" t="s">
        <v>44</v>
      </c>
      <c r="B16" s="3">
        <v>7</v>
      </c>
      <c r="C16" s="3" t="s">
        <v>54</v>
      </c>
      <c r="D16" s="3" t="s">
        <v>25</v>
      </c>
      <c r="E16" s="3" t="s">
        <v>26</v>
      </c>
      <c r="F16" s="3" t="s">
        <v>26</v>
      </c>
      <c r="G16" s="6" t="s">
        <v>46</v>
      </c>
      <c r="H16" s="6" t="s">
        <v>27</v>
      </c>
      <c r="I16" s="3" t="s">
        <v>28</v>
      </c>
      <c r="J16" s="6" t="s">
        <v>29</v>
      </c>
      <c r="K16" s="6" t="s">
        <v>30</v>
      </c>
      <c r="L16" s="3" t="s">
        <v>31</v>
      </c>
      <c r="M16" s="3" t="s">
        <v>32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1</v>
      </c>
      <c r="S16" s="3" t="str">
        <f t="shared" ref="S16:S24" si="3">IF(AND(LEN(L16)=9,F16="N/A"),L16,IF(LEN(L16)=9,"( "&amp;L16&amp;" @ "&amp;E16&amp;" "&amp;F16&amp;")",IF(AND($B$1=304,F16="N/A"),VALUE(LEFT(L16,6)),IF(AND($B$1=316,F16="N/A"),VALUE(RIGHT(L16,6)),IF($B$1=304,"( "&amp;VALUE(LEFT(L16,6))&amp;" @ "&amp;E16&amp;" "&amp;F16&amp;")",IF($B$1=316,"( "&amp;VALUE(RIGHT(L16,6))&amp;" @ "&amp;E16&amp;" "&amp;F16&amp;")","SELECT 304/316 in B1"))))))</f>
        <v>SELECT 304/316 in B1</v>
      </c>
      <c r="T16" s="3" t="str">
        <f t="shared" ref="T16:T24" si="4">IF(AND(F16="N/A",OR(LEN(L16)=6,LEN(L16)=9)),M16,IF(AND(F16="n/a",LEN(L16)&gt;9),"( "&amp;$B$1&amp;" SS of ) "&amp;M16,IF(OR(LEN(L16)=6,LEN(L16)=9),"( "&amp;E16&amp;" "&amp;F16&amp;" of ) "&amp;M16,IF(LEN(L16)&gt;9,"( "&amp;E16&amp;" "&amp;F16&amp;" of "&amp;$B$1&amp;" SS of ) "&amp;M16,"ERROR IN WWID OR Measure Units"))))</f>
        <v>( 304 or 316 SS of ) BOLT, HEAVY HEX HEAD, STRUCTURAL, M20 X 50</v>
      </c>
      <c r="U16" s="3" t="str">
        <f t="shared" ref="U16:U24" si="5">(IFERROR(IF(G16*H16=0,"Qty/Dwg and Inst/Grp need to be non-zero",G16*H16),"Will calculate when Qty/Dwg and Inst/Grp have values"))</f>
        <v>Will calculate when Qty/Dwg and Inst/Grp have values</v>
      </c>
    </row>
    <row r="17" spans="1:21" x14ac:dyDescent="0.35">
      <c r="A17" s="3" t="s">
        <v>44</v>
      </c>
      <c r="B17" s="3">
        <v>7</v>
      </c>
      <c r="C17" s="3" t="s">
        <v>55</v>
      </c>
      <c r="D17" s="3" t="s">
        <v>34</v>
      </c>
      <c r="E17" s="3" t="s">
        <v>26</v>
      </c>
      <c r="F17" s="3" t="s">
        <v>26</v>
      </c>
      <c r="G17" s="6" t="s">
        <v>46</v>
      </c>
      <c r="H17" s="6" t="s">
        <v>27</v>
      </c>
      <c r="I17" s="3" t="s">
        <v>28</v>
      </c>
      <c r="J17" s="6" t="s">
        <v>29</v>
      </c>
      <c r="K17" s="6" t="s">
        <v>30</v>
      </c>
      <c r="L17" s="3" t="s">
        <v>35</v>
      </c>
      <c r="M17" s="3" t="s">
        <v>36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1</v>
      </c>
      <c r="S17" s="3" t="str">
        <f t="shared" si="3"/>
        <v>SELECT 304/316 in B1</v>
      </c>
      <c r="T17" s="3" t="str">
        <f t="shared" si="4"/>
        <v>( 304 or 316 SS of ) NUT, HEAVY HEX, STRUCTURAL, M20</v>
      </c>
      <c r="U17" s="3" t="str">
        <f t="shared" si="5"/>
        <v>Will calculate when Qty/Dwg and Inst/Grp have values</v>
      </c>
    </row>
    <row r="18" spans="1:21" x14ac:dyDescent="0.35">
      <c r="A18" s="3" t="s">
        <v>44</v>
      </c>
      <c r="B18" s="3">
        <v>7</v>
      </c>
      <c r="C18" s="3" t="s">
        <v>56</v>
      </c>
      <c r="D18" s="3" t="s">
        <v>38</v>
      </c>
      <c r="E18" s="3" t="s">
        <v>26</v>
      </c>
      <c r="F18" s="3" t="s">
        <v>26</v>
      </c>
      <c r="G18" s="6" t="s">
        <v>46</v>
      </c>
      <c r="H18" s="6" t="s">
        <v>27</v>
      </c>
      <c r="I18" s="3" t="s">
        <v>28</v>
      </c>
      <c r="J18" s="6" t="s">
        <v>29</v>
      </c>
      <c r="K18" s="6" t="s">
        <v>30</v>
      </c>
      <c r="L18" s="3" t="s">
        <v>39</v>
      </c>
      <c r="M18" s="3" t="s">
        <v>40</v>
      </c>
      <c r="N18" s="3" t="s">
        <v>26</v>
      </c>
      <c r="O18" s="3" t="s">
        <v>26</v>
      </c>
      <c r="P18" s="3" t="s">
        <v>26</v>
      </c>
      <c r="Q18" s="3">
        <v>0</v>
      </c>
      <c r="R18" s="3">
        <v>1</v>
      </c>
      <c r="S18" s="3" t="str">
        <f t="shared" si="3"/>
        <v>SELECT 304/316 in B1</v>
      </c>
      <c r="T18" s="3" t="str">
        <f t="shared" si="4"/>
        <v>( 304 or 316 SS of ) FLAT WASHER, STRUCTURAL, M20</v>
      </c>
      <c r="U18" s="3" t="str">
        <f t="shared" si="5"/>
        <v>Will calculate when Qty/Dwg and Inst/Grp have values</v>
      </c>
    </row>
    <row r="19" spans="1:21" x14ac:dyDescent="0.35">
      <c r="A19" s="3" t="s">
        <v>44</v>
      </c>
      <c r="B19" s="3">
        <v>8</v>
      </c>
      <c r="C19" s="3" t="s">
        <v>57</v>
      </c>
      <c r="D19" s="3" t="s">
        <v>25</v>
      </c>
      <c r="E19" s="3" t="s">
        <v>26</v>
      </c>
      <c r="F19" s="3" t="s">
        <v>26</v>
      </c>
      <c r="G19" s="6">
        <v>1</v>
      </c>
      <c r="H19" s="6" t="s">
        <v>27</v>
      </c>
      <c r="I19" s="3" t="s">
        <v>28</v>
      </c>
      <c r="J19" s="6" t="s">
        <v>29</v>
      </c>
      <c r="K19" s="6" t="s">
        <v>30</v>
      </c>
      <c r="L19" s="3" t="s">
        <v>31</v>
      </c>
      <c r="M19" s="3" t="s">
        <v>32</v>
      </c>
      <c r="N19" s="3" t="s">
        <v>26</v>
      </c>
      <c r="O19" s="3" t="s">
        <v>26</v>
      </c>
      <c r="P19" s="3" t="s">
        <v>26</v>
      </c>
      <c r="Q19" s="3">
        <v>0</v>
      </c>
      <c r="R19" s="3">
        <v>1</v>
      </c>
      <c r="S19" s="3" t="str">
        <f t="shared" si="3"/>
        <v>SELECT 304/316 in B1</v>
      </c>
      <c r="T19" s="3" t="str">
        <f t="shared" si="4"/>
        <v>( 304 or 316 SS of ) BOLT, HEAVY HEX HEAD, STRUCTURAL, M20 X 50</v>
      </c>
      <c r="U19" s="3" t="str">
        <f t="shared" si="5"/>
        <v>Will calculate when Qty/Dwg and Inst/Grp have values</v>
      </c>
    </row>
    <row r="20" spans="1:21" x14ac:dyDescent="0.35">
      <c r="A20" s="3" t="s">
        <v>44</v>
      </c>
      <c r="B20" s="3">
        <v>8</v>
      </c>
      <c r="C20" s="3" t="s">
        <v>58</v>
      </c>
      <c r="D20" s="3" t="s">
        <v>34</v>
      </c>
      <c r="E20" s="3" t="s">
        <v>26</v>
      </c>
      <c r="F20" s="3" t="s">
        <v>26</v>
      </c>
      <c r="G20" s="6">
        <v>1</v>
      </c>
      <c r="H20" s="6" t="s">
        <v>27</v>
      </c>
      <c r="I20" s="3" t="s">
        <v>28</v>
      </c>
      <c r="J20" s="6" t="s">
        <v>29</v>
      </c>
      <c r="K20" s="6" t="s">
        <v>30</v>
      </c>
      <c r="L20" s="3" t="s">
        <v>35</v>
      </c>
      <c r="M20" s="3" t="s">
        <v>36</v>
      </c>
      <c r="N20" s="3" t="s">
        <v>26</v>
      </c>
      <c r="O20" s="3" t="s">
        <v>26</v>
      </c>
      <c r="P20" s="3" t="s">
        <v>26</v>
      </c>
      <c r="Q20" s="3">
        <v>0</v>
      </c>
      <c r="R20" s="3">
        <v>1</v>
      </c>
      <c r="S20" s="3" t="str">
        <f t="shared" si="3"/>
        <v>SELECT 304/316 in B1</v>
      </c>
      <c r="T20" s="3" t="str">
        <f t="shared" si="4"/>
        <v>( 304 or 316 SS of ) NUT, HEAVY HEX, STRUCTURAL, M20</v>
      </c>
      <c r="U20" s="3" t="str">
        <f t="shared" si="5"/>
        <v>Will calculate when Qty/Dwg and Inst/Grp have values</v>
      </c>
    </row>
    <row r="21" spans="1:21" x14ac:dyDescent="0.35">
      <c r="A21" s="3" t="s">
        <v>44</v>
      </c>
      <c r="B21" s="3">
        <v>8</v>
      </c>
      <c r="C21" s="3" t="s">
        <v>59</v>
      </c>
      <c r="D21" s="3" t="s">
        <v>38</v>
      </c>
      <c r="E21" s="3" t="s">
        <v>26</v>
      </c>
      <c r="F21" s="3" t="s">
        <v>26</v>
      </c>
      <c r="G21" s="6">
        <v>1</v>
      </c>
      <c r="H21" s="6" t="s">
        <v>27</v>
      </c>
      <c r="I21" s="3" t="s">
        <v>28</v>
      </c>
      <c r="J21" s="6" t="s">
        <v>29</v>
      </c>
      <c r="K21" s="6" t="s">
        <v>30</v>
      </c>
      <c r="L21" s="3" t="s">
        <v>39</v>
      </c>
      <c r="M21" s="3" t="s">
        <v>40</v>
      </c>
      <c r="N21" s="3" t="s">
        <v>26</v>
      </c>
      <c r="O21" s="3" t="s">
        <v>26</v>
      </c>
      <c r="P21" s="3" t="s">
        <v>26</v>
      </c>
      <c r="Q21" s="3">
        <v>0</v>
      </c>
      <c r="R21" s="3">
        <v>1</v>
      </c>
      <c r="S21" s="3" t="str">
        <f t="shared" si="3"/>
        <v>SELECT 304/316 in B1</v>
      </c>
      <c r="T21" s="3" t="str">
        <f t="shared" si="4"/>
        <v>( 304 or 316 SS of ) FLAT WASHER, STRUCTURAL, M20</v>
      </c>
      <c r="U21" s="3" t="str">
        <f t="shared" si="5"/>
        <v>Will calculate when Qty/Dwg and Inst/Grp have values</v>
      </c>
    </row>
    <row r="22" spans="1:21" x14ac:dyDescent="0.35">
      <c r="A22" s="3" t="s">
        <v>44</v>
      </c>
      <c r="B22" s="3">
        <v>10</v>
      </c>
      <c r="C22" s="3" t="s">
        <v>60</v>
      </c>
      <c r="D22" s="3" t="s">
        <v>25</v>
      </c>
      <c r="E22" s="3" t="s">
        <v>26</v>
      </c>
      <c r="F22" s="3" t="s">
        <v>26</v>
      </c>
      <c r="G22" s="6" t="s">
        <v>46</v>
      </c>
      <c r="H22" s="6" t="s">
        <v>27</v>
      </c>
      <c r="I22" s="3" t="s">
        <v>28</v>
      </c>
      <c r="J22" s="6" t="s">
        <v>29</v>
      </c>
      <c r="K22" s="6" t="s">
        <v>30</v>
      </c>
      <c r="L22" s="3" t="s">
        <v>31</v>
      </c>
      <c r="M22" s="3" t="s">
        <v>32</v>
      </c>
      <c r="N22" s="3" t="s">
        <v>26</v>
      </c>
      <c r="O22" s="3" t="s">
        <v>26</v>
      </c>
      <c r="P22" s="3" t="s">
        <v>26</v>
      </c>
      <c r="Q22" s="3">
        <v>0</v>
      </c>
      <c r="R22" s="3">
        <v>1</v>
      </c>
      <c r="S22" s="3" t="str">
        <f t="shared" si="3"/>
        <v>SELECT 304/316 in B1</v>
      </c>
      <c r="T22" s="3" t="str">
        <f t="shared" si="4"/>
        <v>( 304 or 316 SS of ) BOLT, HEAVY HEX HEAD, STRUCTURAL, M20 X 50</v>
      </c>
      <c r="U22" s="3" t="str">
        <f t="shared" si="5"/>
        <v>Will calculate when Qty/Dwg and Inst/Grp have values</v>
      </c>
    </row>
    <row r="23" spans="1:21" x14ac:dyDescent="0.35">
      <c r="A23" s="3" t="s">
        <v>44</v>
      </c>
      <c r="B23" s="3">
        <v>10</v>
      </c>
      <c r="C23" s="3" t="s">
        <v>61</v>
      </c>
      <c r="D23" s="3" t="s">
        <v>34</v>
      </c>
      <c r="E23" s="3" t="s">
        <v>26</v>
      </c>
      <c r="F23" s="3" t="s">
        <v>26</v>
      </c>
      <c r="G23" s="6" t="s">
        <v>46</v>
      </c>
      <c r="H23" s="6" t="s">
        <v>27</v>
      </c>
      <c r="I23" s="3" t="s">
        <v>28</v>
      </c>
      <c r="J23" s="6" t="s">
        <v>29</v>
      </c>
      <c r="K23" s="6" t="s">
        <v>30</v>
      </c>
      <c r="L23" s="3" t="s">
        <v>35</v>
      </c>
      <c r="M23" s="3" t="s">
        <v>36</v>
      </c>
      <c r="N23" s="3" t="s">
        <v>26</v>
      </c>
      <c r="O23" s="3" t="s">
        <v>26</v>
      </c>
      <c r="P23" s="3" t="s">
        <v>26</v>
      </c>
      <c r="Q23" s="3">
        <v>0</v>
      </c>
      <c r="R23" s="3">
        <v>1</v>
      </c>
      <c r="S23" s="3" t="str">
        <f t="shared" si="3"/>
        <v>SELECT 304/316 in B1</v>
      </c>
      <c r="T23" s="3" t="str">
        <f t="shared" si="4"/>
        <v>( 304 or 316 SS of ) NUT, HEAVY HEX, STRUCTURAL, M20</v>
      </c>
      <c r="U23" s="3" t="str">
        <f t="shared" si="5"/>
        <v>Will calculate when Qty/Dwg and Inst/Grp have values</v>
      </c>
    </row>
    <row r="24" spans="1:21" x14ac:dyDescent="0.35">
      <c r="A24" s="3" t="s">
        <v>44</v>
      </c>
      <c r="B24" s="3">
        <v>10</v>
      </c>
      <c r="C24" s="3" t="s">
        <v>62</v>
      </c>
      <c r="D24" s="3" t="s">
        <v>38</v>
      </c>
      <c r="E24" s="3" t="s">
        <v>26</v>
      </c>
      <c r="F24" s="3" t="s">
        <v>26</v>
      </c>
      <c r="G24" s="7" t="s">
        <v>46</v>
      </c>
      <c r="H24" s="7" t="s">
        <v>27</v>
      </c>
      <c r="I24" s="3" t="s">
        <v>28</v>
      </c>
      <c r="J24" s="7" t="s">
        <v>29</v>
      </c>
      <c r="K24" s="7" t="s">
        <v>30</v>
      </c>
      <c r="L24" s="3" t="s">
        <v>39</v>
      </c>
      <c r="M24" s="3" t="s">
        <v>40</v>
      </c>
      <c r="N24" s="3" t="s">
        <v>26</v>
      </c>
      <c r="O24" s="3" t="s">
        <v>26</v>
      </c>
      <c r="P24" s="3" t="s">
        <v>26</v>
      </c>
      <c r="Q24" s="3">
        <v>0</v>
      </c>
      <c r="R24" s="3">
        <v>1</v>
      </c>
      <c r="S24" s="3" t="str">
        <f t="shared" si="3"/>
        <v>SELECT 304/316 in B1</v>
      </c>
      <c r="T24" s="3" t="str">
        <f t="shared" si="4"/>
        <v>( 304 or 316 SS of ) FLAT WASHER, STRUCTURAL, M20</v>
      </c>
      <c r="U24" s="3" t="str">
        <f t="shared" si="5"/>
        <v>Will calculate when Qty/Dwg and Inst/Grp have values</v>
      </c>
    </row>
    <row r="26" spans="1:21" x14ac:dyDescent="0.35">
      <c r="A26" s="3" t="s">
        <v>63</v>
      </c>
      <c r="B26" s="2" t="s">
        <v>64</v>
      </c>
    </row>
    <row r="27" spans="1:21" x14ac:dyDescent="0.35">
      <c r="A27" s="3" t="s">
        <v>65</v>
      </c>
      <c r="B27" s="2" t="s">
        <v>66</v>
      </c>
    </row>
    <row r="28" spans="1:21" x14ac:dyDescent="0.35">
      <c r="A28" s="3" t="s">
        <v>67</v>
      </c>
      <c r="B28" s="2" t="s">
        <v>68</v>
      </c>
    </row>
    <row r="29" spans="1:21" x14ac:dyDescent="0.35">
      <c r="B29" s="2"/>
    </row>
    <row r="30" spans="1:21" x14ac:dyDescent="0.35">
      <c r="B30" s="2"/>
    </row>
    <row r="31" spans="1:21" x14ac:dyDescent="0.35">
      <c r="B31" s="2"/>
    </row>
    <row r="32" spans="1:21" x14ac:dyDescent="0.35">
      <c r="B32" s="2"/>
    </row>
    <row r="33" spans="2:2" x14ac:dyDescent="0.35">
      <c r="B33" s="2"/>
    </row>
    <row r="34" spans="2:2" x14ac:dyDescent="0.35">
      <c r="B34" s="2"/>
    </row>
  </sheetData>
  <conditionalFormatting sqref="A1">
    <cfRule type="expression" dxfId="863" priority="9">
      <formula>OR($B$1=304,$B$1=316)</formula>
    </cfRule>
    <cfRule type="expression" dxfId="862" priority="10">
      <formula>NOT(OR($B$1=304,$B$1=316))</formula>
    </cfRule>
  </conditionalFormatting>
  <conditionalFormatting sqref="J1:J6">
    <cfRule type="cellIs" dxfId="861" priority="5" operator="equal">
      <formula>"Y"</formula>
    </cfRule>
  </conditionalFormatting>
  <conditionalFormatting sqref="J7:J24">
    <cfRule type="cellIs" dxfId="860" priority="1" operator="equal">
      <formula>"Y"</formula>
    </cfRule>
  </conditionalFormatting>
  <conditionalFormatting sqref="K1:K6">
    <cfRule type="cellIs" dxfId="859" priority="6" operator="equal">
      <formula>"Standard-Copied"</formula>
    </cfRule>
    <cfRule type="cellIs" dxfId="858" priority="7" operator="equal">
      <formula>"Modified-Adjusted"</formula>
    </cfRule>
    <cfRule type="cellIs" dxfId="857" priority="8" operator="equal">
      <formula>"Custom-Manual"</formula>
    </cfRule>
  </conditionalFormatting>
  <conditionalFormatting sqref="K7:K24">
    <cfRule type="cellIs" dxfId="856" priority="2" operator="equal">
      <formula>"Standard-Copied"</formula>
    </cfRule>
    <cfRule type="cellIs" dxfId="855" priority="3" operator="equal">
      <formula>"Modified-Adjusted"</formula>
    </cfRule>
    <cfRule type="cellIs" dxfId="854" priority="4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845E448B-62E9-4BEF-968B-0677E416E97B}">
      <formula1>"304,316,304 or 316"</formula1>
    </dataValidation>
    <dataValidation type="list" allowBlank="1" showInputMessage="1" showErrorMessage="1" sqref="J3:J24" xr:uid="{819671C9-AE80-43DF-AD47-C25FA910F723}">
      <formula1>"N,Y"</formula1>
    </dataValidation>
    <dataValidation type="list" allowBlank="1" showInputMessage="1" showErrorMessage="1" sqref="K3:K24" xr:uid="{4090240A-F904-43B2-992C-7B93DB14C713}">
      <formula1>"Standard-Copied,Modified-Adjusted,Custom-Manual,(enter per project)"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D432-AF9C-4730-9C87-7EEB60550D06}">
  <dimension ref="A1:U5"/>
  <sheetViews>
    <sheetView topLeftCell="D1" workbookViewId="0"/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57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26.542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30.816406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202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6" t="s">
        <v>26</v>
      </c>
      <c r="H3" s="6" t="s">
        <v>27</v>
      </c>
      <c r="I3" s="3" t="s">
        <v>28</v>
      </c>
      <c r="J3" s="6" t="s">
        <v>111</v>
      </c>
      <c r="K3" s="6" t="s">
        <v>30</v>
      </c>
      <c r="L3" s="3" t="s">
        <v>26</v>
      </c>
      <c r="M3" s="3" t="s">
        <v>26</v>
      </c>
      <c r="N3" s="3" t="s">
        <v>26</v>
      </c>
      <c r="O3" s="3" t="s">
        <v>26</v>
      </c>
      <c r="P3" s="3" t="s">
        <v>26</v>
      </c>
      <c r="Q3" s="3" t="s">
        <v>26</v>
      </c>
      <c r="R3" s="3" t="s">
        <v>26</v>
      </c>
      <c r="S3" s="3" t="str">
        <f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ERROR IN WWID OR Measure Units</v>
      </c>
      <c r="U3" s="3" t="str">
        <f>(IFERROR(IF(G3*H3=0,"Qty/Dwg and Inst/Grp need to be non-zero",G3*H3),"Will calculate when Qty/Dwg and Inst/Grp have values"))</f>
        <v>Will calculate when Qty/Dwg and Inst/Grp have values</v>
      </c>
    </row>
    <row r="5" spans="1:21" x14ac:dyDescent="0.35">
      <c r="A5" s="3" t="s">
        <v>63</v>
      </c>
      <c r="B5" s="2" t="s">
        <v>203</v>
      </c>
    </row>
  </sheetData>
  <conditionalFormatting sqref="A1">
    <cfRule type="expression" dxfId="587" priority="5">
      <formula>OR($B$1=304,$B$1=316)</formula>
    </cfRule>
    <cfRule type="expression" dxfId="586" priority="6">
      <formula>NOT(OR($B$1=304,$B$1=316))</formula>
    </cfRule>
  </conditionalFormatting>
  <conditionalFormatting sqref="J1:J3">
    <cfRule type="cellIs" dxfId="585" priority="1" operator="equal">
      <formula>"Y"</formula>
    </cfRule>
  </conditionalFormatting>
  <conditionalFormatting sqref="K1:K3">
    <cfRule type="cellIs" dxfId="584" priority="2" operator="equal">
      <formula>"Standard-Copied"</formula>
    </cfRule>
    <cfRule type="cellIs" dxfId="583" priority="3" operator="equal">
      <formula>"Modified-Adjusted"</formula>
    </cfRule>
    <cfRule type="cellIs" dxfId="582" priority="4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B3A853C4-3C79-49AD-8697-FD00DED8A4DA}">
      <formula1>"304,316,304 or 316"</formula1>
    </dataValidation>
    <dataValidation type="list" allowBlank="1" showInputMessage="1" showErrorMessage="1" sqref="J3" xr:uid="{74525060-D92B-4866-9514-3CAD830BD07C}">
      <formula1>"N,Y"</formula1>
    </dataValidation>
    <dataValidation type="list" allowBlank="1" showInputMessage="1" showErrorMessage="1" sqref="K3" xr:uid="{BE305CA7-F48B-4DB0-980C-1F60ECF93DFF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DAA9-AFB1-498C-89A5-F59719E77911}">
  <dimension ref="A1:U28"/>
  <sheetViews>
    <sheetView topLeftCell="D1" zoomScaleNormal="100" workbookViewId="0">
      <selection activeCell="B26" sqref="B26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3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43.45312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54296875" style="3" bestFit="1" customWidth="1"/>
    <col min="20" max="20" width="35.4531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204</v>
      </c>
      <c r="B3" s="3">
        <v>2</v>
      </c>
      <c r="C3" s="3" t="s">
        <v>24</v>
      </c>
      <c r="D3" s="3" t="s">
        <v>70</v>
      </c>
      <c r="E3" s="3" t="s">
        <v>26</v>
      </c>
      <c r="F3" s="3" t="s">
        <v>26</v>
      </c>
      <c r="G3" s="6">
        <v>12</v>
      </c>
      <c r="H3" s="6" t="s">
        <v>143</v>
      </c>
      <c r="I3" s="3" t="s">
        <v>28</v>
      </c>
      <c r="J3" s="6" t="s">
        <v>29</v>
      </c>
      <c r="K3" s="6" t="s">
        <v>30</v>
      </c>
      <c r="L3" s="3" t="s">
        <v>31</v>
      </c>
      <c r="M3" s="3" t="s">
        <v>32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 t="shared" ref="S3:S17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17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( 304 or 316 SS of ) BOLT, HEAVY HEX HEAD, STRUCTURAL, M20 X 50</v>
      </c>
      <c r="U3" s="3" t="str">
        <f t="shared" ref="U3:U17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204</v>
      </c>
      <c r="B4" s="3">
        <v>2</v>
      </c>
      <c r="C4" s="3" t="s">
        <v>33</v>
      </c>
      <c r="D4" s="3" t="s">
        <v>88</v>
      </c>
      <c r="E4" s="3" t="s">
        <v>26</v>
      </c>
      <c r="F4" s="3" t="s">
        <v>26</v>
      </c>
      <c r="G4" s="6">
        <v>12</v>
      </c>
      <c r="H4" s="6" t="s">
        <v>143</v>
      </c>
      <c r="I4" s="3" t="s">
        <v>28</v>
      </c>
      <c r="J4" s="6" t="s">
        <v>29</v>
      </c>
      <c r="K4" s="6" t="s">
        <v>30</v>
      </c>
      <c r="L4" s="3" t="s">
        <v>39</v>
      </c>
      <c r="M4" s="3" t="s">
        <v>40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si="1"/>
        <v>( 304 or 316 SS of ) FLAT WASHER, STRUCTURAL, M20</v>
      </c>
      <c r="U4" s="3" t="str">
        <f t="shared" si="2"/>
        <v>Will calculate when Qty/Dwg and Inst/Grp have values</v>
      </c>
    </row>
    <row r="5" spans="1:21" x14ac:dyDescent="0.35">
      <c r="A5" s="3" t="s">
        <v>204</v>
      </c>
      <c r="B5" s="3">
        <v>2</v>
      </c>
      <c r="C5" s="3" t="s">
        <v>37</v>
      </c>
      <c r="D5" s="3" t="s">
        <v>89</v>
      </c>
      <c r="E5" s="3" t="s">
        <v>26</v>
      </c>
      <c r="F5" s="3" t="s">
        <v>26</v>
      </c>
      <c r="G5" s="6">
        <v>12</v>
      </c>
      <c r="H5" s="6" t="s">
        <v>143</v>
      </c>
      <c r="I5" s="3" t="s">
        <v>28</v>
      </c>
      <c r="J5" s="6" t="s">
        <v>29</v>
      </c>
      <c r="K5" s="6" t="s">
        <v>30</v>
      </c>
      <c r="L5" s="3" t="s">
        <v>35</v>
      </c>
      <c r="M5" s="3" t="s">
        <v>36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( 304 or 316 SS of ) NUT, HEAVY HEX, STRUCTURAL, M20</v>
      </c>
      <c r="U5" s="3" t="str">
        <f t="shared" si="2"/>
        <v>Will calculate when Qty/Dwg and Inst/Grp have values</v>
      </c>
    </row>
    <row r="6" spans="1:21" x14ac:dyDescent="0.35">
      <c r="A6" s="3" t="s">
        <v>204</v>
      </c>
      <c r="B6" s="3">
        <v>6</v>
      </c>
      <c r="C6" s="3" t="s">
        <v>41</v>
      </c>
      <c r="D6" s="3" t="s">
        <v>205</v>
      </c>
      <c r="E6" s="3" t="s">
        <v>26</v>
      </c>
      <c r="F6" s="3" t="s">
        <v>26</v>
      </c>
      <c r="G6" s="6" t="s">
        <v>46</v>
      </c>
      <c r="H6" s="6" t="s">
        <v>27</v>
      </c>
      <c r="I6" s="3" t="s">
        <v>28</v>
      </c>
      <c r="J6" s="6" t="s">
        <v>29</v>
      </c>
      <c r="K6" s="6" t="s">
        <v>30</v>
      </c>
      <c r="L6" s="3" t="s">
        <v>31</v>
      </c>
      <c r="M6" s="3" t="s">
        <v>32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( 304 or 316 SS of ) BOLT, HEAVY HEX HEAD, STRUCTURAL, M20 X 50</v>
      </c>
      <c r="U6" s="3" t="str">
        <f t="shared" si="2"/>
        <v>Will calculate when Qty/Dwg and Inst/Grp have values</v>
      </c>
    </row>
    <row r="7" spans="1:21" x14ac:dyDescent="0.35">
      <c r="A7" s="3" t="s">
        <v>204</v>
      </c>
      <c r="B7" s="3">
        <v>6</v>
      </c>
      <c r="C7" s="3" t="s">
        <v>45</v>
      </c>
      <c r="D7" s="3" t="s">
        <v>88</v>
      </c>
      <c r="E7" s="3" t="s">
        <v>26</v>
      </c>
      <c r="F7" s="3" t="s">
        <v>26</v>
      </c>
      <c r="G7" s="6" t="s">
        <v>46</v>
      </c>
      <c r="H7" s="6" t="s">
        <v>27</v>
      </c>
      <c r="I7" s="3" t="s">
        <v>28</v>
      </c>
      <c r="J7" s="6" t="s">
        <v>29</v>
      </c>
      <c r="K7" s="6" t="s">
        <v>30</v>
      </c>
      <c r="L7" s="3" t="s">
        <v>39</v>
      </c>
      <c r="M7" s="3" t="s">
        <v>40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0"/>
        <v>SELECT 304/316 in B1</v>
      </c>
      <c r="T7" s="3" t="str">
        <f t="shared" si="1"/>
        <v>( 304 or 316 SS of ) FLAT WASHER, STRUCTURAL, M20</v>
      </c>
      <c r="U7" s="3" t="str">
        <f t="shared" si="2"/>
        <v>Will calculate when Qty/Dwg and Inst/Grp have values</v>
      </c>
    </row>
    <row r="8" spans="1:21" x14ac:dyDescent="0.35">
      <c r="A8" s="3" t="s">
        <v>204</v>
      </c>
      <c r="B8" s="3">
        <v>6</v>
      </c>
      <c r="C8" s="3" t="s">
        <v>47</v>
      </c>
      <c r="D8" s="3" t="s">
        <v>89</v>
      </c>
      <c r="E8" s="3" t="s">
        <v>26</v>
      </c>
      <c r="F8" s="3" t="s">
        <v>26</v>
      </c>
      <c r="G8" s="6" t="s">
        <v>46</v>
      </c>
      <c r="H8" s="6" t="s">
        <v>27</v>
      </c>
      <c r="I8" s="3" t="s">
        <v>28</v>
      </c>
      <c r="J8" s="6" t="s">
        <v>29</v>
      </c>
      <c r="K8" s="6" t="s">
        <v>30</v>
      </c>
      <c r="L8" s="3" t="s">
        <v>35</v>
      </c>
      <c r="M8" s="3" t="s">
        <v>36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0"/>
        <v>SELECT 304/316 in B1</v>
      </c>
      <c r="T8" s="3" t="str">
        <f t="shared" si="1"/>
        <v>( 304 or 316 SS of ) NUT, HEAVY HEX, STRUCTURAL, M20</v>
      </c>
      <c r="U8" s="3" t="str">
        <f t="shared" si="2"/>
        <v>Will calculate when Qty/Dwg and Inst/Grp have values</v>
      </c>
    </row>
    <row r="9" spans="1:21" x14ac:dyDescent="0.35">
      <c r="A9" s="3" t="s">
        <v>204</v>
      </c>
      <c r="B9" s="3">
        <v>7</v>
      </c>
      <c r="C9" s="3" t="s">
        <v>48</v>
      </c>
      <c r="D9" s="3" t="s">
        <v>70</v>
      </c>
      <c r="E9" s="3" t="s">
        <v>26</v>
      </c>
      <c r="F9" s="3" t="s">
        <v>26</v>
      </c>
      <c r="G9" s="6">
        <v>2</v>
      </c>
      <c r="H9" s="6" t="s">
        <v>143</v>
      </c>
      <c r="I9" s="3" t="s">
        <v>28</v>
      </c>
      <c r="J9" s="6" t="s">
        <v>29</v>
      </c>
      <c r="K9" s="6" t="s">
        <v>30</v>
      </c>
      <c r="L9" s="3" t="s">
        <v>31</v>
      </c>
      <c r="M9" s="3" t="s">
        <v>32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si="0"/>
        <v>SELECT 304/316 in B1</v>
      </c>
      <c r="T9" s="3" t="str">
        <f t="shared" si="1"/>
        <v>( 304 or 316 SS of ) BOLT, HEAVY HEX HEAD, STRUCTURAL, M20 X 50</v>
      </c>
      <c r="U9" s="3" t="str">
        <f t="shared" si="2"/>
        <v>Will calculate when Qty/Dwg and Inst/Grp have values</v>
      </c>
    </row>
    <row r="10" spans="1:21" x14ac:dyDescent="0.35">
      <c r="A10" s="3" t="s">
        <v>204</v>
      </c>
      <c r="B10" s="3">
        <v>7</v>
      </c>
      <c r="C10" s="3" t="s">
        <v>49</v>
      </c>
      <c r="D10" s="3" t="s">
        <v>88</v>
      </c>
      <c r="E10" s="3" t="s">
        <v>26</v>
      </c>
      <c r="F10" s="3" t="s">
        <v>26</v>
      </c>
      <c r="G10" s="6">
        <v>2</v>
      </c>
      <c r="H10" s="6" t="s">
        <v>143</v>
      </c>
      <c r="I10" s="3" t="s">
        <v>28</v>
      </c>
      <c r="J10" s="6" t="s">
        <v>29</v>
      </c>
      <c r="K10" s="6" t="s">
        <v>30</v>
      </c>
      <c r="L10" s="3" t="s">
        <v>39</v>
      </c>
      <c r="M10" s="3" t="s">
        <v>40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 t="shared" si="0"/>
        <v>SELECT 304/316 in B1</v>
      </c>
      <c r="T10" s="3" t="str">
        <f t="shared" si="1"/>
        <v>( 304 or 316 SS of ) FLAT WASHER, STRUCTURAL, M20</v>
      </c>
      <c r="U10" s="3" t="str">
        <f t="shared" si="2"/>
        <v>Will calculate when Qty/Dwg and Inst/Grp have values</v>
      </c>
    </row>
    <row r="11" spans="1:21" x14ac:dyDescent="0.35">
      <c r="A11" s="3" t="s">
        <v>204</v>
      </c>
      <c r="B11" s="3">
        <v>7</v>
      </c>
      <c r="C11" s="3" t="s">
        <v>50</v>
      </c>
      <c r="D11" s="3" t="s">
        <v>89</v>
      </c>
      <c r="E11" s="3" t="s">
        <v>26</v>
      </c>
      <c r="F11" s="3" t="s">
        <v>26</v>
      </c>
      <c r="G11" s="6">
        <v>2</v>
      </c>
      <c r="H11" s="6" t="s">
        <v>143</v>
      </c>
      <c r="I11" s="3" t="s">
        <v>28</v>
      </c>
      <c r="J11" s="6" t="s">
        <v>29</v>
      </c>
      <c r="K11" s="6" t="s">
        <v>30</v>
      </c>
      <c r="L11" s="3" t="s">
        <v>35</v>
      </c>
      <c r="M11" s="3" t="s">
        <v>36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 t="shared" si="0"/>
        <v>SELECT 304/316 in B1</v>
      </c>
      <c r="T11" s="3" t="str">
        <f t="shared" si="1"/>
        <v>( 304 or 316 SS of ) NUT, HEAVY HEX, STRUCTURAL, M20</v>
      </c>
      <c r="U11" s="3" t="str">
        <f t="shared" si="2"/>
        <v>Will calculate when Qty/Dwg and Inst/Grp have values</v>
      </c>
    </row>
    <row r="12" spans="1:21" x14ac:dyDescent="0.35">
      <c r="A12" s="3" t="s">
        <v>204</v>
      </c>
      <c r="B12" s="3">
        <v>8</v>
      </c>
      <c r="C12" s="3" t="s">
        <v>51</v>
      </c>
      <c r="D12" s="3" t="s">
        <v>71</v>
      </c>
      <c r="E12" s="3" t="s">
        <v>26</v>
      </c>
      <c r="F12" s="3" t="s">
        <v>26</v>
      </c>
      <c r="G12" s="6">
        <v>4</v>
      </c>
      <c r="H12" s="6" t="s">
        <v>27</v>
      </c>
      <c r="I12" s="3" t="s">
        <v>28</v>
      </c>
      <c r="J12" s="6" t="s">
        <v>29</v>
      </c>
      <c r="K12" s="6" t="s">
        <v>30</v>
      </c>
      <c r="L12" s="3" t="s">
        <v>72</v>
      </c>
      <c r="M12" s="3" t="s">
        <v>73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si="0"/>
        <v>SELECT 304/316 in B1</v>
      </c>
      <c r="T12" s="3" t="str">
        <f t="shared" si="1"/>
        <v>( 304 or 316 SS of ) BOLT, HEAVY HEX HEAD, STRUCTURAL, M16 X 50</v>
      </c>
      <c r="U12" s="3" t="str">
        <f t="shared" si="2"/>
        <v>Will calculate when Qty/Dwg and Inst/Grp have values</v>
      </c>
    </row>
    <row r="13" spans="1:21" x14ac:dyDescent="0.35">
      <c r="A13" s="3" t="s">
        <v>204</v>
      </c>
      <c r="B13" s="3">
        <v>8</v>
      </c>
      <c r="C13" s="3" t="s">
        <v>52</v>
      </c>
      <c r="D13" s="3" t="s">
        <v>206</v>
      </c>
      <c r="E13" s="3" t="s">
        <v>26</v>
      </c>
      <c r="F13" s="3" t="s">
        <v>26</v>
      </c>
      <c r="G13" s="6">
        <v>4</v>
      </c>
      <c r="H13" s="6" t="s">
        <v>27</v>
      </c>
      <c r="I13" s="3" t="s">
        <v>28</v>
      </c>
      <c r="J13" s="6" t="s">
        <v>29</v>
      </c>
      <c r="K13" s="6" t="s">
        <v>30</v>
      </c>
      <c r="L13" s="3" t="s">
        <v>75</v>
      </c>
      <c r="M13" s="3" t="s">
        <v>76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0"/>
        <v>SELECT 304/316 in B1</v>
      </c>
      <c r="T13" s="3" t="str">
        <f t="shared" si="1"/>
        <v>( 304 or 316 SS of ) FLAT WASHER, STRUCTURAL, M16</v>
      </c>
      <c r="U13" s="3" t="str">
        <f t="shared" si="2"/>
        <v>Will calculate when Qty/Dwg and Inst/Grp have values</v>
      </c>
    </row>
    <row r="14" spans="1:21" x14ac:dyDescent="0.35">
      <c r="A14" s="3" t="s">
        <v>204</v>
      </c>
      <c r="B14" s="3">
        <v>8</v>
      </c>
      <c r="C14" s="3" t="s">
        <v>53</v>
      </c>
      <c r="D14" s="3" t="s">
        <v>207</v>
      </c>
      <c r="E14" s="3" t="s">
        <v>26</v>
      </c>
      <c r="F14" s="3" t="s">
        <v>26</v>
      </c>
      <c r="G14" s="6">
        <v>4</v>
      </c>
      <c r="H14" s="6" t="s">
        <v>27</v>
      </c>
      <c r="I14" s="3" t="s">
        <v>28</v>
      </c>
      <c r="J14" s="6" t="s">
        <v>29</v>
      </c>
      <c r="K14" s="6" t="s">
        <v>30</v>
      </c>
      <c r="L14" s="3" t="s">
        <v>78</v>
      </c>
      <c r="M14" s="3" t="s">
        <v>79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0"/>
        <v>SELECT 304/316 in B1</v>
      </c>
      <c r="T14" s="3" t="str">
        <f t="shared" si="1"/>
        <v>( 304 or 316 SS of ) NUT, HEAVY HEX, STRUCTURAL, M16</v>
      </c>
      <c r="U14" s="3" t="str">
        <f t="shared" si="2"/>
        <v>Will calculate when Qty/Dwg and Inst/Grp have values</v>
      </c>
    </row>
    <row r="15" spans="1:21" x14ac:dyDescent="0.35">
      <c r="A15" s="3" t="s">
        <v>204</v>
      </c>
      <c r="B15" s="3">
        <v>9</v>
      </c>
      <c r="C15" s="3" t="s">
        <v>29</v>
      </c>
      <c r="D15" s="3" t="s">
        <v>208</v>
      </c>
      <c r="E15" s="3" t="s">
        <v>26</v>
      </c>
      <c r="F15" s="3" t="s">
        <v>26</v>
      </c>
      <c r="G15" s="6">
        <v>2</v>
      </c>
      <c r="H15" s="6" t="s">
        <v>27</v>
      </c>
      <c r="I15" s="3" t="s">
        <v>28</v>
      </c>
      <c r="J15" s="6" t="s">
        <v>29</v>
      </c>
      <c r="K15" s="6" t="s">
        <v>30</v>
      </c>
      <c r="L15" s="3">
        <v>406110</v>
      </c>
      <c r="M15" s="3" t="s">
        <v>209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1</v>
      </c>
      <c r="S15" s="3" t="str">
        <f t="shared" si="0"/>
        <v>SELECT 304/316 in B1</v>
      </c>
      <c r="T15" s="3" t="str">
        <f t="shared" si="1"/>
        <v>BOLT, HEAVY HEX HEAD, STRUCTURAL, M12 X 40</v>
      </c>
      <c r="U15" s="3" t="str">
        <f t="shared" si="2"/>
        <v>Will calculate when Qty/Dwg and Inst/Grp have values</v>
      </c>
    </row>
    <row r="16" spans="1:21" x14ac:dyDescent="0.35">
      <c r="A16" s="3" t="s">
        <v>204</v>
      </c>
      <c r="B16" s="3">
        <v>9</v>
      </c>
      <c r="C16" s="3" t="s">
        <v>54</v>
      </c>
      <c r="D16" s="3" t="s">
        <v>210</v>
      </c>
      <c r="E16" s="3" t="s">
        <v>26</v>
      </c>
      <c r="F16" s="3" t="s">
        <v>26</v>
      </c>
      <c r="G16" s="6">
        <v>2</v>
      </c>
      <c r="H16" s="6" t="s">
        <v>27</v>
      </c>
      <c r="I16" s="3" t="s">
        <v>28</v>
      </c>
      <c r="J16" s="6" t="s">
        <v>29</v>
      </c>
      <c r="K16" s="6" t="s">
        <v>30</v>
      </c>
      <c r="L16" s="3">
        <v>406477</v>
      </c>
      <c r="M16" s="3" t="s">
        <v>124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1</v>
      </c>
      <c r="S16" s="3" t="str">
        <f t="shared" si="0"/>
        <v>SELECT 304/316 in B1</v>
      </c>
      <c r="T16" s="3" t="str">
        <f t="shared" si="1"/>
        <v>FLAT WASHER, STRUCTURAL, M12</v>
      </c>
      <c r="U16" s="3" t="str">
        <f t="shared" si="2"/>
        <v>Will calculate when Qty/Dwg and Inst/Grp have values</v>
      </c>
    </row>
    <row r="17" spans="1:21" x14ac:dyDescent="0.35">
      <c r="A17" s="3" t="s">
        <v>204</v>
      </c>
      <c r="B17" s="3">
        <v>9</v>
      </c>
      <c r="C17" s="3" t="s">
        <v>55</v>
      </c>
      <c r="D17" s="3" t="s">
        <v>211</v>
      </c>
      <c r="E17" s="3" t="s">
        <v>26</v>
      </c>
      <c r="F17" s="3" t="s">
        <v>26</v>
      </c>
      <c r="G17" s="6">
        <v>2</v>
      </c>
      <c r="H17" s="6" t="s">
        <v>27</v>
      </c>
      <c r="I17" s="3" t="s">
        <v>28</v>
      </c>
      <c r="J17" s="6" t="s">
        <v>29</v>
      </c>
      <c r="K17" s="6" t="s">
        <v>30</v>
      </c>
      <c r="L17" s="3">
        <v>406577</v>
      </c>
      <c r="M17" s="3" t="s">
        <v>126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1</v>
      </c>
      <c r="S17" s="3" t="str">
        <f t="shared" si="0"/>
        <v>SELECT 304/316 in B1</v>
      </c>
      <c r="T17" s="3" t="str">
        <f t="shared" si="1"/>
        <v>NUT, HEAVY HEX, STRUCTURAL, M12</v>
      </c>
      <c r="U17" s="3" t="str">
        <f t="shared" si="2"/>
        <v>Will calculate when Qty/Dwg and Inst/Grp have values</v>
      </c>
    </row>
    <row r="19" spans="1:21" x14ac:dyDescent="0.35">
      <c r="A19" s="3" t="s">
        <v>63</v>
      </c>
      <c r="B19" s="2" t="s">
        <v>212</v>
      </c>
    </row>
    <row r="20" spans="1:21" x14ac:dyDescent="0.35">
      <c r="A20" s="3" t="s">
        <v>65</v>
      </c>
      <c r="B20" s="2" t="s">
        <v>213</v>
      </c>
    </row>
    <row r="21" spans="1:21" x14ac:dyDescent="0.35">
      <c r="A21" s="3" t="s">
        <v>67</v>
      </c>
      <c r="B21" s="2" t="s">
        <v>214</v>
      </c>
    </row>
    <row r="22" spans="1:21" x14ac:dyDescent="0.35">
      <c r="A22" s="3" t="s">
        <v>139</v>
      </c>
      <c r="B22" s="2" t="s">
        <v>215</v>
      </c>
    </row>
    <row r="23" spans="1:21" x14ac:dyDescent="0.35">
      <c r="B23" s="2"/>
    </row>
    <row r="24" spans="1:21" x14ac:dyDescent="0.35">
      <c r="B24" s="2"/>
    </row>
    <row r="25" spans="1:21" x14ac:dyDescent="0.35">
      <c r="B25" s="2"/>
    </row>
    <row r="26" spans="1:21" x14ac:dyDescent="0.35">
      <c r="B26" s="2"/>
    </row>
    <row r="27" spans="1:21" x14ac:dyDescent="0.35">
      <c r="B27" s="2"/>
    </row>
    <row r="28" spans="1:21" x14ac:dyDescent="0.35">
      <c r="B28" s="2"/>
    </row>
  </sheetData>
  <conditionalFormatting sqref="A1">
    <cfRule type="expression" dxfId="558" priority="9">
      <formula>OR($B$1=304,$B$1=316)</formula>
    </cfRule>
    <cfRule type="expression" dxfId="557" priority="10">
      <formula>NOT(OR($B$1=304,$B$1=316))</formula>
    </cfRule>
  </conditionalFormatting>
  <conditionalFormatting sqref="J1:J17">
    <cfRule type="cellIs" dxfId="556" priority="5" operator="equal">
      <formula>"Y"</formula>
    </cfRule>
  </conditionalFormatting>
  <conditionalFormatting sqref="K1:K17">
    <cfRule type="cellIs" dxfId="555" priority="6" operator="equal">
      <formula>"Standard-Copied"</formula>
    </cfRule>
    <cfRule type="cellIs" dxfId="554" priority="7" operator="equal">
      <formula>"Modified-Adjusted"</formula>
    </cfRule>
    <cfRule type="cellIs" dxfId="553" priority="8" operator="equal">
      <formula>"Custom-Manual"</formula>
    </cfRule>
  </conditionalFormatting>
  <dataValidations disablePrompts="1" count="3">
    <dataValidation type="list" allowBlank="1" showInputMessage="1" showErrorMessage="1" error="Value must be either 304 or 316" prompt="Enter general hardware material choice here - either 304 or 316" sqref="B1" xr:uid="{078EA88F-8002-4710-930A-FD29B1B60792}">
      <formula1>"304,316,304 or 316"</formula1>
    </dataValidation>
    <dataValidation type="list" allowBlank="1" showInputMessage="1" showErrorMessage="1" sqref="J3:J17" xr:uid="{27348BED-B3B2-4080-B392-6DF0A3062CD6}">
      <formula1>"N,Y"</formula1>
    </dataValidation>
    <dataValidation type="list" allowBlank="1" showInputMessage="1" showErrorMessage="1" sqref="K3:K17" xr:uid="{3B681463-5BAC-4D9B-A684-035A1ABF4526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0E9B-A15A-497D-97F7-55DAACB8A81D}">
  <dimension ref="A1:U13"/>
  <sheetViews>
    <sheetView topLeftCell="K1" zoomScaleNormal="100" workbookViewId="0">
      <selection activeCell="M9" sqref="M9"/>
    </sheetView>
  </sheetViews>
  <sheetFormatPr defaultColWidth="13.45312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76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83.17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54296875" style="3" bestFit="1" customWidth="1"/>
    <col min="20" max="20" width="83.1796875" style="3" bestFit="1" customWidth="1"/>
    <col min="21" max="21" width="50.1796875" style="3" bestFit="1" customWidth="1"/>
    <col min="22" max="16384" width="13.45312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216</v>
      </c>
      <c r="B3" s="3">
        <v>3</v>
      </c>
      <c r="C3" s="3" t="s">
        <v>24</v>
      </c>
      <c r="D3" s="3" t="s">
        <v>217</v>
      </c>
      <c r="E3" s="3" t="s">
        <v>26</v>
      </c>
      <c r="F3" s="3" t="s">
        <v>26</v>
      </c>
      <c r="G3" s="6">
        <v>2</v>
      </c>
      <c r="H3" s="6" t="s">
        <v>143</v>
      </c>
      <c r="I3" s="3" t="s">
        <v>28</v>
      </c>
      <c r="J3" s="6" t="s">
        <v>29</v>
      </c>
      <c r="K3" s="6" t="s">
        <v>30</v>
      </c>
      <c r="L3" s="3" t="s">
        <v>218</v>
      </c>
      <c r="M3" s="3" t="s">
        <v>219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( 304 or 316 SS of ) BOLT, HEAVY HEX HEAD, STRUCTURAL, M20 X 55</v>
      </c>
      <c r="U3" s="3" t="str">
        <f t="shared" ref="U3:U9" si="0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216</v>
      </c>
      <c r="B4" s="3">
        <v>3</v>
      </c>
      <c r="C4" s="3" t="s">
        <v>33</v>
      </c>
      <c r="D4" s="3" t="s">
        <v>88</v>
      </c>
      <c r="E4" s="3" t="s">
        <v>26</v>
      </c>
      <c r="F4" s="3" t="s">
        <v>26</v>
      </c>
      <c r="G4" s="6">
        <v>2</v>
      </c>
      <c r="H4" s="6" t="s">
        <v>143</v>
      </c>
      <c r="I4" s="3" t="s">
        <v>28</v>
      </c>
      <c r="J4" s="6" t="s">
        <v>29</v>
      </c>
      <c r="K4" s="6" t="s">
        <v>30</v>
      </c>
      <c r="L4" s="3" t="s">
        <v>39</v>
      </c>
      <c r="M4" s="3" t="s">
        <v>40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>IF(AND(LEN(L4)=9,F4="N/A"),L4,IF(LEN(L4)=9,"( "&amp;L4&amp;" @ "&amp;E4&amp;" "&amp;F4&amp;")",IF(AND($B$1=304,F4="N/A"),VALUE(LEFT(L4,6)),IF(AND($B$1=316,F4="N/A"),VALUE(RIGHT(L4,6)),IF($B$1=304,"( "&amp;VALUE(LEFT(L4,6))&amp;" @ "&amp;E4&amp;" "&amp;F4&amp;")",IF($B$1=316,"( "&amp;VALUE(RIGHT(L4,6))&amp;" @ "&amp;E4&amp;" "&amp;F4&amp;")","SELECT 304/316 in B1"))))))</f>
        <v>SELECT 304/316 in B1</v>
      </c>
      <c r="T4" s="3" t="str">
        <f t="shared" ref="T4:T9" si="1">IF(AND(F4="N/A",OR(LEN(L4)=6,LEN(L4)=9)),M4,IF(AND(F4="n/a",LEN(L4)&gt;9),"( "&amp;$B$1&amp;" SS of ) "&amp;M4,IF(OR(LEN(L4)=6,LEN(L4)=9),"( "&amp;E4&amp;" "&amp;F4&amp;" of ) "&amp;M4,IF(LEN(L4)&gt;9,"( "&amp;E4&amp;" "&amp;F4&amp;" of "&amp;$B$1&amp;" SS of ) "&amp;M4,"ERROR IN WWID OR Measure Units"))))</f>
        <v>( 304 or 316 SS of ) FLAT WASHER, STRUCTURAL, M20</v>
      </c>
      <c r="U4" s="3" t="str">
        <f t="shared" si="0"/>
        <v>Will calculate when Qty/Dwg and Inst/Grp have values</v>
      </c>
    </row>
    <row r="5" spans="1:21" x14ac:dyDescent="0.35">
      <c r="A5" s="3" t="s">
        <v>216</v>
      </c>
      <c r="B5" s="3">
        <v>3</v>
      </c>
      <c r="C5" s="3" t="s">
        <v>37</v>
      </c>
      <c r="D5" s="3" t="s">
        <v>89</v>
      </c>
      <c r="E5" s="3" t="s">
        <v>26</v>
      </c>
      <c r="F5" s="3" t="s">
        <v>26</v>
      </c>
      <c r="G5" s="6">
        <v>2</v>
      </c>
      <c r="H5" s="6" t="s">
        <v>143</v>
      </c>
      <c r="I5" s="3" t="s">
        <v>28</v>
      </c>
      <c r="J5" s="6" t="s">
        <v>29</v>
      </c>
      <c r="K5" s="6" t="s">
        <v>30</v>
      </c>
      <c r="L5" s="3" t="s">
        <v>35</v>
      </c>
      <c r="M5" s="3" t="s">
        <v>36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>IF(AND(LEN(L5)=9,F5="N/A"),L5,IF(LEN(L5)=9,"( "&amp;L5&amp;" @ "&amp;E5&amp;" "&amp;F5&amp;")",IF(AND($B$1=304,F5="N/A"),VALUE(LEFT(L5,6)),IF(AND($B$1=316,F5="N/A"),VALUE(RIGHT(L5,6)),IF($B$1=304,"( "&amp;VALUE(LEFT(L5,6))&amp;" @ "&amp;E5&amp;" "&amp;F5&amp;")",IF($B$1=316,"( "&amp;VALUE(RIGHT(L5,6))&amp;" @ "&amp;E5&amp;" "&amp;F5&amp;")","SELECT 304/316 in B1"))))))</f>
        <v>SELECT 304/316 in B1</v>
      </c>
      <c r="T5" s="3" t="str">
        <f t="shared" si="1"/>
        <v>( 304 or 316 SS of ) NUT, HEAVY HEX, STRUCTURAL, M20</v>
      </c>
      <c r="U5" s="3" t="str">
        <f t="shared" si="0"/>
        <v>Will calculate when Qty/Dwg and Inst/Grp have values</v>
      </c>
    </row>
    <row r="6" spans="1:21" x14ac:dyDescent="0.35">
      <c r="A6" s="3" t="s">
        <v>216</v>
      </c>
      <c r="B6" s="3">
        <v>7</v>
      </c>
      <c r="C6" s="3" t="s">
        <v>41</v>
      </c>
      <c r="D6" s="3" t="s">
        <v>70</v>
      </c>
      <c r="E6" s="3" t="s">
        <v>26</v>
      </c>
      <c r="F6" s="3" t="s">
        <v>26</v>
      </c>
      <c r="G6" s="6">
        <v>2</v>
      </c>
      <c r="H6" s="6" t="s">
        <v>143</v>
      </c>
      <c r="I6" s="3" t="s">
        <v>28</v>
      </c>
      <c r="J6" s="6" t="s">
        <v>29</v>
      </c>
      <c r="K6" s="6" t="s">
        <v>30</v>
      </c>
      <c r="L6" s="3" t="s">
        <v>218</v>
      </c>
      <c r="M6" s="3" t="s">
        <v>219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>IF(AND(LEN(L6)=9,F6="N/A"),L6,IF(LEN(L6)=9,"( "&amp;L6&amp;" @ "&amp;E6&amp;" "&amp;F6&amp;")",IF(AND($B$1=304,F6="N/A"),VALUE(LEFT(L6,6)),IF(AND($B$1=316,F6="N/A"),VALUE(RIGHT(L6,6)),IF($B$1=304,"( "&amp;VALUE(LEFT(L6,6))&amp;" @ "&amp;E6&amp;" "&amp;F6&amp;")",IF($B$1=316,"( "&amp;VALUE(RIGHT(L6,6))&amp;" @ "&amp;E6&amp;" "&amp;F6&amp;")","SELECT 304/316 in B1"))))))</f>
        <v>SELECT 304/316 in B1</v>
      </c>
      <c r="T6" s="3" t="str">
        <f t="shared" si="1"/>
        <v>( 304 or 316 SS of ) BOLT, HEAVY HEX HEAD, STRUCTURAL, M20 X 55</v>
      </c>
      <c r="U6" s="3" t="str">
        <f t="shared" si="0"/>
        <v>Will calculate when Qty/Dwg and Inst/Grp have values</v>
      </c>
    </row>
    <row r="7" spans="1:21" x14ac:dyDescent="0.35">
      <c r="A7" s="3" t="s">
        <v>216</v>
      </c>
      <c r="B7" s="3">
        <v>7</v>
      </c>
      <c r="C7" s="3" t="s">
        <v>45</v>
      </c>
      <c r="D7" s="3" t="s">
        <v>88</v>
      </c>
      <c r="E7" s="3" t="s">
        <v>26</v>
      </c>
      <c r="F7" s="3" t="s">
        <v>26</v>
      </c>
      <c r="G7" s="6">
        <v>2</v>
      </c>
      <c r="H7" s="6" t="s">
        <v>143</v>
      </c>
      <c r="I7" s="3" t="s">
        <v>28</v>
      </c>
      <c r="J7" s="6" t="s">
        <v>29</v>
      </c>
      <c r="K7" s="6" t="s">
        <v>30</v>
      </c>
      <c r="L7" s="3" t="s">
        <v>39</v>
      </c>
      <c r="M7" s="3" t="s">
        <v>40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ref="S7:S9" si="2">IF(AND(LEN(L7)=9,F7="N/A"),L7,IF(LEN(L7)=9,"( "&amp;L7&amp;" @ "&amp;E7&amp;" "&amp;F7&amp;")",IF(AND($B$1=304,F7="N/A"),VALUE(LEFT(L7,6)),IF(AND($B$1=316,F7="N/A"),VALUE(RIGHT(L7,6)),IF($B$1=304,"( "&amp;VALUE(LEFT(L7,6))&amp;" @ "&amp;E7&amp;" "&amp;F7&amp;")",IF($B$1=316,"( "&amp;VALUE(RIGHT(L7,6))&amp;" @ "&amp;E7&amp;" "&amp;F7&amp;")","SELECT 304/316 in B1"))))))</f>
        <v>SELECT 304/316 in B1</v>
      </c>
      <c r="T7" s="3" t="str">
        <f t="shared" si="1"/>
        <v>( 304 or 316 SS of ) FLAT WASHER, STRUCTURAL, M20</v>
      </c>
      <c r="U7" s="3" t="str">
        <f t="shared" si="0"/>
        <v>Will calculate when Qty/Dwg and Inst/Grp have values</v>
      </c>
    </row>
    <row r="8" spans="1:21" x14ac:dyDescent="0.35">
      <c r="A8" s="3" t="s">
        <v>216</v>
      </c>
      <c r="B8" s="3">
        <v>7</v>
      </c>
      <c r="C8" s="3" t="s">
        <v>47</v>
      </c>
      <c r="D8" s="3" t="s">
        <v>89</v>
      </c>
      <c r="E8" s="3" t="s">
        <v>26</v>
      </c>
      <c r="F8" s="3" t="s">
        <v>26</v>
      </c>
      <c r="G8" s="6">
        <v>2</v>
      </c>
      <c r="H8" s="6" t="s">
        <v>143</v>
      </c>
      <c r="I8" s="3" t="s">
        <v>28</v>
      </c>
      <c r="J8" s="6" t="s">
        <v>29</v>
      </c>
      <c r="K8" s="6" t="s">
        <v>30</v>
      </c>
      <c r="L8" s="3" t="s">
        <v>35</v>
      </c>
      <c r="M8" s="3" t="s">
        <v>36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2"/>
        <v>SELECT 304/316 in B1</v>
      </c>
      <c r="T8" s="3" t="str">
        <f t="shared" si="1"/>
        <v>( 304 or 316 SS of ) NUT, HEAVY HEX, STRUCTURAL, M20</v>
      </c>
      <c r="U8" s="3" t="str">
        <f t="shared" si="0"/>
        <v>Will calculate when Qty/Dwg and Inst/Grp have values</v>
      </c>
    </row>
    <row r="9" spans="1:21" x14ac:dyDescent="0.35">
      <c r="A9" s="3" t="s">
        <v>216</v>
      </c>
      <c r="B9" s="3">
        <v>8</v>
      </c>
      <c r="C9" s="3" t="s">
        <v>48</v>
      </c>
      <c r="D9" s="3" t="s">
        <v>220</v>
      </c>
      <c r="E9" s="3" t="s">
        <v>26</v>
      </c>
      <c r="F9" s="3" t="s">
        <v>26</v>
      </c>
      <c r="G9" s="6">
        <v>2</v>
      </c>
      <c r="H9" s="6" t="s">
        <v>27</v>
      </c>
      <c r="I9" s="3" t="s">
        <v>28</v>
      </c>
      <c r="J9" s="6" t="s">
        <v>83</v>
      </c>
      <c r="K9" s="6" t="s">
        <v>30</v>
      </c>
      <c r="L9" s="3">
        <v>504961</v>
      </c>
      <c r="M9" s="3" t="s">
        <v>221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si="2"/>
        <v>SELECT 304/316 in B1</v>
      </c>
      <c r="T9" s="3" t="str">
        <f t="shared" si="1"/>
        <v>EXPANSION ANCHOR, HILTI KWIK BOLT TZ2, 1/4 X 2 1/2 LG, CW/1 HEX NUT &amp; 1 FLAT WASHER</v>
      </c>
      <c r="U9" s="3" t="str">
        <f t="shared" si="0"/>
        <v>Will calculate when Qty/Dwg and Inst/Grp have values</v>
      </c>
    </row>
    <row r="11" spans="1:21" x14ac:dyDescent="0.35">
      <c r="A11" s="3" t="s">
        <v>63</v>
      </c>
      <c r="B11" s="2" t="s">
        <v>222</v>
      </c>
    </row>
    <row r="12" spans="1:21" x14ac:dyDescent="0.35">
      <c r="A12" s="3" t="s">
        <v>67</v>
      </c>
      <c r="B12" s="2" t="s">
        <v>223</v>
      </c>
    </row>
    <row r="13" spans="1:21" x14ac:dyDescent="0.35">
      <c r="B13" s="2"/>
    </row>
  </sheetData>
  <conditionalFormatting sqref="A1">
    <cfRule type="expression" dxfId="529" priority="5">
      <formula>OR($B$1=304,$B$1=316)</formula>
    </cfRule>
    <cfRule type="expression" dxfId="528" priority="6">
      <formula>NOT(OR($B$1=304,$B$1=316))</formula>
    </cfRule>
  </conditionalFormatting>
  <conditionalFormatting sqref="J9">
    <cfRule type="cellIs" dxfId="527" priority="1" operator="equal">
      <formula>"Y"</formula>
    </cfRule>
  </conditionalFormatting>
  <conditionalFormatting sqref="K1:K6">
    <cfRule type="cellIs" dxfId="526" priority="2" operator="equal">
      <formula>"Standard-Copied"</formula>
    </cfRule>
    <cfRule type="cellIs" dxfId="525" priority="3" operator="equal">
      <formula>"Modified-Adjusted"</formula>
    </cfRule>
    <cfRule type="cellIs" dxfId="524" priority="4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BD12006F-A986-48F5-98D7-38E70451BCCA}">
      <formula1>"304,316,304 or 316"</formula1>
    </dataValidation>
    <dataValidation type="list" allowBlank="1" showInputMessage="1" showErrorMessage="1" sqref="J3:J9" xr:uid="{D0C7AEF6-3CCC-43EC-96BC-17F335B279F4}">
      <formula1>"N,Y"</formula1>
    </dataValidation>
    <dataValidation type="list" allowBlank="1" showInputMessage="1" showErrorMessage="1" sqref="K3:K9" xr:uid="{F3D0A501-C46F-48CF-8934-CE609BFAB2F9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FB80-04B7-48D5-A99E-7B3C3456EB36}">
  <dimension ref="A1:U23"/>
  <sheetViews>
    <sheetView topLeftCell="D1" zoomScaleNormal="100" workbookViewId="0">
      <selection activeCell="A23" sqref="A23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3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6.1796875" style="3" bestFit="1" customWidth="1"/>
    <col min="13" max="13" width="44.8164062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54296875" style="3" bestFit="1" customWidth="1"/>
    <col min="20" max="20" width="35.5429687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8" t="s">
        <v>224</v>
      </c>
      <c r="B3" s="8">
        <v>2</v>
      </c>
      <c r="C3" s="8" t="s">
        <v>24</v>
      </c>
      <c r="D3" s="3" t="s">
        <v>70</v>
      </c>
      <c r="E3" s="3" t="s">
        <v>26</v>
      </c>
      <c r="F3" s="3" t="s">
        <v>26</v>
      </c>
      <c r="G3" s="6">
        <v>12</v>
      </c>
      <c r="H3" s="6" t="s">
        <v>143</v>
      </c>
      <c r="I3" s="3" t="s">
        <v>28</v>
      </c>
      <c r="J3" s="6" t="s">
        <v>29</v>
      </c>
      <c r="K3" s="6" t="s">
        <v>30</v>
      </c>
      <c r="L3" s="3" t="s">
        <v>31</v>
      </c>
      <c r="M3" s="3" t="s">
        <v>32</v>
      </c>
      <c r="N3" s="3">
        <v>50</v>
      </c>
      <c r="O3" s="3" t="s">
        <v>26</v>
      </c>
      <c r="P3" s="3" t="s">
        <v>26</v>
      </c>
      <c r="Q3" s="3">
        <v>0</v>
      </c>
      <c r="R3" s="3">
        <v>1</v>
      </c>
      <c r="S3" s="3" t="str">
        <f t="shared" ref="S3:S11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11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( 304 or 316 SS of ) BOLT, HEAVY HEX HEAD, STRUCTURAL, M20 X 50</v>
      </c>
      <c r="U3" s="3" t="str">
        <f t="shared" ref="U3:U11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8" t="s">
        <v>224</v>
      </c>
      <c r="B4" s="8">
        <v>2</v>
      </c>
      <c r="C4" s="8" t="s">
        <v>33</v>
      </c>
      <c r="D4" s="3" t="s">
        <v>88</v>
      </c>
      <c r="E4" s="3" t="s">
        <v>26</v>
      </c>
      <c r="F4" s="3" t="s">
        <v>26</v>
      </c>
      <c r="G4" s="6">
        <v>12</v>
      </c>
      <c r="H4" s="6" t="s">
        <v>143</v>
      </c>
      <c r="I4" s="3" t="s">
        <v>28</v>
      </c>
      <c r="J4" s="6" t="s">
        <v>29</v>
      </c>
      <c r="K4" s="6" t="s">
        <v>30</v>
      </c>
      <c r="L4" s="3" t="s">
        <v>39</v>
      </c>
      <c r="M4" s="3" t="s">
        <v>40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si="1"/>
        <v>( 304 or 316 SS of ) FLAT WASHER, STRUCTURAL, M20</v>
      </c>
      <c r="U4" s="3" t="str">
        <f t="shared" si="2"/>
        <v>Will calculate when Qty/Dwg and Inst/Grp have values</v>
      </c>
    </row>
    <row r="5" spans="1:21" x14ac:dyDescent="0.35">
      <c r="A5" s="8" t="s">
        <v>224</v>
      </c>
      <c r="B5" s="8">
        <v>2</v>
      </c>
      <c r="C5" s="8" t="s">
        <v>37</v>
      </c>
      <c r="D5" s="3" t="s">
        <v>89</v>
      </c>
      <c r="E5" s="3" t="s">
        <v>26</v>
      </c>
      <c r="F5" s="3" t="s">
        <v>26</v>
      </c>
      <c r="G5" s="6">
        <v>12</v>
      </c>
      <c r="H5" s="6" t="s">
        <v>143</v>
      </c>
      <c r="I5" s="3" t="s">
        <v>28</v>
      </c>
      <c r="J5" s="6" t="s">
        <v>29</v>
      </c>
      <c r="K5" s="6" t="s">
        <v>30</v>
      </c>
      <c r="L5" s="3" t="s">
        <v>35</v>
      </c>
      <c r="M5" s="3" t="s">
        <v>36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( 304 or 316 SS of ) NUT, HEAVY HEX, STRUCTURAL, M20</v>
      </c>
      <c r="U5" s="3" t="str">
        <f t="shared" si="2"/>
        <v>Will calculate when Qty/Dwg and Inst/Grp have values</v>
      </c>
    </row>
    <row r="6" spans="1:21" x14ac:dyDescent="0.35">
      <c r="A6" s="8" t="s">
        <v>224</v>
      </c>
      <c r="B6" s="8">
        <v>6</v>
      </c>
      <c r="C6" s="8" t="s">
        <v>41</v>
      </c>
      <c r="D6" s="3" t="s">
        <v>205</v>
      </c>
      <c r="E6" s="3" t="s">
        <v>26</v>
      </c>
      <c r="F6" s="3" t="s">
        <v>26</v>
      </c>
      <c r="G6" s="6" t="s">
        <v>46</v>
      </c>
      <c r="H6" s="6" t="s">
        <v>27</v>
      </c>
      <c r="I6" s="3" t="s">
        <v>28</v>
      </c>
      <c r="J6" s="6" t="s">
        <v>29</v>
      </c>
      <c r="K6" s="6" t="s">
        <v>30</v>
      </c>
      <c r="L6" s="3" t="s">
        <v>31</v>
      </c>
      <c r="M6" s="3" t="s">
        <v>32</v>
      </c>
      <c r="N6" s="3">
        <v>50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( 304 or 316 SS of ) BOLT, HEAVY HEX HEAD, STRUCTURAL, M20 X 50</v>
      </c>
      <c r="U6" s="3" t="str">
        <f t="shared" si="2"/>
        <v>Will calculate when Qty/Dwg and Inst/Grp have values</v>
      </c>
    </row>
    <row r="7" spans="1:21" x14ac:dyDescent="0.35">
      <c r="A7" s="8" t="s">
        <v>224</v>
      </c>
      <c r="B7" s="8">
        <v>6</v>
      </c>
      <c r="C7" s="8" t="s">
        <v>45</v>
      </c>
      <c r="D7" s="3" t="s">
        <v>88</v>
      </c>
      <c r="E7" s="3" t="s">
        <v>26</v>
      </c>
      <c r="F7" s="3" t="s">
        <v>26</v>
      </c>
      <c r="G7" s="6" t="s">
        <v>46</v>
      </c>
      <c r="H7" s="6" t="s">
        <v>27</v>
      </c>
      <c r="I7" s="3" t="s">
        <v>28</v>
      </c>
      <c r="J7" s="6" t="s">
        <v>29</v>
      </c>
      <c r="K7" s="6" t="s">
        <v>30</v>
      </c>
      <c r="L7" s="3" t="s">
        <v>39</v>
      </c>
      <c r="M7" s="3" t="s">
        <v>40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0"/>
        <v>SELECT 304/316 in B1</v>
      </c>
      <c r="T7" s="3" t="str">
        <f t="shared" si="1"/>
        <v>( 304 or 316 SS of ) FLAT WASHER, STRUCTURAL, M20</v>
      </c>
      <c r="U7" s="3" t="str">
        <f t="shared" si="2"/>
        <v>Will calculate when Qty/Dwg and Inst/Grp have values</v>
      </c>
    </row>
    <row r="8" spans="1:21" x14ac:dyDescent="0.35">
      <c r="A8" s="8" t="s">
        <v>224</v>
      </c>
      <c r="B8" s="8">
        <v>6</v>
      </c>
      <c r="C8" s="8" t="s">
        <v>47</v>
      </c>
      <c r="D8" s="3" t="s">
        <v>89</v>
      </c>
      <c r="E8" s="3" t="s">
        <v>26</v>
      </c>
      <c r="F8" s="3" t="s">
        <v>26</v>
      </c>
      <c r="G8" s="6" t="s">
        <v>46</v>
      </c>
      <c r="H8" s="6" t="s">
        <v>27</v>
      </c>
      <c r="I8" s="3" t="s">
        <v>28</v>
      </c>
      <c r="J8" s="6" t="s">
        <v>29</v>
      </c>
      <c r="K8" s="6" t="s">
        <v>30</v>
      </c>
      <c r="L8" s="3" t="s">
        <v>35</v>
      </c>
      <c r="M8" s="3" t="s">
        <v>36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0"/>
        <v>SELECT 304/316 in B1</v>
      </c>
      <c r="T8" s="3" t="str">
        <f t="shared" si="1"/>
        <v>( 304 or 316 SS of ) NUT, HEAVY HEX, STRUCTURAL, M20</v>
      </c>
      <c r="U8" s="3" t="str">
        <f t="shared" si="2"/>
        <v>Will calculate when Qty/Dwg and Inst/Grp have values</v>
      </c>
    </row>
    <row r="9" spans="1:21" x14ac:dyDescent="0.35">
      <c r="A9" s="8" t="s">
        <v>224</v>
      </c>
      <c r="B9" s="8">
        <v>7</v>
      </c>
      <c r="C9" s="8" t="s">
        <v>48</v>
      </c>
      <c r="D9" s="3" t="s">
        <v>70</v>
      </c>
      <c r="E9" s="3" t="s">
        <v>26</v>
      </c>
      <c r="F9" s="3" t="s">
        <v>26</v>
      </c>
      <c r="G9" s="6">
        <v>2</v>
      </c>
      <c r="H9" s="6" t="s">
        <v>143</v>
      </c>
      <c r="I9" s="3" t="s">
        <v>28</v>
      </c>
      <c r="J9" s="6" t="s">
        <v>29</v>
      </c>
      <c r="K9" s="6" t="s">
        <v>30</v>
      </c>
      <c r="L9" s="3" t="s">
        <v>31</v>
      </c>
      <c r="M9" s="3" t="s">
        <v>32</v>
      </c>
      <c r="N9" s="3">
        <v>40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si="0"/>
        <v>SELECT 304/316 in B1</v>
      </c>
      <c r="T9" s="3" t="str">
        <f t="shared" si="1"/>
        <v>( 304 or 316 SS of ) BOLT, HEAVY HEX HEAD, STRUCTURAL, M20 X 50</v>
      </c>
      <c r="U9" s="3" t="str">
        <f t="shared" si="2"/>
        <v>Will calculate when Qty/Dwg and Inst/Grp have values</v>
      </c>
    </row>
    <row r="10" spans="1:21" x14ac:dyDescent="0.35">
      <c r="A10" s="8" t="s">
        <v>224</v>
      </c>
      <c r="B10" s="8">
        <v>7</v>
      </c>
      <c r="C10" s="8" t="s">
        <v>49</v>
      </c>
      <c r="D10" s="3" t="s">
        <v>88</v>
      </c>
      <c r="E10" s="3" t="s">
        <v>26</v>
      </c>
      <c r="F10" s="3" t="s">
        <v>26</v>
      </c>
      <c r="G10" s="6">
        <v>2</v>
      </c>
      <c r="H10" s="6" t="s">
        <v>143</v>
      </c>
      <c r="I10" s="3" t="s">
        <v>28</v>
      </c>
      <c r="J10" s="6" t="s">
        <v>29</v>
      </c>
      <c r="K10" s="6" t="s">
        <v>30</v>
      </c>
      <c r="L10" s="3" t="s">
        <v>39</v>
      </c>
      <c r="M10" s="3" t="s">
        <v>40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 t="shared" si="0"/>
        <v>SELECT 304/316 in B1</v>
      </c>
      <c r="T10" s="3" t="str">
        <f t="shared" si="1"/>
        <v>( 304 or 316 SS of ) FLAT WASHER, STRUCTURAL, M20</v>
      </c>
      <c r="U10" s="3" t="str">
        <f t="shared" si="2"/>
        <v>Will calculate when Qty/Dwg and Inst/Grp have values</v>
      </c>
    </row>
    <row r="11" spans="1:21" x14ac:dyDescent="0.35">
      <c r="A11" s="8" t="s">
        <v>224</v>
      </c>
      <c r="B11" s="8">
        <v>7</v>
      </c>
      <c r="C11" s="8" t="s">
        <v>50</v>
      </c>
      <c r="D11" s="3" t="s">
        <v>89</v>
      </c>
      <c r="E11" s="3" t="s">
        <v>26</v>
      </c>
      <c r="F11" s="3" t="s">
        <v>26</v>
      </c>
      <c r="G11" s="6">
        <v>2</v>
      </c>
      <c r="H11" s="6" t="s">
        <v>143</v>
      </c>
      <c r="I11" s="3" t="s">
        <v>28</v>
      </c>
      <c r="J11" s="6" t="s">
        <v>29</v>
      </c>
      <c r="K11" s="6" t="s">
        <v>30</v>
      </c>
      <c r="L11" s="3" t="s">
        <v>35</v>
      </c>
      <c r="M11" s="3" t="s">
        <v>36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 t="shared" si="0"/>
        <v>SELECT 304/316 in B1</v>
      </c>
      <c r="T11" s="3" t="str">
        <f t="shared" si="1"/>
        <v>( 304 or 316 SS of ) NUT, HEAVY HEX, STRUCTURAL, M20</v>
      </c>
      <c r="U11" s="3" t="str">
        <f t="shared" si="2"/>
        <v>Will calculate when Qty/Dwg and Inst/Grp have values</v>
      </c>
    </row>
    <row r="12" spans="1:21" x14ac:dyDescent="0.35">
      <c r="A12" s="8" t="s">
        <v>224</v>
      </c>
      <c r="B12" s="8">
        <v>8</v>
      </c>
      <c r="C12" s="8" t="s">
        <v>51</v>
      </c>
      <c r="D12" s="3" t="s">
        <v>71</v>
      </c>
      <c r="E12" s="3" t="s">
        <v>26</v>
      </c>
      <c r="F12" s="3" t="s">
        <v>26</v>
      </c>
      <c r="G12" s="6">
        <v>4</v>
      </c>
      <c r="H12" s="6" t="s">
        <v>27</v>
      </c>
      <c r="I12" s="3" t="s">
        <v>28</v>
      </c>
      <c r="J12" s="6" t="s">
        <v>29</v>
      </c>
      <c r="K12" s="6" t="s">
        <v>30</v>
      </c>
      <c r="L12" s="3" t="s">
        <v>72</v>
      </c>
      <c r="M12" s="3" t="s">
        <v>73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ref="S12:S17" si="3">IF(AND(LEN(L12)=9,F12="N/A"),L12,IF(LEN(L12)=9,"( "&amp;L12&amp;" @ "&amp;E12&amp;" "&amp;F12&amp;")",IF(AND($B$1=304,F12="N/A"),VALUE(LEFT(L12,6)),IF(AND($B$1=316,F12="N/A"),VALUE(RIGHT(L12,6)),IF($B$1=304,"( "&amp;VALUE(LEFT(L12,6))&amp;" @ "&amp;E12&amp;" "&amp;F12&amp;")",IF($B$1=316,"( "&amp;VALUE(RIGHT(L12,6))&amp;" @ "&amp;E12&amp;" "&amp;F12&amp;")","SELECT 304/316 in B1"))))))</f>
        <v>SELECT 304/316 in B1</v>
      </c>
      <c r="T12" s="3" t="str">
        <f t="shared" ref="T12:T17" si="4">IF(AND(F12="N/A",OR(LEN(L12)=6,LEN(L12)=9)),M12,IF(AND(F12="n/a",LEN(L12)&gt;9),"( "&amp;$B$1&amp;" SS of ) "&amp;M12,IF(OR(LEN(L12)=6,LEN(L12)=9),"( "&amp;E12&amp;" "&amp;F12&amp;" of ) "&amp;M12,IF(LEN(L12)&gt;9,"( "&amp;E12&amp;" "&amp;F12&amp;" of "&amp;$B$1&amp;" SS of ) "&amp;M12,"ERROR IN WWID OR Measure Units"))))</f>
        <v>( 304 or 316 SS of ) BOLT, HEAVY HEX HEAD, STRUCTURAL, M16 X 50</v>
      </c>
      <c r="U12" s="3" t="str">
        <f t="shared" ref="U12:U17" si="5">(IFERROR(IF(G12*H12=0,"Qty/Dwg and Inst/Grp need to be non-zero",G12*H12),"Will calculate when Qty/Dwg and Inst/Grp have values"))</f>
        <v>Will calculate when Qty/Dwg and Inst/Grp have values</v>
      </c>
    </row>
    <row r="13" spans="1:21" x14ac:dyDescent="0.35">
      <c r="A13" s="8" t="s">
        <v>224</v>
      </c>
      <c r="B13" s="8">
        <v>8</v>
      </c>
      <c r="C13" s="8" t="s">
        <v>52</v>
      </c>
      <c r="D13" s="3" t="s">
        <v>206</v>
      </c>
      <c r="E13" s="3" t="s">
        <v>26</v>
      </c>
      <c r="F13" s="3" t="s">
        <v>26</v>
      </c>
      <c r="G13" s="6">
        <v>4</v>
      </c>
      <c r="H13" s="6" t="s">
        <v>27</v>
      </c>
      <c r="I13" s="3" t="s">
        <v>28</v>
      </c>
      <c r="J13" s="6" t="s">
        <v>29</v>
      </c>
      <c r="K13" s="6" t="s">
        <v>30</v>
      </c>
      <c r="L13" s="3" t="s">
        <v>75</v>
      </c>
      <c r="M13" s="3" t="s">
        <v>76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3"/>
        <v>SELECT 304/316 in B1</v>
      </c>
      <c r="T13" s="3" t="str">
        <f t="shared" si="4"/>
        <v>( 304 or 316 SS of ) FLAT WASHER, STRUCTURAL, M16</v>
      </c>
      <c r="U13" s="3" t="str">
        <f t="shared" si="5"/>
        <v>Will calculate when Qty/Dwg and Inst/Grp have values</v>
      </c>
    </row>
    <row r="14" spans="1:21" x14ac:dyDescent="0.35">
      <c r="A14" s="8" t="s">
        <v>224</v>
      </c>
      <c r="B14" s="8">
        <v>8</v>
      </c>
      <c r="C14" s="8" t="s">
        <v>53</v>
      </c>
      <c r="D14" s="3" t="s">
        <v>207</v>
      </c>
      <c r="E14" s="3" t="s">
        <v>26</v>
      </c>
      <c r="F14" s="3" t="s">
        <v>26</v>
      </c>
      <c r="G14" s="6">
        <v>4</v>
      </c>
      <c r="H14" s="6" t="s">
        <v>27</v>
      </c>
      <c r="I14" s="3" t="s">
        <v>28</v>
      </c>
      <c r="J14" s="6" t="s">
        <v>29</v>
      </c>
      <c r="K14" s="6" t="s">
        <v>30</v>
      </c>
      <c r="L14" s="3" t="s">
        <v>78</v>
      </c>
      <c r="M14" s="3" t="s">
        <v>79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3"/>
        <v>SELECT 304/316 in B1</v>
      </c>
      <c r="T14" s="3" t="str">
        <f t="shared" si="4"/>
        <v>( 304 or 316 SS of ) NUT, HEAVY HEX, STRUCTURAL, M16</v>
      </c>
      <c r="U14" s="3" t="str">
        <f t="shared" si="5"/>
        <v>Will calculate when Qty/Dwg and Inst/Grp have values</v>
      </c>
    </row>
    <row r="15" spans="1:21" x14ac:dyDescent="0.35">
      <c r="A15" s="8" t="s">
        <v>224</v>
      </c>
      <c r="B15" s="8">
        <v>9</v>
      </c>
      <c r="C15" s="8" t="s">
        <v>29</v>
      </c>
      <c r="D15" s="3" t="s">
        <v>208</v>
      </c>
      <c r="E15" s="3" t="s">
        <v>26</v>
      </c>
      <c r="F15" s="3" t="s">
        <v>26</v>
      </c>
      <c r="G15" s="6">
        <v>2</v>
      </c>
      <c r="H15" s="6" t="s">
        <v>27</v>
      </c>
      <c r="I15" s="3" t="s">
        <v>28</v>
      </c>
      <c r="J15" s="6" t="s">
        <v>29</v>
      </c>
      <c r="K15" s="6" t="s">
        <v>30</v>
      </c>
      <c r="L15" s="3">
        <v>406110</v>
      </c>
      <c r="M15" s="3" t="s">
        <v>209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1</v>
      </c>
      <c r="S15" s="3" t="str">
        <f t="shared" si="3"/>
        <v>SELECT 304/316 in B1</v>
      </c>
      <c r="T15" s="3" t="str">
        <f t="shared" si="4"/>
        <v>BOLT, HEAVY HEX HEAD, STRUCTURAL, M12 X 40</v>
      </c>
      <c r="U15" s="3" t="str">
        <f t="shared" si="5"/>
        <v>Will calculate when Qty/Dwg and Inst/Grp have values</v>
      </c>
    </row>
    <row r="16" spans="1:21" x14ac:dyDescent="0.35">
      <c r="A16" s="8" t="s">
        <v>224</v>
      </c>
      <c r="B16" s="8">
        <v>9</v>
      </c>
      <c r="C16" s="8" t="s">
        <v>54</v>
      </c>
      <c r="D16" s="3" t="s">
        <v>210</v>
      </c>
      <c r="E16" s="3" t="s">
        <v>26</v>
      </c>
      <c r="F16" s="3" t="s">
        <v>26</v>
      </c>
      <c r="G16" s="6">
        <v>2</v>
      </c>
      <c r="H16" s="6" t="s">
        <v>27</v>
      </c>
      <c r="I16" s="3" t="s">
        <v>28</v>
      </c>
      <c r="J16" s="6" t="s">
        <v>29</v>
      </c>
      <c r="K16" s="6" t="s">
        <v>30</v>
      </c>
      <c r="L16" s="3">
        <v>406477</v>
      </c>
      <c r="M16" s="3" t="s">
        <v>124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1</v>
      </c>
      <c r="S16" s="3" t="str">
        <f t="shared" si="3"/>
        <v>SELECT 304/316 in B1</v>
      </c>
      <c r="T16" s="3" t="str">
        <f t="shared" si="4"/>
        <v>FLAT WASHER, STRUCTURAL, M12</v>
      </c>
      <c r="U16" s="3" t="str">
        <f t="shared" si="5"/>
        <v>Will calculate when Qty/Dwg and Inst/Grp have values</v>
      </c>
    </row>
    <row r="17" spans="1:21" x14ac:dyDescent="0.35">
      <c r="A17" s="8" t="s">
        <v>224</v>
      </c>
      <c r="B17" s="8">
        <v>9</v>
      </c>
      <c r="C17" s="8" t="s">
        <v>55</v>
      </c>
      <c r="D17" s="3" t="s">
        <v>211</v>
      </c>
      <c r="E17" s="3" t="s">
        <v>26</v>
      </c>
      <c r="F17" s="3" t="s">
        <v>26</v>
      </c>
      <c r="G17" s="6">
        <v>2</v>
      </c>
      <c r="H17" s="6" t="s">
        <v>27</v>
      </c>
      <c r="I17" s="3" t="s">
        <v>28</v>
      </c>
      <c r="J17" s="6" t="s">
        <v>29</v>
      </c>
      <c r="K17" s="6" t="s">
        <v>30</v>
      </c>
      <c r="L17" s="3">
        <v>406577</v>
      </c>
      <c r="M17" s="3" t="s">
        <v>126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1</v>
      </c>
      <c r="S17" s="3" t="str">
        <f t="shared" si="3"/>
        <v>SELECT 304/316 in B1</v>
      </c>
      <c r="T17" s="3" t="str">
        <f t="shared" si="4"/>
        <v>NUT, HEAVY HEX, STRUCTURAL, M12</v>
      </c>
      <c r="U17" s="3" t="str">
        <f t="shared" si="5"/>
        <v>Will calculate when Qty/Dwg and Inst/Grp have values</v>
      </c>
    </row>
    <row r="18" spans="1:21" x14ac:dyDescent="0.35">
      <c r="A18" s="8"/>
      <c r="B18" s="8"/>
      <c r="C18" s="8"/>
      <c r="G18"/>
      <c r="H18"/>
      <c r="I18"/>
      <c r="J18"/>
      <c r="K18"/>
    </row>
    <row r="19" spans="1:21" x14ac:dyDescent="0.35">
      <c r="A19" s="3" t="s">
        <v>63</v>
      </c>
      <c r="B19" s="2" t="s">
        <v>212</v>
      </c>
    </row>
    <row r="20" spans="1:21" x14ac:dyDescent="0.35">
      <c r="A20" s="3" t="s">
        <v>65</v>
      </c>
      <c r="B20" s="2" t="s">
        <v>213</v>
      </c>
    </row>
    <row r="21" spans="1:21" x14ac:dyDescent="0.35">
      <c r="A21" s="3" t="s">
        <v>67</v>
      </c>
      <c r="B21" s="2" t="s">
        <v>225</v>
      </c>
    </row>
    <row r="22" spans="1:21" x14ac:dyDescent="0.35">
      <c r="A22" s="3" t="s">
        <v>139</v>
      </c>
      <c r="B22" s="2" t="s">
        <v>226</v>
      </c>
    </row>
    <row r="23" spans="1:21" x14ac:dyDescent="0.35">
      <c r="A23" s="3" t="s">
        <v>227</v>
      </c>
      <c r="B23" s="2" t="s">
        <v>215</v>
      </c>
    </row>
  </sheetData>
  <conditionalFormatting sqref="A1">
    <cfRule type="expression" dxfId="500" priority="9">
      <formula>OR($B$1=304,$B$1=316)</formula>
    </cfRule>
    <cfRule type="expression" dxfId="499" priority="10">
      <formula>NOT(OR($B$1=304,$B$1=316))</formula>
    </cfRule>
  </conditionalFormatting>
  <conditionalFormatting sqref="J1:J11">
    <cfRule type="cellIs" dxfId="498" priority="5" operator="equal">
      <formula>"Y"</formula>
    </cfRule>
  </conditionalFormatting>
  <conditionalFormatting sqref="K1:K11">
    <cfRule type="cellIs" dxfId="497" priority="6" operator="equal">
      <formula>"Standard-Copied"</formula>
    </cfRule>
    <cfRule type="cellIs" dxfId="496" priority="7" operator="equal">
      <formula>"Modified-Adjusted"</formula>
    </cfRule>
    <cfRule type="cellIs" dxfId="495" priority="8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023338EF-B397-4974-82AB-6F1AF970F2A9}">
      <formula1>"304,316,304 or 316"</formula1>
    </dataValidation>
    <dataValidation type="list" allowBlank="1" showInputMessage="1" showErrorMessage="1" sqref="J3:J18" xr:uid="{479FA7CE-EAA7-4AB0-A367-D991DEC0F775}">
      <formula1>"N,Y"</formula1>
    </dataValidation>
    <dataValidation type="list" allowBlank="1" showInputMessage="1" showErrorMessage="1" sqref="K3:K18" xr:uid="{C0D663A8-63AD-4185-968C-5B4A02153446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9484-9485-45F6-BBB0-43ADCEA9CD74}">
  <dimension ref="A1:U13"/>
  <sheetViews>
    <sheetView topLeftCell="E1" workbookViewId="0">
      <selection activeCell="J20" sqref="J20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76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83.17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83.179687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228</v>
      </c>
      <c r="B3" s="3">
        <v>3</v>
      </c>
      <c r="C3" s="3" t="s">
        <v>24</v>
      </c>
      <c r="D3" s="3" t="s">
        <v>217</v>
      </c>
      <c r="E3" s="3" t="s">
        <v>26</v>
      </c>
      <c r="F3" s="3" t="s">
        <v>26</v>
      </c>
      <c r="G3" s="6">
        <v>2</v>
      </c>
      <c r="H3" s="6" t="s">
        <v>143</v>
      </c>
      <c r="I3" s="3" t="s">
        <v>28</v>
      </c>
      <c r="J3" s="6" t="s">
        <v>29</v>
      </c>
      <c r="K3" s="6" t="s">
        <v>30</v>
      </c>
      <c r="L3" s="3" t="s">
        <v>218</v>
      </c>
      <c r="M3" s="3" t="s">
        <v>219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 t="shared" ref="S3:S9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9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( 304 or 316 SS of ) BOLT, HEAVY HEX HEAD, STRUCTURAL, M20 X 55</v>
      </c>
      <c r="U3" s="3" t="str">
        <f t="shared" ref="U3:U6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228</v>
      </c>
      <c r="B4" s="3">
        <v>3</v>
      </c>
      <c r="C4" s="3" t="s">
        <v>33</v>
      </c>
      <c r="D4" s="3" t="s">
        <v>88</v>
      </c>
      <c r="E4" s="3" t="s">
        <v>26</v>
      </c>
      <c r="F4" s="3" t="s">
        <v>26</v>
      </c>
      <c r="G4" s="6">
        <v>2</v>
      </c>
      <c r="H4" s="6" t="s">
        <v>143</v>
      </c>
      <c r="I4" s="3" t="s">
        <v>28</v>
      </c>
      <c r="J4" s="6" t="s">
        <v>29</v>
      </c>
      <c r="K4" s="6" t="s">
        <v>30</v>
      </c>
      <c r="L4" s="3" t="s">
        <v>39</v>
      </c>
      <c r="M4" s="3" t="s">
        <v>40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si="1"/>
        <v>( 304 or 316 SS of ) FLAT WASHER, STRUCTURAL, M20</v>
      </c>
      <c r="U4" s="3" t="str">
        <f t="shared" si="2"/>
        <v>Will calculate when Qty/Dwg and Inst/Grp have values</v>
      </c>
    </row>
    <row r="5" spans="1:21" x14ac:dyDescent="0.35">
      <c r="A5" s="3" t="s">
        <v>228</v>
      </c>
      <c r="B5" s="3">
        <v>3</v>
      </c>
      <c r="C5" s="3" t="s">
        <v>37</v>
      </c>
      <c r="D5" s="3" t="s">
        <v>89</v>
      </c>
      <c r="E5" s="3" t="s">
        <v>26</v>
      </c>
      <c r="F5" s="3" t="s">
        <v>26</v>
      </c>
      <c r="G5" s="6">
        <v>2</v>
      </c>
      <c r="H5" s="6" t="s">
        <v>143</v>
      </c>
      <c r="I5" s="3" t="s">
        <v>28</v>
      </c>
      <c r="J5" s="6" t="s">
        <v>29</v>
      </c>
      <c r="K5" s="6" t="s">
        <v>30</v>
      </c>
      <c r="L5" s="3" t="s">
        <v>35</v>
      </c>
      <c r="M5" s="3" t="s">
        <v>36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( 304 or 316 SS of ) NUT, HEAVY HEX, STRUCTURAL, M20</v>
      </c>
      <c r="U5" s="3" t="str">
        <f t="shared" si="2"/>
        <v>Will calculate when Qty/Dwg and Inst/Grp have values</v>
      </c>
    </row>
    <row r="6" spans="1:21" x14ac:dyDescent="0.35">
      <c r="A6" s="3" t="s">
        <v>228</v>
      </c>
      <c r="B6" s="3">
        <v>7</v>
      </c>
      <c r="C6" s="3" t="s">
        <v>41</v>
      </c>
      <c r="D6" s="3" t="s">
        <v>70</v>
      </c>
      <c r="E6" s="3" t="s">
        <v>26</v>
      </c>
      <c r="F6" s="3" t="s">
        <v>26</v>
      </c>
      <c r="G6" s="6">
        <v>2</v>
      </c>
      <c r="H6" s="6" t="s">
        <v>143</v>
      </c>
      <c r="I6" s="3" t="s">
        <v>28</v>
      </c>
      <c r="J6" s="6" t="s">
        <v>29</v>
      </c>
      <c r="K6" s="6" t="s">
        <v>30</v>
      </c>
      <c r="L6" s="3" t="s">
        <v>218</v>
      </c>
      <c r="M6" s="3" t="s">
        <v>219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( 304 or 316 SS of ) BOLT, HEAVY HEX HEAD, STRUCTURAL, M20 X 55</v>
      </c>
      <c r="U6" s="3" t="str">
        <f t="shared" si="2"/>
        <v>Will calculate when Qty/Dwg and Inst/Grp have values</v>
      </c>
    </row>
    <row r="7" spans="1:21" x14ac:dyDescent="0.35">
      <c r="A7" s="3" t="s">
        <v>228</v>
      </c>
      <c r="B7" s="3">
        <v>7</v>
      </c>
      <c r="C7" s="3" t="s">
        <v>45</v>
      </c>
      <c r="D7" s="3" t="s">
        <v>88</v>
      </c>
      <c r="E7" s="3" t="s">
        <v>26</v>
      </c>
      <c r="F7" s="3" t="s">
        <v>26</v>
      </c>
      <c r="G7" s="6">
        <v>2</v>
      </c>
      <c r="H7" s="6" t="s">
        <v>143</v>
      </c>
      <c r="I7" s="3" t="s">
        <v>28</v>
      </c>
      <c r="J7" s="6" t="s">
        <v>29</v>
      </c>
      <c r="K7" s="6" t="s">
        <v>30</v>
      </c>
      <c r="L7" s="3" t="s">
        <v>39</v>
      </c>
      <c r="M7" s="3" t="s">
        <v>40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0"/>
        <v>SELECT 304/316 in B1</v>
      </c>
      <c r="T7" s="3" t="str">
        <f t="shared" si="1"/>
        <v>( 304 or 316 SS of ) FLAT WASHER, STRUCTURAL, M20</v>
      </c>
      <c r="U7" s="3" t="str">
        <f>(IFERROR(IF(G7*H7=0,"Qty/Dwg and Inst/Grp need to be non-zero",G7*H7),"Will calculate when Qty/Dwg and Inst/Grp have values"))</f>
        <v>Will calculate when Qty/Dwg and Inst/Grp have values</v>
      </c>
    </row>
    <row r="8" spans="1:21" x14ac:dyDescent="0.35">
      <c r="A8" s="3" t="s">
        <v>228</v>
      </c>
      <c r="B8" s="3">
        <v>7</v>
      </c>
      <c r="C8" s="3" t="s">
        <v>47</v>
      </c>
      <c r="D8" s="3" t="s">
        <v>89</v>
      </c>
      <c r="E8" s="3" t="s">
        <v>26</v>
      </c>
      <c r="F8" s="3" t="s">
        <v>26</v>
      </c>
      <c r="G8" s="6">
        <v>2</v>
      </c>
      <c r="H8" s="6" t="s">
        <v>143</v>
      </c>
      <c r="I8" s="3" t="s">
        <v>28</v>
      </c>
      <c r="J8" s="6" t="s">
        <v>29</v>
      </c>
      <c r="K8" s="6" t="s">
        <v>30</v>
      </c>
      <c r="L8" s="3" t="s">
        <v>35</v>
      </c>
      <c r="M8" s="3" t="s">
        <v>36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0"/>
        <v>SELECT 304/316 in B1</v>
      </c>
      <c r="T8" s="3" t="str">
        <f t="shared" si="1"/>
        <v>( 304 or 316 SS of ) NUT, HEAVY HEX, STRUCTURAL, M20</v>
      </c>
      <c r="U8" s="3" t="str">
        <f>(IFERROR(IF(G8*H8=0,"Qty/Dwg and Inst/Grp need to be non-zero",G8*H8),"Will calculate when Qty/Dwg and Inst/Grp have values"))</f>
        <v>Will calculate when Qty/Dwg and Inst/Grp have values</v>
      </c>
    </row>
    <row r="9" spans="1:21" x14ac:dyDescent="0.35">
      <c r="A9" s="3" t="s">
        <v>228</v>
      </c>
      <c r="B9" s="3">
        <v>8</v>
      </c>
      <c r="C9" s="3" t="s">
        <v>48</v>
      </c>
      <c r="D9" s="3" t="s">
        <v>220</v>
      </c>
      <c r="E9" s="3" t="s">
        <v>26</v>
      </c>
      <c r="F9" s="3" t="s">
        <v>26</v>
      </c>
      <c r="G9" s="6">
        <v>2</v>
      </c>
      <c r="H9" s="6" t="s">
        <v>27</v>
      </c>
      <c r="I9" s="3" t="s">
        <v>28</v>
      </c>
      <c r="J9" s="6" t="s">
        <v>83</v>
      </c>
      <c r="K9" s="6" t="s">
        <v>30</v>
      </c>
      <c r="L9" s="3">
        <v>504961</v>
      </c>
      <c r="M9" s="3" t="s">
        <v>221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si="0"/>
        <v>SELECT 304/316 in B1</v>
      </c>
      <c r="T9" s="3" t="str">
        <f t="shared" si="1"/>
        <v>EXPANSION ANCHOR, HILTI KWIK BOLT TZ2, 1/4 X 2 1/2 LG, CW/1 HEX NUT &amp; 1 FLAT WASHER</v>
      </c>
      <c r="U9" s="3" t="str">
        <f>(IFERROR(IF(G9*H9=0,"Qty/Dwg and Inst/Grp need to be non-zero",G9*H9),"Will calculate when Qty/Dwg and Inst/Grp have values"))</f>
        <v>Will calculate when Qty/Dwg and Inst/Grp have values</v>
      </c>
    </row>
    <row r="11" spans="1:21" x14ac:dyDescent="0.35">
      <c r="A11" s="3" t="s">
        <v>63</v>
      </c>
      <c r="B11" s="2" t="s">
        <v>222</v>
      </c>
    </row>
    <row r="12" spans="1:21" x14ac:dyDescent="0.35">
      <c r="A12" s="3" t="s">
        <v>65</v>
      </c>
      <c r="B12" s="2" t="s">
        <v>229</v>
      </c>
    </row>
    <row r="13" spans="1:21" x14ac:dyDescent="0.35">
      <c r="B13" s="2"/>
    </row>
  </sheetData>
  <conditionalFormatting sqref="A1">
    <cfRule type="expression" dxfId="471" priority="5">
      <formula>OR($B$1=304,$B$1=316)</formula>
    </cfRule>
    <cfRule type="expression" dxfId="470" priority="6">
      <formula>NOT(OR($B$1=304,$B$1=316))</formula>
    </cfRule>
  </conditionalFormatting>
  <conditionalFormatting sqref="J3:J9">
    <cfRule type="cellIs" dxfId="469" priority="1" operator="equal">
      <formula>"Y"</formula>
    </cfRule>
  </conditionalFormatting>
  <conditionalFormatting sqref="K3:K9">
    <cfRule type="cellIs" dxfId="468" priority="2" operator="equal">
      <formula>"Standard-Copied"</formula>
    </cfRule>
    <cfRule type="cellIs" dxfId="467" priority="3" operator="equal">
      <formula>"Modified-Adjusted"</formula>
    </cfRule>
    <cfRule type="cellIs" dxfId="466" priority="4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92E0FC32-4428-4A94-B75B-FB3F74A7493C}">
      <formula1>"304,316,304 or 316"</formula1>
    </dataValidation>
    <dataValidation type="list" allowBlank="1" showInputMessage="1" showErrorMessage="1" sqref="J3:J9" xr:uid="{B9BF8AE4-521D-409F-8026-A916DF371FBB}">
      <formula1>"N,Y"</formula1>
    </dataValidation>
    <dataValidation type="list" allowBlank="1" showInputMessage="1" showErrorMessage="1" sqref="K3:K9" xr:uid="{22D57037-1BAA-46A7-88C6-3151D122F818}">
      <formula1>"Standard-Copied,Modified-Adjusted,Custom-Manual,(enter per project)"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2FAE-42E8-44DC-8FB3-FA7E2F1D8C1E}">
  <dimension ref="A1:U10"/>
  <sheetViews>
    <sheetView workbookViewId="0"/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3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3.5429687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26.542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32.1796875" style="3" bestFit="1" customWidth="1"/>
    <col min="21" max="21" width="39.726562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230</v>
      </c>
      <c r="G3" s="6"/>
      <c r="H3" s="6"/>
      <c r="J3" s="6" t="s">
        <v>111</v>
      </c>
      <c r="K3" s="6" t="s">
        <v>30</v>
      </c>
      <c r="S3" s="3" t="str">
        <f t="shared" ref="S3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ERROR IN WWID OR Measure Units</v>
      </c>
      <c r="U3" s="3" t="str">
        <f t="shared" ref="U3" si="2">(IFERROR(IF(G3*H3=0,"Qty/Dwg and Inst/Grp need to be non-zero",G3*H3),"Will calculate when Qty/Dwg and Inst/Grp have values"))</f>
        <v>Qty/Dwg and Inst/Grp need to be non-zero</v>
      </c>
    </row>
    <row r="5" spans="1:21" x14ac:dyDescent="0.35">
      <c r="A5" s="18" t="s">
        <v>231</v>
      </c>
      <c r="B5" s="19" t="s">
        <v>232</v>
      </c>
    </row>
    <row r="10" spans="1:21" x14ac:dyDescent="0.35">
      <c r="D10" s="2"/>
    </row>
  </sheetData>
  <conditionalFormatting sqref="A1">
    <cfRule type="expression" dxfId="442" priority="6">
      <formula>OR($B$1=304,$B$1=316)</formula>
    </cfRule>
    <cfRule type="expression" dxfId="441" priority="7">
      <formula>NOT(OR($B$1=304,$B$1=316))</formula>
    </cfRule>
  </conditionalFormatting>
  <conditionalFormatting sqref="J3">
    <cfRule type="cellIs" dxfId="440" priority="1" operator="equal">
      <formula>"Y"</formula>
    </cfRule>
  </conditionalFormatting>
  <conditionalFormatting sqref="K3">
    <cfRule type="cellIs" dxfId="439" priority="3" operator="equal">
      <formula>"Standard-Copied"</formula>
    </cfRule>
    <cfRule type="cellIs" dxfId="438" priority="4" operator="equal">
      <formula>"Modified-Adjusted"</formula>
    </cfRule>
    <cfRule type="cellIs" dxfId="437" priority="5" operator="equal">
      <formula>"Custom-Manual"</formula>
    </cfRule>
  </conditionalFormatting>
  <dataValidations count="3">
    <dataValidation type="list" allowBlank="1" showInputMessage="1" showErrorMessage="1" sqref="K3" xr:uid="{17BD1B42-8ED7-4DC7-8038-8F473F9934B5}">
      <formula1>"Standard-Copied,Modified-Adjusted,Custom-Manual,(enter per project)"</formula1>
    </dataValidation>
    <dataValidation type="list" allowBlank="1" showInputMessage="1" showErrorMessage="1" sqref="J3" xr:uid="{9F00E6D7-9EA2-40B5-85ED-4196FC5548A7}">
      <formula1>"N,Y"</formula1>
    </dataValidation>
    <dataValidation type="list" allowBlank="1" showInputMessage="1" showErrorMessage="1" error="Value must be either 304 or 316" prompt="Enter general hardware material choice here - either 304 or 316" sqref="B1" xr:uid="{E8185B74-8814-47D0-BD20-BBCD59ABDA83}">
      <formula1>"304,316,304 or 316"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F141-E180-4029-AE2A-BC0F97429099}">
  <dimension ref="A1:U10"/>
  <sheetViews>
    <sheetView workbookViewId="0"/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3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3.5429687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26.542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32.1796875" style="3" bestFit="1" customWidth="1"/>
    <col min="21" max="21" width="39.726562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233</v>
      </c>
      <c r="G3" s="6"/>
      <c r="H3" s="6"/>
      <c r="J3" s="6" t="s">
        <v>111</v>
      </c>
      <c r="K3" s="6" t="s">
        <v>30</v>
      </c>
      <c r="S3" s="3" t="str">
        <f t="shared" ref="S3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ERROR IN WWID OR Measure Units</v>
      </c>
      <c r="U3" s="3" t="str">
        <f t="shared" ref="U3" si="2">(IFERROR(IF(G3*H3=0,"Qty/Dwg and Inst/Grp need to be non-zero",G3*H3),"Will calculate when Qty/Dwg and Inst/Grp have values"))</f>
        <v>Qty/Dwg and Inst/Grp need to be non-zero</v>
      </c>
    </row>
    <row r="5" spans="1:21" x14ac:dyDescent="0.35">
      <c r="A5" s="18" t="s">
        <v>231</v>
      </c>
      <c r="B5" s="19" t="s">
        <v>232</v>
      </c>
    </row>
    <row r="10" spans="1:21" x14ac:dyDescent="0.35">
      <c r="D10" s="2"/>
    </row>
  </sheetData>
  <conditionalFormatting sqref="A1">
    <cfRule type="expression" dxfId="413" priority="5">
      <formula>OR($B$1=304,$B$1=316)</formula>
    </cfRule>
    <cfRule type="expression" dxfId="412" priority="6">
      <formula>NOT(OR($B$1=304,$B$1=316))</formula>
    </cfRule>
  </conditionalFormatting>
  <conditionalFormatting sqref="J3">
    <cfRule type="cellIs" dxfId="411" priority="1" operator="equal">
      <formula>"Y"</formula>
    </cfRule>
  </conditionalFormatting>
  <conditionalFormatting sqref="K3">
    <cfRule type="cellIs" dxfId="410" priority="2" operator="equal">
      <formula>"Standard-Copied"</formula>
    </cfRule>
    <cfRule type="cellIs" dxfId="409" priority="3" operator="equal">
      <formula>"Modified-Adjusted"</formula>
    </cfRule>
    <cfRule type="cellIs" dxfId="408" priority="4" operator="equal">
      <formula>"Custom-Manual"</formula>
    </cfRule>
  </conditionalFormatting>
  <dataValidations disablePrompts="1" count="3">
    <dataValidation type="list" allowBlank="1" showInputMessage="1" showErrorMessage="1" error="Value must be either 304 or 316" prompt="Enter general hardware material choice here - either 304 or 316" sqref="B1" xr:uid="{8AFE1ABE-B877-435C-B7A0-F4521A49BA14}">
      <formula1>"304,316,304 or 316"</formula1>
    </dataValidation>
    <dataValidation type="list" allowBlank="1" showInputMessage="1" showErrorMessage="1" sqref="J3" xr:uid="{4A742EA2-BE69-4BD3-8A0C-1147301448DE}">
      <formula1>"N,Y"</formula1>
    </dataValidation>
    <dataValidation type="list" allowBlank="1" showInputMessage="1" showErrorMessage="1" sqref="K3" xr:uid="{DA52273A-4572-42E5-82D8-2262B4648024}">
      <formula1>"Standard-Copied,Modified-Adjusted,Custom-Manual,(enter per project)"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6346-06DA-4F51-9DFE-E19AB95E97DF}">
  <dimension ref="A1:U12"/>
  <sheetViews>
    <sheetView topLeftCell="J1" zoomScaleNormal="100" workbookViewId="0">
      <selection activeCell="M6" sqref="M6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9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54.542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54.5429687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234</v>
      </c>
      <c r="B3" s="3">
        <v>14</v>
      </c>
      <c r="C3" s="3" t="s">
        <v>24</v>
      </c>
      <c r="D3" s="3" t="s">
        <v>235</v>
      </c>
      <c r="E3" s="3" t="s">
        <v>26</v>
      </c>
      <c r="F3" s="3" t="s">
        <v>26</v>
      </c>
      <c r="G3" s="6">
        <v>1</v>
      </c>
      <c r="H3" s="6" t="s">
        <v>236</v>
      </c>
      <c r="I3" s="3" t="s">
        <v>28</v>
      </c>
      <c r="J3" s="6" t="s">
        <v>29</v>
      </c>
      <c r="K3" s="6" t="s">
        <v>30</v>
      </c>
      <c r="L3" s="3">
        <v>407801</v>
      </c>
      <c r="M3" s="3" t="s">
        <v>237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 t="shared" ref="S3:S8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8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BOLT, HEX HEAD, M10X1.5 X 80, FT</v>
      </c>
      <c r="U3" s="3" t="str">
        <f t="shared" ref="U3:U8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234</v>
      </c>
      <c r="B4" s="3">
        <v>14</v>
      </c>
      <c r="C4" s="3" t="s">
        <v>33</v>
      </c>
      <c r="D4" s="3" t="s">
        <v>177</v>
      </c>
      <c r="E4" s="3" t="s">
        <v>26</v>
      </c>
      <c r="F4" s="3" t="s">
        <v>26</v>
      </c>
      <c r="G4" s="6">
        <v>1</v>
      </c>
      <c r="H4" s="6" t="s">
        <v>236</v>
      </c>
      <c r="I4" s="3" t="s">
        <v>28</v>
      </c>
      <c r="J4" s="6" t="s">
        <v>29</v>
      </c>
      <c r="K4" s="6" t="s">
        <v>30</v>
      </c>
      <c r="L4" s="3">
        <v>406476</v>
      </c>
      <c r="M4" s="3" t="s">
        <v>114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si="1"/>
        <v>FLAT WASHER, STRUCTURAL, M10</v>
      </c>
      <c r="U4" s="3" t="str">
        <f t="shared" si="2"/>
        <v>Will calculate when Qty/Dwg and Inst/Grp have values</v>
      </c>
    </row>
    <row r="5" spans="1:21" x14ac:dyDescent="0.35">
      <c r="A5" s="3" t="s">
        <v>234</v>
      </c>
      <c r="B5" s="3">
        <v>14</v>
      </c>
      <c r="C5" s="3" t="s">
        <v>37</v>
      </c>
      <c r="D5" s="3" t="s">
        <v>180</v>
      </c>
      <c r="E5" s="3" t="s">
        <v>26</v>
      </c>
      <c r="F5" s="3" t="s">
        <v>26</v>
      </c>
      <c r="G5" s="6">
        <v>1</v>
      </c>
      <c r="H5" s="6" t="s">
        <v>236</v>
      </c>
      <c r="I5" s="3" t="s">
        <v>28</v>
      </c>
      <c r="J5" s="6" t="s">
        <v>29</v>
      </c>
      <c r="K5" s="6" t="s">
        <v>30</v>
      </c>
      <c r="L5" s="3">
        <v>358215</v>
      </c>
      <c r="M5" s="3" t="s">
        <v>238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NUT, HEX, STYLE 1, M10 X 1.5</v>
      </c>
      <c r="U5" s="3" t="str">
        <f t="shared" si="2"/>
        <v>Will calculate when Qty/Dwg and Inst/Grp have values</v>
      </c>
    </row>
    <row r="6" spans="1:21" x14ac:dyDescent="0.35">
      <c r="A6" s="3" t="s">
        <v>234</v>
      </c>
      <c r="B6" s="3" t="s">
        <v>239</v>
      </c>
      <c r="C6" s="3" t="s">
        <v>41</v>
      </c>
      <c r="D6" s="3" t="s">
        <v>240</v>
      </c>
      <c r="E6" s="3" t="s">
        <v>26</v>
      </c>
      <c r="F6" s="3" t="s">
        <v>26</v>
      </c>
      <c r="G6" s="6">
        <v>2</v>
      </c>
      <c r="H6" s="6" t="s">
        <v>27</v>
      </c>
      <c r="I6" s="3" t="s">
        <v>28</v>
      </c>
      <c r="J6" s="6" t="s">
        <v>29</v>
      </c>
      <c r="K6" s="6" t="s">
        <v>30</v>
      </c>
      <c r="L6" s="3">
        <v>476673</v>
      </c>
      <c r="M6" s="3" t="s">
        <v>241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BOLT, HEAVY HEX HEAD, STRUCTURAL, M12 X 1.75 X 75</v>
      </c>
      <c r="U6" s="3" t="str">
        <f t="shared" si="2"/>
        <v>Will calculate when Qty/Dwg and Inst/Grp have values</v>
      </c>
    </row>
    <row r="7" spans="1:21" x14ac:dyDescent="0.35">
      <c r="A7" s="3" t="s">
        <v>234</v>
      </c>
      <c r="B7" s="3" t="s">
        <v>239</v>
      </c>
      <c r="C7" s="3" t="s">
        <v>45</v>
      </c>
      <c r="D7" s="3" t="s">
        <v>184</v>
      </c>
      <c r="E7" s="3" t="s">
        <v>26</v>
      </c>
      <c r="F7" s="3" t="s">
        <v>26</v>
      </c>
      <c r="G7" s="6">
        <v>2</v>
      </c>
      <c r="H7" s="6" t="s">
        <v>27</v>
      </c>
      <c r="I7" s="3" t="s">
        <v>28</v>
      </c>
      <c r="J7" s="6" t="s">
        <v>29</v>
      </c>
      <c r="K7" s="6" t="s">
        <v>30</v>
      </c>
      <c r="L7" s="3">
        <v>407723</v>
      </c>
      <c r="M7" s="3" t="s">
        <v>242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0"/>
        <v>SELECT 304/316 in B1</v>
      </c>
      <c r="T7" s="3" t="str">
        <f t="shared" si="1"/>
        <v>FLAT WASHER, SERIES N, M12</v>
      </c>
      <c r="U7" s="3" t="str">
        <f t="shared" si="2"/>
        <v>Will calculate when Qty/Dwg and Inst/Grp have values</v>
      </c>
    </row>
    <row r="8" spans="1:21" x14ac:dyDescent="0.35">
      <c r="A8" s="3" t="s">
        <v>234</v>
      </c>
      <c r="B8" s="3" t="s">
        <v>239</v>
      </c>
      <c r="C8" s="3" t="s">
        <v>47</v>
      </c>
      <c r="D8" s="3" t="s">
        <v>185</v>
      </c>
      <c r="E8" s="3" t="s">
        <v>26</v>
      </c>
      <c r="F8" s="3" t="s">
        <v>26</v>
      </c>
      <c r="G8" s="6">
        <v>2</v>
      </c>
      <c r="H8" s="6" t="s">
        <v>27</v>
      </c>
      <c r="I8" s="3" t="s">
        <v>28</v>
      </c>
      <c r="J8" s="6" t="s">
        <v>29</v>
      </c>
      <c r="K8" s="6" t="s">
        <v>30</v>
      </c>
      <c r="L8" s="3">
        <v>475116</v>
      </c>
      <c r="M8" s="3" t="s">
        <v>243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0"/>
        <v>SELECT 304/316 in B1</v>
      </c>
      <c r="T8" s="3" t="str">
        <f t="shared" si="1"/>
        <v>NUT, HEAVY HEX, STRUCTURAL, DC, M12 X 1.75</v>
      </c>
      <c r="U8" s="3" t="str">
        <f t="shared" si="2"/>
        <v>Will calculate when Qty/Dwg and Inst/Grp have values</v>
      </c>
    </row>
    <row r="10" spans="1:21" x14ac:dyDescent="0.35">
      <c r="A10" s="3" t="s">
        <v>63</v>
      </c>
      <c r="B10" s="2" t="s">
        <v>244</v>
      </c>
    </row>
    <row r="11" spans="1:21" x14ac:dyDescent="0.35">
      <c r="A11" s="20" t="s">
        <v>65</v>
      </c>
      <c r="B11" s="21" t="s">
        <v>245</v>
      </c>
    </row>
    <row r="12" spans="1:21" x14ac:dyDescent="0.35">
      <c r="A12" s="3" t="s">
        <v>67</v>
      </c>
      <c r="B12" s="2" t="s">
        <v>246</v>
      </c>
    </row>
  </sheetData>
  <conditionalFormatting sqref="A1">
    <cfRule type="expression" dxfId="384" priority="5">
      <formula>OR($B$1=304,$B$1=316)</formula>
    </cfRule>
    <cfRule type="expression" dxfId="383" priority="6">
      <formula>NOT(OR($B$1=304,$B$1=316))</formula>
    </cfRule>
  </conditionalFormatting>
  <conditionalFormatting sqref="J1:J8">
    <cfRule type="cellIs" dxfId="382" priority="1" operator="equal">
      <formula>"Y"</formula>
    </cfRule>
  </conditionalFormatting>
  <conditionalFormatting sqref="K1:K8">
    <cfRule type="cellIs" dxfId="381" priority="2" operator="equal">
      <formula>"Standard-Copied"</formula>
    </cfRule>
    <cfRule type="cellIs" dxfId="380" priority="3" operator="equal">
      <formula>"Modified-Adjusted"</formula>
    </cfRule>
    <cfRule type="cellIs" dxfId="379" priority="4" operator="equal">
      <formula>"Custom-Manual"</formula>
    </cfRule>
  </conditionalFormatting>
  <dataValidations disablePrompts="1" count="3">
    <dataValidation type="list" allowBlank="1" showInputMessage="1" showErrorMessage="1" error="Value must be either 304 or 316" prompt="Enter general hardware material choice here - either 304 or 316" sqref="B1" xr:uid="{01F9545C-A9CB-4A39-A7B6-0D7BC1859B7F}">
      <formula1>"304,316,304 or 316"</formula1>
    </dataValidation>
    <dataValidation type="list" allowBlank="1" showInputMessage="1" showErrorMessage="1" sqref="J3:J8" xr:uid="{BE67E904-5DB2-4B5E-8373-FE0BD5681891}">
      <formula1>"N,Y"</formula1>
    </dataValidation>
    <dataValidation type="list" allowBlank="1" showInputMessage="1" showErrorMessage="1" sqref="K3:K8" xr:uid="{6BE486BD-3AEB-4CEE-B4A9-7C8B44FF4E8A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46CE-79D9-4E77-AD82-FEE6A2BA82DB}">
  <dimension ref="A1:U6"/>
  <sheetViews>
    <sheetView workbookViewId="0"/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3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26.542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37.5429687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247</v>
      </c>
      <c r="B3" s="3">
        <v>21</v>
      </c>
      <c r="C3" s="3" t="s">
        <v>24</v>
      </c>
      <c r="D3" s="3" t="s">
        <v>248</v>
      </c>
      <c r="E3" s="3" t="s">
        <v>46</v>
      </c>
      <c r="F3" s="3" t="s">
        <v>249</v>
      </c>
      <c r="G3" s="6">
        <v>1</v>
      </c>
      <c r="H3" s="6" t="s">
        <v>236</v>
      </c>
      <c r="I3" s="3" t="s">
        <v>28</v>
      </c>
      <c r="J3" s="6" t="s">
        <v>29</v>
      </c>
      <c r="K3" s="6" t="s">
        <v>30</v>
      </c>
      <c r="L3" s="3">
        <v>495283</v>
      </c>
      <c r="M3" s="3" t="s">
        <v>250</v>
      </c>
      <c r="N3" s="3" t="s">
        <v>26</v>
      </c>
      <c r="O3" s="3" t="s">
        <v>26</v>
      </c>
      <c r="P3" s="3" t="s">
        <v>251</v>
      </c>
      <c r="Q3" s="3" t="s">
        <v>251</v>
      </c>
      <c r="R3" s="3">
        <v>1</v>
      </c>
      <c r="S3" s="3" t="str">
        <f t="shared" ref="S3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( SEE NOTE 2 IN of ) [M] ANGLE, L50X50X6</v>
      </c>
      <c r="U3" s="3" t="str">
        <f t="shared" ref="U3" si="2">(IFERROR(IF(G3*H3=0,"Qty/Dwg and Inst/Grp need to be non-zero",G3*H3),"Will calculate when Qty/Dwg and Inst/Grp have values"))</f>
        <v>Will calculate when Qty/Dwg and Inst/Grp have values</v>
      </c>
    </row>
    <row r="5" spans="1:21" x14ac:dyDescent="0.35">
      <c r="A5" s="18" t="s">
        <v>63</v>
      </c>
      <c r="B5" s="19" t="s">
        <v>232</v>
      </c>
    </row>
    <row r="6" spans="1:21" x14ac:dyDescent="0.35">
      <c r="A6" s="3" t="s">
        <v>65</v>
      </c>
      <c r="B6" s="2" t="s">
        <v>252</v>
      </c>
    </row>
  </sheetData>
  <conditionalFormatting sqref="A1">
    <cfRule type="expression" dxfId="355" priority="5">
      <formula>OR($B$1=304,$B$1=316)</formula>
    </cfRule>
    <cfRule type="expression" dxfId="354" priority="6">
      <formula>NOT(OR($B$1=304,$B$1=316))</formula>
    </cfRule>
  </conditionalFormatting>
  <conditionalFormatting sqref="J1:J3">
    <cfRule type="cellIs" dxfId="353" priority="1" operator="equal">
      <formula>"Y"</formula>
    </cfRule>
  </conditionalFormatting>
  <conditionalFormatting sqref="K1:K3">
    <cfRule type="cellIs" dxfId="352" priority="2" operator="equal">
      <formula>"Standard-Copied"</formula>
    </cfRule>
    <cfRule type="cellIs" dxfId="351" priority="3" operator="equal">
      <formula>"Modified-Adjusted"</formula>
    </cfRule>
    <cfRule type="cellIs" dxfId="350" priority="4" operator="equal">
      <formula>"Custom-Manual"</formula>
    </cfRule>
  </conditionalFormatting>
  <dataValidations disablePrompts="1" count="3">
    <dataValidation type="list" allowBlank="1" showInputMessage="1" showErrorMessage="1" sqref="K3" xr:uid="{58362F5B-41EF-404E-A3C3-F1766068C154}">
      <formula1>"Standard-Copied,Modified-Adjusted,Custom-Manual,(enter per project)"</formula1>
    </dataValidation>
    <dataValidation type="list" allowBlank="1" showInputMessage="1" showErrorMessage="1" sqref="J3" xr:uid="{AABEC545-6017-489C-A55F-27C1620C3046}">
      <formula1>"N,Y"</formula1>
    </dataValidation>
    <dataValidation type="list" allowBlank="1" showInputMessage="1" showErrorMessage="1" error="Value must be either 304 or 316" prompt="Enter general hardware material choice here - either 304 or 316" sqref="B1" xr:uid="{53F3E901-63D8-4119-BA8C-574807756B92}">
      <formula1>"304,316,304 or 316"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6CC7-5EE5-480B-B7D7-8D5868555FA4}">
  <dimension ref="A1:U28"/>
  <sheetViews>
    <sheetView zoomScaleNormal="100" workbookViewId="0">
      <selection activeCell="M20" sqref="M20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30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49.17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20.26953125" style="3" bestFit="1" customWidth="1"/>
    <col min="20" max="20" width="49.179687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253</v>
      </c>
      <c r="B3" s="3">
        <v>1</v>
      </c>
      <c r="C3" s="3" t="s">
        <v>24</v>
      </c>
      <c r="D3" s="3" t="s">
        <v>70</v>
      </c>
      <c r="E3" s="3" t="s">
        <v>26</v>
      </c>
      <c r="F3" s="3" t="s">
        <v>26</v>
      </c>
      <c r="G3" s="6">
        <v>4</v>
      </c>
      <c r="H3" s="6" t="s">
        <v>27</v>
      </c>
      <c r="I3" s="3" t="s">
        <v>28</v>
      </c>
      <c r="J3" s="6" t="s">
        <v>29</v>
      </c>
      <c r="K3" s="6" t="s">
        <v>30</v>
      </c>
      <c r="L3" s="3" t="s">
        <v>31</v>
      </c>
      <c r="M3" s="3" t="s">
        <v>32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 t="shared" ref="S3:S8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8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( 304 or 316 SS of ) BOLT, HEAVY HEX HEAD, STRUCTURAL, M20 X 50</v>
      </c>
      <c r="U3" s="3" t="str">
        <f t="shared" ref="U3:U8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253</v>
      </c>
      <c r="B4" s="3">
        <v>1</v>
      </c>
      <c r="C4" s="3" t="s">
        <v>33</v>
      </c>
      <c r="D4" s="3" t="s">
        <v>254</v>
      </c>
      <c r="E4" s="3" t="s">
        <v>26</v>
      </c>
      <c r="F4" s="3" t="s">
        <v>26</v>
      </c>
      <c r="G4" s="6">
        <v>4</v>
      </c>
      <c r="H4" s="6" t="s">
        <v>27</v>
      </c>
      <c r="I4" s="3" t="s">
        <v>28</v>
      </c>
      <c r="J4" s="6" t="s">
        <v>29</v>
      </c>
      <c r="K4" s="6" t="s">
        <v>30</v>
      </c>
      <c r="L4" s="3" t="s">
        <v>39</v>
      </c>
      <c r="M4" s="3" t="s">
        <v>40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si="1"/>
        <v>( 304 or 316 SS of ) FLAT WASHER, STRUCTURAL, M20</v>
      </c>
      <c r="U4" s="3" t="str">
        <f t="shared" si="2"/>
        <v>Will calculate when Qty/Dwg and Inst/Grp have values</v>
      </c>
    </row>
    <row r="5" spans="1:21" x14ac:dyDescent="0.35">
      <c r="A5" s="3" t="s">
        <v>253</v>
      </c>
      <c r="B5" s="3">
        <v>1</v>
      </c>
      <c r="C5" s="3" t="s">
        <v>37</v>
      </c>
      <c r="D5" s="3" t="s">
        <v>255</v>
      </c>
      <c r="E5" s="3" t="s">
        <v>26</v>
      </c>
      <c r="F5" s="3" t="s">
        <v>26</v>
      </c>
      <c r="G5" s="6">
        <v>4</v>
      </c>
      <c r="H5" s="6" t="s">
        <v>27</v>
      </c>
      <c r="I5" s="3" t="s">
        <v>28</v>
      </c>
      <c r="J5" s="6" t="s">
        <v>29</v>
      </c>
      <c r="K5" s="6" t="s">
        <v>30</v>
      </c>
      <c r="L5" s="3" t="s">
        <v>35</v>
      </c>
      <c r="M5" s="3" t="s">
        <v>36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( 304 or 316 SS of ) NUT, HEAVY HEX, STRUCTURAL, M20</v>
      </c>
      <c r="U5" s="3" t="str">
        <f t="shared" si="2"/>
        <v>Will calculate when Qty/Dwg and Inst/Grp have values</v>
      </c>
    </row>
    <row r="6" spans="1:21" x14ac:dyDescent="0.35">
      <c r="A6" s="3" t="s">
        <v>253</v>
      </c>
      <c r="B6" s="3">
        <v>2</v>
      </c>
      <c r="C6" s="3" t="s">
        <v>41</v>
      </c>
      <c r="D6" s="3" t="s">
        <v>256</v>
      </c>
      <c r="E6" s="3" t="s">
        <v>26</v>
      </c>
      <c r="F6" s="3" t="s">
        <v>26</v>
      </c>
      <c r="G6" s="6">
        <v>4</v>
      </c>
      <c r="H6" s="6" t="s">
        <v>27</v>
      </c>
      <c r="I6" s="3" t="s">
        <v>28</v>
      </c>
      <c r="J6" s="6" t="s">
        <v>29</v>
      </c>
      <c r="K6" s="6" t="s">
        <v>30</v>
      </c>
      <c r="L6" s="3" t="s">
        <v>257</v>
      </c>
      <c r="M6" s="3" t="s">
        <v>258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( 304 or 316 SS of ) BOLT, HEAVY HEX HEAD, STRUCTURAL, M20 X 90</v>
      </c>
      <c r="U6" s="3" t="str">
        <f t="shared" si="2"/>
        <v>Will calculate when Qty/Dwg and Inst/Grp have values</v>
      </c>
    </row>
    <row r="7" spans="1:21" x14ac:dyDescent="0.35">
      <c r="A7" s="3" t="s">
        <v>253</v>
      </c>
      <c r="B7" s="3">
        <v>2</v>
      </c>
      <c r="C7" s="3" t="s">
        <v>45</v>
      </c>
      <c r="D7" s="3" t="s">
        <v>88</v>
      </c>
      <c r="E7" s="3" t="s">
        <v>26</v>
      </c>
      <c r="F7" s="3" t="s">
        <v>26</v>
      </c>
      <c r="G7" s="6">
        <v>4</v>
      </c>
      <c r="H7" s="6" t="s">
        <v>27</v>
      </c>
      <c r="I7" s="3" t="s">
        <v>28</v>
      </c>
      <c r="J7" s="6" t="s">
        <v>29</v>
      </c>
      <c r="K7" s="6" t="s">
        <v>30</v>
      </c>
      <c r="L7" s="3" t="s">
        <v>39</v>
      </c>
      <c r="M7" s="3" t="s">
        <v>40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0"/>
        <v>SELECT 304/316 in B1</v>
      </c>
      <c r="T7" s="3" t="str">
        <f t="shared" si="1"/>
        <v>( 304 or 316 SS of ) FLAT WASHER, STRUCTURAL, M20</v>
      </c>
      <c r="U7" s="3" t="str">
        <f t="shared" si="2"/>
        <v>Will calculate when Qty/Dwg and Inst/Grp have values</v>
      </c>
    </row>
    <row r="8" spans="1:21" x14ac:dyDescent="0.35">
      <c r="A8" s="3" t="s">
        <v>253</v>
      </c>
      <c r="B8" s="3">
        <v>2</v>
      </c>
      <c r="C8" s="3" t="s">
        <v>47</v>
      </c>
      <c r="D8" s="3" t="s">
        <v>89</v>
      </c>
      <c r="E8" s="3" t="s">
        <v>26</v>
      </c>
      <c r="F8" s="3" t="s">
        <v>26</v>
      </c>
      <c r="G8" s="6">
        <v>4</v>
      </c>
      <c r="H8" s="6" t="s">
        <v>27</v>
      </c>
      <c r="I8" s="3" t="s">
        <v>28</v>
      </c>
      <c r="J8" s="6" t="s">
        <v>29</v>
      </c>
      <c r="K8" s="6" t="s">
        <v>30</v>
      </c>
      <c r="L8" s="3" t="s">
        <v>35</v>
      </c>
      <c r="M8" s="3" t="s">
        <v>36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0"/>
        <v>SELECT 304/316 in B1</v>
      </c>
      <c r="T8" s="3" t="str">
        <f t="shared" si="1"/>
        <v>( 304 or 316 SS of ) NUT, HEAVY HEX, STRUCTURAL, M20</v>
      </c>
      <c r="U8" s="3" t="str">
        <f t="shared" si="2"/>
        <v>Will calculate when Qty/Dwg and Inst/Grp have values</v>
      </c>
    </row>
    <row r="9" spans="1:21" x14ac:dyDescent="0.35">
      <c r="A9" s="3" t="s">
        <v>253</v>
      </c>
      <c r="B9" s="3">
        <v>3</v>
      </c>
      <c r="C9" s="3" t="s">
        <v>48</v>
      </c>
      <c r="D9" s="3" t="s">
        <v>70</v>
      </c>
      <c r="E9" s="3" t="s">
        <v>26</v>
      </c>
      <c r="F9" s="3" t="s">
        <v>26</v>
      </c>
      <c r="G9" s="6">
        <v>2</v>
      </c>
      <c r="H9" s="6" t="s">
        <v>27</v>
      </c>
      <c r="I9" s="3" t="s">
        <v>28</v>
      </c>
      <c r="J9" s="6" t="s">
        <v>29</v>
      </c>
      <c r="K9" s="6" t="s">
        <v>30</v>
      </c>
      <c r="L9" s="3" t="s">
        <v>31</v>
      </c>
      <c r="M9" s="3" t="s">
        <v>32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ref="S9:S20" si="3">IF(AND(LEN(L9)=9,F9="N/A"),L9,IF(LEN(L9)=9,"( "&amp;L9&amp;" @ "&amp;E9&amp;" "&amp;F9&amp;")",IF(AND($B$1=304,F9="N/A"),VALUE(LEFT(L9,6)),IF(AND($B$1=316,F9="N/A"),VALUE(RIGHT(L9,6)),IF($B$1=304,"( "&amp;VALUE(LEFT(L9,6))&amp;" @ "&amp;E9&amp;" "&amp;F9&amp;")",IF($B$1=316,"( "&amp;VALUE(RIGHT(L9,6))&amp;" @ "&amp;E9&amp;" "&amp;F9&amp;")","SELECT 304/316 in B1"))))))</f>
        <v>SELECT 304/316 in B1</v>
      </c>
      <c r="T9" s="3" t="str">
        <f t="shared" ref="T9:T20" si="4">IF(AND(F9="N/A",OR(LEN(L9)=6,LEN(L9)=9)),M9,IF(AND(F9="n/a",LEN(L9)&gt;9),"( "&amp;$B$1&amp;" SS of ) "&amp;M9,IF(OR(LEN(L9)=6,LEN(L9)=9),"( "&amp;E9&amp;" "&amp;F9&amp;" of ) "&amp;M9,IF(LEN(L9)&gt;9,"( "&amp;E9&amp;" "&amp;F9&amp;" of "&amp;$B$1&amp;" SS of ) "&amp;M9,"ERROR IN WWID OR Measure Units"))))</f>
        <v>( 304 or 316 SS of ) BOLT, HEAVY HEX HEAD, STRUCTURAL, M20 X 50</v>
      </c>
      <c r="U9" s="3" t="str">
        <f t="shared" ref="U9:U20" si="5">(IFERROR(IF(G9*H9=0,"Qty/Dwg and Inst/Grp need to be non-zero",G9*H9),"Will calculate when Qty/Dwg and Inst/Grp have values"))</f>
        <v>Will calculate when Qty/Dwg and Inst/Grp have values</v>
      </c>
    </row>
    <row r="10" spans="1:21" x14ac:dyDescent="0.35">
      <c r="A10" s="3" t="s">
        <v>253</v>
      </c>
      <c r="B10" s="3">
        <v>3</v>
      </c>
      <c r="C10" s="3" t="s">
        <v>49</v>
      </c>
      <c r="D10" s="3" t="s">
        <v>254</v>
      </c>
      <c r="E10" s="3" t="s">
        <v>26</v>
      </c>
      <c r="F10" s="3" t="s">
        <v>26</v>
      </c>
      <c r="G10" s="6">
        <v>2</v>
      </c>
      <c r="H10" s="6" t="s">
        <v>27</v>
      </c>
      <c r="I10" s="3" t="s">
        <v>28</v>
      </c>
      <c r="J10" s="6" t="s">
        <v>29</v>
      </c>
      <c r="K10" s="6" t="s">
        <v>30</v>
      </c>
      <c r="L10" s="3" t="s">
        <v>39</v>
      </c>
      <c r="M10" s="3" t="s">
        <v>40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 t="shared" si="3"/>
        <v>SELECT 304/316 in B1</v>
      </c>
      <c r="T10" s="3" t="str">
        <f t="shared" si="4"/>
        <v>( 304 or 316 SS of ) FLAT WASHER, STRUCTURAL, M20</v>
      </c>
      <c r="U10" s="3" t="str">
        <f t="shared" si="5"/>
        <v>Will calculate when Qty/Dwg and Inst/Grp have values</v>
      </c>
    </row>
    <row r="11" spans="1:21" x14ac:dyDescent="0.35">
      <c r="A11" s="3" t="s">
        <v>253</v>
      </c>
      <c r="B11" s="3">
        <v>3</v>
      </c>
      <c r="C11" s="3" t="s">
        <v>50</v>
      </c>
      <c r="D11" s="3" t="s">
        <v>255</v>
      </c>
      <c r="E11" s="3" t="s">
        <v>26</v>
      </c>
      <c r="F11" s="3" t="s">
        <v>26</v>
      </c>
      <c r="G11" s="6">
        <v>2</v>
      </c>
      <c r="H11" s="6" t="s">
        <v>27</v>
      </c>
      <c r="I11" s="3" t="s">
        <v>28</v>
      </c>
      <c r="J11" s="6" t="s">
        <v>29</v>
      </c>
      <c r="K11" s="6" t="s">
        <v>30</v>
      </c>
      <c r="L11" s="3" t="s">
        <v>35</v>
      </c>
      <c r="M11" s="3" t="s">
        <v>36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 t="shared" si="3"/>
        <v>SELECT 304/316 in B1</v>
      </c>
      <c r="T11" s="3" t="str">
        <f t="shared" si="4"/>
        <v>( 304 or 316 SS of ) NUT, HEAVY HEX, STRUCTURAL, M20</v>
      </c>
      <c r="U11" s="3" t="str">
        <f t="shared" si="5"/>
        <v>Will calculate when Qty/Dwg and Inst/Grp have values</v>
      </c>
    </row>
    <row r="12" spans="1:21" x14ac:dyDescent="0.35">
      <c r="A12" s="3" t="s">
        <v>253</v>
      </c>
      <c r="B12" s="3">
        <v>4</v>
      </c>
      <c r="C12" s="3" t="s">
        <v>51</v>
      </c>
      <c r="D12" s="3" t="s">
        <v>70</v>
      </c>
      <c r="E12" s="3" t="s">
        <v>26</v>
      </c>
      <c r="F12" s="3" t="s">
        <v>26</v>
      </c>
      <c r="G12" s="6" t="s">
        <v>46</v>
      </c>
      <c r="H12" s="6" t="s">
        <v>27</v>
      </c>
      <c r="I12" s="3" t="s">
        <v>28</v>
      </c>
      <c r="J12" s="6" t="s">
        <v>29</v>
      </c>
      <c r="K12" s="6" t="s">
        <v>30</v>
      </c>
      <c r="L12" s="3" t="s">
        <v>31</v>
      </c>
      <c r="M12" s="3" t="s">
        <v>32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si="3"/>
        <v>SELECT 304/316 in B1</v>
      </c>
      <c r="T12" s="3" t="str">
        <f t="shared" si="4"/>
        <v>( 304 or 316 SS of ) BOLT, HEAVY HEX HEAD, STRUCTURAL, M20 X 50</v>
      </c>
      <c r="U12" s="3" t="str">
        <f t="shared" si="5"/>
        <v>Will calculate when Qty/Dwg and Inst/Grp have values</v>
      </c>
    </row>
    <row r="13" spans="1:21" x14ac:dyDescent="0.35">
      <c r="A13" s="3" t="s">
        <v>253</v>
      </c>
      <c r="B13" s="3">
        <v>4</v>
      </c>
      <c r="C13" s="3" t="s">
        <v>52</v>
      </c>
      <c r="D13" s="3" t="s">
        <v>254</v>
      </c>
      <c r="E13" s="3" t="s">
        <v>26</v>
      </c>
      <c r="F13" s="3" t="s">
        <v>26</v>
      </c>
      <c r="G13" s="6" t="s">
        <v>46</v>
      </c>
      <c r="H13" s="6" t="s">
        <v>27</v>
      </c>
      <c r="I13" s="3" t="s">
        <v>28</v>
      </c>
      <c r="J13" s="6" t="s">
        <v>29</v>
      </c>
      <c r="K13" s="6" t="s">
        <v>30</v>
      </c>
      <c r="L13" s="3" t="s">
        <v>39</v>
      </c>
      <c r="M13" s="3" t="s">
        <v>40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3"/>
        <v>SELECT 304/316 in B1</v>
      </c>
      <c r="T13" s="3" t="str">
        <f t="shared" si="4"/>
        <v>( 304 or 316 SS of ) FLAT WASHER, STRUCTURAL, M20</v>
      </c>
      <c r="U13" s="3" t="str">
        <f t="shared" si="5"/>
        <v>Will calculate when Qty/Dwg and Inst/Grp have values</v>
      </c>
    </row>
    <row r="14" spans="1:21" x14ac:dyDescent="0.35">
      <c r="A14" s="3" t="s">
        <v>253</v>
      </c>
      <c r="B14" s="3">
        <v>4</v>
      </c>
      <c r="C14" s="3" t="s">
        <v>53</v>
      </c>
      <c r="D14" s="3" t="s">
        <v>255</v>
      </c>
      <c r="E14" s="3" t="s">
        <v>26</v>
      </c>
      <c r="F14" s="3" t="s">
        <v>26</v>
      </c>
      <c r="G14" s="6" t="s">
        <v>46</v>
      </c>
      <c r="H14" s="6" t="s">
        <v>27</v>
      </c>
      <c r="I14" s="3" t="s">
        <v>28</v>
      </c>
      <c r="J14" s="6" t="s">
        <v>29</v>
      </c>
      <c r="K14" s="6" t="s">
        <v>30</v>
      </c>
      <c r="L14" s="3" t="s">
        <v>35</v>
      </c>
      <c r="M14" s="3" t="s">
        <v>36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3"/>
        <v>SELECT 304/316 in B1</v>
      </c>
      <c r="T14" s="3" t="str">
        <f t="shared" si="4"/>
        <v>( 304 or 316 SS of ) NUT, HEAVY HEX, STRUCTURAL, M20</v>
      </c>
      <c r="U14" s="3" t="str">
        <f t="shared" si="5"/>
        <v>Will calculate when Qty/Dwg and Inst/Grp have values</v>
      </c>
    </row>
    <row r="15" spans="1:21" x14ac:dyDescent="0.35">
      <c r="A15" s="3" t="s">
        <v>253</v>
      </c>
      <c r="B15" s="3">
        <v>5</v>
      </c>
      <c r="C15" s="3" t="s">
        <v>29</v>
      </c>
      <c r="D15" s="3" t="s">
        <v>70</v>
      </c>
      <c r="E15" s="3" t="s">
        <v>26</v>
      </c>
      <c r="F15" s="3" t="s">
        <v>26</v>
      </c>
      <c r="G15" s="6">
        <v>2</v>
      </c>
      <c r="H15" s="6" t="s">
        <v>27</v>
      </c>
      <c r="I15" s="3" t="s">
        <v>28</v>
      </c>
      <c r="J15" s="6" t="s">
        <v>29</v>
      </c>
      <c r="K15" s="6" t="s">
        <v>30</v>
      </c>
      <c r="L15" s="3" t="s">
        <v>31</v>
      </c>
      <c r="M15" s="3" t="s">
        <v>32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1</v>
      </c>
      <c r="S15" s="3" t="str">
        <f t="shared" si="3"/>
        <v>SELECT 304/316 in B1</v>
      </c>
      <c r="T15" s="3" t="str">
        <f t="shared" si="4"/>
        <v>( 304 or 316 SS of ) BOLT, HEAVY HEX HEAD, STRUCTURAL, M20 X 50</v>
      </c>
      <c r="U15" s="3" t="str">
        <f t="shared" si="5"/>
        <v>Will calculate when Qty/Dwg and Inst/Grp have values</v>
      </c>
    </row>
    <row r="16" spans="1:21" x14ac:dyDescent="0.35">
      <c r="A16" s="3" t="s">
        <v>253</v>
      </c>
      <c r="B16" s="3">
        <v>5</v>
      </c>
      <c r="C16" s="3" t="s">
        <v>54</v>
      </c>
      <c r="D16" s="3" t="s">
        <v>254</v>
      </c>
      <c r="E16" s="3" t="s">
        <v>26</v>
      </c>
      <c r="F16" s="3" t="s">
        <v>26</v>
      </c>
      <c r="G16" s="6">
        <v>2</v>
      </c>
      <c r="H16" s="6" t="s">
        <v>27</v>
      </c>
      <c r="I16" s="3" t="s">
        <v>28</v>
      </c>
      <c r="J16" s="6" t="s">
        <v>29</v>
      </c>
      <c r="K16" s="6" t="s">
        <v>30</v>
      </c>
      <c r="L16" s="3" t="s">
        <v>39</v>
      </c>
      <c r="M16" s="3" t="s">
        <v>40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1</v>
      </c>
      <c r="S16" s="3" t="str">
        <f t="shared" si="3"/>
        <v>SELECT 304/316 in B1</v>
      </c>
      <c r="T16" s="3" t="str">
        <f t="shared" si="4"/>
        <v>( 304 or 316 SS of ) FLAT WASHER, STRUCTURAL, M20</v>
      </c>
      <c r="U16" s="3" t="str">
        <f t="shared" si="5"/>
        <v>Will calculate when Qty/Dwg and Inst/Grp have values</v>
      </c>
    </row>
    <row r="17" spans="1:21" x14ac:dyDescent="0.35">
      <c r="A17" s="3" t="s">
        <v>253</v>
      </c>
      <c r="B17" s="3">
        <v>5</v>
      </c>
      <c r="C17" s="3" t="s">
        <v>55</v>
      </c>
      <c r="D17" s="3" t="s">
        <v>255</v>
      </c>
      <c r="E17" s="3" t="s">
        <v>26</v>
      </c>
      <c r="F17" s="3" t="s">
        <v>26</v>
      </c>
      <c r="G17" s="6">
        <v>2</v>
      </c>
      <c r="H17" s="6" t="s">
        <v>27</v>
      </c>
      <c r="I17" s="3" t="s">
        <v>28</v>
      </c>
      <c r="J17" s="6" t="s">
        <v>29</v>
      </c>
      <c r="K17" s="6" t="s">
        <v>30</v>
      </c>
      <c r="L17" s="3" t="s">
        <v>35</v>
      </c>
      <c r="M17" s="3" t="s">
        <v>36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1</v>
      </c>
      <c r="S17" s="3" t="str">
        <f t="shared" si="3"/>
        <v>SELECT 304/316 in B1</v>
      </c>
      <c r="T17" s="3" t="str">
        <f t="shared" si="4"/>
        <v>( 304 or 316 SS of ) NUT, HEAVY HEX, STRUCTURAL, M20</v>
      </c>
      <c r="U17" s="3" t="str">
        <f t="shared" si="5"/>
        <v>Will calculate when Qty/Dwg and Inst/Grp have values</v>
      </c>
    </row>
    <row r="18" spans="1:21" x14ac:dyDescent="0.35">
      <c r="A18" s="3" t="s">
        <v>253</v>
      </c>
      <c r="B18" s="3">
        <v>6</v>
      </c>
      <c r="C18" s="3" t="s">
        <v>56</v>
      </c>
      <c r="D18" s="3" t="s">
        <v>70</v>
      </c>
      <c r="E18" s="3" t="s">
        <v>26</v>
      </c>
      <c r="F18" s="3" t="s">
        <v>26</v>
      </c>
      <c r="G18" s="6">
        <v>1</v>
      </c>
      <c r="H18" s="6" t="s">
        <v>27</v>
      </c>
      <c r="I18" s="3" t="s">
        <v>28</v>
      </c>
      <c r="J18" s="6" t="s">
        <v>29</v>
      </c>
      <c r="K18" s="6" t="s">
        <v>30</v>
      </c>
      <c r="L18" s="3" t="s">
        <v>31</v>
      </c>
      <c r="M18" s="3" t="s">
        <v>32</v>
      </c>
      <c r="N18" s="3" t="s">
        <v>26</v>
      </c>
      <c r="O18" s="3" t="s">
        <v>26</v>
      </c>
      <c r="P18" s="3" t="s">
        <v>26</v>
      </c>
      <c r="Q18" s="3">
        <v>0</v>
      </c>
      <c r="R18" s="3">
        <v>1</v>
      </c>
      <c r="S18" s="3" t="str">
        <f t="shared" si="3"/>
        <v>SELECT 304/316 in B1</v>
      </c>
      <c r="T18" s="3" t="str">
        <f t="shared" si="4"/>
        <v>( 304 or 316 SS of ) BOLT, HEAVY HEX HEAD, STRUCTURAL, M20 X 50</v>
      </c>
      <c r="U18" s="3" t="str">
        <f t="shared" si="5"/>
        <v>Will calculate when Qty/Dwg and Inst/Grp have values</v>
      </c>
    </row>
    <row r="19" spans="1:21" x14ac:dyDescent="0.35">
      <c r="A19" s="3" t="s">
        <v>253</v>
      </c>
      <c r="B19" s="3">
        <v>6</v>
      </c>
      <c r="C19" s="3" t="s">
        <v>57</v>
      </c>
      <c r="D19" s="3" t="s">
        <v>254</v>
      </c>
      <c r="E19" s="3" t="s">
        <v>26</v>
      </c>
      <c r="F19" s="3" t="s">
        <v>26</v>
      </c>
      <c r="G19" s="6">
        <v>1</v>
      </c>
      <c r="H19" s="6" t="s">
        <v>27</v>
      </c>
      <c r="I19" s="3" t="s">
        <v>28</v>
      </c>
      <c r="J19" s="6" t="s">
        <v>29</v>
      </c>
      <c r="K19" s="6" t="s">
        <v>30</v>
      </c>
      <c r="L19" s="3" t="s">
        <v>39</v>
      </c>
      <c r="M19" s="3" t="s">
        <v>40</v>
      </c>
      <c r="N19" s="3" t="s">
        <v>26</v>
      </c>
      <c r="O19" s="3" t="s">
        <v>26</v>
      </c>
      <c r="P19" s="3" t="s">
        <v>26</v>
      </c>
      <c r="Q19" s="3">
        <v>0</v>
      </c>
      <c r="R19" s="3">
        <v>1</v>
      </c>
      <c r="S19" s="3" t="str">
        <f t="shared" si="3"/>
        <v>SELECT 304/316 in B1</v>
      </c>
      <c r="T19" s="3" t="str">
        <f t="shared" si="4"/>
        <v>( 304 or 316 SS of ) FLAT WASHER, STRUCTURAL, M20</v>
      </c>
      <c r="U19" s="3" t="str">
        <f t="shared" si="5"/>
        <v>Will calculate when Qty/Dwg and Inst/Grp have values</v>
      </c>
    </row>
    <row r="20" spans="1:21" x14ac:dyDescent="0.35">
      <c r="A20" s="3" t="s">
        <v>253</v>
      </c>
      <c r="B20" s="3">
        <v>6</v>
      </c>
      <c r="C20" s="3" t="s">
        <v>58</v>
      </c>
      <c r="D20" s="3" t="s">
        <v>255</v>
      </c>
      <c r="E20" s="3" t="s">
        <v>26</v>
      </c>
      <c r="F20" s="3" t="s">
        <v>26</v>
      </c>
      <c r="G20" s="6">
        <v>1</v>
      </c>
      <c r="H20" s="6" t="s">
        <v>27</v>
      </c>
      <c r="I20" s="3" t="s">
        <v>28</v>
      </c>
      <c r="J20" s="6" t="s">
        <v>29</v>
      </c>
      <c r="K20" s="6" t="s">
        <v>30</v>
      </c>
      <c r="L20" s="3" t="s">
        <v>35</v>
      </c>
      <c r="M20" s="3" t="s">
        <v>36</v>
      </c>
      <c r="N20" s="3" t="s">
        <v>26</v>
      </c>
      <c r="O20" s="3" t="s">
        <v>26</v>
      </c>
      <c r="P20" s="3" t="s">
        <v>26</v>
      </c>
      <c r="Q20" s="3">
        <v>0</v>
      </c>
      <c r="R20" s="3">
        <v>1</v>
      </c>
      <c r="S20" s="3" t="str">
        <f t="shared" si="3"/>
        <v>SELECT 304/316 in B1</v>
      </c>
      <c r="T20" s="3" t="str">
        <f t="shared" si="4"/>
        <v>( 304 or 316 SS of ) NUT, HEAVY HEX, STRUCTURAL, M20</v>
      </c>
      <c r="U20" s="3" t="str">
        <f t="shared" si="5"/>
        <v>Will calculate when Qty/Dwg and Inst/Grp have values</v>
      </c>
    </row>
    <row r="22" spans="1:21" x14ac:dyDescent="0.35">
      <c r="A22" s="3" t="s">
        <v>63</v>
      </c>
      <c r="B22" s="2" t="s">
        <v>66</v>
      </c>
    </row>
    <row r="23" spans="1:21" x14ac:dyDescent="0.35">
      <c r="A23" s="3" t="s">
        <v>65</v>
      </c>
      <c r="B23" s="2" t="s">
        <v>213</v>
      </c>
    </row>
    <row r="24" spans="1:21" x14ac:dyDescent="0.35">
      <c r="A24" s="3" t="s">
        <v>67</v>
      </c>
      <c r="B24" s="2" t="s">
        <v>259</v>
      </c>
    </row>
    <row r="25" spans="1:21" x14ac:dyDescent="0.35">
      <c r="B25" s="2"/>
    </row>
    <row r="26" spans="1:21" x14ac:dyDescent="0.35">
      <c r="B26" s="2"/>
    </row>
    <row r="27" spans="1:21" x14ac:dyDescent="0.35">
      <c r="B27" s="2"/>
    </row>
    <row r="28" spans="1:21" x14ac:dyDescent="0.35">
      <c r="B28" s="2"/>
    </row>
  </sheetData>
  <conditionalFormatting sqref="A1">
    <cfRule type="expression" dxfId="326" priority="5">
      <formula>OR($B$1=304,$B$1=316)</formula>
    </cfRule>
    <cfRule type="expression" dxfId="325" priority="6">
      <formula>NOT(OR($B$1=304,$B$1=316))</formula>
    </cfRule>
  </conditionalFormatting>
  <conditionalFormatting sqref="J1:J8">
    <cfRule type="cellIs" dxfId="324" priority="1" operator="equal">
      <formula>"Y"</formula>
    </cfRule>
  </conditionalFormatting>
  <conditionalFormatting sqref="K1:K8">
    <cfRule type="cellIs" dxfId="323" priority="2" operator="equal">
      <formula>"Standard-Copied"</formula>
    </cfRule>
    <cfRule type="cellIs" dxfId="322" priority="3" operator="equal">
      <formula>"Modified-Adjusted"</formula>
    </cfRule>
    <cfRule type="cellIs" dxfId="321" priority="4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2F9F3362-314D-496A-A3C3-8907FC3F8771}">
      <formula1>"304,316,304 or 316"</formula1>
    </dataValidation>
    <dataValidation type="list" allowBlank="1" showInputMessage="1" showErrorMessage="1" sqref="J3:J20" xr:uid="{5D29F8CD-3BA2-4AB8-9A8E-2A88870DD347}">
      <formula1>"N,Y"</formula1>
    </dataValidation>
    <dataValidation type="list" allowBlank="1" showInputMessage="1" showErrorMessage="1" sqref="K3:K20" xr:uid="{A8C23327-0DA8-4742-A22C-A7578710FA9B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FD62A-3A40-4837-8865-FE5C07CDCF65}">
  <dimension ref="A1:U51"/>
  <sheetViews>
    <sheetView zoomScaleNormal="100" workbookViewId="0">
      <selection activeCell="M24" sqref="M24"/>
    </sheetView>
  </sheetViews>
  <sheetFormatPr defaultColWidth="9.1796875" defaultRowHeight="14.5" x14ac:dyDescent="0.35"/>
  <cols>
    <col min="1" max="1" width="15.81640625" style="3" bestFit="1" customWidth="1"/>
    <col min="2" max="2" width="16.453125" style="3" customWidth="1"/>
    <col min="3" max="3" width="14.1796875" style="3" bestFit="1" customWidth="1"/>
    <col min="4" max="4" width="35.54296875" style="3" bestFit="1" customWidth="1"/>
    <col min="5" max="5" width="16.81640625" style="3" bestFit="1" customWidth="1"/>
    <col min="6" max="6" width="16.453125" style="3" bestFit="1" customWidth="1"/>
    <col min="7" max="7" width="19.81640625" style="3" bestFit="1" customWidth="1"/>
    <col min="8" max="8" width="24.7265625" style="3" bestFit="1" customWidth="1"/>
    <col min="9" max="9" width="11.54296875" style="3" bestFit="1" customWidth="1"/>
    <col min="10" max="10" width="43.26953125" style="3" bestFit="1" customWidth="1"/>
    <col min="11" max="11" width="17.7265625" style="3" bestFit="1" customWidth="1"/>
    <col min="12" max="12" width="15.54296875" style="3" bestFit="1" customWidth="1"/>
    <col min="13" max="13" width="54.54296875" style="3" bestFit="1" customWidth="1"/>
    <col min="14" max="15" width="15.54296875" style="3" bestFit="1" customWidth="1"/>
    <col min="16" max="16" width="23.453125" style="3" bestFit="1" customWidth="1"/>
    <col min="17" max="17" width="12.54296875" style="3" bestFit="1" customWidth="1"/>
    <col min="18" max="18" width="17.1796875" style="3" bestFit="1" customWidth="1"/>
    <col min="19" max="19" width="19.54296875" style="3" bestFit="1" customWidth="1"/>
    <col min="20" max="20" width="35.4531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69</v>
      </c>
      <c r="B3" s="3">
        <v>1</v>
      </c>
      <c r="C3" s="3" t="s">
        <v>24</v>
      </c>
      <c r="D3" s="3" t="s">
        <v>70</v>
      </c>
      <c r="E3" s="3" t="s">
        <v>26</v>
      </c>
      <c r="F3" s="3" t="s">
        <v>26</v>
      </c>
      <c r="G3" s="6">
        <v>3</v>
      </c>
      <c r="H3" s="6" t="s">
        <v>27</v>
      </c>
      <c r="I3" s="3" t="s">
        <v>28</v>
      </c>
      <c r="J3" s="6" t="s">
        <v>29</v>
      </c>
      <c r="K3" s="6" t="s">
        <v>30</v>
      </c>
      <c r="L3" s="3" t="s">
        <v>31</v>
      </c>
      <c r="M3" s="3" t="s">
        <v>32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 t="shared" ref="S3:S26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26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( 304 or 316 SS of ) BOLT, HEAVY HEX HEAD, STRUCTURAL, M20 X 50</v>
      </c>
      <c r="U3" s="3" t="str">
        <f t="shared" ref="U3:U26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69</v>
      </c>
      <c r="B4" s="3">
        <v>1</v>
      </c>
      <c r="C4" s="3" t="s">
        <v>33</v>
      </c>
      <c r="D4" s="3" t="s">
        <v>34</v>
      </c>
      <c r="E4" s="3" t="s">
        <v>26</v>
      </c>
      <c r="F4" s="3" t="s">
        <v>26</v>
      </c>
      <c r="G4" s="6">
        <v>3</v>
      </c>
      <c r="H4" s="6" t="s">
        <v>27</v>
      </c>
      <c r="I4" s="3" t="s">
        <v>28</v>
      </c>
      <c r="J4" s="6" t="s">
        <v>29</v>
      </c>
      <c r="K4" s="6" t="s">
        <v>30</v>
      </c>
      <c r="L4" s="3" t="s">
        <v>35</v>
      </c>
      <c r="M4" s="3" t="s">
        <v>36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si="1"/>
        <v>( 304 or 316 SS of ) NUT, HEAVY HEX, STRUCTURAL, M20</v>
      </c>
      <c r="U4" s="3" t="str">
        <f t="shared" si="2"/>
        <v>Will calculate when Qty/Dwg and Inst/Grp have values</v>
      </c>
    </row>
    <row r="5" spans="1:21" x14ac:dyDescent="0.35">
      <c r="A5" s="3" t="s">
        <v>69</v>
      </c>
      <c r="B5" s="3">
        <v>1</v>
      </c>
      <c r="C5" s="3" t="s">
        <v>37</v>
      </c>
      <c r="D5" s="3" t="s">
        <v>38</v>
      </c>
      <c r="E5" s="3" t="s">
        <v>26</v>
      </c>
      <c r="F5" s="3" t="s">
        <v>26</v>
      </c>
      <c r="G5" s="6">
        <v>3</v>
      </c>
      <c r="H5" s="6" t="s">
        <v>27</v>
      </c>
      <c r="I5" s="3" t="s">
        <v>28</v>
      </c>
      <c r="J5" s="6" t="s">
        <v>29</v>
      </c>
      <c r="K5" s="6" t="s">
        <v>30</v>
      </c>
      <c r="L5" s="3" t="s">
        <v>39</v>
      </c>
      <c r="M5" s="3" t="s">
        <v>40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( 304 or 316 SS of ) FLAT WASHER, STRUCTURAL, M20</v>
      </c>
      <c r="U5" s="3" t="str">
        <f t="shared" si="2"/>
        <v>Will calculate when Qty/Dwg and Inst/Grp have values</v>
      </c>
    </row>
    <row r="6" spans="1:21" x14ac:dyDescent="0.35">
      <c r="A6" s="3" t="s">
        <v>69</v>
      </c>
      <c r="B6" s="3">
        <v>6</v>
      </c>
      <c r="C6" s="3" t="s">
        <v>41</v>
      </c>
      <c r="D6" s="3" t="s">
        <v>71</v>
      </c>
      <c r="E6" s="3" t="s">
        <v>26</v>
      </c>
      <c r="F6" s="3" t="s">
        <v>26</v>
      </c>
      <c r="G6" s="6">
        <v>2</v>
      </c>
      <c r="H6" s="6" t="s">
        <v>27</v>
      </c>
      <c r="I6" s="3" t="s">
        <v>28</v>
      </c>
      <c r="J6" s="6" t="s">
        <v>29</v>
      </c>
      <c r="K6" s="6" t="s">
        <v>30</v>
      </c>
      <c r="L6" s="3" t="s">
        <v>72</v>
      </c>
      <c r="M6" s="3" t="s">
        <v>73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( 304 or 316 SS of ) BOLT, HEAVY HEX HEAD, STRUCTURAL, M16 X 50</v>
      </c>
      <c r="U6" s="3" t="str">
        <f t="shared" si="2"/>
        <v>Will calculate when Qty/Dwg and Inst/Grp have values</v>
      </c>
    </row>
    <row r="7" spans="1:21" x14ac:dyDescent="0.35">
      <c r="A7" s="3" t="s">
        <v>69</v>
      </c>
      <c r="B7" s="3">
        <v>6</v>
      </c>
      <c r="C7" s="3" t="s">
        <v>45</v>
      </c>
      <c r="D7" s="3" t="s">
        <v>74</v>
      </c>
      <c r="E7" s="3" t="s">
        <v>26</v>
      </c>
      <c r="F7" s="3" t="s">
        <v>26</v>
      </c>
      <c r="G7" s="6">
        <v>2</v>
      </c>
      <c r="H7" s="6" t="s">
        <v>27</v>
      </c>
      <c r="I7" s="3" t="s">
        <v>28</v>
      </c>
      <c r="J7" s="6" t="s">
        <v>29</v>
      </c>
      <c r="K7" s="6" t="s">
        <v>30</v>
      </c>
      <c r="L7" s="3" t="s">
        <v>75</v>
      </c>
      <c r="M7" s="3" t="s">
        <v>76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0"/>
        <v>SELECT 304/316 in B1</v>
      </c>
      <c r="T7" s="3" t="str">
        <f t="shared" si="1"/>
        <v>( 304 or 316 SS of ) FLAT WASHER, STRUCTURAL, M16</v>
      </c>
      <c r="U7" s="3" t="str">
        <f t="shared" si="2"/>
        <v>Will calculate when Qty/Dwg and Inst/Grp have values</v>
      </c>
    </row>
    <row r="8" spans="1:21" x14ac:dyDescent="0.35">
      <c r="A8" s="3" t="s">
        <v>69</v>
      </c>
      <c r="B8" s="3">
        <v>6</v>
      </c>
      <c r="C8" s="3" t="s">
        <v>47</v>
      </c>
      <c r="D8" s="3" t="s">
        <v>77</v>
      </c>
      <c r="E8" s="3" t="s">
        <v>26</v>
      </c>
      <c r="F8" s="3" t="s">
        <v>26</v>
      </c>
      <c r="G8" s="6">
        <v>2</v>
      </c>
      <c r="H8" s="6" t="s">
        <v>27</v>
      </c>
      <c r="I8" s="3" t="s">
        <v>28</v>
      </c>
      <c r="J8" s="6" t="s">
        <v>29</v>
      </c>
      <c r="K8" s="6" t="s">
        <v>30</v>
      </c>
      <c r="L8" s="3" t="s">
        <v>78</v>
      </c>
      <c r="M8" s="3" t="s">
        <v>79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0"/>
        <v>SELECT 304/316 in B1</v>
      </c>
      <c r="T8" s="3" t="str">
        <f t="shared" si="1"/>
        <v>( 304 or 316 SS of ) NUT, HEAVY HEX, STRUCTURAL, M16</v>
      </c>
      <c r="U8" s="3" t="str">
        <f t="shared" si="2"/>
        <v>Will calculate when Qty/Dwg and Inst/Grp have values</v>
      </c>
    </row>
    <row r="9" spans="1:21" x14ac:dyDescent="0.35">
      <c r="A9" s="3" t="s">
        <v>69</v>
      </c>
      <c r="B9" s="3" t="s">
        <v>23</v>
      </c>
      <c r="C9" s="3" t="s">
        <v>48</v>
      </c>
      <c r="D9" s="3" t="s">
        <v>70</v>
      </c>
      <c r="E9" s="3" t="s">
        <v>26</v>
      </c>
      <c r="F9" s="3" t="s">
        <v>26</v>
      </c>
      <c r="G9" s="6">
        <v>4</v>
      </c>
      <c r="H9" s="6" t="s">
        <v>27</v>
      </c>
      <c r="I9" s="3" t="s">
        <v>28</v>
      </c>
      <c r="J9" s="6" t="s">
        <v>29</v>
      </c>
      <c r="K9" s="6" t="s">
        <v>30</v>
      </c>
      <c r="L9" s="3" t="s">
        <v>31</v>
      </c>
      <c r="M9" s="3" t="s">
        <v>32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si="0"/>
        <v>SELECT 304/316 in B1</v>
      </c>
      <c r="T9" s="3" t="str">
        <f t="shared" si="1"/>
        <v>( 304 or 316 SS of ) BOLT, HEAVY HEX HEAD, STRUCTURAL, M20 X 50</v>
      </c>
      <c r="U9" s="3" t="str">
        <f t="shared" si="2"/>
        <v>Will calculate when Qty/Dwg and Inst/Grp have values</v>
      </c>
    </row>
    <row r="10" spans="1:21" x14ac:dyDescent="0.35">
      <c r="A10" s="3" t="s">
        <v>69</v>
      </c>
      <c r="B10" s="3" t="s">
        <v>23</v>
      </c>
      <c r="C10" s="3" t="s">
        <v>49</v>
      </c>
      <c r="D10" s="3" t="s">
        <v>34</v>
      </c>
      <c r="E10" s="3" t="s">
        <v>26</v>
      </c>
      <c r="F10" s="3" t="s">
        <v>26</v>
      </c>
      <c r="G10" s="6">
        <v>4</v>
      </c>
      <c r="H10" s="6" t="s">
        <v>27</v>
      </c>
      <c r="I10" s="3" t="s">
        <v>28</v>
      </c>
      <c r="J10" s="6" t="s">
        <v>29</v>
      </c>
      <c r="K10" s="6" t="s">
        <v>30</v>
      </c>
      <c r="L10" s="3" t="s">
        <v>35</v>
      </c>
      <c r="M10" s="3" t="s">
        <v>36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 t="shared" si="0"/>
        <v>SELECT 304/316 in B1</v>
      </c>
      <c r="T10" s="3" t="str">
        <f t="shared" si="1"/>
        <v>( 304 or 316 SS of ) NUT, HEAVY HEX, STRUCTURAL, M20</v>
      </c>
      <c r="U10" s="3" t="str">
        <f t="shared" si="2"/>
        <v>Will calculate when Qty/Dwg and Inst/Grp have values</v>
      </c>
    </row>
    <row r="11" spans="1:21" x14ac:dyDescent="0.35">
      <c r="A11" s="3" t="s">
        <v>69</v>
      </c>
      <c r="B11" s="3" t="s">
        <v>23</v>
      </c>
      <c r="C11" s="3" t="s">
        <v>50</v>
      </c>
      <c r="D11" s="3" t="s">
        <v>38</v>
      </c>
      <c r="E11" s="3" t="s">
        <v>26</v>
      </c>
      <c r="F11" s="3" t="s">
        <v>26</v>
      </c>
      <c r="G11" s="6">
        <v>4</v>
      </c>
      <c r="H11" s="6" t="s">
        <v>27</v>
      </c>
      <c r="I11" s="3" t="s">
        <v>28</v>
      </c>
      <c r="J11" s="6" t="s">
        <v>29</v>
      </c>
      <c r="K11" s="6" t="s">
        <v>30</v>
      </c>
      <c r="L11" s="3" t="s">
        <v>39</v>
      </c>
      <c r="M11" s="3" t="s">
        <v>40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 t="shared" si="0"/>
        <v>SELECT 304/316 in B1</v>
      </c>
      <c r="T11" s="3" t="str">
        <f t="shared" si="1"/>
        <v>( 304 or 316 SS of ) FLAT WASHER, STRUCTURAL, M20</v>
      </c>
      <c r="U11" s="3" t="str">
        <f t="shared" si="2"/>
        <v>Will calculate when Qty/Dwg and Inst/Grp have values</v>
      </c>
    </row>
    <row r="12" spans="1:21" x14ac:dyDescent="0.35">
      <c r="A12" s="3" t="s">
        <v>69</v>
      </c>
      <c r="B12" s="3" t="s">
        <v>80</v>
      </c>
      <c r="C12" s="3" t="s">
        <v>51</v>
      </c>
      <c r="D12" s="3" t="s">
        <v>70</v>
      </c>
      <c r="E12" s="3" t="s">
        <v>26</v>
      </c>
      <c r="F12" s="3" t="s">
        <v>26</v>
      </c>
      <c r="G12" s="6" t="s">
        <v>81</v>
      </c>
      <c r="H12" s="6" t="s">
        <v>27</v>
      </c>
      <c r="I12" s="3" t="s">
        <v>28</v>
      </c>
      <c r="J12" s="6" t="s">
        <v>29</v>
      </c>
      <c r="K12" s="6" t="s">
        <v>30</v>
      </c>
      <c r="L12" s="3" t="s">
        <v>31</v>
      </c>
      <c r="M12" s="3" t="s">
        <v>32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si="0"/>
        <v>SELECT 304/316 in B1</v>
      </c>
      <c r="T12" s="3" t="str">
        <f t="shared" si="1"/>
        <v>( 304 or 316 SS of ) BOLT, HEAVY HEX HEAD, STRUCTURAL, M20 X 50</v>
      </c>
      <c r="U12" s="3" t="str">
        <f t="shared" si="2"/>
        <v>Will calculate when Qty/Dwg and Inst/Grp have values</v>
      </c>
    </row>
    <row r="13" spans="1:21" x14ac:dyDescent="0.35">
      <c r="A13" s="3" t="s">
        <v>69</v>
      </c>
      <c r="B13" s="3" t="s">
        <v>80</v>
      </c>
      <c r="C13" s="3" t="s">
        <v>52</v>
      </c>
      <c r="D13" s="3" t="s">
        <v>34</v>
      </c>
      <c r="E13" s="3" t="s">
        <v>26</v>
      </c>
      <c r="F13" s="3" t="s">
        <v>26</v>
      </c>
      <c r="G13" s="6" t="s">
        <v>81</v>
      </c>
      <c r="H13" s="6" t="s">
        <v>27</v>
      </c>
      <c r="I13" s="3" t="s">
        <v>28</v>
      </c>
      <c r="J13" s="6" t="s">
        <v>29</v>
      </c>
      <c r="K13" s="6" t="s">
        <v>30</v>
      </c>
      <c r="L13" s="3" t="s">
        <v>35</v>
      </c>
      <c r="M13" s="3" t="s">
        <v>36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0"/>
        <v>SELECT 304/316 in B1</v>
      </c>
      <c r="T13" s="3" t="str">
        <f t="shared" si="1"/>
        <v>( 304 or 316 SS of ) NUT, HEAVY HEX, STRUCTURAL, M20</v>
      </c>
      <c r="U13" s="3" t="str">
        <f t="shared" si="2"/>
        <v>Will calculate when Qty/Dwg and Inst/Grp have values</v>
      </c>
    </row>
    <row r="14" spans="1:21" x14ac:dyDescent="0.35">
      <c r="A14" s="3" t="s">
        <v>69</v>
      </c>
      <c r="B14" s="3" t="s">
        <v>80</v>
      </c>
      <c r="C14" s="3" t="s">
        <v>53</v>
      </c>
      <c r="D14" s="3" t="s">
        <v>38</v>
      </c>
      <c r="E14" s="3" t="s">
        <v>26</v>
      </c>
      <c r="F14" s="3" t="s">
        <v>26</v>
      </c>
      <c r="G14" s="6" t="s">
        <v>81</v>
      </c>
      <c r="H14" s="6" t="s">
        <v>27</v>
      </c>
      <c r="I14" s="3" t="s">
        <v>28</v>
      </c>
      <c r="J14" s="6" t="s">
        <v>29</v>
      </c>
      <c r="K14" s="6" t="s">
        <v>30</v>
      </c>
      <c r="L14" s="3" t="s">
        <v>39</v>
      </c>
      <c r="M14" s="3" t="s">
        <v>40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0"/>
        <v>SELECT 304/316 in B1</v>
      </c>
      <c r="T14" s="3" t="str">
        <f t="shared" si="1"/>
        <v>( 304 or 316 SS of ) FLAT WASHER, STRUCTURAL, M20</v>
      </c>
      <c r="U14" s="3" t="str">
        <f t="shared" si="2"/>
        <v>Will calculate when Qty/Dwg and Inst/Grp have values</v>
      </c>
    </row>
    <row r="15" spans="1:21" x14ac:dyDescent="0.35">
      <c r="A15" s="3" t="s">
        <v>69</v>
      </c>
      <c r="B15" s="3">
        <v>7</v>
      </c>
      <c r="C15" s="3" t="s">
        <v>29</v>
      </c>
      <c r="D15" s="3" t="s">
        <v>70</v>
      </c>
      <c r="E15" s="3" t="s">
        <v>26</v>
      </c>
      <c r="F15" s="3" t="s">
        <v>26</v>
      </c>
      <c r="G15" s="6">
        <v>2</v>
      </c>
      <c r="H15" s="6" t="s">
        <v>27</v>
      </c>
      <c r="I15" s="3" t="s">
        <v>28</v>
      </c>
      <c r="J15" s="6" t="s">
        <v>29</v>
      </c>
      <c r="K15" s="6" t="s">
        <v>30</v>
      </c>
      <c r="L15" s="3" t="s">
        <v>31</v>
      </c>
      <c r="M15" s="3" t="s">
        <v>32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1</v>
      </c>
      <c r="S15" s="3" t="str">
        <f t="shared" si="0"/>
        <v>SELECT 304/316 in B1</v>
      </c>
      <c r="T15" s="3" t="str">
        <f t="shared" si="1"/>
        <v>( 304 or 316 SS of ) BOLT, HEAVY HEX HEAD, STRUCTURAL, M20 X 50</v>
      </c>
      <c r="U15" s="3" t="str">
        <f t="shared" si="2"/>
        <v>Will calculate when Qty/Dwg and Inst/Grp have values</v>
      </c>
    </row>
    <row r="16" spans="1:21" x14ac:dyDescent="0.35">
      <c r="A16" s="3" t="s">
        <v>69</v>
      </c>
      <c r="B16" s="3">
        <v>7</v>
      </c>
      <c r="C16" s="3" t="s">
        <v>54</v>
      </c>
      <c r="D16" s="3" t="s">
        <v>34</v>
      </c>
      <c r="E16" s="3" t="s">
        <v>26</v>
      </c>
      <c r="F16" s="3" t="s">
        <v>26</v>
      </c>
      <c r="G16" s="6">
        <v>2</v>
      </c>
      <c r="H16" s="6" t="s">
        <v>27</v>
      </c>
      <c r="I16" s="3" t="s">
        <v>28</v>
      </c>
      <c r="J16" s="6" t="s">
        <v>29</v>
      </c>
      <c r="K16" s="6" t="s">
        <v>30</v>
      </c>
      <c r="L16" s="3" t="s">
        <v>35</v>
      </c>
      <c r="M16" s="3" t="s">
        <v>36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1</v>
      </c>
      <c r="S16" s="3" t="str">
        <f t="shared" si="0"/>
        <v>SELECT 304/316 in B1</v>
      </c>
      <c r="T16" s="3" t="str">
        <f t="shared" si="1"/>
        <v>( 304 or 316 SS of ) NUT, HEAVY HEX, STRUCTURAL, M20</v>
      </c>
      <c r="U16" s="3" t="str">
        <f t="shared" si="2"/>
        <v>Will calculate when Qty/Dwg and Inst/Grp have values</v>
      </c>
    </row>
    <row r="17" spans="1:21" x14ac:dyDescent="0.35">
      <c r="A17" s="3" t="s">
        <v>69</v>
      </c>
      <c r="B17" s="3">
        <v>7</v>
      </c>
      <c r="C17" s="3" t="s">
        <v>55</v>
      </c>
      <c r="D17" s="3" t="s">
        <v>38</v>
      </c>
      <c r="E17" s="3" t="s">
        <v>26</v>
      </c>
      <c r="F17" s="3" t="s">
        <v>26</v>
      </c>
      <c r="G17" s="6">
        <v>2</v>
      </c>
      <c r="H17" s="6" t="s">
        <v>27</v>
      </c>
      <c r="I17" s="3" t="s">
        <v>28</v>
      </c>
      <c r="J17" s="6" t="s">
        <v>29</v>
      </c>
      <c r="K17" s="6" t="s">
        <v>30</v>
      </c>
      <c r="L17" s="3" t="s">
        <v>39</v>
      </c>
      <c r="M17" s="3" t="s">
        <v>40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1</v>
      </c>
      <c r="S17" s="3" t="str">
        <f t="shared" si="0"/>
        <v>SELECT 304/316 in B1</v>
      </c>
      <c r="T17" s="3" t="str">
        <f t="shared" si="1"/>
        <v>( 304 or 316 SS of ) FLAT WASHER, STRUCTURAL, M20</v>
      </c>
      <c r="U17" s="3" t="str">
        <f t="shared" si="2"/>
        <v>Will calculate when Qty/Dwg and Inst/Grp have values</v>
      </c>
    </row>
    <row r="18" spans="1:21" x14ac:dyDescent="0.35">
      <c r="A18" s="3" t="s">
        <v>69</v>
      </c>
      <c r="B18" s="3">
        <v>8</v>
      </c>
      <c r="C18" s="3" t="s">
        <v>56</v>
      </c>
      <c r="D18" s="3" t="s">
        <v>70</v>
      </c>
      <c r="E18" s="3" t="s">
        <v>26</v>
      </c>
      <c r="F18" s="3" t="s">
        <v>26</v>
      </c>
      <c r="G18" s="6">
        <v>2</v>
      </c>
      <c r="H18" s="6" t="s">
        <v>27</v>
      </c>
      <c r="I18" s="3" t="s">
        <v>28</v>
      </c>
      <c r="J18" s="6" t="s">
        <v>29</v>
      </c>
      <c r="K18" s="6" t="s">
        <v>30</v>
      </c>
      <c r="L18" s="3" t="s">
        <v>31</v>
      </c>
      <c r="M18" s="3" t="s">
        <v>32</v>
      </c>
      <c r="N18" s="3" t="s">
        <v>26</v>
      </c>
      <c r="O18" s="3" t="s">
        <v>26</v>
      </c>
      <c r="P18" s="3" t="s">
        <v>26</v>
      </c>
      <c r="Q18" s="3">
        <v>0</v>
      </c>
      <c r="R18" s="3">
        <v>1</v>
      </c>
      <c r="S18" s="3" t="str">
        <f t="shared" si="0"/>
        <v>SELECT 304/316 in B1</v>
      </c>
      <c r="T18" s="3" t="str">
        <f t="shared" si="1"/>
        <v>( 304 or 316 SS of ) BOLT, HEAVY HEX HEAD, STRUCTURAL, M20 X 50</v>
      </c>
      <c r="U18" s="3" t="str">
        <f t="shared" si="2"/>
        <v>Will calculate when Qty/Dwg and Inst/Grp have values</v>
      </c>
    </row>
    <row r="19" spans="1:21" x14ac:dyDescent="0.35">
      <c r="A19" s="3" t="s">
        <v>69</v>
      </c>
      <c r="B19" s="3">
        <v>8</v>
      </c>
      <c r="C19" s="3" t="s">
        <v>57</v>
      </c>
      <c r="D19" s="3" t="s">
        <v>34</v>
      </c>
      <c r="E19" s="3" t="s">
        <v>26</v>
      </c>
      <c r="F19" s="3" t="s">
        <v>26</v>
      </c>
      <c r="G19" s="6">
        <v>2</v>
      </c>
      <c r="H19" s="6" t="s">
        <v>27</v>
      </c>
      <c r="I19" s="3" t="s">
        <v>28</v>
      </c>
      <c r="J19" s="6" t="s">
        <v>29</v>
      </c>
      <c r="K19" s="6" t="s">
        <v>30</v>
      </c>
      <c r="L19" s="3" t="s">
        <v>35</v>
      </c>
      <c r="M19" s="3" t="s">
        <v>36</v>
      </c>
      <c r="N19" s="3" t="s">
        <v>26</v>
      </c>
      <c r="O19" s="3" t="s">
        <v>26</v>
      </c>
      <c r="P19" s="3" t="s">
        <v>26</v>
      </c>
      <c r="Q19" s="3">
        <v>0</v>
      </c>
      <c r="R19" s="3">
        <v>1</v>
      </c>
      <c r="S19" s="3" t="str">
        <f t="shared" si="0"/>
        <v>SELECT 304/316 in B1</v>
      </c>
      <c r="T19" s="3" t="str">
        <f t="shared" si="1"/>
        <v>( 304 or 316 SS of ) NUT, HEAVY HEX, STRUCTURAL, M20</v>
      </c>
      <c r="U19" s="3" t="str">
        <f t="shared" si="2"/>
        <v>Will calculate when Qty/Dwg and Inst/Grp have values</v>
      </c>
    </row>
    <row r="20" spans="1:21" x14ac:dyDescent="0.35">
      <c r="A20" s="3" t="s">
        <v>69</v>
      </c>
      <c r="B20" s="3">
        <v>8</v>
      </c>
      <c r="C20" s="3" t="s">
        <v>58</v>
      </c>
      <c r="D20" s="3" t="s">
        <v>38</v>
      </c>
      <c r="E20" s="3" t="s">
        <v>26</v>
      </c>
      <c r="F20" s="3" t="s">
        <v>26</v>
      </c>
      <c r="G20" s="6">
        <v>2</v>
      </c>
      <c r="H20" s="6" t="s">
        <v>27</v>
      </c>
      <c r="I20" s="3" t="s">
        <v>28</v>
      </c>
      <c r="J20" s="6" t="s">
        <v>29</v>
      </c>
      <c r="K20" s="6" t="s">
        <v>30</v>
      </c>
      <c r="L20" s="3" t="s">
        <v>39</v>
      </c>
      <c r="M20" s="3" t="s">
        <v>40</v>
      </c>
      <c r="N20" s="3" t="s">
        <v>26</v>
      </c>
      <c r="O20" s="3" t="s">
        <v>26</v>
      </c>
      <c r="P20" s="3" t="s">
        <v>26</v>
      </c>
      <c r="Q20" s="3">
        <v>0</v>
      </c>
      <c r="R20" s="3">
        <v>1</v>
      </c>
      <c r="S20" s="3" t="str">
        <f t="shared" si="0"/>
        <v>SELECT 304/316 in B1</v>
      </c>
      <c r="T20" s="3" t="str">
        <f t="shared" si="1"/>
        <v>( 304 or 316 SS of ) FLAT WASHER, STRUCTURAL, M20</v>
      </c>
      <c r="U20" s="3" t="str">
        <f t="shared" si="2"/>
        <v>Will calculate when Qty/Dwg and Inst/Grp have values</v>
      </c>
    </row>
    <row r="21" spans="1:21" x14ac:dyDescent="0.35">
      <c r="A21" s="3" t="s">
        <v>69</v>
      </c>
      <c r="B21" s="3" t="s">
        <v>82</v>
      </c>
      <c r="C21" s="3" t="s">
        <v>59</v>
      </c>
      <c r="D21" s="3" t="s">
        <v>70</v>
      </c>
      <c r="E21" s="3" t="s">
        <v>26</v>
      </c>
      <c r="F21" s="3" t="s">
        <v>26</v>
      </c>
      <c r="G21" s="6">
        <v>4</v>
      </c>
      <c r="H21" s="6" t="s">
        <v>27</v>
      </c>
      <c r="I21" s="3" t="s">
        <v>28</v>
      </c>
      <c r="J21" s="6" t="s">
        <v>29</v>
      </c>
      <c r="K21" s="6" t="s">
        <v>30</v>
      </c>
      <c r="L21" s="3" t="s">
        <v>31</v>
      </c>
      <c r="M21" s="3" t="s">
        <v>32</v>
      </c>
      <c r="N21" s="3" t="s">
        <v>26</v>
      </c>
      <c r="O21" s="3" t="s">
        <v>26</v>
      </c>
      <c r="P21" s="3" t="s">
        <v>26</v>
      </c>
      <c r="Q21" s="3">
        <v>0</v>
      </c>
      <c r="R21" s="3">
        <v>1</v>
      </c>
      <c r="S21" s="3" t="str">
        <f t="shared" si="0"/>
        <v>SELECT 304/316 in B1</v>
      </c>
      <c r="T21" s="3" t="str">
        <f t="shared" si="1"/>
        <v>( 304 or 316 SS of ) BOLT, HEAVY HEX HEAD, STRUCTURAL, M20 X 50</v>
      </c>
      <c r="U21" s="3" t="str">
        <f t="shared" si="2"/>
        <v>Will calculate when Qty/Dwg and Inst/Grp have values</v>
      </c>
    </row>
    <row r="22" spans="1:21" x14ac:dyDescent="0.35">
      <c r="A22" s="3" t="s">
        <v>69</v>
      </c>
      <c r="B22" s="3" t="s">
        <v>82</v>
      </c>
      <c r="C22" s="3" t="s">
        <v>60</v>
      </c>
      <c r="D22" s="3" t="s">
        <v>34</v>
      </c>
      <c r="E22" s="3" t="s">
        <v>26</v>
      </c>
      <c r="F22" s="3" t="s">
        <v>26</v>
      </c>
      <c r="G22" s="6">
        <v>4</v>
      </c>
      <c r="H22" s="6" t="s">
        <v>27</v>
      </c>
      <c r="I22" s="3" t="s">
        <v>28</v>
      </c>
      <c r="J22" s="6" t="s">
        <v>29</v>
      </c>
      <c r="K22" s="6" t="s">
        <v>30</v>
      </c>
      <c r="L22" s="3" t="s">
        <v>35</v>
      </c>
      <c r="M22" s="3" t="s">
        <v>36</v>
      </c>
      <c r="N22" s="3" t="s">
        <v>26</v>
      </c>
      <c r="O22" s="3" t="s">
        <v>26</v>
      </c>
      <c r="P22" s="3" t="s">
        <v>26</v>
      </c>
      <c r="Q22" s="3">
        <v>0</v>
      </c>
      <c r="R22" s="3">
        <v>1</v>
      </c>
      <c r="S22" s="3" t="str">
        <f t="shared" si="0"/>
        <v>SELECT 304/316 in B1</v>
      </c>
      <c r="T22" s="3" t="str">
        <f t="shared" si="1"/>
        <v>( 304 or 316 SS of ) NUT, HEAVY HEX, STRUCTURAL, M20</v>
      </c>
      <c r="U22" s="3" t="str">
        <f t="shared" si="2"/>
        <v>Will calculate when Qty/Dwg and Inst/Grp have values</v>
      </c>
    </row>
    <row r="23" spans="1:21" x14ac:dyDescent="0.35">
      <c r="A23" s="3" t="s">
        <v>69</v>
      </c>
      <c r="B23" s="3" t="s">
        <v>82</v>
      </c>
      <c r="C23" s="3" t="s">
        <v>61</v>
      </c>
      <c r="D23" s="3" t="s">
        <v>38</v>
      </c>
      <c r="E23" s="3" t="s">
        <v>26</v>
      </c>
      <c r="F23" s="3" t="s">
        <v>26</v>
      </c>
      <c r="G23" s="6">
        <v>4</v>
      </c>
      <c r="H23" s="6" t="s">
        <v>27</v>
      </c>
      <c r="I23" s="3" t="s">
        <v>28</v>
      </c>
      <c r="J23" s="6" t="s">
        <v>29</v>
      </c>
      <c r="K23" s="6" t="s">
        <v>30</v>
      </c>
      <c r="L23" s="3" t="s">
        <v>39</v>
      </c>
      <c r="M23" s="3" t="s">
        <v>40</v>
      </c>
      <c r="N23" s="3" t="s">
        <v>26</v>
      </c>
      <c r="O23" s="3" t="s">
        <v>26</v>
      </c>
      <c r="P23" s="3" t="s">
        <v>26</v>
      </c>
      <c r="Q23" s="3">
        <v>0</v>
      </c>
      <c r="R23" s="3">
        <v>1</v>
      </c>
      <c r="S23" s="3" t="str">
        <f t="shared" si="0"/>
        <v>SELECT 304/316 in B1</v>
      </c>
      <c r="T23" s="3" t="str">
        <f t="shared" si="1"/>
        <v>( 304 or 316 SS of ) FLAT WASHER, STRUCTURAL, M20</v>
      </c>
      <c r="U23" s="3" t="str">
        <f t="shared" si="2"/>
        <v>Will calculate when Qty/Dwg and Inst/Grp have values</v>
      </c>
    </row>
    <row r="24" spans="1:21" x14ac:dyDescent="0.35">
      <c r="A24" s="3" t="s">
        <v>69</v>
      </c>
      <c r="B24" s="3">
        <v>10</v>
      </c>
      <c r="C24" s="3" t="s">
        <v>62</v>
      </c>
      <c r="D24" s="3" t="s">
        <v>70</v>
      </c>
      <c r="E24" s="3" t="s">
        <v>26</v>
      </c>
      <c r="F24" s="3" t="s">
        <v>26</v>
      </c>
      <c r="G24" s="6">
        <v>2</v>
      </c>
      <c r="H24" s="6" t="s">
        <v>27</v>
      </c>
      <c r="I24" s="3" t="s">
        <v>28</v>
      </c>
      <c r="J24" s="6" t="s">
        <v>29</v>
      </c>
      <c r="K24" s="6" t="s">
        <v>30</v>
      </c>
      <c r="L24" s="3" t="s">
        <v>31</v>
      </c>
      <c r="M24" s="3" t="s">
        <v>32</v>
      </c>
      <c r="N24" s="3" t="s">
        <v>26</v>
      </c>
      <c r="O24" s="3" t="s">
        <v>26</v>
      </c>
      <c r="P24" s="3" t="s">
        <v>26</v>
      </c>
      <c r="Q24" s="3">
        <v>0</v>
      </c>
      <c r="R24" s="3">
        <v>1</v>
      </c>
      <c r="S24" s="3" t="str">
        <f t="shared" si="0"/>
        <v>SELECT 304/316 in B1</v>
      </c>
      <c r="T24" s="3" t="str">
        <f t="shared" si="1"/>
        <v>( 304 or 316 SS of ) BOLT, HEAVY HEX HEAD, STRUCTURAL, M20 X 50</v>
      </c>
      <c r="U24" s="3" t="str">
        <f t="shared" si="2"/>
        <v>Will calculate when Qty/Dwg and Inst/Grp have values</v>
      </c>
    </row>
    <row r="25" spans="1:21" x14ac:dyDescent="0.35">
      <c r="A25" s="3" t="s">
        <v>69</v>
      </c>
      <c r="B25" s="3">
        <v>10</v>
      </c>
      <c r="C25" s="3" t="s">
        <v>83</v>
      </c>
      <c r="D25" s="3" t="s">
        <v>34</v>
      </c>
      <c r="E25" s="3" t="s">
        <v>26</v>
      </c>
      <c r="F25" s="3" t="s">
        <v>26</v>
      </c>
      <c r="G25" s="6">
        <v>2</v>
      </c>
      <c r="H25" s="6" t="s">
        <v>27</v>
      </c>
      <c r="I25" s="3" t="s">
        <v>28</v>
      </c>
      <c r="J25" s="6" t="s">
        <v>29</v>
      </c>
      <c r="K25" s="6" t="s">
        <v>30</v>
      </c>
      <c r="L25" s="3" t="s">
        <v>35</v>
      </c>
      <c r="M25" s="3" t="s">
        <v>36</v>
      </c>
      <c r="N25" s="3" t="s">
        <v>26</v>
      </c>
      <c r="O25" s="3" t="s">
        <v>26</v>
      </c>
      <c r="P25" s="3" t="s">
        <v>26</v>
      </c>
      <c r="Q25" s="3">
        <v>0</v>
      </c>
      <c r="R25" s="3">
        <v>1</v>
      </c>
      <c r="S25" s="3" t="str">
        <f t="shared" si="0"/>
        <v>SELECT 304/316 in B1</v>
      </c>
      <c r="T25" s="3" t="str">
        <f t="shared" si="1"/>
        <v>( 304 or 316 SS of ) NUT, HEAVY HEX, STRUCTURAL, M20</v>
      </c>
      <c r="U25" s="3" t="str">
        <f t="shared" si="2"/>
        <v>Will calculate when Qty/Dwg and Inst/Grp have values</v>
      </c>
    </row>
    <row r="26" spans="1:21" x14ac:dyDescent="0.35">
      <c r="A26" s="3" t="s">
        <v>69</v>
      </c>
      <c r="B26" s="3">
        <v>10</v>
      </c>
      <c r="C26" s="3" t="s">
        <v>84</v>
      </c>
      <c r="D26" s="3" t="s">
        <v>38</v>
      </c>
      <c r="E26" s="3" t="s">
        <v>26</v>
      </c>
      <c r="F26" s="3" t="s">
        <v>26</v>
      </c>
      <c r="G26" s="7">
        <v>2</v>
      </c>
      <c r="H26" s="7" t="s">
        <v>27</v>
      </c>
      <c r="I26" s="3" t="s">
        <v>28</v>
      </c>
      <c r="J26" s="7" t="s">
        <v>29</v>
      </c>
      <c r="K26" s="7" t="s">
        <v>30</v>
      </c>
      <c r="L26" s="3" t="s">
        <v>39</v>
      </c>
      <c r="M26" s="3" t="s">
        <v>40</v>
      </c>
      <c r="N26" s="3" t="s">
        <v>26</v>
      </c>
      <c r="O26" s="3" t="s">
        <v>26</v>
      </c>
      <c r="P26" s="3" t="s">
        <v>26</v>
      </c>
      <c r="Q26" s="3">
        <v>0</v>
      </c>
      <c r="R26" s="3">
        <v>1</v>
      </c>
      <c r="S26" s="3" t="str">
        <f t="shared" si="0"/>
        <v>SELECT 304/316 in B1</v>
      </c>
      <c r="T26" s="3" t="str">
        <f t="shared" si="1"/>
        <v>( 304 or 316 SS of ) FLAT WASHER, STRUCTURAL, M20</v>
      </c>
      <c r="U26" s="3" t="str">
        <f t="shared" si="2"/>
        <v>Will calculate when Qty/Dwg and Inst/Grp have values</v>
      </c>
    </row>
    <row r="28" spans="1:21" x14ac:dyDescent="0.35">
      <c r="A28" s="3" t="s">
        <v>63</v>
      </c>
      <c r="B28" s="2" t="s">
        <v>64</v>
      </c>
    </row>
    <row r="29" spans="1:21" x14ac:dyDescent="0.35">
      <c r="A29" s="3" t="s">
        <v>65</v>
      </c>
      <c r="B29" s="2" t="s">
        <v>66</v>
      </c>
    </row>
    <row r="30" spans="1:21" x14ac:dyDescent="0.35">
      <c r="A30" s="3" t="s">
        <v>67</v>
      </c>
      <c r="B30" s="2" t="s">
        <v>85</v>
      </c>
    </row>
    <row r="31" spans="1:21" x14ac:dyDescent="0.35">
      <c r="B31" s="2"/>
    </row>
    <row r="32" spans="1:21" x14ac:dyDescent="0.35">
      <c r="B32" s="2"/>
    </row>
    <row r="33" spans="2:2" x14ac:dyDescent="0.35">
      <c r="B33" s="2"/>
    </row>
    <row r="34" spans="2:2" x14ac:dyDescent="0.35">
      <c r="B34" s="2"/>
    </row>
    <row r="35" spans="2:2" x14ac:dyDescent="0.35">
      <c r="B35" s="2"/>
    </row>
    <row r="36" spans="2:2" x14ac:dyDescent="0.35">
      <c r="B36" s="2"/>
    </row>
    <row r="37" spans="2:2" x14ac:dyDescent="0.35">
      <c r="B37" s="2"/>
    </row>
    <row r="38" spans="2:2" x14ac:dyDescent="0.35">
      <c r="B38" s="2"/>
    </row>
    <row r="39" spans="2:2" x14ac:dyDescent="0.35">
      <c r="B39" s="2"/>
    </row>
    <row r="40" spans="2:2" x14ac:dyDescent="0.35">
      <c r="B40" s="2"/>
    </row>
    <row r="41" spans="2:2" x14ac:dyDescent="0.35">
      <c r="B41" s="2"/>
    </row>
    <row r="42" spans="2:2" x14ac:dyDescent="0.35">
      <c r="B42" s="2"/>
    </row>
    <row r="43" spans="2:2" x14ac:dyDescent="0.35">
      <c r="B43" s="2"/>
    </row>
    <row r="44" spans="2:2" x14ac:dyDescent="0.35">
      <c r="B44" s="2"/>
    </row>
    <row r="45" spans="2:2" x14ac:dyDescent="0.35">
      <c r="B45" s="2"/>
    </row>
    <row r="46" spans="2:2" x14ac:dyDescent="0.35">
      <c r="B46" s="2"/>
    </row>
    <row r="47" spans="2:2" x14ac:dyDescent="0.35">
      <c r="B47" s="2"/>
    </row>
    <row r="48" spans="2:2" x14ac:dyDescent="0.35">
      <c r="B48" s="2"/>
    </row>
    <row r="49" spans="2:2" x14ac:dyDescent="0.35">
      <c r="B49" s="2"/>
    </row>
    <row r="50" spans="2:2" x14ac:dyDescent="0.35">
      <c r="B50" s="2"/>
    </row>
    <row r="51" spans="2:2" x14ac:dyDescent="0.35">
      <c r="B51" s="2"/>
    </row>
  </sheetData>
  <conditionalFormatting sqref="A1">
    <cfRule type="expression" dxfId="830" priority="9">
      <formula>OR($B$1=304,$B$1=316)</formula>
    </cfRule>
    <cfRule type="expression" dxfId="829" priority="10">
      <formula>NOT(OR($B$1=304,$B$1=316))</formula>
    </cfRule>
  </conditionalFormatting>
  <conditionalFormatting sqref="J1:J8">
    <cfRule type="cellIs" dxfId="828" priority="5" operator="equal">
      <formula>"Y"</formula>
    </cfRule>
  </conditionalFormatting>
  <conditionalFormatting sqref="J9:J13 J15:J26">
    <cfRule type="cellIs" dxfId="827" priority="1" operator="equal">
      <formula>"Y"</formula>
    </cfRule>
  </conditionalFormatting>
  <conditionalFormatting sqref="K1:K8">
    <cfRule type="cellIs" dxfId="826" priority="6" operator="equal">
      <formula>"Standard-Copied"</formula>
    </cfRule>
    <cfRule type="cellIs" dxfId="825" priority="7" operator="equal">
      <formula>"Modified-Adjusted"</formula>
    </cfRule>
    <cfRule type="cellIs" dxfId="824" priority="8" operator="equal">
      <formula>"Custom-Manual"</formula>
    </cfRule>
  </conditionalFormatting>
  <conditionalFormatting sqref="K9:K26">
    <cfRule type="cellIs" dxfId="823" priority="2" operator="equal">
      <formula>"Standard-Copied"</formula>
    </cfRule>
    <cfRule type="cellIs" dxfId="822" priority="3" operator="equal">
      <formula>"Modified-Adjusted"</formula>
    </cfRule>
    <cfRule type="cellIs" dxfId="821" priority="4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25A6EC14-54C1-46BF-91E7-550F6B9D0F30}">
      <formula1>"304,316,304 or 316"</formula1>
    </dataValidation>
    <dataValidation type="list" allowBlank="1" showInputMessage="1" showErrorMessage="1" sqref="J3:J13 J15:J26" xr:uid="{B470B022-DC5D-41A4-88CC-76AA0CA5DDD2}">
      <formula1>"N,Y"</formula1>
    </dataValidation>
    <dataValidation type="list" allowBlank="1" showInputMessage="1" showErrorMessage="1" sqref="K3:K26" xr:uid="{A26784EA-BBCD-4CAD-8CD6-9A823BDE1AC3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49D2-9C02-46F7-A5DE-478A45218E13}">
  <dimension ref="A1:U20"/>
  <sheetViews>
    <sheetView zoomScaleNormal="100" workbookViewId="0">
      <selection activeCell="M14" sqref="M14"/>
    </sheetView>
  </sheetViews>
  <sheetFormatPr defaultColWidth="15.542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3.81640625" style="3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3.5429687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/>
    <col min="13" max="13" width="49.17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20.26953125" style="3" bestFit="1" customWidth="1"/>
    <col min="20" max="20" width="49.1796875" style="3" bestFit="1" customWidth="1"/>
    <col min="21" max="21" width="50.1796875" style="3" bestFit="1" customWidth="1"/>
    <col min="22" max="16384" width="15.542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260</v>
      </c>
      <c r="B3" s="3">
        <v>1</v>
      </c>
      <c r="C3" s="3" t="s">
        <v>24</v>
      </c>
      <c r="D3" s="3" t="s">
        <v>25</v>
      </c>
      <c r="E3" s="3" t="s">
        <v>26</v>
      </c>
      <c r="F3" s="3" t="s">
        <v>26</v>
      </c>
      <c r="G3" s="6" t="s">
        <v>261</v>
      </c>
      <c r="H3" s="6" t="s">
        <v>261</v>
      </c>
      <c r="I3" s="3" t="s">
        <v>28</v>
      </c>
      <c r="J3" s="6" t="s">
        <v>29</v>
      </c>
      <c r="K3" s="6" t="s">
        <v>30</v>
      </c>
      <c r="L3" s="3" t="s">
        <v>31</v>
      </c>
      <c r="M3" s="3" t="s">
        <v>32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( 304 or 316 SS of ) BOLT, HEAVY HEX HEAD, STRUCTURAL, M20 X 50</v>
      </c>
      <c r="U3" s="3" t="str">
        <f t="shared" ref="U3:U14" si="0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260</v>
      </c>
      <c r="B4" s="3">
        <v>1</v>
      </c>
      <c r="C4" s="3" t="s">
        <v>33</v>
      </c>
      <c r="D4" s="3" t="s">
        <v>34</v>
      </c>
      <c r="E4" s="3" t="s">
        <v>26</v>
      </c>
      <c r="F4" s="3" t="s">
        <v>26</v>
      </c>
      <c r="G4" s="6" t="s">
        <v>261</v>
      </c>
      <c r="H4" s="6" t="s">
        <v>261</v>
      </c>
      <c r="I4" s="3" t="s">
        <v>28</v>
      </c>
      <c r="J4" s="6" t="s">
        <v>29</v>
      </c>
      <c r="K4" s="6" t="s">
        <v>30</v>
      </c>
      <c r="L4" s="3" t="s">
        <v>35</v>
      </c>
      <c r="M4" s="3" t="s">
        <v>36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>IF(AND(LEN(L4)=9,F4="N/A"),L4,IF(LEN(L4)=9,"( "&amp;L4&amp;" @ "&amp;E4&amp;" "&amp;F4&amp;")",IF(AND($B$1=304,F4="N/A"),VALUE(LEFT(L4,6)),IF(AND($B$1=316,F4="N/A"),VALUE(RIGHT(L4,6)),IF($B$1=304,"( "&amp;VALUE(LEFT(L4,6))&amp;" @ "&amp;E4&amp;" "&amp;F4&amp;")",IF($B$1=316,"( "&amp;VALUE(RIGHT(L4,6))&amp;" @ "&amp;E4&amp;" "&amp;F4&amp;")","SELECT 304/316 in B1"))))))</f>
        <v>SELECT 304/316 in B1</v>
      </c>
      <c r="T4" s="3" t="str">
        <f>IF(AND(F4="N/A",OR(LEN(L4)=6,LEN(L4)=9)),M4,IF(AND(F4="n/a",LEN(L4)&gt;9),"( "&amp;$B$1&amp;" SS of ) "&amp;M4,IF(OR(LEN(L4)=6,LEN(L4)=9),"( "&amp;E4&amp;" "&amp;F4&amp;" of ) "&amp;M4,IF(LEN(L4)&gt;9,"( "&amp;E4&amp;" "&amp;F4&amp;" of "&amp;$B$1&amp;" SS of ) "&amp;M4,"ERROR IN WWID OR Measure Units"))))</f>
        <v>( 304 or 316 SS of ) NUT, HEAVY HEX, STRUCTURAL, M20</v>
      </c>
      <c r="U4" s="3" t="str">
        <f t="shared" si="0"/>
        <v>Will calculate when Qty/Dwg and Inst/Grp have values</v>
      </c>
    </row>
    <row r="5" spans="1:21" x14ac:dyDescent="0.35">
      <c r="A5" s="3" t="s">
        <v>260</v>
      </c>
      <c r="B5" s="3">
        <v>1</v>
      </c>
      <c r="C5" s="3" t="s">
        <v>37</v>
      </c>
      <c r="D5" s="3" t="s">
        <v>38</v>
      </c>
      <c r="E5" s="3" t="s">
        <v>26</v>
      </c>
      <c r="F5" s="3" t="s">
        <v>26</v>
      </c>
      <c r="G5" s="6" t="s">
        <v>261</v>
      </c>
      <c r="H5" s="6" t="s">
        <v>261</v>
      </c>
      <c r="I5" s="3" t="s">
        <v>28</v>
      </c>
      <c r="J5" s="6" t="s">
        <v>29</v>
      </c>
      <c r="K5" s="6" t="s">
        <v>30</v>
      </c>
      <c r="L5" s="3" t="s">
        <v>39</v>
      </c>
      <c r="M5" s="3" t="s">
        <v>40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>IF(AND(LEN(L5)=9,F5="N/A"),L5,IF(LEN(L5)=9,"( "&amp;L5&amp;" @ "&amp;E5&amp;" "&amp;F5&amp;")",IF(AND($B$1=304,F5="N/A"),VALUE(LEFT(L5,6)),IF(AND($B$1=316,F5="N/A"),VALUE(RIGHT(L5,6)),IF($B$1=304,"( "&amp;VALUE(LEFT(L5,6))&amp;" @ "&amp;E5&amp;" "&amp;F5&amp;")",IF($B$1=316,"( "&amp;VALUE(RIGHT(L5,6))&amp;" @ "&amp;E5&amp;" "&amp;F5&amp;")","SELECT 304/316 in B1"))))))</f>
        <v>SELECT 304/316 in B1</v>
      </c>
      <c r="T5" s="3" t="str">
        <f>IF(AND(F5="N/A",OR(LEN(L5)=6,LEN(L5)=9)),M5,IF(AND(F5="n/a",LEN(L5)&gt;9),"( "&amp;$B$1&amp;" SS of ) "&amp;M5,IF(OR(LEN(L5)=6,LEN(L5)=9),"( "&amp;E5&amp;" "&amp;F5&amp;" of ) "&amp;M5,IF(LEN(L5)&gt;9,"( "&amp;E5&amp;" "&amp;F5&amp;" of "&amp;$B$1&amp;" SS of ) "&amp;M5,"ERROR IN WWID OR Measure Units"))))</f>
        <v>( 304 or 316 SS of ) FLAT WASHER, STRUCTURAL, M20</v>
      </c>
      <c r="U5" s="3" t="str">
        <f t="shared" si="0"/>
        <v>Will calculate when Qty/Dwg and Inst/Grp have values</v>
      </c>
    </row>
    <row r="6" spans="1:21" x14ac:dyDescent="0.35">
      <c r="A6" s="3" t="s">
        <v>260</v>
      </c>
      <c r="B6" s="3">
        <v>2</v>
      </c>
      <c r="C6" s="3" t="s">
        <v>41</v>
      </c>
      <c r="D6" s="3" t="s">
        <v>25</v>
      </c>
      <c r="E6" s="3" t="s">
        <v>26</v>
      </c>
      <c r="F6" s="3" t="s">
        <v>26</v>
      </c>
      <c r="G6" s="6" t="s">
        <v>261</v>
      </c>
      <c r="H6" s="6" t="s">
        <v>261</v>
      </c>
      <c r="I6" s="3" t="s">
        <v>28</v>
      </c>
      <c r="J6" s="6" t="s">
        <v>29</v>
      </c>
      <c r="K6" s="6" t="s">
        <v>30</v>
      </c>
      <c r="L6" s="3" t="s">
        <v>31</v>
      </c>
      <c r="M6" s="3" t="s">
        <v>32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ref="S6:S14" si="1">IF(AND(LEN(L6)=9,F6="N/A"),L6,IF(LEN(L6)=9,"( "&amp;L6&amp;" @ "&amp;E6&amp;" "&amp;F6&amp;")",IF(AND($B$1=304,F6="N/A"),VALUE(LEFT(L6,6)),IF(AND($B$1=316,F6="N/A"),VALUE(RIGHT(L6,6)),IF($B$1=304,"( "&amp;VALUE(LEFT(L6,6))&amp;" @ "&amp;E6&amp;" "&amp;F6&amp;")",IF($B$1=316,"( "&amp;VALUE(RIGHT(L6,6))&amp;" @ "&amp;E6&amp;" "&amp;F6&amp;")","SELECT 304/316 in B1"))))))</f>
        <v>SELECT 304/316 in B1</v>
      </c>
      <c r="T6" s="3" t="str">
        <f t="shared" ref="T6:T14" si="2">IF(AND(F6="N/A",OR(LEN(L6)=6,LEN(L6)=9)),M6,IF(AND(F6="n/a",LEN(L6)&gt;9),"( "&amp;$B$1&amp;" SS of ) "&amp;M6,IF(OR(LEN(L6)=6,LEN(L6)=9),"( "&amp;E6&amp;" "&amp;F6&amp;" of ) "&amp;M6,IF(LEN(L6)&gt;9,"( "&amp;E6&amp;" "&amp;F6&amp;" of "&amp;$B$1&amp;" SS of ) "&amp;M6,"ERROR IN WWID OR Measure Units"))))</f>
        <v>( 304 or 316 SS of ) BOLT, HEAVY HEX HEAD, STRUCTURAL, M20 X 50</v>
      </c>
      <c r="U6" s="3" t="str">
        <f t="shared" si="0"/>
        <v>Will calculate when Qty/Dwg and Inst/Grp have values</v>
      </c>
    </row>
    <row r="7" spans="1:21" x14ac:dyDescent="0.35">
      <c r="A7" s="3" t="s">
        <v>260</v>
      </c>
      <c r="B7" s="3">
        <v>2</v>
      </c>
      <c r="C7" s="3" t="s">
        <v>45</v>
      </c>
      <c r="D7" s="3" t="s">
        <v>34</v>
      </c>
      <c r="E7" s="3" t="s">
        <v>26</v>
      </c>
      <c r="F7" s="3" t="s">
        <v>26</v>
      </c>
      <c r="G7" s="6" t="s">
        <v>261</v>
      </c>
      <c r="H7" s="6" t="s">
        <v>261</v>
      </c>
      <c r="I7" s="3" t="s">
        <v>28</v>
      </c>
      <c r="J7" s="6" t="s">
        <v>29</v>
      </c>
      <c r="K7" s="6" t="s">
        <v>30</v>
      </c>
      <c r="L7" s="3" t="s">
        <v>35</v>
      </c>
      <c r="M7" s="3" t="s">
        <v>36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1"/>
        <v>SELECT 304/316 in B1</v>
      </c>
      <c r="T7" s="3" t="str">
        <f t="shared" si="2"/>
        <v>( 304 or 316 SS of ) NUT, HEAVY HEX, STRUCTURAL, M20</v>
      </c>
      <c r="U7" s="3" t="str">
        <f t="shared" si="0"/>
        <v>Will calculate when Qty/Dwg and Inst/Grp have values</v>
      </c>
    </row>
    <row r="8" spans="1:21" x14ac:dyDescent="0.35">
      <c r="A8" s="3" t="s">
        <v>260</v>
      </c>
      <c r="B8" s="3">
        <v>2</v>
      </c>
      <c r="C8" s="3" t="s">
        <v>47</v>
      </c>
      <c r="D8" s="3" t="s">
        <v>38</v>
      </c>
      <c r="E8" s="3" t="s">
        <v>26</v>
      </c>
      <c r="F8" s="3" t="s">
        <v>26</v>
      </c>
      <c r="G8" s="6" t="s">
        <v>261</v>
      </c>
      <c r="H8" s="6" t="s">
        <v>261</v>
      </c>
      <c r="I8" s="3" t="s">
        <v>28</v>
      </c>
      <c r="J8" s="6" t="s">
        <v>29</v>
      </c>
      <c r="K8" s="6" t="s">
        <v>30</v>
      </c>
      <c r="L8" s="3" t="s">
        <v>39</v>
      </c>
      <c r="M8" s="3" t="s">
        <v>40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1"/>
        <v>SELECT 304/316 in B1</v>
      </c>
      <c r="T8" s="3" t="str">
        <f t="shared" si="2"/>
        <v>( 304 or 316 SS of ) FLAT WASHER, STRUCTURAL, M20</v>
      </c>
      <c r="U8" s="3" t="str">
        <f t="shared" si="0"/>
        <v>Will calculate when Qty/Dwg and Inst/Grp have values</v>
      </c>
    </row>
    <row r="9" spans="1:21" x14ac:dyDescent="0.35">
      <c r="A9" s="3" t="s">
        <v>260</v>
      </c>
      <c r="B9" s="3" t="s">
        <v>262</v>
      </c>
      <c r="C9" s="3" t="s">
        <v>48</v>
      </c>
      <c r="D9" s="3" t="s">
        <v>25</v>
      </c>
      <c r="E9" s="3" t="s">
        <v>26</v>
      </c>
      <c r="F9" s="3" t="s">
        <v>26</v>
      </c>
      <c r="G9" s="6" t="s">
        <v>261</v>
      </c>
      <c r="H9" s="6" t="s">
        <v>261</v>
      </c>
      <c r="I9" s="3" t="s">
        <v>28</v>
      </c>
      <c r="J9" s="6" t="s">
        <v>29</v>
      </c>
      <c r="K9" s="6" t="s">
        <v>30</v>
      </c>
      <c r="L9" s="3" t="s">
        <v>31</v>
      </c>
      <c r="M9" s="3" t="s">
        <v>32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si="1"/>
        <v>SELECT 304/316 in B1</v>
      </c>
      <c r="T9" s="3" t="str">
        <f t="shared" si="2"/>
        <v>( 304 or 316 SS of ) BOLT, HEAVY HEX HEAD, STRUCTURAL, M20 X 50</v>
      </c>
      <c r="U9" s="3" t="str">
        <f t="shared" si="0"/>
        <v>Will calculate when Qty/Dwg and Inst/Grp have values</v>
      </c>
    </row>
    <row r="10" spans="1:21" x14ac:dyDescent="0.35">
      <c r="A10" s="3" t="s">
        <v>260</v>
      </c>
      <c r="B10" s="3" t="s">
        <v>262</v>
      </c>
      <c r="C10" s="3" t="s">
        <v>49</v>
      </c>
      <c r="D10" s="3" t="s">
        <v>34</v>
      </c>
      <c r="E10" s="3" t="s">
        <v>26</v>
      </c>
      <c r="F10" s="3" t="s">
        <v>26</v>
      </c>
      <c r="G10" s="6" t="s">
        <v>261</v>
      </c>
      <c r="H10" s="6" t="s">
        <v>261</v>
      </c>
      <c r="I10" s="3" t="s">
        <v>28</v>
      </c>
      <c r="J10" s="6" t="s">
        <v>29</v>
      </c>
      <c r="K10" s="6" t="s">
        <v>30</v>
      </c>
      <c r="L10" s="3" t="s">
        <v>35</v>
      </c>
      <c r="M10" s="3" t="s">
        <v>36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 t="shared" si="1"/>
        <v>SELECT 304/316 in B1</v>
      </c>
      <c r="T10" s="3" t="str">
        <f t="shared" si="2"/>
        <v>( 304 or 316 SS of ) NUT, HEAVY HEX, STRUCTURAL, M20</v>
      </c>
      <c r="U10" s="3" t="str">
        <f t="shared" si="0"/>
        <v>Will calculate when Qty/Dwg and Inst/Grp have values</v>
      </c>
    </row>
    <row r="11" spans="1:21" x14ac:dyDescent="0.35">
      <c r="A11" s="3" t="s">
        <v>260</v>
      </c>
      <c r="B11" s="3" t="s">
        <v>262</v>
      </c>
      <c r="C11" s="3" t="s">
        <v>50</v>
      </c>
      <c r="D11" s="3" t="s">
        <v>38</v>
      </c>
      <c r="E11" s="3" t="s">
        <v>26</v>
      </c>
      <c r="F11" s="3" t="s">
        <v>26</v>
      </c>
      <c r="G11" s="6" t="s">
        <v>261</v>
      </c>
      <c r="H11" s="6" t="s">
        <v>261</v>
      </c>
      <c r="I11" s="3" t="s">
        <v>28</v>
      </c>
      <c r="J11" s="6" t="s">
        <v>29</v>
      </c>
      <c r="K11" s="6" t="s">
        <v>30</v>
      </c>
      <c r="L11" s="3" t="s">
        <v>39</v>
      </c>
      <c r="M11" s="3" t="s">
        <v>40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 t="shared" si="1"/>
        <v>SELECT 304/316 in B1</v>
      </c>
      <c r="T11" s="3" t="str">
        <f t="shared" si="2"/>
        <v>( 304 or 316 SS of ) FLAT WASHER, STRUCTURAL, M20</v>
      </c>
      <c r="U11" s="3" t="str">
        <f t="shared" si="0"/>
        <v>Will calculate when Qty/Dwg and Inst/Grp have values</v>
      </c>
    </row>
    <row r="12" spans="1:21" x14ac:dyDescent="0.35">
      <c r="A12" s="3" t="s">
        <v>260</v>
      </c>
      <c r="B12" s="3">
        <v>6</v>
      </c>
      <c r="C12" s="3" t="s">
        <v>51</v>
      </c>
      <c r="D12" s="3" t="s">
        <v>25</v>
      </c>
      <c r="E12" s="3" t="s">
        <v>26</v>
      </c>
      <c r="F12" s="3" t="s">
        <v>26</v>
      </c>
      <c r="G12" s="6" t="s">
        <v>261</v>
      </c>
      <c r="H12" s="6" t="s">
        <v>261</v>
      </c>
      <c r="I12" s="3" t="s">
        <v>28</v>
      </c>
      <c r="J12" s="6" t="s">
        <v>29</v>
      </c>
      <c r="K12" s="6" t="s">
        <v>30</v>
      </c>
      <c r="L12" s="3" t="s">
        <v>31</v>
      </c>
      <c r="M12" s="3" t="s">
        <v>32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si="1"/>
        <v>SELECT 304/316 in B1</v>
      </c>
      <c r="T12" s="3" t="str">
        <f t="shared" si="2"/>
        <v>( 304 or 316 SS of ) BOLT, HEAVY HEX HEAD, STRUCTURAL, M20 X 50</v>
      </c>
      <c r="U12" s="3" t="str">
        <f t="shared" si="0"/>
        <v>Will calculate when Qty/Dwg and Inst/Grp have values</v>
      </c>
    </row>
    <row r="13" spans="1:21" x14ac:dyDescent="0.35">
      <c r="A13" s="3" t="s">
        <v>260</v>
      </c>
      <c r="B13" s="3">
        <v>6</v>
      </c>
      <c r="C13" s="3" t="s">
        <v>52</v>
      </c>
      <c r="D13" s="3" t="s">
        <v>34</v>
      </c>
      <c r="E13" s="3" t="s">
        <v>26</v>
      </c>
      <c r="F13" s="3" t="s">
        <v>26</v>
      </c>
      <c r="G13" s="6" t="s">
        <v>261</v>
      </c>
      <c r="H13" s="6" t="s">
        <v>261</v>
      </c>
      <c r="I13" s="3" t="s">
        <v>28</v>
      </c>
      <c r="J13" s="6" t="s">
        <v>29</v>
      </c>
      <c r="K13" s="6" t="s">
        <v>30</v>
      </c>
      <c r="L13" s="3" t="s">
        <v>35</v>
      </c>
      <c r="M13" s="3" t="s">
        <v>36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1"/>
        <v>SELECT 304/316 in B1</v>
      </c>
      <c r="T13" s="3" t="str">
        <f t="shared" si="2"/>
        <v>( 304 or 316 SS of ) NUT, HEAVY HEX, STRUCTURAL, M20</v>
      </c>
      <c r="U13" s="3" t="str">
        <f t="shared" si="0"/>
        <v>Will calculate when Qty/Dwg and Inst/Grp have values</v>
      </c>
    </row>
    <row r="14" spans="1:21" x14ac:dyDescent="0.35">
      <c r="A14" s="3" t="s">
        <v>260</v>
      </c>
      <c r="B14" s="3">
        <v>6</v>
      </c>
      <c r="C14" s="3" t="s">
        <v>53</v>
      </c>
      <c r="D14" s="3" t="s">
        <v>38</v>
      </c>
      <c r="E14" s="3" t="s">
        <v>26</v>
      </c>
      <c r="F14" s="3" t="s">
        <v>26</v>
      </c>
      <c r="G14" s="6" t="s">
        <v>261</v>
      </c>
      <c r="H14" s="6" t="s">
        <v>261</v>
      </c>
      <c r="I14" s="3" t="s">
        <v>28</v>
      </c>
      <c r="J14" s="6" t="s">
        <v>29</v>
      </c>
      <c r="K14" s="6" t="s">
        <v>30</v>
      </c>
      <c r="L14" s="3" t="s">
        <v>39</v>
      </c>
      <c r="M14" s="3" t="s">
        <v>40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1"/>
        <v>SELECT 304/316 in B1</v>
      </c>
      <c r="T14" s="3" t="str">
        <f t="shared" si="2"/>
        <v>( 304 or 316 SS of ) FLAT WASHER, STRUCTURAL, M20</v>
      </c>
      <c r="U14" s="3" t="str">
        <f t="shared" si="0"/>
        <v>Will calculate when Qty/Dwg and Inst/Grp have values</v>
      </c>
    </row>
    <row r="16" spans="1:21" x14ac:dyDescent="0.35">
      <c r="A16" s="3" t="s">
        <v>63</v>
      </c>
      <c r="B16" s="2" t="s">
        <v>263</v>
      </c>
    </row>
    <row r="17" spans="1:2" x14ac:dyDescent="0.35">
      <c r="A17" s="3" t="s">
        <v>67</v>
      </c>
      <c r="B17" s="2" t="s">
        <v>214</v>
      </c>
    </row>
    <row r="18" spans="1:2" x14ac:dyDescent="0.35">
      <c r="B18" s="2"/>
    </row>
    <row r="19" spans="1:2" x14ac:dyDescent="0.35">
      <c r="B19" s="2"/>
    </row>
    <row r="20" spans="1:2" x14ac:dyDescent="0.35">
      <c r="B20" s="2"/>
    </row>
  </sheetData>
  <conditionalFormatting sqref="A1">
    <cfRule type="expression" dxfId="297" priority="9">
      <formula>OR($B$1=304,$B$1=316)</formula>
    </cfRule>
    <cfRule type="expression" dxfId="296" priority="10">
      <formula>NOT(OR($B$1=304,$B$1=316))</formula>
    </cfRule>
  </conditionalFormatting>
  <conditionalFormatting sqref="J1:J2">
    <cfRule type="cellIs" dxfId="295" priority="5" operator="equal">
      <formula>"Y"</formula>
    </cfRule>
  </conditionalFormatting>
  <conditionalFormatting sqref="J3:J14">
    <cfRule type="cellIs" dxfId="294" priority="1" operator="equal">
      <formula>"Y"</formula>
    </cfRule>
  </conditionalFormatting>
  <conditionalFormatting sqref="K1:K2">
    <cfRule type="cellIs" dxfId="293" priority="6" operator="equal">
      <formula>"Standard-Copied"</formula>
    </cfRule>
    <cfRule type="cellIs" dxfId="292" priority="7" operator="equal">
      <formula>"Modified-Adjusted"</formula>
    </cfRule>
    <cfRule type="cellIs" dxfId="291" priority="8" operator="equal">
      <formula>"Custom-Manual"</formula>
    </cfRule>
  </conditionalFormatting>
  <conditionalFormatting sqref="K3:K14">
    <cfRule type="cellIs" dxfId="290" priority="2" operator="equal">
      <formula>"Standard-Copied"</formula>
    </cfRule>
    <cfRule type="cellIs" dxfId="289" priority="3" operator="equal">
      <formula>"Modified-Adjusted"</formula>
    </cfRule>
    <cfRule type="cellIs" dxfId="288" priority="4" operator="equal">
      <formula>"Custom-Manual"</formula>
    </cfRule>
  </conditionalFormatting>
  <dataValidations disablePrompts="1" count="3">
    <dataValidation type="list" allowBlank="1" showInputMessage="1" showErrorMessage="1" error="Value must be either 304 or 316" prompt="Enter general hardware material choice here - either 304 or 316" sqref="B1" xr:uid="{D46C505D-4D73-4583-9DC3-AAE59E50CF92}">
      <formula1>"304,316,304 or 316"</formula1>
    </dataValidation>
    <dataValidation type="list" allowBlank="1" showInputMessage="1" showErrorMessage="1" sqref="J3:J14" xr:uid="{6C602871-1495-47EB-AC7C-81690CF76C62}">
      <formula1>"N,Y"</formula1>
    </dataValidation>
    <dataValidation type="list" allowBlank="1" showInputMessage="1" showErrorMessage="1" sqref="K3:K14" xr:uid="{E6DA8EA2-6194-4699-B069-E8283223D5FA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BECD-6D58-4800-8502-0D6524800B08}">
  <dimension ref="A1:Y33"/>
  <sheetViews>
    <sheetView zoomScaleNormal="100" workbookViewId="0">
      <selection activeCell="F6" sqref="F6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38.179687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57.8164062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57.816406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264</v>
      </c>
      <c r="B3" s="3">
        <v>3</v>
      </c>
      <c r="C3" s="3" t="s">
        <v>24</v>
      </c>
      <c r="D3" s="3" t="s">
        <v>25</v>
      </c>
      <c r="E3" s="3" t="s">
        <v>26</v>
      </c>
      <c r="F3" s="3" t="s">
        <v>26</v>
      </c>
      <c r="G3" s="6" t="s">
        <v>265</v>
      </c>
      <c r="H3" s="6" t="s">
        <v>265</v>
      </c>
      <c r="I3" s="3" t="s">
        <v>28</v>
      </c>
      <c r="J3" s="6" t="s">
        <v>29</v>
      </c>
      <c r="K3" s="6" t="s">
        <v>30</v>
      </c>
      <c r="L3" s="3" t="s">
        <v>31</v>
      </c>
      <c r="M3" s="3" t="s">
        <v>32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 t="shared" ref="S3:S6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6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( 304 or 316 SS of ) BOLT, HEAVY HEX HEAD, STRUCTURAL, M20 X 50</v>
      </c>
      <c r="U3" s="3" t="str">
        <f t="shared" ref="U3:U25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264</v>
      </c>
      <c r="B4" s="3">
        <v>3</v>
      </c>
      <c r="C4" s="3" t="s">
        <v>33</v>
      </c>
      <c r="D4" s="3" t="s">
        <v>38</v>
      </c>
      <c r="E4" s="3" t="s">
        <v>26</v>
      </c>
      <c r="F4" s="3" t="s">
        <v>26</v>
      </c>
      <c r="G4" s="6" t="s">
        <v>265</v>
      </c>
      <c r="H4" s="6" t="s">
        <v>265</v>
      </c>
      <c r="I4" s="3" t="s">
        <v>28</v>
      </c>
      <c r="J4" s="6" t="s">
        <v>29</v>
      </c>
      <c r="K4" s="6" t="s">
        <v>30</v>
      </c>
      <c r="L4" s="3" t="s">
        <v>39</v>
      </c>
      <c r="M4" s="3" t="s">
        <v>40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si="1"/>
        <v>( 304 or 316 SS of ) FLAT WASHER, STRUCTURAL, M20</v>
      </c>
      <c r="U4" s="3" t="str">
        <f t="shared" si="2"/>
        <v>Will calculate when Qty/Dwg and Inst/Grp have values</v>
      </c>
    </row>
    <row r="5" spans="1:21" x14ac:dyDescent="0.35">
      <c r="A5" s="3" t="s">
        <v>264</v>
      </c>
      <c r="B5" s="3">
        <v>3</v>
      </c>
      <c r="C5" s="3" t="s">
        <v>37</v>
      </c>
      <c r="D5" s="3" t="s">
        <v>34</v>
      </c>
      <c r="E5" s="3" t="s">
        <v>26</v>
      </c>
      <c r="F5" s="3" t="s">
        <v>26</v>
      </c>
      <c r="G5" s="6" t="s">
        <v>265</v>
      </c>
      <c r="H5" s="6" t="s">
        <v>265</v>
      </c>
      <c r="I5" s="3" t="s">
        <v>28</v>
      </c>
      <c r="J5" s="6" t="s">
        <v>29</v>
      </c>
      <c r="K5" s="6" t="s">
        <v>30</v>
      </c>
      <c r="L5" s="3" t="s">
        <v>35</v>
      </c>
      <c r="M5" s="3" t="s">
        <v>36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( 304 or 316 SS of ) NUT, HEAVY HEX, STRUCTURAL, M20</v>
      </c>
      <c r="U5" s="3" t="str">
        <f t="shared" si="2"/>
        <v>Will calculate when Qty/Dwg and Inst/Grp have values</v>
      </c>
    </row>
    <row r="6" spans="1:21" x14ac:dyDescent="0.35">
      <c r="A6" s="3" t="s">
        <v>264</v>
      </c>
      <c r="B6" s="3">
        <v>3</v>
      </c>
      <c r="C6" s="3" t="s">
        <v>41</v>
      </c>
      <c r="D6" s="3" t="s">
        <v>266</v>
      </c>
      <c r="E6" s="3" t="s">
        <v>267</v>
      </c>
      <c r="F6" s="3" t="s">
        <v>400</v>
      </c>
      <c r="G6" s="6" t="s">
        <v>268</v>
      </c>
      <c r="H6" s="6" t="s">
        <v>27</v>
      </c>
      <c r="I6" s="3" t="s">
        <v>28</v>
      </c>
      <c r="J6" s="6" t="s">
        <v>29</v>
      </c>
      <c r="K6" s="6" t="s">
        <v>30</v>
      </c>
      <c r="L6" s="3">
        <v>495283</v>
      </c>
      <c r="M6" s="3" t="s">
        <v>250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( ? mm of ) [M] ANGLE, L50X50X6</v>
      </c>
      <c r="U6" s="3" t="str">
        <f t="shared" si="2"/>
        <v>Will calculate when Qty/Dwg and Inst/Grp have values</v>
      </c>
    </row>
    <row r="7" spans="1:21" x14ac:dyDescent="0.35">
      <c r="A7" s="3" t="s">
        <v>264</v>
      </c>
      <c r="B7" s="3" t="s">
        <v>262</v>
      </c>
      <c r="C7" s="3" t="s">
        <v>45</v>
      </c>
      <c r="D7" s="3" t="s">
        <v>269</v>
      </c>
      <c r="E7" s="3" t="s">
        <v>26</v>
      </c>
      <c r="F7" s="3" t="s">
        <v>26</v>
      </c>
      <c r="G7" s="6" t="s">
        <v>265</v>
      </c>
      <c r="H7" s="6" t="s">
        <v>265</v>
      </c>
      <c r="I7" s="3" t="s">
        <v>28</v>
      </c>
      <c r="J7" s="6" t="s">
        <v>29</v>
      </c>
      <c r="K7" s="6" t="s">
        <v>30</v>
      </c>
      <c r="L7" s="8" t="s">
        <v>270</v>
      </c>
      <c r="M7" s="8" t="s">
        <v>271</v>
      </c>
      <c r="N7" s="3" t="s">
        <v>26</v>
      </c>
      <c r="O7" s="3" t="s">
        <v>26</v>
      </c>
      <c r="P7" s="3" t="s">
        <v>272</v>
      </c>
      <c r="Q7" s="3">
        <v>0</v>
      </c>
      <c r="R7" s="3">
        <v>1</v>
      </c>
      <c r="S7" s="3" t="str">
        <f t="shared" ref="S7:S25" si="3">IF(AND(LEN(L7)=9,F7="N/A"),L7,IF(LEN(L7)=9,"( "&amp;L7&amp;" @ "&amp;E7&amp;" "&amp;F7&amp;")",IF(AND($B$1=304,F7="N/A"),VALUE(LEFT(L7,6)),IF(AND($B$1=316,F7="N/A"),VALUE(RIGHT(L7,6)),IF($B$1=304,"( "&amp;VALUE(LEFT(L7,6))&amp;" @ "&amp;E7&amp;" "&amp;F7&amp;")",IF($B$1=316,"( "&amp;VALUE(RIGHT(L7,6))&amp;" @ "&amp;E7&amp;" "&amp;F7&amp;")","SELECT 304/316 in B1"))))))</f>
        <v>SELECT 304/316 in B1</v>
      </c>
      <c r="T7" s="3" t="str">
        <f t="shared" ref="T7:T25" si="4">IF(AND(F7="N/A",OR(LEN(L7)=6,LEN(L7)=9)),M7,IF(AND(F7="n/a",LEN(L7)&gt;9),"( "&amp;$B$1&amp;" SS of ) "&amp;M7,IF(OR(LEN(L7)=6,LEN(L7)=9),"( "&amp;E7&amp;" "&amp;F7&amp;" of ) "&amp;M7,IF(LEN(L7)&gt;9,"( "&amp;E7&amp;" "&amp;F7&amp;" of "&amp;$B$1&amp;" SS of ) "&amp;M7,"ERROR IN WWID OR Measure Units"))))</f>
        <v>( 304 or 316 SS of ) CAP SCREW, HEX SOCKET HEAD, M6 X 1 X 35</v>
      </c>
      <c r="U7" s="3" t="str">
        <f t="shared" si="2"/>
        <v>Will calculate when Qty/Dwg and Inst/Grp have values</v>
      </c>
    </row>
    <row r="8" spans="1:21" x14ac:dyDescent="0.35">
      <c r="A8" s="3" t="s">
        <v>264</v>
      </c>
      <c r="B8" s="3" t="s">
        <v>262</v>
      </c>
      <c r="C8" s="3" t="s">
        <v>47</v>
      </c>
      <c r="D8" s="3" t="s">
        <v>273</v>
      </c>
      <c r="E8" s="3" t="s">
        <v>26</v>
      </c>
      <c r="F8" s="3" t="s">
        <v>26</v>
      </c>
      <c r="G8" s="6" t="s">
        <v>265</v>
      </c>
      <c r="H8" s="6" t="s">
        <v>265</v>
      </c>
      <c r="I8" s="3" t="s">
        <v>28</v>
      </c>
      <c r="J8" s="6" t="s">
        <v>29</v>
      </c>
      <c r="K8" s="6" t="s">
        <v>30</v>
      </c>
      <c r="L8" s="8" t="s">
        <v>274</v>
      </c>
      <c r="M8" s="8" t="s">
        <v>275</v>
      </c>
      <c r="N8" s="3" t="s">
        <v>26</v>
      </c>
      <c r="O8" s="3" t="s">
        <v>26</v>
      </c>
      <c r="P8" s="3" t="s">
        <v>272</v>
      </c>
      <c r="Q8" s="3">
        <v>0</v>
      </c>
      <c r="R8" s="3">
        <v>1</v>
      </c>
      <c r="S8" s="3" t="str">
        <f t="shared" si="3"/>
        <v>SELECT 304/316 in B1</v>
      </c>
      <c r="T8" s="3" t="str">
        <f t="shared" si="4"/>
        <v>( 304 or 316 SS of ) FLAT WASHER, NORMAL SERIES, M6 (6.4 ID X 12 OD X 1.6 THK)</v>
      </c>
      <c r="U8" s="3" t="str">
        <f t="shared" si="2"/>
        <v>Will calculate when Qty/Dwg and Inst/Grp have values</v>
      </c>
    </row>
    <row r="9" spans="1:21" x14ac:dyDescent="0.35">
      <c r="A9" s="3" t="s">
        <v>264</v>
      </c>
      <c r="B9" s="3" t="s">
        <v>262</v>
      </c>
      <c r="C9" s="3" t="s">
        <v>48</v>
      </c>
      <c r="D9" s="3" t="s">
        <v>276</v>
      </c>
      <c r="E9" s="3" t="s">
        <v>26</v>
      </c>
      <c r="F9" s="3" t="s">
        <v>26</v>
      </c>
      <c r="G9" s="6" t="s">
        <v>265</v>
      </c>
      <c r="H9" s="6" t="s">
        <v>265</v>
      </c>
      <c r="I9" s="3" t="s">
        <v>28</v>
      </c>
      <c r="J9" s="6" t="s">
        <v>29</v>
      </c>
      <c r="K9" s="6" t="s">
        <v>30</v>
      </c>
      <c r="L9" s="8" t="s">
        <v>277</v>
      </c>
      <c r="M9" s="8" t="s">
        <v>278</v>
      </c>
      <c r="N9" s="3" t="s">
        <v>26</v>
      </c>
      <c r="O9" s="3" t="s">
        <v>26</v>
      </c>
      <c r="P9" s="3" t="s">
        <v>272</v>
      </c>
      <c r="Q9" s="3">
        <v>0</v>
      </c>
      <c r="R9" s="3">
        <v>1</v>
      </c>
      <c r="S9" s="3" t="str">
        <f t="shared" si="3"/>
        <v>SELECT 304/316 in B1</v>
      </c>
      <c r="T9" s="3" t="str">
        <f t="shared" si="4"/>
        <v>( 304 or 316 SS of ) LOCK NUT, HEXAGON, REGULAR, NON-METALLIC INSERT, M6 X 1</v>
      </c>
      <c r="U9" s="3" t="str">
        <f t="shared" si="2"/>
        <v>Will calculate when Qty/Dwg and Inst/Grp have values</v>
      </c>
    </row>
    <row r="10" spans="1:21" x14ac:dyDescent="0.35">
      <c r="A10" s="3" t="s">
        <v>264</v>
      </c>
      <c r="B10" s="3" t="s">
        <v>262</v>
      </c>
      <c r="C10" s="3" t="s">
        <v>49</v>
      </c>
      <c r="D10" s="3" t="s">
        <v>279</v>
      </c>
      <c r="E10" s="3" t="s">
        <v>26</v>
      </c>
      <c r="F10" s="3" t="s">
        <v>26</v>
      </c>
      <c r="G10" s="6" t="s">
        <v>280</v>
      </c>
      <c r="H10" s="6" t="s">
        <v>27</v>
      </c>
      <c r="I10" s="3" t="s">
        <v>28</v>
      </c>
      <c r="J10" s="6" t="s">
        <v>29</v>
      </c>
      <c r="K10" s="6" t="s">
        <v>30</v>
      </c>
      <c r="L10" s="10">
        <v>352445</v>
      </c>
      <c r="M10" s="10" t="s">
        <v>281</v>
      </c>
      <c r="N10" s="3" t="s">
        <v>26</v>
      </c>
      <c r="O10" s="3" t="s">
        <v>26</v>
      </c>
      <c r="P10" s="3" t="s">
        <v>272</v>
      </c>
      <c r="Q10" s="3">
        <v>0</v>
      </c>
      <c r="R10" s="3">
        <v>1</v>
      </c>
      <c r="S10" s="3" t="str">
        <f t="shared" si="3"/>
        <v>SELECT 304/316 in B1</v>
      </c>
      <c r="T10" s="3" t="str">
        <f t="shared" si="4"/>
        <v>INSERT CLIP, PANEL HOLD DOWN, T-1800</v>
      </c>
      <c r="U10" s="3" t="str">
        <f t="shared" si="2"/>
        <v>Will calculate when Qty/Dwg and Inst/Grp have values</v>
      </c>
    </row>
    <row r="11" spans="1:21" x14ac:dyDescent="0.35">
      <c r="A11" s="3" t="s">
        <v>264</v>
      </c>
      <c r="B11" s="3" t="s">
        <v>262</v>
      </c>
      <c r="C11" s="3" t="s">
        <v>50</v>
      </c>
      <c r="D11" s="3" t="s">
        <v>282</v>
      </c>
      <c r="E11" s="3" t="s">
        <v>26</v>
      </c>
      <c r="F11" s="3" t="s">
        <v>26</v>
      </c>
      <c r="G11" s="6" t="s">
        <v>261</v>
      </c>
      <c r="H11" s="6" t="s">
        <v>261</v>
      </c>
      <c r="I11" s="3" t="s">
        <v>28</v>
      </c>
      <c r="J11" s="6" t="s">
        <v>29</v>
      </c>
      <c r="K11" s="6" t="s">
        <v>30</v>
      </c>
      <c r="L11" s="3">
        <v>406108</v>
      </c>
      <c r="M11" s="3" t="s">
        <v>283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 t="shared" si="3"/>
        <v>SELECT 304/316 in B1</v>
      </c>
      <c r="T11" s="3" t="str">
        <f t="shared" si="4"/>
        <v>BOLT, HEAVY HEX HEAD, STRUCTURAL, M12 X 30</v>
      </c>
      <c r="U11" s="3" t="str">
        <f t="shared" si="2"/>
        <v>Will calculate when Qty/Dwg and Inst/Grp have values</v>
      </c>
    </row>
    <row r="12" spans="1:21" x14ac:dyDescent="0.35">
      <c r="A12" s="3" t="s">
        <v>264</v>
      </c>
      <c r="B12" s="3" t="s">
        <v>262</v>
      </c>
      <c r="C12" s="3" t="s">
        <v>51</v>
      </c>
      <c r="D12" s="3" t="s">
        <v>38</v>
      </c>
      <c r="E12" s="3" t="s">
        <v>26</v>
      </c>
      <c r="F12" s="3" t="s">
        <v>26</v>
      </c>
      <c r="G12" s="6" t="s">
        <v>261</v>
      </c>
      <c r="H12" s="6" t="s">
        <v>261</v>
      </c>
      <c r="I12" s="3" t="s">
        <v>28</v>
      </c>
      <c r="J12" s="6" t="s">
        <v>29</v>
      </c>
      <c r="K12" s="6" t="s">
        <v>30</v>
      </c>
      <c r="L12" s="3">
        <v>406477</v>
      </c>
      <c r="M12" s="3" t="s">
        <v>124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si="3"/>
        <v>SELECT 304/316 in B1</v>
      </c>
      <c r="T12" s="3" t="str">
        <f t="shared" si="4"/>
        <v>FLAT WASHER, STRUCTURAL, M12</v>
      </c>
      <c r="U12" s="3" t="str">
        <f t="shared" si="2"/>
        <v>Will calculate when Qty/Dwg and Inst/Grp have values</v>
      </c>
    </row>
    <row r="13" spans="1:21" x14ac:dyDescent="0.35">
      <c r="A13" s="3" t="s">
        <v>264</v>
      </c>
      <c r="B13" s="3" t="s">
        <v>262</v>
      </c>
      <c r="C13" s="3" t="s">
        <v>52</v>
      </c>
      <c r="D13" s="3" t="s">
        <v>34</v>
      </c>
      <c r="E13" s="3" t="s">
        <v>26</v>
      </c>
      <c r="F13" s="3" t="s">
        <v>26</v>
      </c>
      <c r="G13" s="6" t="s">
        <v>261</v>
      </c>
      <c r="H13" s="6" t="s">
        <v>261</v>
      </c>
      <c r="I13" s="3" t="s">
        <v>28</v>
      </c>
      <c r="J13" s="6" t="s">
        <v>29</v>
      </c>
      <c r="K13" s="6" t="s">
        <v>30</v>
      </c>
      <c r="L13" s="3">
        <v>406577</v>
      </c>
      <c r="M13" s="3" t="s">
        <v>126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3"/>
        <v>SELECT 304/316 in B1</v>
      </c>
      <c r="T13" s="3" t="str">
        <f t="shared" si="4"/>
        <v>NUT, HEAVY HEX, STRUCTURAL, M12</v>
      </c>
      <c r="U13" s="3" t="str">
        <f t="shared" si="2"/>
        <v>Will calculate when Qty/Dwg and Inst/Grp have values</v>
      </c>
    </row>
    <row r="14" spans="1:21" x14ac:dyDescent="0.35">
      <c r="A14" s="3" t="s">
        <v>264</v>
      </c>
      <c r="B14" s="3">
        <v>3</v>
      </c>
      <c r="C14" s="3" t="s">
        <v>53</v>
      </c>
      <c r="D14" s="3" t="s">
        <v>282</v>
      </c>
      <c r="E14" s="3" t="s">
        <v>26</v>
      </c>
      <c r="F14" s="3" t="s">
        <v>26</v>
      </c>
      <c r="G14" s="6" t="s">
        <v>261</v>
      </c>
      <c r="H14" s="6" t="s">
        <v>261</v>
      </c>
      <c r="I14" s="3" t="s">
        <v>28</v>
      </c>
      <c r="J14" s="6" t="s">
        <v>29</v>
      </c>
      <c r="K14" s="6" t="s">
        <v>30</v>
      </c>
      <c r="L14" s="3">
        <v>406108</v>
      </c>
      <c r="M14" s="3" t="s">
        <v>283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3"/>
        <v>SELECT 304/316 in B1</v>
      </c>
      <c r="T14" s="3" t="str">
        <f t="shared" si="4"/>
        <v>BOLT, HEAVY HEX HEAD, STRUCTURAL, M12 X 30</v>
      </c>
      <c r="U14" s="3" t="str">
        <f t="shared" si="2"/>
        <v>Will calculate when Qty/Dwg and Inst/Grp have values</v>
      </c>
    </row>
    <row r="15" spans="1:21" x14ac:dyDescent="0.35">
      <c r="A15" s="3" t="s">
        <v>264</v>
      </c>
      <c r="B15" s="3">
        <v>3</v>
      </c>
      <c r="C15" s="3" t="s">
        <v>29</v>
      </c>
      <c r="D15" s="3" t="s">
        <v>38</v>
      </c>
      <c r="E15" s="3" t="s">
        <v>26</v>
      </c>
      <c r="F15" s="3" t="s">
        <v>26</v>
      </c>
      <c r="G15" s="6" t="s">
        <v>261</v>
      </c>
      <c r="H15" s="6" t="s">
        <v>261</v>
      </c>
      <c r="I15" s="3" t="s">
        <v>28</v>
      </c>
      <c r="J15" s="6" t="s">
        <v>29</v>
      </c>
      <c r="K15" s="6" t="s">
        <v>30</v>
      </c>
      <c r="L15" s="3">
        <v>406477</v>
      </c>
      <c r="M15" s="3" t="s">
        <v>124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1</v>
      </c>
      <c r="S15" s="3" t="str">
        <f t="shared" si="3"/>
        <v>SELECT 304/316 in B1</v>
      </c>
      <c r="T15" s="3" t="str">
        <f t="shared" si="4"/>
        <v>FLAT WASHER, STRUCTURAL, M12</v>
      </c>
      <c r="U15" s="3" t="str">
        <f t="shared" si="2"/>
        <v>Will calculate when Qty/Dwg and Inst/Grp have values</v>
      </c>
    </row>
    <row r="16" spans="1:21" x14ac:dyDescent="0.35">
      <c r="A16" s="3" t="s">
        <v>264</v>
      </c>
      <c r="B16" s="3">
        <v>3</v>
      </c>
      <c r="C16" s="3" t="s">
        <v>54</v>
      </c>
      <c r="D16" s="3" t="s">
        <v>34</v>
      </c>
      <c r="E16" s="3" t="s">
        <v>26</v>
      </c>
      <c r="F16" s="3" t="s">
        <v>26</v>
      </c>
      <c r="G16" s="6" t="s">
        <v>261</v>
      </c>
      <c r="H16" s="6" t="s">
        <v>261</v>
      </c>
      <c r="I16" s="3" t="s">
        <v>28</v>
      </c>
      <c r="J16" s="6" t="s">
        <v>29</v>
      </c>
      <c r="K16" s="6" t="s">
        <v>30</v>
      </c>
      <c r="L16" s="3">
        <v>406577</v>
      </c>
      <c r="M16" s="3" t="s">
        <v>126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1</v>
      </c>
      <c r="S16" s="3" t="str">
        <f t="shared" si="3"/>
        <v>SELECT 304/316 in B1</v>
      </c>
      <c r="T16" s="3" t="str">
        <f t="shared" si="4"/>
        <v>NUT, HEAVY HEX, STRUCTURAL, M12</v>
      </c>
      <c r="U16" s="3" t="str">
        <f t="shared" si="2"/>
        <v>Will calculate when Qty/Dwg and Inst/Grp have values</v>
      </c>
    </row>
    <row r="17" spans="1:25" x14ac:dyDescent="0.35">
      <c r="A17" s="3" t="s">
        <v>264</v>
      </c>
      <c r="B17" s="3">
        <v>3</v>
      </c>
      <c r="C17" s="3" t="s">
        <v>55</v>
      </c>
      <c r="D17" s="3" t="s">
        <v>269</v>
      </c>
      <c r="E17" s="3" t="s">
        <v>26</v>
      </c>
      <c r="F17" s="3" t="s">
        <v>26</v>
      </c>
      <c r="G17" s="6">
        <v>15</v>
      </c>
      <c r="H17" s="6" t="s">
        <v>27</v>
      </c>
      <c r="I17" s="3" t="s">
        <v>28</v>
      </c>
      <c r="J17" s="6" t="s">
        <v>29</v>
      </c>
      <c r="K17" s="6" t="s">
        <v>30</v>
      </c>
      <c r="L17" s="8" t="s">
        <v>270</v>
      </c>
      <c r="M17" s="8" t="s">
        <v>271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1</v>
      </c>
      <c r="S17" s="3" t="str">
        <f t="shared" si="3"/>
        <v>SELECT 304/316 in B1</v>
      </c>
      <c r="T17" s="3" t="str">
        <f t="shared" si="4"/>
        <v>( 304 or 316 SS of ) CAP SCREW, HEX SOCKET HEAD, M6 X 1 X 35</v>
      </c>
      <c r="U17" s="3" t="str">
        <f t="shared" si="2"/>
        <v>Will calculate when Qty/Dwg and Inst/Grp have values</v>
      </c>
    </row>
    <row r="18" spans="1:25" x14ac:dyDescent="0.35">
      <c r="A18" s="3" t="s">
        <v>264</v>
      </c>
      <c r="B18" s="3">
        <v>3</v>
      </c>
      <c r="C18" s="3" t="s">
        <v>56</v>
      </c>
      <c r="D18" s="3" t="s">
        <v>38</v>
      </c>
      <c r="E18" s="3" t="s">
        <v>26</v>
      </c>
      <c r="F18" s="3" t="s">
        <v>26</v>
      </c>
      <c r="G18" s="6">
        <v>15</v>
      </c>
      <c r="H18" s="6" t="s">
        <v>27</v>
      </c>
      <c r="I18" s="3" t="s">
        <v>28</v>
      </c>
      <c r="J18" s="6" t="s">
        <v>29</v>
      </c>
      <c r="K18" s="6" t="s">
        <v>30</v>
      </c>
      <c r="L18" s="8" t="s">
        <v>274</v>
      </c>
      <c r="M18" s="8" t="s">
        <v>275</v>
      </c>
      <c r="N18" s="3" t="s">
        <v>26</v>
      </c>
      <c r="O18" s="3" t="s">
        <v>26</v>
      </c>
      <c r="P18" s="3" t="s">
        <v>26</v>
      </c>
      <c r="Q18" s="3">
        <v>0</v>
      </c>
      <c r="R18" s="3">
        <v>1</v>
      </c>
      <c r="S18" s="3" t="str">
        <f t="shared" si="3"/>
        <v>SELECT 304/316 in B1</v>
      </c>
      <c r="T18" s="3" t="str">
        <f t="shared" si="4"/>
        <v>( 304 or 316 SS of ) FLAT WASHER, NORMAL SERIES, M6 (6.4 ID X 12 OD X 1.6 THK)</v>
      </c>
      <c r="U18" s="3" t="str">
        <f t="shared" si="2"/>
        <v>Will calculate when Qty/Dwg and Inst/Grp have values</v>
      </c>
    </row>
    <row r="19" spans="1:25" x14ac:dyDescent="0.35">
      <c r="A19" s="3" t="s">
        <v>264</v>
      </c>
      <c r="B19" s="3">
        <v>3</v>
      </c>
      <c r="C19" s="3" t="s">
        <v>57</v>
      </c>
      <c r="D19" s="3" t="s">
        <v>34</v>
      </c>
      <c r="E19" s="3" t="s">
        <v>26</v>
      </c>
      <c r="F19" s="3" t="s">
        <v>26</v>
      </c>
      <c r="G19" s="6">
        <v>15</v>
      </c>
      <c r="H19" s="6" t="s">
        <v>27</v>
      </c>
      <c r="I19" s="3" t="s">
        <v>28</v>
      </c>
      <c r="J19" s="6" t="s">
        <v>29</v>
      </c>
      <c r="K19" s="6" t="s">
        <v>30</v>
      </c>
      <c r="L19" s="8" t="s">
        <v>277</v>
      </c>
      <c r="M19" s="8" t="s">
        <v>278</v>
      </c>
      <c r="N19" s="3" t="s">
        <v>26</v>
      </c>
      <c r="O19" s="3" t="s">
        <v>26</v>
      </c>
      <c r="P19" s="3" t="s">
        <v>26</v>
      </c>
      <c r="Q19" s="3">
        <v>0</v>
      </c>
      <c r="R19" s="3">
        <v>1</v>
      </c>
      <c r="S19" s="3" t="str">
        <f t="shared" si="3"/>
        <v>SELECT 304/316 in B1</v>
      </c>
      <c r="T19" s="3" t="str">
        <f t="shared" si="4"/>
        <v>( 304 or 316 SS of ) LOCK NUT, HEXAGON, REGULAR, NON-METALLIC INSERT, M6 X 1</v>
      </c>
      <c r="U19" s="3" t="str">
        <f t="shared" si="2"/>
        <v>Will calculate when Qty/Dwg and Inst/Grp have values</v>
      </c>
    </row>
    <row r="20" spans="1:25" x14ac:dyDescent="0.35">
      <c r="A20" s="3" t="s">
        <v>264</v>
      </c>
      <c r="B20" s="3">
        <v>4</v>
      </c>
      <c r="C20" s="3" t="s">
        <v>58</v>
      </c>
      <c r="D20" s="3" t="s">
        <v>282</v>
      </c>
      <c r="E20" s="3" t="s">
        <v>26</v>
      </c>
      <c r="F20" s="3" t="s">
        <v>26</v>
      </c>
      <c r="G20" s="6" t="s">
        <v>261</v>
      </c>
      <c r="H20" s="6" t="s">
        <v>261</v>
      </c>
      <c r="I20" s="3" t="s">
        <v>28</v>
      </c>
      <c r="J20" s="6" t="s">
        <v>29</v>
      </c>
      <c r="K20" s="6" t="s">
        <v>30</v>
      </c>
      <c r="L20" s="3">
        <v>406108</v>
      </c>
      <c r="M20" s="3" t="s">
        <v>283</v>
      </c>
      <c r="N20" s="3" t="s">
        <v>26</v>
      </c>
      <c r="O20" s="3" t="s">
        <v>26</v>
      </c>
      <c r="P20" s="3" t="s">
        <v>26</v>
      </c>
      <c r="Q20" s="3">
        <v>0</v>
      </c>
      <c r="R20" s="3">
        <v>1</v>
      </c>
      <c r="S20" s="3" t="str">
        <f t="shared" si="3"/>
        <v>SELECT 304/316 in B1</v>
      </c>
      <c r="T20" s="3" t="str">
        <f t="shared" si="4"/>
        <v>BOLT, HEAVY HEX HEAD, STRUCTURAL, M12 X 30</v>
      </c>
      <c r="U20" s="3" t="str">
        <f t="shared" si="2"/>
        <v>Will calculate when Qty/Dwg and Inst/Grp have values</v>
      </c>
    </row>
    <row r="21" spans="1:25" x14ac:dyDescent="0.35">
      <c r="A21" s="3" t="s">
        <v>264</v>
      </c>
      <c r="B21" s="3">
        <v>4</v>
      </c>
      <c r="C21" s="3" t="s">
        <v>59</v>
      </c>
      <c r="D21" s="3" t="s">
        <v>38</v>
      </c>
      <c r="E21" s="3" t="s">
        <v>26</v>
      </c>
      <c r="F21" s="3" t="s">
        <v>26</v>
      </c>
      <c r="G21" s="6" t="s">
        <v>261</v>
      </c>
      <c r="H21" s="6" t="s">
        <v>261</v>
      </c>
      <c r="I21" s="3" t="s">
        <v>28</v>
      </c>
      <c r="J21" s="6" t="s">
        <v>29</v>
      </c>
      <c r="K21" s="6" t="s">
        <v>30</v>
      </c>
      <c r="L21" s="3">
        <v>406477</v>
      </c>
      <c r="M21" s="3" t="s">
        <v>124</v>
      </c>
      <c r="N21" s="3" t="s">
        <v>26</v>
      </c>
      <c r="O21" s="3" t="s">
        <v>26</v>
      </c>
      <c r="P21" s="3" t="s">
        <v>26</v>
      </c>
      <c r="Q21" s="3">
        <v>0</v>
      </c>
      <c r="R21" s="3">
        <v>1</v>
      </c>
      <c r="S21" s="3" t="str">
        <f t="shared" si="3"/>
        <v>SELECT 304/316 in B1</v>
      </c>
      <c r="T21" s="3" t="str">
        <f t="shared" si="4"/>
        <v>FLAT WASHER, STRUCTURAL, M12</v>
      </c>
      <c r="U21" s="3" t="str">
        <f t="shared" si="2"/>
        <v>Will calculate when Qty/Dwg and Inst/Grp have values</v>
      </c>
    </row>
    <row r="22" spans="1:25" x14ac:dyDescent="0.35">
      <c r="A22" s="3" t="s">
        <v>264</v>
      </c>
      <c r="B22" s="3">
        <v>4</v>
      </c>
      <c r="C22" s="3" t="s">
        <v>60</v>
      </c>
      <c r="D22" s="3" t="s">
        <v>34</v>
      </c>
      <c r="E22" s="3" t="s">
        <v>26</v>
      </c>
      <c r="F22" s="3" t="s">
        <v>26</v>
      </c>
      <c r="G22" s="6" t="s">
        <v>261</v>
      </c>
      <c r="H22" s="6" t="s">
        <v>261</v>
      </c>
      <c r="I22" s="3" t="s">
        <v>28</v>
      </c>
      <c r="J22" s="6" t="s">
        <v>29</v>
      </c>
      <c r="K22" s="6" t="s">
        <v>30</v>
      </c>
      <c r="L22" s="3">
        <v>406577</v>
      </c>
      <c r="M22" s="3" t="s">
        <v>126</v>
      </c>
      <c r="N22" s="3" t="s">
        <v>26</v>
      </c>
      <c r="O22" s="3" t="s">
        <v>26</v>
      </c>
      <c r="P22" s="3" t="s">
        <v>26</v>
      </c>
      <c r="Q22" s="3">
        <v>0</v>
      </c>
      <c r="R22" s="3">
        <v>1</v>
      </c>
      <c r="S22" s="3" t="str">
        <f t="shared" si="3"/>
        <v>SELECT 304/316 in B1</v>
      </c>
      <c r="T22" s="3" t="str">
        <f t="shared" si="4"/>
        <v>NUT, HEAVY HEX, STRUCTURAL, M12</v>
      </c>
      <c r="U22" s="3" t="str">
        <f t="shared" si="2"/>
        <v>Will calculate when Qty/Dwg and Inst/Grp have values</v>
      </c>
    </row>
    <row r="23" spans="1:25" x14ac:dyDescent="0.35">
      <c r="A23" s="3" t="s">
        <v>264</v>
      </c>
      <c r="B23" s="3" t="s">
        <v>284</v>
      </c>
      <c r="C23" s="3" t="s">
        <v>61</v>
      </c>
      <c r="D23" s="3" t="s">
        <v>282</v>
      </c>
      <c r="E23" s="3" t="s">
        <v>26</v>
      </c>
      <c r="F23" s="3" t="s">
        <v>26</v>
      </c>
      <c r="G23" s="6" t="s">
        <v>261</v>
      </c>
      <c r="H23" s="6" t="s">
        <v>261</v>
      </c>
      <c r="I23" s="3" t="s">
        <v>28</v>
      </c>
      <c r="J23" s="6" t="s">
        <v>29</v>
      </c>
      <c r="K23" s="6" t="s">
        <v>30</v>
      </c>
      <c r="L23" s="3">
        <v>406108</v>
      </c>
      <c r="M23" s="3" t="s">
        <v>283</v>
      </c>
      <c r="N23" s="3" t="s">
        <v>26</v>
      </c>
      <c r="O23" s="3" t="s">
        <v>26</v>
      </c>
      <c r="P23" s="3" t="s">
        <v>26</v>
      </c>
      <c r="Q23" s="3">
        <v>0</v>
      </c>
      <c r="R23" s="3">
        <v>1</v>
      </c>
      <c r="S23" s="3" t="str">
        <f t="shared" si="3"/>
        <v>SELECT 304/316 in B1</v>
      </c>
      <c r="T23" s="3" t="str">
        <f t="shared" si="4"/>
        <v>BOLT, HEAVY HEX HEAD, STRUCTURAL, M12 X 30</v>
      </c>
      <c r="U23" s="3" t="str">
        <f t="shared" si="2"/>
        <v>Will calculate when Qty/Dwg and Inst/Grp have values</v>
      </c>
    </row>
    <row r="24" spans="1:25" x14ac:dyDescent="0.35">
      <c r="A24" s="3" t="s">
        <v>264</v>
      </c>
      <c r="B24" s="3" t="s">
        <v>284</v>
      </c>
      <c r="C24" s="3" t="s">
        <v>62</v>
      </c>
      <c r="D24" s="3" t="s">
        <v>38</v>
      </c>
      <c r="E24" s="3" t="s">
        <v>26</v>
      </c>
      <c r="F24" s="3" t="s">
        <v>26</v>
      </c>
      <c r="G24" s="6" t="s">
        <v>261</v>
      </c>
      <c r="H24" s="6" t="s">
        <v>261</v>
      </c>
      <c r="I24" s="3" t="s">
        <v>28</v>
      </c>
      <c r="J24" s="6" t="s">
        <v>29</v>
      </c>
      <c r="K24" s="6" t="s">
        <v>30</v>
      </c>
      <c r="L24" s="3">
        <v>406477</v>
      </c>
      <c r="M24" s="3" t="s">
        <v>124</v>
      </c>
      <c r="N24" s="3" t="s">
        <v>26</v>
      </c>
      <c r="O24" s="3" t="s">
        <v>26</v>
      </c>
      <c r="P24" s="3" t="s">
        <v>26</v>
      </c>
      <c r="Q24" s="3">
        <v>0</v>
      </c>
      <c r="R24" s="3">
        <v>1</v>
      </c>
      <c r="S24" s="3" t="str">
        <f t="shared" si="3"/>
        <v>SELECT 304/316 in B1</v>
      </c>
      <c r="T24" s="3" t="str">
        <f t="shared" si="4"/>
        <v>FLAT WASHER, STRUCTURAL, M12</v>
      </c>
      <c r="U24" s="3" t="str">
        <f t="shared" si="2"/>
        <v>Will calculate when Qty/Dwg and Inst/Grp have values</v>
      </c>
    </row>
    <row r="25" spans="1:25" x14ac:dyDescent="0.35">
      <c r="A25" s="3" t="s">
        <v>264</v>
      </c>
      <c r="B25" s="3" t="s">
        <v>284</v>
      </c>
      <c r="C25" s="3" t="s">
        <v>83</v>
      </c>
      <c r="D25" s="3" t="s">
        <v>34</v>
      </c>
      <c r="E25" s="3" t="s">
        <v>26</v>
      </c>
      <c r="F25" s="3" t="s">
        <v>26</v>
      </c>
      <c r="G25" s="6" t="s">
        <v>261</v>
      </c>
      <c r="H25" s="6" t="s">
        <v>261</v>
      </c>
      <c r="I25" s="3" t="s">
        <v>28</v>
      </c>
      <c r="J25" s="6" t="s">
        <v>29</v>
      </c>
      <c r="K25" s="6" t="s">
        <v>30</v>
      </c>
      <c r="L25" s="3">
        <v>406577</v>
      </c>
      <c r="M25" s="3" t="s">
        <v>126</v>
      </c>
      <c r="N25" s="3" t="s">
        <v>26</v>
      </c>
      <c r="O25" s="3" t="s">
        <v>26</v>
      </c>
      <c r="P25" s="3" t="s">
        <v>26</v>
      </c>
      <c r="Q25" s="3">
        <v>0</v>
      </c>
      <c r="R25" s="3">
        <v>1</v>
      </c>
      <c r="S25" s="3" t="str">
        <f t="shared" si="3"/>
        <v>SELECT 304/316 in B1</v>
      </c>
      <c r="T25" s="3" t="str">
        <f t="shared" si="4"/>
        <v>NUT, HEAVY HEX, STRUCTURAL, M12</v>
      </c>
      <c r="U25" s="3" t="str">
        <f t="shared" si="2"/>
        <v>Will calculate when Qty/Dwg and Inst/Grp have values</v>
      </c>
    </row>
    <row r="27" spans="1:25" x14ac:dyDescent="0.35">
      <c r="A27" s="3" t="s">
        <v>63</v>
      </c>
      <c r="B27" s="2" t="s">
        <v>285</v>
      </c>
    </row>
    <row r="28" spans="1:25" x14ac:dyDescent="0.35">
      <c r="A28" s="3" t="s">
        <v>65</v>
      </c>
      <c r="B28" s="2" t="s">
        <v>286</v>
      </c>
    </row>
    <row r="29" spans="1:25" x14ac:dyDescent="0.35">
      <c r="A29" s="3" t="s">
        <v>67</v>
      </c>
      <c r="B29" s="2" t="s">
        <v>287</v>
      </c>
      <c r="X29" s="11"/>
      <c r="Y29" s="11"/>
    </row>
    <row r="30" spans="1:25" x14ac:dyDescent="0.35">
      <c r="B30" s="2" t="s">
        <v>288</v>
      </c>
    </row>
    <row r="31" spans="1:25" x14ac:dyDescent="0.35">
      <c r="B31" s="2"/>
    </row>
    <row r="32" spans="1:25" x14ac:dyDescent="0.35">
      <c r="B32" s="2"/>
    </row>
    <row r="33" spans="2:2" x14ac:dyDescent="0.35">
      <c r="B33" s="2"/>
    </row>
  </sheetData>
  <conditionalFormatting sqref="A1">
    <cfRule type="expression" dxfId="264" priority="1">
      <formula>OR($B$1=304,$B$1=316)</formula>
    </cfRule>
    <cfRule type="expression" dxfId="263" priority="2">
      <formula>NOT(OR($B$1=304,$B$1=316))</formula>
    </cfRule>
  </conditionalFormatting>
  <dataValidations count="3">
    <dataValidation type="list" allowBlank="1" showInputMessage="1" showErrorMessage="1" sqref="K3:K25" xr:uid="{BCA04517-8EEB-460B-9D61-B9913E06C865}">
      <formula1>"Standard-Copied,Modified-Adjusted,Custom-Manual,(enter per project)"</formula1>
    </dataValidation>
    <dataValidation type="list" allowBlank="1" showInputMessage="1" showErrorMessage="1" sqref="J3:J25" xr:uid="{B7152D88-EE2C-4310-B42C-509D885FA69F}">
      <formula1>"N,Y"</formula1>
    </dataValidation>
    <dataValidation type="list" allowBlank="1" showInputMessage="1" showErrorMessage="1" error="Value must be either 304 or 316" prompt="Enter general hardware material choice here - either 304 or 316" sqref="B1" xr:uid="{A6E619FE-B8A6-49B7-BA77-6B4565CBDBC8}">
      <formula1>"304,316,304 or 316"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EB9D-14F4-444B-A9E4-2621A6186310}">
  <dimension ref="A1:Y27"/>
  <sheetViews>
    <sheetView topLeftCell="K1" zoomScaleNormal="100" workbookViewId="0">
      <selection activeCell="L25" sqref="L25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3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74.17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74.179687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289</v>
      </c>
      <c r="B3" s="3">
        <v>8</v>
      </c>
      <c r="C3" s="3" t="s">
        <v>24</v>
      </c>
      <c r="D3" s="3" t="s">
        <v>282</v>
      </c>
      <c r="E3" s="3" t="s">
        <v>26</v>
      </c>
      <c r="F3" s="3" t="s">
        <v>26</v>
      </c>
      <c r="G3" s="6" t="s">
        <v>265</v>
      </c>
      <c r="H3" s="6" t="s">
        <v>265</v>
      </c>
      <c r="I3" s="3" t="s">
        <v>28</v>
      </c>
      <c r="J3" s="6" t="s">
        <v>29</v>
      </c>
      <c r="K3" s="6" t="s">
        <v>30</v>
      </c>
      <c r="L3" s="3">
        <v>406108</v>
      </c>
      <c r="M3" s="3" t="s">
        <v>283</v>
      </c>
      <c r="N3" s="3" t="s">
        <v>26</v>
      </c>
      <c r="O3" s="3" t="s">
        <v>26</v>
      </c>
      <c r="P3" s="3" t="s">
        <v>26</v>
      </c>
      <c r="Q3" s="3">
        <v>0</v>
      </c>
      <c r="R3" s="3">
        <v>2</v>
      </c>
      <c r="S3" s="3" t="str">
        <f t="shared" ref="S3:S23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23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BOLT, HEAVY HEX HEAD, STRUCTURAL, M12 X 30</v>
      </c>
      <c r="U3" s="3" t="str">
        <f t="shared" ref="U3:U23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289</v>
      </c>
      <c r="B4" s="3">
        <v>8</v>
      </c>
      <c r="C4" s="3" t="s">
        <v>33</v>
      </c>
      <c r="D4" s="3" t="s">
        <v>38</v>
      </c>
      <c r="E4" s="3" t="s">
        <v>26</v>
      </c>
      <c r="F4" s="3" t="s">
        <v>26</v>
      </c>
      <c r="G4" s="6" t="s">
        <v>265</v>
      </c>
      <c r="H4" s="6" t="s">
        <v>265</v>
      </c>
      <c r="I4" s="3" t="s">
        <v>28</v>
      </c>
      <c r="J4" s="6" t="s">
        <v>29</v>
      </c>
      <c r="K4" s="6" t="s">
        <v>30</v>
      </c>
      <c r="L4" s="3">
        <v>406477</v>
      </c>
      <c r="M4" s="3" t="s">
        <v>124</v>
      </c>
      <c r="N4" s="3" t="s">
        <v>26</v>
      </c>
      <c r="O4" s="3" t="s">
        <v>26</v>
      </c>
      <c r="P4" s="3" t="s">
        <v>26</v>
      </c>
      <c r="Q4" s="3">
        <v>0</v>
      </c>
      <c r="R4" s="3">
        <v>2</v>
      </c>
      <c r="S4" s="3" t="str">
        <f t="shared" si="0"/>
        <v>SELECT 304/316 in B1</v>
      </c>
      <c r="T4" s="3" t="str">
        <f t="shared" si="1"/>
        <v>FLAT WASHER, STRUCTURAL, M12</v>
      </c>
      <c r="U4" s="3" t="str">
        <f t="shared" si="2"/>
        <v>Will calculate when Qty/Dwg and Inst/Grp have values</v>
      </c>
    </row>
    <row r="5" spans="1:21" x14ac:dyDescent="0.35">
      <c r="A5" s="3" t="s">
        <v>289</v>
      </c>
      <c r="B5" s="3">
        <v>8</v>
      </c>
      <c r="C5" s="3" t="s">
        <v>37</v>
      </c>
      <c r="D5" s="3" t="s">
        <v>34</v>
      </c>
      <c r="E5" s="3" t="s">
        <v>26</v>
      </c>
      <c r="F5" s="3" t="s">
        <v>26</v>
      </c>
      <c r="G5" s="6" t="s">
        <v>265</v>
      </c>
      <c r="H5" s="6" t="s">
        <v>265</v>
      </c>
      <c r="I5" s="3" t="s">
        <v>28</v>
      </c>
      <c r="J5" s="6" t="s">
        <v>29</v>
      </c>
      <c r="K5" s="6" t="s">
        <v>30</v>
      </c>
      <c r="L5" s="3">
        <v>406577</v>
      </c>
      <c r="M5" s="3" t="s">
        <v>126</v>
      </c>
      <c r="N5" s="3" t="s">
        <v>26</v>
      </c>
      <c r="O5" s="3" t="s">
        <v>26</v>
      </c>
      <c r="P5" s="3" t="s">
        <v>26</v>
      </c>
      <c r="Q5" s="3">
        <v>0</v>
      </c>
      <c r="R5" s="3">
        <v>2</v>
      </c>
      <c r="S5" s="3" t="str">
        <f t="shared" si="0"/>
        <v>SELECT 304/316 in B1</v>
      </c>
      <c r="T5" s="3" t="str">
        <f t="shared" si="1"/>
        <v>NUT, HEAVY HEX, STRUCTURAL, M12</v>
      </c>
      <c r="U5" s="3" t="str">
        <f t="shared" si="2"/>
        <v>Will calculate when Qty/Dwg and Inst/Grp have values</v>
      </c>
    </row>
    <row r="6" spans="1:21" x14ac:dyDescent="0.35">
      <c r="A6" s="3" t="s">
        <v>289</v>
      </c>
      <c r="B6" s="3" t="s">
        <v>290</v>
      </c>
      <c r="C6" s="3" t="s">
        <v>41</v>
      </c>
      <c r="D6" s="3" t="s">
        <v>235</v>
      </c>
      <c r="E6" s="3" t="s">
        <v>26</v>
      </c>
      <c r="F6" s="3" t="s">
        <v>26</v>
      </c>
      <c r="G6" s="6" t="s">
        <v>265</v>
      </c>
      <c r="H6" s="6" t="s">
        <v>265</v>
      </c>
      <c r="I6" s="3" t="s">
        <v>28</v>
      </c>
      <c r="J6" s="6" t="s">
        <v>29</v>
      </c>
      <c r="K6" s="6" t="s">
        <v>30</v>
      </c>
      <c r="L6" s="3">
        <v>407796</v>
      </c>
      <c r="M6" s="3" t="s">
        <v>291</v>
      </c>
      <c r="N6" s="3" t="s">
        <v>26</v>
      </c>
      <c r="O6" s="3" t="s">
        <v>26</v>
      </c>
      <c r="P6" s="3" t="s">
        <v>26</v>
      </c>
      <c r="Q6" s="3">
        <v>0</v>
      </c>
      <c r="R6" s="3">
        <v>2</v>
      </c>
      <c r="S6" s="3" t="str">
        <f t="shared" si="0"/>
        <v>SELECT 304/316 in B1</v>
      </c>
      <c r="T6" s="3" t="str">
        <f t="shared" si="1"/>
        <v>BOLT, HEAVY HEX HEAD, STRUCTURAL, M10 X 60</v>
      </c>
      <c r="U6" s="3" t="str">
        <f t="shared" si="2"/>
        <v>Will calculate when Qty/Dwg and Inst/Grp have values</v>
      </c>
    </row>
    <row r="7" spans="1:21" x14ac:dyDescent="0.35">
      <c r="A7" s="3" t="s">
        <v>289</v>
      </c>
      <c r="B7" s="3" t="s">
        <v>290</v>
      </c>
      <c r="C7" s="3" t="s">
        <v>45</v>
      </c>
      <c r="D7" s="3" t="s">
        <v>38</v>
      </c>
      <c r="E7" s="3" t="s">
        <v>26</v>
      </c>
      <c r="F7" s="3" t="s">
        <v>26</v>
      </c>
      <c r="G7" s="6" t="s">
        <v>265</v>
      </c>
      <c r="H7" s="6" t="s">
        <v>265</v>
      </c>
      <c r="I7" s="3" t="s">
        <v>28</v>
      </c>
      <c r="J7" s="6" t="s">
        <v>29</v>
      </c>
      <c r="K7" s="6" t="s">
        <v>30</v>
      </c>
      <c r="L7" s="3">
        <v>406476</v>
      </c>
      <c r="M7" s="3" t="s">
        <v>114</v>
      </c>
      <c r="N7" s="3" t="s">
        <v>26</v>
      </c>
      <c r="O7" s="3" t="s">
        <v>26</v>
      </c>
      <c r="P7" s="3" t="s">
        <v>26</v>
      </c>
      <c r="Q7" s="3">
        <v>0</v>
      </c>
      <c r="R7" s="3">
        <v>2</v>
      </c>
      <c r="S7" s="3" t="str">
        <f t="shared" si="0"/>
        <v>SELECT 304/316 in B1</v>
      </c>
      <c r="T7" s="3" t="str">
        <f t="shared" si="1"/>
        <v>FLAT WASHER, STRUCTURAL, M10</v>
      </c>
      <c r="U7" s="3" t="str">
        <f t="shared" si="2"/>
        <v>Will calculate when Qty/Dwg and Inst/Grp have values</v>
      </c>
    </row>
    <row r="8" spans="1:21" x14ac:dyDescent="0.35">
      <c r="A8" s="3" t="s">
        <v>289</v>
      </c>
      <c r="B8" s="3" t="s">
        <v>290</v>
      </c>
      <c r="C8" s="3" t="s">
        <v>47</v>
      </c>
      <c r="D8" s="3" t="s">
        <v>34</v>
      </c>
      <c r="E8" s="3" t="s">
        <v>26</v>
      </c>
      <c r="F8" s="3" t="s">
        <v>26</v>
      </c>
      <c r="G8" s="6" t="s">
        <v>265</v>
      </c>
      <c r="H8" s="6" t="s">
        <v>265</v>
      </c>
      <c r="I8" s="3" t="s">
        <v>28</v>
      </c>
      <c r="J8" s="6" t="s">
        <v>29</v>
      </c>
      <c r="K8" s="6" t="s">
        <v>30</v>
      </c>
      <c r="L8" s="3">
        <v>406576</v>
      </c>
      <c r="M8" s="3" t="s">
        <v>116</v>
      </c>
      <c r="N8" s="3" t="s">
        <v>26</v>
      </c>
      <c r="O8" s="3" t="s">
        <v>26</v>
      </c>
      <c r="P8" s="3" t="s">
        <v>26</v>
      </c>
      <c r="Q8" s="3">
        <v>0</v>
      </c>
      <c r="R8" s="3">
        <v>2</v>
      </c>
      <c r="S8" s="3" t="str">
        <f t="shared" si="0"/>
        <v>SELECT 304/316 in B1</v>
      </c>
      <c r="T8" s="3" t="str">
        <f t="shared" si="1"/>
        <v>NUT, HEAVY HEX, STRUCTURAL, M10</v>
      </c>
      <c r="U8" s="3" t="str">
        <f t="shared" si="2"/>
        <v>Will calculate when Qty/Dwg and Inst/Grp have values</v>
      </c>
    </row>
    <row r="9" spans="1:21" x14ac:dyDescent="0.35">
      <c r="A9" s="3" t="s">
        <v>289</v>
      </c>
      <c r="B9" s="3" t="s">
        <v>290</v>
      </c>
      <c r="C9" s="3" t="s">
        <v>48</v>
      </c>
      <c r="D9" s="3" t="s">
        <v>292</v>
      </c>
      <c r="E9" s="3" t="s">
        <v>26</v>
      </c>
      <c r="F9" s="3" t="s">
        <v>26</v>
      </c>
      <c r="G9" s="6" t="s">
        <v>265</v>
      </c>
      <c r="H9" s="6" t="s">
        <v>265</v>
      </c>
      <c r="I9" s="3" t="s">
        <v>28</v>
      </c>
      <c r="J9" s="6" t="s">
        <v>29</v>
      </c>
      <c r="K9" s="6" t="s">
        <v>30</v>
      </c>
      <c r="L9" s="3">
        <v>406114</v>
      </c>
      <c r="M9" s="3" t="s">
        <v>293</v>
      </c>
      <c r="N9" s="3" t="s">
        <v>26</v>
      </c>
      <c r="O9" s="3" t="s">
        <v>26</v>
      </c>
      <c r="P9" s="3" t="s">
        <v>26</v>
      </c>
      <c r="Q9" s="3">
        <v>0</v>
      </c>
      <c r="R9" s="3">
        <v>2</v>
      </c>
      <c r="S9" s="3" t="str">
        <f t="shared" si="0"/>
        <v>SELECT 304/316 in B1</v>
      </c>
      <c r="T9" s="3" t="str">
        <f t="shared" si="1"/>
        <v>BOLT, HEAVY HEX HEAD, STRUCTURAL, M12 X 60</v>
      </c>
      <c r="U9" s="3" t="str">
        <f t="shared" si="2"/>
        <v>Will calculate when Qty/Dwg and Inst/Grp have values</v>
      </c>
    </row>
    <row r="10" spans="1:21" x14ac:dyDescent="0.35">
      <c r="A10" s="3" t="s">
        <v>289</v>
      </c>
      <c r="B10" s="3" t="s">
        <v>290</v>
      </c>
      <c r="C10" s="3" t="s">
        <v>49</v>
      </c>
      <c r="D10" s="3" t="s">
        <v>38</v>
      </c>
      <c r="E10" s="3" t="s">
        <v>26</v>
      </c>
      <c r="F10" s="3" t="s">
        <v>26</v>
      </c>
      <c r="G10" s="6" t="s">
        <v>265</v>
      </c>
      <c r="H10" s="6" t="s">
        <v>265</v>
      </c>
      <c r="I10" s="3" t="s">
        <v>28</v>
      </c>
      <c r="J10" s="6" t="s">
        <v>29</v>
      </c>
      <c r="K10" s="6" t="s">
        <v>30</v>
      </c>
      <c r="L10" s="3">
        <v>406477</v>
      </c>
      <c r="M10" s="3" t="s">
        <v>124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2</v>
      </c>
      <c r="S10" s="3" t="str">
        <f t="shared" si="0"/>
        <v>SELECT 304/316 in B1</v>
      </c>
      <c r="T10" s="3" t="str">
        <f t="shared" si="1"/>
        <v>FLAT WASHER, STRUCTURAL, M12</v>
      </c>
      <c r="U10" s="3" t="str">
        <f t="shared" si="2"/>
        <v>Will calculate when Qty/Dwg and Inst/Grp have values</v>
      </c>
    </row>
    <row r="11" spans="1:21" x14ac:dyDescent="0.35">
      <c r="A11" s="3" t="s">
        <v>289</v>
      </c>
      <c r="B11" s="3" t="s">
        <v>290</v>
      </c>
      <c r="C11" s="3" t="s">
        <v>50</v>
      </c>
      <c r="D11" s="3" t="s">
        <v>34</v>
      </c>
      <c r="E11" s="3" t="s">
        <v>26</v>
      </c>
      <c r="F11" s="3" t="s">
        <v>26</v>
      </c>
      <c r="G11" s="6" t="s">
        <v>261</v>
      </c>
      <c r="H11" s="6" t="s">
        <v>261</v>
      </c>
      <c r="I11" s="3" t="s">
        <v>28</v>
      </c>
      <c r="J11" s="6" t="s">
        <v>29</v>
      </c>
      <c r="K11" s="6" t="s">
        <v>30</v>
      </c>
      <c r="L11" s="3">
        <v>406577</v>
      </c>
      <c r="M11" s="3" t="s">
        <v>126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2</v>
      </c>
      <c r="S11" s="3" t="str">
        <f t="shared" si="0"/>
        <v>SELECT 304/316 in B1</v>
      </c>
      <c r="T11" s="3" t="str">
        <f t="shared" si="1"/>
        <v>NUT, HEAVY HEX, STRUCTURAL, M12</v>
      </c>
      <c r="U11" s="3" t="str">
        <f t="shared" si="2"/>
        <v>Will calculate when Qty/Dwg and Inst/Grp have values</v>
      </c>
    </row>
    <row r="12" spans="1:21" x14ac:dyDescent="0.35">
      <c r="A12" s="3" t="s">
        <v>289</v>
      </c>
      <c r="B12" s="3">
        <v>11</v>
      </c>
      <c r="C12" s="3" t="s">
        <v>51</v>
      </c>
      <c r="D12" s="3" t="s">
        <v>25</v>
      </c>
      <c r="E12" s="3" t="s">
        <v>26</v>
      </c>
      <c r="F12" s="3" t="s">
        <v>26</v>
      </c>
      <c r="G12" s="6" t="s">
        <v>261</v>
      </c>
      <c r="H12" s="6" t="s">
        <v>261</v>
      </c>
      <c r="I12" s="3" t="s">
        <v>28</v>
      </c>
      <c r="J12" s="6" t="s">
        <v>29</v>
      </c>
      <c r="K12" s="6" t="s">
        <v>30</v>
      </c>
      <c r="L12" s="3" t="s">
        <v>31</v>
      </c>
      <c r="M12" s="3" t="s">
        <v>32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2</v>
      </c>
      <c r="S12" s="3" t="str">
        <f t="shared" si="0"/>
        <v>SELECT 304/316 in B1</v>
      </c>
      <c r="T12" s="3" t="str">
        <f t="shared" si="1"/>
        <v>( 304 or 316 SS of ) BOLT, HEAVY HEX HEAD, STRUCTURAL, M20 X 50</v>
      </c>
      <c r="U12" s="3" t="str">
        <f t="shared" si="2"/>
        <v>Will calculate when Qty/Dwg and Inst/Grp have values</v>
      </c>
    </row>
    <row r="13" spans="1:21" x14ac:dyDescent="0.35">
      <c r="A13" s="3" t="s">
        <v>289</v>
      </c>
      <c r="B13" s="3">
        <v>11</v>
      </c>
      <c r="C13" s="3" t="s">
        <v>52</v>
      </c>
      <c r="D13" s="3" t="s">
        <v>38</v>
      </c>
      <c r="E13" s="3" t="s">
        <v>26</v>
      </c>
      <c r="F13" s="3" t="s">
        <v>26</v>
      </c>
      <c r="G13" s="6" t="s">
        <v>261</v>
      </c>
      <c r="H13" s="6" t="s">
        <v>261</v>
      </c>
      <c r="I13" s="3" t="s">
        <v>28</v>
      </c>
      <c r="J13" s="6" t="s">
        <v>29</v>
      </c>
      <c r="K13" s="6" t="s">
        <v>30</v>
      </c>
      <c r="L13" s="3" t="s">
        <v>39</v>
      </c>
      <c r="M13" s="3" t="s">
        <v>40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2</v>
      </c>
      <c r="S13" s="3" t="str">
        <f t="shared" si="0"/>
        <v>SELECT 304/316 in B1</v>
      </c>
      <c r="T13" s="3" t="str">
        <f t="shared" si="1"/>
        <v>( 304 or 316 SS of ) FLAT WASHER, STRUCTURAL, M20</v>
      </c>
      <c r="U13" s="3" t="str">
        <f t="shared" si="2"/>
        <v>Will calculate when Qty/Dwg and Inst/Grp have values</v>
      </c>
    </row>
    <row r="14" spans="1:21" x14ac:dyDescent="0.35">
      <c r="A14" s="3" t="s">
        <v>289</v>
      </c>
      <c r="B14" s="3">
        <v>11</v>
      </c>
      <c r="C14" s="3" t="s">
        <v>53</v>
      </c>
      <c r="D14" s="3" t="s">
        <v>34</v>
      </c>
      <c r="E14" s="3" t="s">
        <v>26</v>
      </c>
      <c r="F14" s="3" t="s">
        <v>26</v>
      </c>
      <c r="G14" s="6" t="s">
        <v>261</v>
      </c>
      <c r="H14" s="6" t="s">
        <v>261</v>
      </c>
      <c r="I14" s="3" t="s">
        <v>28</v>
      </c>
      <c r="J14" s="6" t="s">
        <v>29</v>
      </c>
      <c r="K14" s="6" t="s">
        <v>30</v>
      </c>
      <c r="L14" s="3" t="s">
        <v>35</v>
      </c>
      <c r="M14" s="3" t="s">
        <v>36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2</v>
      </c>
      <c r="S14" s="3" t="str">
        <f t="shared" si="0"/>
        <v>SELECT 304/316 in B1</v>
      </c>
      <c r="T14" s="3" t="str">
        <f t="shared" si="1"/>
        <v>( 304 or 316 SS of ) NUT, HEAVY HEX, STRUCTURAL, M20</v>
      </c>
      <c r="U14" s="3" t="str">
        <f t="shared" si="2"/>
        <v>Will calculate when Qty/Dwg and Inst/Grp have values</v>
      </c>
    </row>
    <row r="15" spans="1:21" x14ac:dyDescent="0.35">
      <c r="A15" s="3" t="s">
        <v>289</v>
      </c>
      <c r="B15" s="3">
        <v>12</v>
      </c>
      <c r="C15" s="3" t="s">
        <v>29</v>
      </c>
      <c r="D15" s="3" t="s">
        <v>235</v>
      </c>
      <c r="E15" s="3" t="s">
        <v>26</v>
      </c>
      <c r="F15" s="3" t="s">
        <v>26</v>
      </c>
      <c r="G15" s="6" t="s">
        <v>261</v>
      </c>
      <c r="H15" s="6" t="s">
        <v>261</v>
      </c>
      <c r="I15" s="3" t="s">
        <v>28</v>
      </c>
      <c r="J15" s="6" t="s">
        <v>29</v>
      </c>
      <c r="K15" s="6" t="s">
        <v>30</v>
      </c>
      <c r="L15" s="3">
        <v>407796</v>
      </c>
      <c r="M15" s="3" t="s">
        <v>291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2</v>
      </c>
      <c r="S15" s="3" t="str">
        <f t="shared" si="0"/>
        <v>SELECT 304/316 in B1</v>
      </c>
      <c r="T15" s="3" t="str">
        <f t="shared" si="1"/>
        <v>BOLT, HEAVY HEX HEAD, STRUCTURAL, M10 X 60</v>
      </c>
      <c r="U15" s="3" t="str">
        <f t="shared" si="2"/>
        <v>Will calculate when Qty/Dwg and Inst/Grp have values</v>
      </c>
    </row>
    <row r="16" spans="1:21" x14ac:dyDescent="0.35">
      <c r="A16" s="3" t="s">
        <v>289</v>
      </c>
      <c r="B16" s="3">
        <v>12</v>
      </c>
      <c r="C16" s="3" t="s">
        <v>54</v>
      </c>
      <c r="D16" s="3" t="s">
        <v>38</v>
      </c>
      <c r="E16" s="3" t="s">
        <v>26</v>
      </c>
      <c r="F16" s="3" t="s">
        <v>26</v>
      </c>
      <c r="G16" s="6" t="s">
        <v>261</v>
      </c>
      <c r="H16" s="6" t="s">
        <v>261</v>
      </c>
      <c r="I16" s="3" t="s">
        <v>28</v>
      </c>
      <c r="J16" s="6" t="s">
        <v>29</v>
      </c>
      <c r="K16" s="6" t="s">
        <v>30</v>
      </c>
      <c r="L16" s="3">
        <v>406476</v>
      </c>
      <c r="M16" s="3" t="s">
        <v>114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2</v>
      </c>
      <c r="S16" s="3" t="str">
        <f t="shared" si="0"/>
        <v>SELECT 304/316 in B1</v>
      </c>
      <c r="T16" s="3" t="str">
        <f t="shared" si="1"/>
        <v>FLAT WASHER, STRUCTURAL, M10</v>
      </c>
      <c r="U16" s="3" t="str">
        <f t="shared" si="2"/>
        <v>Will calculate when Qty/Dwg and Inst/Grp have values</v>
      </c>
    </row>
    <row r="17" spans="1:25" x14ac:dyDescent="0.35">
      <c r="A17" s="3" t="s">
        <v>289</v>
      </c>
      <c r="B17" s="3">
        <v>12</v>
      </c>
      <c r="C17" s="3" t="s">
        <v>55</v>
      </c>
      <c r="D17" s="3" t="s">
        <v>34</v>
      </c>
      <c r="E17" s="3" t="s">
        <v>26</v>
      </c>
      <c r="F17" s="3" t="s">
        <v>26</v>
      </c>
      <c r="G17" s="6" t="s">
        <v>261</v>
      </c>
      <c r="H17" s="6" t="s">
        <v>261</v>
      </c>
      <c r="I17" s="3" t="s">
        <v>28</v>
      </c>
      <c r="J17" s="6" t="s">
        <v>29</v>
      </c>
      <c r="K17" s="6" t="s">
        <v>30</v>
      </c>
      <c r="L17" s="3">
        <v>406576</v>
      </c>
      <c r="M17" s="3" t="s">
        <v>116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2</v>
      </c>
      <c r="S17" s="3" t="str">
        <f t="shared" si="0"/>
        <v>SELECT 304/316 in B1</v>
      </c>
      <c r="T17" s="3" t="str">
        <f t="shared" si="1"/>
        <v>NUT, HEAVY HEX, STRUCTURAL, M10</v>
      </c>
      <c r="U17" s="3" t="str">
        <f t="shared" si="2"/>
        <v>Will calculate when Qty/Dwg and Inst/Grp have values</v>
      </c>
    </row>
    <row r="18" spans="1:25" x14ac:dyDescent="0.35">
      <c r="A18" s="3" t="s">
        <v>289</v>
      </c>
      <c r="B18" s="3">
        <v>8</v>
      </c>
      <c r="C18" s="3" t="s">
        <v>56</v>
      </c>
      <c r="D18" s="3" t="s">
        <v>294</v>
      </c>
      <c r="E18" s="3" t="s">
        <v>26</v>
      </c>
      <c r="F18" s="3" t="s">
        <v>26</v>
      </c>
      <c r="G18" s="6">
        <v>5</v>
      </c>
      <c r="H18" s="6" t="s">
        <v>27</v>
      </c>
      <c r="I18" s="3" t="s">
        <v>28</v>
      </c>
      <c r="J18" s="6" t="s">
        <v>29</v>
      </c>
      <c r="K18" s="6" t="s">
        <v>30</v>
      </c>
      <c r="L18" s="8" t="s">
        <v>270</v>
      </c>
      <c r="M18" s="8" t="s">
        <v>271</v>
      </c>
      <c r="N18" s="3" t="s">
        <v>26</v>
      </c>
      <c r="O18" s="3" t="s">
        <v>26</v>
      </c>
      <c r="P18" s="3" t="s">
        <v>26</v>
      </c>
      <c r="Q18" s="3">
        <v>0</v>
      </c>
      <c r="R18" s="3">
        <v>2</v>
      </c>
      <c r="S18" s="3" t="str">
        <f t="shared" si="0"/>
        <v>SELECT 304/316 in B1</v>
      </c>
      <c r="T18" s="3" t="str">
        <f t="shared" si="1"/>
        <v>( 304 or 316 SS of ) CAP SCREW, HEX SOCKET HEAD, M6 X 1 X 35</v>
      </c>
      <c r="U18" s="3" t="str">
        <f t="shared" si="2"/>
        <v>Will calculate when Qty/Dwg and Inst/Grp have values</v>
      </c>
    </row>
    <row r="19" spans="1:25" x14ac:dyDescent="0.35">
      <c r="A19" s="3" t="s">
        <v>289</v>
      </c>
      <c r="B19" s="3">
        <v>8</v>
      </c>
      <c r="C19" s="3" t="s">
        <v>57</v>
      </c>
      <c r="D19" s="3" t="s">
        <v>38</v>
      </c>
      <c r="E19" s="3" t="s">
        <v>26</v>
      </c>
      <c r="F19" s="3" t="s">
        <v>26</v>
      </c>
      <c r="G19" s="6">
        <v>5</v>
      </c>
      <c r="H19" s="6" t="s">
        <v>27</v>
      </c>
      <c r="I19" s="3" t="s">
        <v>28</v>
      </c>
      <c r="J19" s="6" t="s">
        <v>29</v>
      </c>
      <c r="K19" s="6" t="s">
        <v>30</v>
      </c>
      <c r="L19" s="8" t="s">
        <v>274</v>
      </c>
      <c r="M19" s="8" t="s">
        <v>275</v>
      </c>
      <c r="N19" s="3" t="s">
        <v>26</v>
      </c>
      <c r="O19" s="3" t="s">
        <v>26</v>
      </c>
      <c r="P19" s="3" t="s">
        <v>26</v>
      </c>
      <c r="Q19" s="3">
        <v>0</v>
      </c>
      <c r="R19" s="3">
        <v>2</v>
      </c>
      <c r="S19" s="3" t="str">
        <f t="shared" si="0"/>
        <v>SELECT 304/316 in B1</v>
      </c>
      <c r="T19" s="3" t="str">
        <f t="shared" si="1"/>
        <v>( 304 or 316 SS of ) FLAT WASHER, NORMAL SERIES, M6 (6.4 ID X 12 OD X 1.6 THK)</v>
      </c>
      <c r="U19" s="3" t="str">
        <f t="shared" si="2"/>
        <v>Will calculate when Qty/Dwg and Inst/Grp have values</v>
      </c>
    </row>
    <row r="20" spans="1:25" x14ac:dyDescent="0.35">
      <c r="A20" s="3" t="s">
        <v>289</v>
      </c>
      <c r="B20" s="3">
        <v>8</v>
      </c>
      <c r="C20" s="3" t="s">
        <v>58</v>
      </c>
      <c r="D20" s="3" t="s">
        <v>34</v>
      </c>
      <c r="E20" s="3" t="s">
        <v>26</v>
      </c>
      <c r="F20" s="3" t="s">
        <v>26</v>
      </c>
      <c r="G20" s="6">
        <v>5</v>
      </c>
      <c r="H20" s="6" t="s">
        <v>27</v>
      </c>
      <c r="I20" s="3" t="s">
        <v>28</v>
      </c>
      <c r="J20" s="6" t="s">
        <v>29</v>
      </c>
      <c r="K20" s="6" t="s">
        <v>30</v>
      </c>
      <c r="L20" s="8" t="s">
        <v>277</v>
      </c>
      <c r="M20" s="8" t="s">
        <v>278</v>
      </c>
      <c r="N20" s="3" t="s">
        <v>26</v>
      </c>
      <c r="O20" s="3" t="s">
        <v>26</v>
      </c>
      <c r="P20" s="3" t="s">
        <v>26</v>
      </c>
      <c r="Q20" s="3">
        <v>0</v>
      </c>
      <c r="R20" s="3">
        <v>2</v>
      </c>
      <c r="S20" s="3" t="str">
        <f t="shared" si="0"/>
        <v>SELECT 304/316 in B1</v>
      </c>
      <c r="T20" s="3" t="str">
        <f t="shared" si="1"/>
        <v>( 304 or 316 SS of ) LOCK NUT, HEXAGON, REGULAR, NON-METALLIC INSERT, M6 X 1</v>
      </c>
      <c r="U20" s="3" t="str">
        <f t="shared" si="2"/>
        <v>Will calculate when Qty/Dwg and Inst/Grp have values</v>
      </c>
    </row>
    <row r="21" spans="1:25" x14ac:dyDescent="0.35">
      <c r="A21" s="3" t="s">
        <v>289</v>
      </c>
      <c r="B21" s="3">
        <v>9</v>
      </c>
      <c r="C21" s="3" t="s">
        <v>59</v>
      </c>
      <c r="D21" s="3" t="s">
        <v>294</v>
      </c>
      <c r="E21" s="3" t="s">
        <v>26</v>
      </c>
      <c r="F21" s="3" t="s">
        <v>26</v>
      </c>
      <c r="G21" s="6">
        <v>5</v>
      </c>
      <c r="H21" s="6" t="s">
        <v>27</v>
      </c>
      <c r="I21" s="3" t="s">
        <v>28</v>
      </c>
      <c r="J21" s="6" t="s">
        <v>29</v>
      </c>
      <c r="K21" s="6" t="s">
        <v>30</v>
      </c>
      <c r="L21" s="8" t="s">
        <v>270</v>
      </c>
      <c r="M21" s="8" t="s">
        <v>271</v>
      </c>
      <c r="N21" s="3" t="s">
        <v>26</v>
      </c>
      <c r="O21" s="3" t="s">
        <v>26</v>
      </c>
      <c r="P21" s="3" t="s">
        <v>26</v>
      </c>
      <c r="Q21" s="3">
        <v>0</v>
      </c>
      <c r="R21" s="3">
        <v>2</v>
      </c>
      <c r="S21" s="3" t="str">
        <f t="shared" si="0"/>
        <v>SELECT 304/316 in B1</v>
      </c>
      <c r="T21" s="3" t="str">
        <f t="shared" si="1"/>
        <v>( 304 or 316 SS of ) CAP SCREW, HEX SOCKET HEAD, M6 X 1 X 35</v>
      </c>
      <c r="U21" s="3" t="str">
        <f t="shared" si="2"/>
        <v>Will calculate when Qty/Dwg and Inst/Grp have values</v>
      </c>
    </row>
    <row r="22" spans="1:25" x14ac:dyDescent="0.35">
      <c r="A22" s="3" t="s">
        <v>289</v>
      </c>
      <c r="B22" s="3">
        <v>9</v>
      </c>
      <c r="C22" s="3" t="s">
        <v>60</v>
      </c>
      <c r="D22" s="3" t="s">
        <v>38</v>
      </c>
      <c r="E22" s="3" t="s">
        <v>26</v>
      </c>
      <c r="F22" s="3" t="s">
        <v>26</v>
      </c>
      <c r="G22" s="6">
        <v>5</v>
      </c>
      <c r="H22" s="6" t="s">
        <v>27</v>
      </c>
      <c r="I22" s="3" t="s">
        <v>28</v>
      </c>
      <c r="J22" s="6" t="s">
        <v>29</v>
      </c>
      <c r="K22" s="6" t="s">
        <v>30</v>
      </c>
      <c r="L22" s="8" t="s">
        <v>274</v>
      </c>
      <c r="M22" s="8" t="s">
        <v>275</v>
      </c>
      <c r="N22" s="3" t="s">
        <v>26</v>
      </c>
      <c r="O22" s="3" t="s">
        <v>26</v>
      </c>
      <c r="P22" s="3" t="s">
        <v>26</v>
      </c>
      <c r="Q22" s="3">
        <v>0</v>
      </c>
      <c r="R22" s="3">
        <v>2</v>
      </c>
      <c r="S22" s="3" t="str">
        <f t="shared" si="0"/>
        <v>SELECT 304/316 in B1</v>
      </c>
      <c r="T22" s="3" t="str">
        <f t="shared" si="1"/>
        <v>( 304 or 316 SS of ) FLAT WASHER, NORMAL SERIES, M6 (6.4 ID X 12 OD X 1.6 THK)</v>
      </c>
      <c r="U22" s="3" t="str">
        <f t="shared" si="2"/>
        <v>Will calculate when Qty/Dwg and Inst/Grp have values</v>
      </c>
    </row>
    <row r="23" spans="1:25" x14ac:dyDescent="0.35">
      <c r="A23" s="3" t="s">
        <v>289</v>
      </c>
      <c r="B23" s="3">
        <v>9</v>
      </c>
      <c r="C23" s="3" t="s">
        <v>61</v>
      </c>
      <c r="D23" s="3" t="s">
        <v>34</v>
      </c>
      <c r="E23" s="3" t="s">
        <v>26</v>
      </c>
      <c r="F23" s="3" t="s">
        <v>26</v>
      </c>
      <c r="G23" s="6">
        <v>5</v>
      </c>
      <c r="H23" s="6" t="s">
        <v>27</v>
      </c>
      <c r="I23" s="3" t="s">
        <v>28</v>
      </c>
      <c r="J23" s="6" t="s">
        <v>29</v>
      </c>
      <c r="K23" s="6" t="s">
        <v>30</v>
      </c>
      <c r="L23" s="8" t="s">
        <v>277</v>
      </c>
      <c r="M23" s="8" t="s">
        <v>278</v>
      </c>
      <c r="N23" s="3" t="s">
        <v>26</v>
      </c>
      <c r="O23" s="3" t="s">
        <v>26</v>
      </c>
      <c r="P23" s="3" t="s">
        <v>26</v>
      </c>
      <c r="Q23" s="3">
        <v>0</v>
      </c>
      <c r="R23" s="3">
        <v>2</v>
      </c>
      <c r="S23" s="3" t="str">
        <f t="shared" si="0"/>
        <v>SELECT 304/316 in B1</v>
      </c>
      <c r="T23" s="3" t="str">
        <f t="shared" si="1"/>
        <v>( 304 or 316 SS of ) LOCK NUT, HEXAGON, REGULAR, NON-METALLIC INSERT, M6 X 1</v>
      </c>
      <c r="U23" s="3" t="str">
        <f t="shared" si="2"/>
        <v>Will calculate when Qty/Dwg and Inst/Grp have values</v>
      </c>
    </row>
    <row r="25" spans="1:25" x14ac:dyDescent="0.35">
      <c r="A25" s="3" t="s">
        <v>63</v>
      </c>
      <c r="B25" s="2" t="s">
        <v>295</v>
      </c>
      <c r="X25" s="11"/>
      <c r="Y25" s="11"/>
    </row>
    <row r="26" spans="1:25" x14ac:dyDescent="0.35">
      <c r="A26" s="3" t="s">
        <v>65</v>
      </c>
      <c r="B26" s="2" t="s">
        <v>296</v>
      </c>
    </row>
    <row r="27" spans="1:25" x14ac:dyDescent="0.35">
      <c r="B27" s="2" t="s">
        <v>297</v>
      </c>
    </row>
  </sheetData>
  <conditionalFormatting sqref="A1">
    <cfRule type="expression" dxfId="239" priority="1">
      <formula>OR($B$1=304,$B$1=316)</formula>
    </cfRule>
    <cfRule type="expression" dxfId="238" priority="2">
      <formula>NOT(OR($B$1=304,$B$1=316))</formula>
    </cfRule>
  </conditionalFormatting>
  <dataValidations disablePrompts="1" count="3">
    <dataValidation type="list" allowBlank="1" showInputMessage="1" showErrorMessage="1" error="Value must be either 304 or 316" prompt="Enter general hardware material choice here - either 304 or 316" sqref="B1" xr:uid="{21CD965A-C14F-4FDE-8909-53F5CA86367A}">
      <formula1>"304,316,304 or 316"</formula1>
    </dataValidation>
    <dataValidation type="list" allowBlank="1" showInputMessage="1" showErrorMessage="1" sqref="J3:J23" xr:uid="{8469E17E-5426-4E66-AF1E-A84AAE4453B8}">
      <formula1>"N,Y"</formula1>
    </dataValidation>
    <dataValidation type="list" allowBlank="1" showInputMessage="1" showErrorMessage="1" sqref="K3:K23" xr:uid="{8E5D84DF-C1EA-4880-82B4-093350710D63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9128-F8E9-4263-9CAF-DE7EF98DCD04}">
  <dimension ref="A1:Y33"/>
  <sheetViews>
    <sheetView zoomScaleNormal="100" workbookViewId="0">
      <selection activeCell="M18" sqref="M18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3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3.5429687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42.7265625" style="3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74.179687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298</v>
      </c>
      <c r="B3" s="3">
        <v>14</v>
      </c>
      <c r="C3" s="3" t="s">
        <v>24</v>
      </c>
      <c r="D3" s="3" t="s">
        <v>235</v>
      </c>
      <c r="E3" s="3" t="s">
        <v>26</v>
      </c>
      <c r="F3" s="3" t="s">
        <v>26</v>
      </c>
      <c r="G3" s="6" t="s">
        <v>261</v>
      </c>
      <c r="H3" s="6" t="s">
        <v>261</v>
      </c>
      <c r="I3" s="3" t="s">
        <v>28</v>
      </c>
      <c r="J3" s="6" t="s">
        <v>29</v>
      </c>
      <c r="K3" s="6" t="s">
        <v>30</v>
      </c>
      <c r="L3" s="3">
        <v>407796</v>
      </c>
      <c r="M3" s="3" t="s">
        <v>291</v>
      </c>
      <c r="N3" s="3" t="s">
        <v>26</v>
      </c>
      <c r="O3" s="3" t="s">
        <v>26</v>
      </c>
      <c r="P3" s="3" t="s">
        <v>26</v>
      </c>
      <c r="Q3" s="3">
        <v>0</v>
      </c>
      <c r="R3" s="3">
        <v>3</v>
      </c>
      <c r="S3" s="3" t="str">
        <f t="shared" ref="S3:S11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11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BOLT, HEAVY HEX HEAD, STRUCTURAL, M10 X 60</v>
      </c>
      <c r="U3" s="3" t="str">
        <f t="shared" ref="U3:U11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298</v>
      </c>
      <c r="B4" s="3">
        <v>14</v>
      </c>
      <c r="C4" s="3" t="s">
        <v>33</v>
      </c>
      <c r="D4" s="3" t="s">
        <v>38</v>
      </c>
      <c r="E4" s="3" t="s">
        <v>26</v>
      </c>
      <c r="F4" s="3" t="s">
        <v>26</v>
      </c>
      <c r="G4" s="6" t="s">
        <v>261</v>
      </c>
      <c r="H4" s="6" t="s">
        <v>261</v>
      </c>
      <c r="I4" s="3" t="s">
        <v>28</v>
      </c>
      <c r="J4" s="6" t="s">
        <v>29</v>
      </c>
      <c r="K4" s="6" t="s">
        <v>30</v>
      </c>
      <c r="L4" s="3">
        <v>406476</v>
      </c>
      <c r="M4" s="3" t="s">
        <v>114</v>
      </c>
      <c r="N4" s="3" t="s">
        <v>26</v>
      </c>
      <c r="O4" s="3" t="s">
        <v>26</v>
      </c>
      <c r="P4" s="3" t="s">
        <v>26</v>
      </c>
      <c r="Q4" s="3">
        <v>0</v>
      </c>
      <c r="R4" s="3">
        <v>3</v>
      </c>
      <c r="S4" s="3" t="str">
        <f t="shared" si="0"/>
        <v>SELECT 304/316 in B1</v>
      </c>
      <c r="T4" s="3" t="str">
        <f t="shared" si="1"/>
        <v>FLAT WASHER, STRUCTURAL, M10</v>
      </c>
      <c r="U4" s="3" t="str">
        <f t="shared" si="2"/>
        <v>Will calculate when Qty/Dwg and Inst/Grp have values</v>
      </c>
    </row>
    <row r="5" spans="1:21" x14ac:dyDescent="0.35">
      <c r="A5" s="3" t="s">
        <v>298</v>
      </c>
      <c r="B5" s="3">
        <v>14</v>
      </c>
      <c r="C5" s="3" t="s">
        <v>37</v>
      </c>
      <c r="D5" s="3" t="s">
        <v>34</v>
      </c>
      <c r="E5" s="3" t="s">
        <v>26</v>
      </c>
      <c r="F5" s="3" t="s">
        <v>26</v>
      </c>
      <c r="G5" s="6" t="s">
        <v>261</v>
      </c>
      <c r="H5" s="6" t="s">
        <v>261</v>
      </c>
      <c r="I5" s="3" t="s">
        <v>28</v>
      </c>
      <c r="J5" s="6" t="s">
        <v>29</v>
      </c>
      <c r="K5" s="6" t="s">
        <v>30</v>
      </c>
      <c r="L5" s="3">
        <v>406576</v>
      </c>
      <c r="M5" s="3" t="s">
        <v>116</v>
      </c>
      <c r="N5" s="3" t="s">
        <v>26</v>
      </c>
      <c r="O5" s="3" t="s">
        <v>26</v>
      </c>
      <c r="P5" s="3" t="s">
        <v>26</v>
      </c>
      <c r="Q5" s="3">
        <v>0</v>
      </c>
      <c r="R5" s="3">
        <v>3</v>
      </c>
      <c r="S5" s="3" t="str">
        <f t="shared" si="0"/>
        <v>SELECT 304/316 in B1</v>
      </c>
      <c r="T5" s="3" t="str">
        <f t="shared" si="1"/>
        <v>NUT, HEAVY HEX, STRUCTURAL, M10</v>
      </c>
      <c r="U5" s="3" t="str">
        <f t="shared" si="2"/>
        <v>Will calculate when Qty/Dwg and Inst/Grp have values</v>
      </c>
    </row>
    <row r="6" spans="1:21" x14ac:dyDescent="0.35">
      <c r="A6" s="3" t="s">
        <v>298</v>
      </c>
      <c r="B6" s="3">
        <v>14</v>
      </c>
      <c r="C6" s="3" t="s">
        <v>41</v>
      </c>
      <c r="D6" s="3" t="s">
        <v>235</v>
      </c>
      <c r="E6" s="3" t="s">
        <v>26</v>
      </c>
      <c r="F6" s="3" t="s">
        <v>26</v>
      </c>
      <c r="G6" s="6" t="s">
        <v>261</v>
      </c>
      <c r="H6" s="6" t="s">
        <v>261</v>
      </c>
      <c r="I6" s="3" t="s">
        <v>28</v>
      </c>
      <c r="J6" s="6" t="s">
        <v>29</v>
      </c>
      <c r="K6" s="6" t="s">
        <v>30</v>
      </c>
      <c r="L6" s="3">
        <v>407796</v>
      </c>
      <c r="M6" s="3" t="s">
        <v>291</v>
      </c>
      <c r="N6" s="3" t="s">
        <v>26</v>
      </c>
      <c r="O6" s="3" t="s">
        <v>26</v>
      </c>
      <c r="P6" s="3" t="s">
        <v>26</v>
      </c>
      <c r="Q6" s="3">
        <v>0</v>
      </c>
      <c r="R6" s="3">
        <v>3</v>
      </c>
      <c r="S6" s="3" t="str">
        <f t="shared" si="0"/>
        <v>SELECT 304/316 in B1</v>
      </c>
      <c r="T6" s="3" t="str">
        <f t="shared" si="1"/>
        <v>BOLT, HEAVY HEX HEAD, STRUCTURAL, M10 X 60</v>
      </c>
      <c r="U6" s="3" t="str">
        <f t="shared" si="2"/>
        <v>Will calculate when Qty/Dwg and Inst/Grp have values</v>
      </c>
    </row>
    <row r="7" spans="1:21" x14ac:dyDescent="0.35">
      <c r="A7" s="3" t="s">
        <v>298</v>
      </c>
      <c r="B7" s="3">
        <v>14</v>
      </c>
      <c r="C7" s="3" t="s">
        <v>45</v>
      </c>
      <c r="D7" s="3" t="s">
        <v>38</v>
      </c>
      <c r="E7" s="3" t="s">
        <v>26</v>
      </c>
      <c r="F7" s="3" t="s">
        <v>26</v>
      </c>
      <c r="G7" s="6" t="s">
        <v>261</v>
      </c>
      <c r="H7" s="6" t="s">
        <v>261</v>
      </c>
      <c r="I7" s="3" t="s">
        <v>28</v>
      </c>
      <c r="J7" s="6" t="s">
        <v>29</v>
      </c>
      <c r="K7" s="6" t="s">
        <v>30</v>
      </c>
      <c r="L7" s="3">
        <v>406476</v>
      </c>
      <c r="M7" s="3" t="s">
        <v>114</v>
      </c>
      <c r="N7" s="3" t="s">
        <v>26</v>
      </c>
      <c r="O7" s="3" t="s">
        <v>26</v>
      </c>
      <c r="P7" s="3" t="s">
        <v>26</v>
      </c>
      <c r="Q7" s="3">
        <v>0</v>
      </c>
      <c r="R7" s="3">
        <v>3</v>
      </c>
      <c r="S7" s="3" t="str">
        <f t="shared" si="0"/>
        <v>SELECT 304/316 in B1</v>
      </c>
      <c r="T7" s="3" t="str">
        <f t="shared" si="1"/>
        <v>FLAT WASHER, STRUCTURAL, M10</v>
      </c>
      <c r="U7" s="3" t="str">
        <f t="shared" si="2"/>
        <v>Will calculate when Qty/Dwg and Inst/Grp have values</v>
      </c>
    </row>
    <row r="8" spans="1:21" x14ac:dyDescent="0.35">
      <c r="A8" s="3" t="s">
        <v>298</v>
      </c>
      <c r="B8" s="3">
        <v>14</v>
      </c>
      <c r="C8" s="3" t="s">
        <v>47</v>
      </c>
      <c r="D8" s="3" t="s">
        <v>34</v>
      </c>
      <c r="E8" s="3" t="s">
        <v>26</v>
      </c>
      <c r="F8" s="3" t="s">
        <v>26</v>
      </c>
      <c r="G8" s="6" t="s">
        <v>261</v>
      </c>
      <c r="H8" s="6" t="s">
        <v>261</v>
      </c>
      <c r="I8" s="3" t="s">
        <v>28</v>
      </c>
      <c r="J8" s="6" t="s">
        <v>29</v>
      </c>
      <c r="K8" s="6" t="s">
        <v>30</v>
      </c>
      <c r="L8" s="3">
        <v>406576</v>
      </c>
      <c r="M8" s="3" t="s">
        <v>116</v>
      </c>
      <c r="N8" s="3" t="s">
        <v>26</v>
      </c>
      <c r="O8" s="3" t="s">
        <v>26</v>
      </c>
      <c r="P8" s="3" t="s">
        <v>26</v>
      </c>
      <c r="Q8" s="3">
        <v>0</v>
      </c>
      <c r="R8" s="3">
        <v>3</v>
      </c>
      <c r="S8" s="3" t="str">
        <f t="shared" si="0"/>
        <v>SELECT 304/316 in B1</v>
      </c>
      <c r="T8" s="3" t="str">
        <f t="shared" si="1"/>
        <v>NUT, HEAVY HEX, STRUCTURAL, M10</v>
      </c>
      <c r="U8" s="3" t="str">
        <f t="shared" si="2"/>
        <v>Will calculate when Qty/Dwg and Inst/Grp have values</v>
      </c>
    </row>
    <row r="9" spans="1:21" x14ac:dyDescent="0.35">
      <c r="A9" s="3" t="s">
        <v>298</v>
      </c>
      <c r="B9" s="3" t="s">
        <v>239</v>
      </c>
      <c r="C9" s="3" t="s">
        <v>48</v>
      </c>
      <c r="D9" s="3" t="s">
        <v>299</v>
      </c>
      <c r="E9" s="3" t="s">
        <v>26</v>
      </c>
      <c r="F9" s="3" t="s">
        <v>26</v>
      </c>
      <c r="G9" s="6" t="s">
        <v>261</v>
      </c>
      <c r="H9" s="6" t="s">
        <v>261</v>
      </c>
      <c r="I9" s="3" t="s">
        <v>28</v>
      </c>
      <c r="J9" s="6" t="s">
        <v>29</v>
      </c>
      <c r="K9" s="6" t="s">
        <v>30</v>
      </c>
      <c r="L9" s="3">
        <v>406117</v>
      </c>
      <c r="M9" s="3" t="s">
        <v>122</v>
      </c>
      <c r="N9" s="3" t="s">
        <v>26</v>
      </c>
      <c r="O9" s="3" t="s">
        <v>26</v>
      </c>
      <c r="P9" s="3" t="s">
        <v>26</v>
      </c>
      <c r="Q9" s="3">
        <v>0</v>
      </c>
      <c r="R9" s="3">
        <v>3</v>
      </c>
      <c r="S9" s="3" t="str">
        <f t="shared" si="0"/>
        <v>SELECT 304/316 in B1</v>
      </c>
      <c r="T9" s="3" t="str">
        <f t="shared" si="1"/>
        <v>BOLT, HEAVY HEX HEAD, STRUCTURAL, M12 X 75</v>
      </c>
      <c r="U9" s="3" t="str">
        <f t="shared" si="2"/>
        <v>Will calculate when Qty/Dwg and Inst/Grp have values</v>
      </c>
    </row>
    <row r="10" spans="1:21" x14ac:dyDescent="0.35">
      <c r="A10" s="3" t="s">
        <v>298</v>
      </c>
      <c r="B10" s="3" t="s">
        <v>239</v>
      </c>
      <c r="C10" s="3" t="s">
        <v>49</v>
      </c>
      <c r="D10" s="3" t="s">
        <v>38</v>
      </c>
      <c r="E10" s="3" t="s">
        <v>26</v>
      </c>
      <c r="F10" s="3" t="s">
        <v>26</v>
      </c>
      <c r="G10" s="6" t="s">
        <v>261</v>
      </c>
      <c r="H10" s="6" t="s">
        <v>261</v>
      </c>
      <c r="I10" s="3" t="s">
        <v>28</v>
      </c>
      <c r="J10" s="6" t="s">
        <v>29</v>
      </c>
      <c r="K10" s="6" t="s">
        <v>30</v>
      </c>
      <c r="L10" s="3">
        <v>406477</v>
      </c>
      <c r="M10" s="3" t="s">
        <v>124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3</v>
      </c>
      <c r="S10" s="3" t="str">
        <f t="shared" si="0"/>
        <v>SELECT 304/316 in B1</v>
      </c>
      <c r="T10" s="3" t="str">
        <f t="shared" si="1"/>
        <v>FLAT WASHER, STRUCTURAL, M12</v>
      </c>
      <c r="U10" s="3" t="str">
        <f t="shared" si="2"/>
        <v>Will calculate when Qty/Dwg and Inst/Grp have values</v>
      </c>
    </row>
    <row r="11" spans="1:21" x14ac:dyDescent="0.35">
      <c r="A11" s="3" t="s">
        <v>298</v>
      </c>
      <c r="B11" s="3" t="s">
        <v>239</v>
      </c>
      <c r="C11" s="3" t="s">
        <v>50</v>
      </c>
      <c r="D11" s="3" t="s">
        <v>34</v>
      </c>
      <c r="E11" s="3" t="s">
        <v>26</v>
      </c>
      <c r="F11" s="3" t="s">
        <v>26</v>
      </c>
      <c r="G11" s="6" t="s">
        <v>261</v>
      </c>
      <c r="H11" s="6" t="s">
        <v>261</v>
      </c>
      <c r="I11" s="3" t="s">
        <v>28</v>
      </c>
      <c r="J11" s="6" t="s">
        <v>29</v>
      </c>
      <c r="K11" s="6" t="s">
        <v>30</v>
      </c>
      <c r="L11" s="3">
        <v>406577</v>
      </c>
      <c r="M11" s="3" t="s">
        <v>126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3</v>
      </c>
      <c r="S11" s="3" t="str">
        <f t="shared" si="0"/>
        <v>SELECT 304/316 in B1</v>
      </c>
      <c r="T11" s="3" t="str">
        <f t="shared" si="1"/>
        <v>NUT, HEAVY HEX, STRUCTURAL, M12</v>
      </c>
      <c r="U11" s="3" t="str">
        <f t="shared" si="2"/>
        <v>Will calculate when Qty/Dwg and Inst/Grp have values</v>
      </c>
    </row>
    <row r="21" spans="24:25" x14ac:dyDescent="0.35">
      <c r="X21" s="11"/>
      <c r="Y21" s="11"/>
    </row>
    <row r="22" spans="24:25" x14ac:dyDescent="0.35">
      <c r="X22" s="11"/>
      <c r="Y22" s="11"/>
    </row>
    <row r="23" spans="24:25" x14ac:dyDescent="0.35">
      <c r="X23" s="11"/>
      <c r="Y23" s="11"/>
    </row>
    <row r="24" spans="24:25" x14ac:dyDescent="0.35">
      <c r="X24" s="11"/>
      <c r="Y24" s="11"/>
    </row>
    <row r="25" spans="24:25" x14ac:dyDescent="0.35">
      <c r="X25" s="11"/>
      <c r="Y25" s="11"/>
    </row>
    <row r="26" spans="24:25" x14ac:dyDescent="0.35">
      <c r="X26" s="11"/>
      <c r="Y26" s="11"/>
    </row>
    <row r="27" spans="24:25" x14ac:dyDescent="0.35">
      <c r="X27" s="11"/>
      <c r="Y27" s="11"/>
    </row>
    <row r="28" spans="24:25" x14ac:dyDescent="0.35">
      <c r="X28" s="11"/>
      <c r="Y28" s="11"/>
    </row>
    <row r="29" spans="24:25" x14ac:dyDescent="0.35">
      <c r="X29" s="11"/>
      <c r="Y29" s="11"/>
    </row>
    <row r="30" spans="24:25" x14ac:dyDescent="0.35">
      <c r="X30" s="11"/>
      <c r="Y30" s="11"/>
    </row>
    <row r="31" spans="24:25" x14ac:dyDescent="0.35">
      <c r="X31" s="11"/>
    </row>
    <row r="32" spans="24:25" x14ac:dyDescent="0.35">
      <c r="X32" s="11"/>
      <c r="Y32" s="11"/>
    </row>
    <row r="33" spans="24:24" x14ac:dyDescent="0.35">
      <c r="X33" s="11"/>
    </row>
  </sheetData>
  <conditionalFormatting sqref="A1">
    <cfRule type="expression" dxfId="214" priority="9">
      <formula>OR($B$1=304,$B$1=316)</formula>
    </cfRule>
    <cfRule type="expression" dxfId="213" priority="10">
      <formula>NOT(OR($B$1=304,$B$1=316))</formula>
    </cfRule>
  </conditionalFormatting>
  <conditionalFormatting sqref="J1:J2">
    <cfRule type="cellIs" dxfId="212" priority="5" operator="equal">
      <formula>"Y"</formula>
    </cfRule>
  </conditionalFormatting>
  <conditionalFormatting sqref="J3:J11">
    <cfRule type="cellIs" dxfId="211" priority="1" operator="equal">
      <formula>"Y"</formula>
    </cfRule>
  </conditionalFormatting>
  <conditionalFormatting sqref="K1:K2">
    <cfRule type="cellIs" dxfId="210" priority="6" operator="equal">
      <formula>"Standard-Copied"</formula>
    </cfRule>
    <cfRule type="cellIs" dxfId="209" priority="7" operator="equal">
      <formula>"Modified-Adjusted"</formula>
    </cfRule>
    <cfRule type="cellIs" dxfId="208" priority="8" operator="equal">
      <formula>"Custom-Manual"</formula>
    </cfRule>
  </conditionalFormatting>
  <conditionalFormatting sqref="K3:K11">
    <cfRule type="cellIs" dxfId="207" priority="2" operator="equal">
      <formula>"Standard-Copied"</formula>
    </cfRule>
    <cfRule type="cellIs" dxfId="206" priority="3" operator="equal">
      <formula>"Modified-Adjusted"</formula>
    </cfRule>
    <cfRule type="cellIs" dxfId="205" priority="4" operator="equal">
      <formula>"Custom-Manual"</formula>
    </cfRule>
  </conditionalFormatting>
  <dataValidations count="3">
    <dataValidation type="list" allowBlank="1" showInputMessage="1" showErrorMessage="1" sqref="K3:K11" xr:uid="{A39A6303-86FE-4FE0-806E-FC8E655BDBA8}">
      <formula1>"Standard-Copied,Modified-Adjusted,Custom-Manual,(enter per project)"</formula1>
    </dataValidation>
    <dataValidation type="list" allowBlank="1" showInputMessage="1" showErrorMessage="1" sqref="J3:J11" xr:uid="{3797ED73-52D0-4B29-8118-14C1E3C78CD5}">
      <formula1>"N,Y"</formula1>
    </dataValidation>
    <dataValidation type="list" allowBlank="1" showInputMessage="1" showErrorMessage="1" error="Value must be either 304 or 316" prompt="Enter general hardware material choice here - either 304 or 316" sqref="B1" xr:uid="{ED2E0777-C6ED-4532-B5EA-C67C63A05C22}">
      <formula1>"304,316,304 or 316"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4C33-743C-418D-AD9F-B5548DF67F59}">
  <dimension ref="A1:Y36"/>
  <sheetViews>
    <sheetView topLeftCell="D1" zoomScaleNormal="100" workbookViewId="0">
      <selection activeCell="F10" sqref="F10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40.5429687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60.542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77.269531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300</v>
      </c>
      <c r="B3" s="3">
        <v>20</v>
      </c>
      <c r="C3" s="3" t="s">
        <v>24</v>
      </c>
      <c r="D3" s="3" t="s">
        <v>301</v>
      </c>
      <c r="E3" s="3" t="s">
        <v>26</v>
      </c>
      <c r="F3" s="3" t="s">
        <v>26</v>
      </c>
      <c r="G3" s="6" t="s">
        <v>302</v>
      </c>
      <c r="H3" s="6" t="s">
        <v>27</v>
      </c>
      <c r="I3" s="3" t="s">
        <v>28</v>
      </c>
      <c r="J3" s="6" t="s">
        <v>29</v>
      </c>
      <c r="K3" s="6" t="s">
        <v>30</v>
      </c>
      <c r="L3" s="8" t="s">
        <v>270</v>
      </c>
      <c r="M3" s="8" t="s">
        <v>271</v>
      </c>
      <c r="N3" s="3" t="s">
        <v>26</v>
      </c>
      <c r="O3" s="3" t="s">
        <v>26</v>
      </c>
      <c r="P3" s="3" t="s">
        <v>272</v>
      </c>
      <c r="Q3" s="3">
        <v>0</v>
      </c>
      <c r="R3" s="3">
        <v>4</v>
      </c>
      <c r="S3" s="3" t="str">
        <f t="shared" ref="S3:S13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13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( 304 or 316 SS of ) CAP SCREW, HEX SOCKET HEAD, M6 X 1 X 35</v>
      </c>
      <c r="U3" s="3" t="str">
        <f t="shared" ref="U3:U13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300</v>
      </c>
      <c r="B4" s="3">
        <v>20</v>
      </c>
      <c r="C4" s="3" t="s">
        <v>33</v>
      </c>
      <c r="D4" s="3" t="s">
        <v>38</v>
      </c>
      <c r="E4" s="3" t="s">
        <v>26</v>
      </c>
      <c r="F4" s="3" t="s">
        <v>26</v>
      </c>
      <c r="G4" s="6" t="s">
        <v>302</v>
      </c>
      <c r="H4" s="6" t="s">
        <v>27</v>
      </c>
      <c r="I4" s="3" t="s">
        <v>28</v>
      </c>
      <c r="J4" s="6" t="s">
        <v>29</v>
      </c>
      <c r="K4" s="6" t="s">
        <v>30</v>
      </c>
      <c r="L4" s="8" t="s">
        <v>274</v>
      </c>
      <c r="M4" s="8" t="s">
        <v>275</v>
      </c>
      <c r="N4" s="3" t="s">
        <v>26</v>
      </c>
      <c r="O4" s="3" t="s">
        <v>26</v>
      </c>
      <c r="P4" s="3" t="s">
        <v>272</v>
      </c>
      <c r="Q4" s="3">
        <v>0</v>
      </c>
      <c r="R4" s="3">
        <v>4</v>
      </c>
      <c r="S4" s="3" t="str">
        <f t="shared" si="0"/>
        <v>SELECT 304/316 in B1</v>
      </c>
      <c r="T4" s="3" t="str">
        <f t="shared" si="1"/>
        <v>( 304 or 316 SS of ) FLAT WASHER, NORMAL SERIES, M6 (6.4 ID X 12 OD X 1.6 THK)</v>
      </c>
      <c r="U4" s="3" t="str">
        <f t="shared" si="2"/>
        <v>Will calculate when Qty/Dwg and Inst/Grp have values</v>
      </c>
    </row>
    <row r="5" spans="1:21" x14ac:dyDescent="0.35">
      <c r="A5" s="3" t="s">
        <v>300</v>
      </c>
      <c r="B5" s="3">
        <v>20</v>
      </c>
      <c r="C5" s="3" t="s">
        <v>37</v>
      </c>
      <c r="D5" s="3" t="s">
        <v>303</v>
      </c>
      <c r="E5" s="3" t="s">
        <v>26</v>
      </c>
      <c r="F5" s="3" t="s">
        <v>26</v>
      </c>
      <c r="G5" s="6" t="s">
        <v>302</v>
      </c>
      <c r="H5" s="6" t="s">
        <v>27</v>
      </c>
      <c r="I5" s="3" t="s">
        <v>28</v>
      </c>
      <c r="J5" s="6" t="s">
        <v>29</v>
      </c>
      <c r="K5" s="6" t="s">
        <v>30</v>
      </c>
      <c r="L5" s="8" t="s">
        <v>277</v>
      </c>
      <c r="M5" s="8" t="s">
        <v>278</v>
      </c>
      <c r="N5" s="3" t="s">
        <v>26</v>
      </c>
      <c r="O5" s="3" t="s">
        <v>26</v>
      </c>
      <c r="P5" s="3" t="s">
        <v>272</v>
      </c>
      <c r="Q5" s="3">
        <v>0</v>
      </c>
      <c r="R5" s="3">
        <v>4</v>
      </c>
      <c r="S5" s="3" t="str">
        <f t="shared" si="0"/>
        <v>SELECT 304/316 in B1</v>
      </c>
      <c r="T5" s="3" t="str">
        <f t="shared" si="1"/>
        <v>( 304 or 316 SS of ) LOCK NUT, HEXAGON, REGULAR, NON-METALLIC INSERT, M6 X 1</v>
      </c>
      <c r="U5" s="3" t="str">
        <f t="shared" si="2"/>
        <v>Will calculate when Qty/Dwg and Inst/Grp have values</v>
      </c>
    </row>
    <row r="6" spans="1:21" x14ac:dyDescent="0.35">
      <c r="A6" s="3" t="s">
        <v>300</v>
      </c>
      <c r="B6" s="3">
        <v>21</v>
      </c>
      <c r="C6" s="3" t="s">
        <v>41</v>
      </c>
      <c r="D6" s="3" t="s">
        <v>304</v>
      </c>
      <c r="E6" s="3" t="s">
        <v>26</v>
      </c>
      <c r="F6" s="3" t="s">
        <v>26</v>
      </c>
      <c r="G6" s="6" t="s">
        <v>305</v>
      </c>
      <c r="H6" s="6" t="s">
        <v>27</v>
      </c>
      <c r="I6" s="3" t="s">
        <v>28</v>
      </c>
      <c r="J6" s="6" t="s">
        <v>29</v>
      </c>
      <c r="K6" s="6" t="s">
        <v>30</v>
      </c>
      <c r="L6" s="3">
        <v>352445</v>
      </c>
      <c r="M6" s="3" t="s">
        <v>281</v>
      </c>
      <c r="N6" s="3" t="s">
        <v>26</v>
      </c>
      <c r="O6" s="3" t="s">
        <v>26</v>
      </c>
      <c r="P6" s="3" t="s">
        <v>272</v>
      </c>
      <c r="Q6" s="3">
        <v>0</v>
      </c>
      <c r="R6" s="3">
        <v>4</v>
      </c>
      <c r="S6" s="3" t="str">
        <f t="shared" si="0"/>
        <v>SELECT 304/316 in B1</v>
      </c>
      <c r="T6" s="3" t="str">
        <f t="shared" si="1"/>
        <v>INSERT CLIP, PANEL HOLD DOWN, T-1800</v>
      </c>
      <c r="U6" s="3" t="str">
        <f t="shared" si="2"/>
        <v>Will calculate when Qty/Dwg and Inst/Grp have values</v>
      </c>
    </row>
    <row r="7" spans="1:21" x14ac:dyDescent="0.35">
      <c r="A7" s="3" t="s">
        <v>300</v>
      </c>
      <c r="B7" s="3">
        <v>21</v>
      </c>
      <c r="C7" s="3" t="s">
        <v>45</v>
      </c>
      <c r="D7" s="3" t="s">
        <v>306</v>
      </c>
      <c r="E7" s="3" t="s">
        <v>26</v>
      </c>
      <c r="F7" s="3" t="s">
        <v>26</v>
      </c>
      <c r="G7" s="6" t="s">
        <v>307</v>
      </c>
      <c r="H7" s="6" t="s">
        <v>27</v>
      </c>
      <c r="I7" s="3" t="s">
        <v>28</v>
      </c>
      <c r="J7" s="6" t="s">
        <v>29</v>
      </c>
      <c r="K7" s="6" t="s">
        <v>30</v>
      </c>
      <c r="L7" s="3" t="s">
        <v>308</v>
      </c>
      <c r="M7" s="3" t="s">
        <v>309</v>
      </c>
      <c r="N7" s="3" t="s">
        <v>26</v>
      </c>
      <c r="O7" s="3" t="s">
        <v>26</v>
      </c>
      <c r="P7" s="3" t="s">
        <v>26</v>
      </c>
      <c r="Q7" s="3">
        <v>0</v>
      </c>
      <c r="R7" s="3">
        <v>4</v>
      </c>
      <c r="S7" s="3" t="str">
        <f t="shared" si="0"/>
        <v>SELECT 304/316 in B1</v>
      </c>
      <c r="T7" s="3" t="str">
        <f t="shared" si="1"/>
        <v>( 304 or 316 SS of ) HEXAGON HEAD SCREW, M10 X 35</v>
      </c>
      <c r="U7" s="3" t="str">
        <f t="shared" si="2"/>
        <v>Will calculate when Qty/Dwg and Inst/Grp have values</v>
      </c>
    </row>
    <row r="8" spans="1:21" x14ac:dyDescent="0.35">
      <c r="A8" s="3" t="s">
        <v>300</v>
      </c>
      <c r="B8" s="3">
        <v>21</v>
      </c>
      <c r="C8" s="3" t="s">
        <v>47</v>
      </c>
      <c r="D8" s="3" t="s">
        <v>38</v>
      </c>
      <c r="E8" s="3" t="s">
        <v>26</v>
      </c>
      <c r="F8" s="3" t="s">
        <v>26</v>
      </c>
      <c r="G8" s="6" t="s">
        <v>307</v>
      </c>
      <c r="H8" s="6" t="s">
        <v>27</v>
      </c>
      <c r="I8" s="3" t="s">
        <v>28</v>
      </c>
      <c r="J8" s="6" t="s">
        <v>29</v>
      </c>
      <c r="K8" s="6" t="s">
        <v>30</v>
      </c>
      <c r="L8" s="3" t="s">
        <v>310</v>
      </c>
      <c r="M8" s="3" t="s">
        <v>311</v>
      </c>
      <c r="N8" s="3" t="s">
        <v>26</v>
      </c>
      <c r="O8" s="3" t="s">
        <v>26</v>
      </c>
      <c r="P8" s="3" t="s">
        <v>26</v>
      </c>
      <c r="Q8" s="3">
        <v>0</v>
      </c>
      <c r="R8" s="3">
        <v>4</v>
      </c>
      <c r="S8" s="3" t="str">
        <f t="shared" si="0"/>
        <v>SELECT 304/316 in B1</v>
      </c>
      <c r="T8" s="3" t="str">
        <f t="shared" si="1"/>
        <v>( 304 or 316 SS of ) FLAT WASHER, LARGE SERIES, M10 (10.5 ID X 30 OD X 2.5 THK)</v>
      </c>
      <c r="U8" s="3" t="str">
        <f t="shared" si="2"/>
        <v>Will calculate when Qty/Dwg and Inst/Grp have values</v>
      </c>
    </row>
    <row r="9" spans="1:21" x14ac:dyDescent="0.35">
      <c r="A9" s="3" t="s">
        <v>300</v>
      </c>
      <c r="B9" s="3">
        <v>21</v>
      </c>
      <c r="C9" s="3" t="s">
        <v>48</v>
      </c>
      <c r="D9" s="3" t="s">
        <v>34</v>
      </c>
      <c r="E9" s="3" t="s">
        <v>26</v>
      </c>
      <c r="F9" s="3" t="s">
        <v>26</v>
      </c>
      <c r="G9" s="6" t="s">
        <v>307</v>
      </c>
      <c r="H9" s="6" t="s">
        <v>27</v>
      </c>
      <c r="I9" s="3" t="s">
        <v>28</v>
      </c>
      <c r="J9" s="6" t="s">
        <v>29</v>
      </c>
      <c r="K9" s="6" t="s">
        <v>30</v>
      </c>
      <c r="L9" s="3" t="s">
        <v>312</v>
      </c>
      <c r="M9" s="3" t="s">
        <v>313</v>
      </c>
      <c r="N9" s="3" t="s">
        <v>26</v>
      </c>
      <c r="O9" s="3" t="s">
        <v>26</v>
      </c>
      <c r="P9" s="3" t="s">
        <v>26</v>
      </c>
      <c r="Q9" s="3">
        <v>0</v>
      </c>
      <c r="R9" s="3">
        <v>4</v>
      </c>
      <c r="S9" s="3" t="str">
        <f t="shared" si="0"/>
        <v>SELECT 304/316 in B1</v>
      </c>
      <c r="T9" s="3" t="str">
        <f t="shared" si="1"/>
        <v>( 304 or 316 SS of ) LOCK NUT, HEXAGON, REGULAR, NON-METALLIC INSERT, M10 X 1.5</v>
      </c>
      <c r="U9" s="3" t="str">
        <f t="shared" si="2"/>
        <v>Will calculate when Qty/Dwg and Inst/Grp have values</v>
      </c>
    </row>
    <row r="10" spans="1:21" x14ac:dyDescent="0.35">
      <c r="A10" s="3" t="s">
        <v>300</v>
      </c>
      <c r="B10" s="3">
        <v>21</v>
      </c>
      <c r="C10" s="3" t="s">
        <v>49</v>
      </c>
      <c r="D10" s="3" t="s">
        <v>266</v>
      </c>
      <c r="E10" s="3" t="s">
        <v>267</v>
      </c>
      <c r="F10" s="3" t="s">
        <v>400</v>
      </c>
      <c r="G10" s="6" t="s">
        <v>307</v>
      </c>
      <c r="H10" s="6" t="s">
        <v>27</v>
      </c>
      <c r="I10" s="3" t="s">
        <v>28</v>
      </c>
      <c r="J10" s="6" t="s">
        <v>29</v>
      </c>
      <c r="K10" s="6" t="s">
        <v>30</v>
      </c>
      <c r="L10" s="3">
        <v>495283</v>
      </c>
      <c r="M10" s="3" t="s">
        <v>250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4</v>
      </c>
      <c r="S10" s="3" t="str">
        <f t="shared" si="0"/>
        <v>SELECT 304/316 in B1</v>
      </c>
      <c r="T10" s="3" t="str">
        <f t="shared" si="1"/>
        <v>( ? mm of ) [M] ANGLE, L50X50X6</v>
      </c>
      <c r="U10" s="3" t="str">
        <f t="shared" si="2"/>
        <v>Will calculate when Qty/Dwg and Inst/Grp have values</v>
      </c>
    </row>
    <row r="11" spans="1:21" x14ac:dyDescent="0.35">
      <c r="A11" s="3" t="s">
        <v>300</v>
      </c>
      <c r="B11" s="3" t="s">
        <v>314</v>
      </c>
      <c r="C11" s="3" t="s">
        <v>50</v>
      </c>
      <c r="D11" s="3" t="s">
        <v>25</v>
      </c>
      <c r="E11" s="3" t="s">
        <v>26</v>
      </c>
      <c r="F11" s="3" t="s">
        <v>26</v>
      </c>
      <c r="G11" s="6" t="s">
        <v>261</v>
      </c>
      <c r="H11" s="6" t="s">
        <v>261</v>
      </c>
      <c r="I11" s="3" t="s">
        <v>28</v>
      </c>
      <c r="J11" s="6" t="s">
        <v>29</v>
      </c>
      <c r="K11" s="6" t="s">
        <v>30</v>
      </c>
      <c r="L11" s="3" t="s">
        <v>31</v>
      </c>
      <c r="M11" s="3" t="s">
        <v>32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4</v>
      </c>
      <c r="S11" s="3" t="str">
        <f t="shared" si="0"/>
        <v>SELECT 304/316 in B1</v>
      </c>
      <c r="T11" s="3" t="str">
        <f t="shared" si="1"/>
        <v>( 304 or 316 SS of ) BOLT, HEAVY HEX HEAD, STRUCTURAL, M20 X 50</v>
      </c>
      <c r="U11" s="3" t="str">
        <f t="shared" si="2"/>
        <v>Will calculate when Qty/Dwg and Inst/Grp have values</v>
      </c>
    </row>
    <row r="12" spans="1:21" x14ac:dyDescent="0.35">
      <c r="A12" s="3" t="s">
        <v>300</v>
      </c>
      <c r="B12" s="3" t="s">
        <v>314</v>
      </c>
      <c r="C12" s="3" t="s">
        <v>51</v>
      </c>
      <c r="D12" s="3" t="s">
        <v>38</v>
      </c>
      <c r="E12" s="3" t="s">
        <v>26</v>
      </c>
      <c r="F12" s="3" t="s">
        <v>26</v>
      </c>
      <c r="G12" s="6" t="s">
        <v>261</v>
      </c>
      <c r="H12" s="6" t="s">
        <v>261</v>
      </c>
      <c r="I12" s="3" t="s">
        <v>28</v>
      </c>
      <c r="J12" s="6" t="s">
        <v>29</v>
      </c>
      <c r="K12" s="6" t="s">
        <v>30</v>
      </c>
      <c r="L12" s="3" t="s">
        <v>39</v>
      </c>
      <c r="M12" s="3" t="s">
        <v>40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4</v>
      </c>
      <c r="S12" s="3" t="str">
        <f t="shared" si="0"/>
        <v>SELECT 304/316 in B1</v>
      </c>
      <c r="T12" s="3" t="str">
        <f t="shared" si="1"/>
        <v>( 304 or 316 SS of ) FLAT WASHER, STRUCTURAL, M20</v>
      </c>
      <c r="U12" s="3" t="str">
        <f t="shared" si="2"/>
        <v>Will calculate when Qty/Dwg and Inst/Grp have values</v>
      </c>
    </row>
    <row r="13" spans="1:21" x14ac:dyDescent="0.35">
      <c r="A13" s="3" t="s">
        <v>300</v>
      </c>
      <c r="B13" s="3" t="s">
        <v>314</v>
      </c>
      <c r="C13" s="3" t="s">
        <v>52</v>
      </c>
      <c r="D13" s="3" t="s">
        <v>34</v>
      </c>
      <c r="E13" s="3" t="s">
        <v>26</v>
      </c>
      <c r="F13" s="3" t="s">
        <v>26</v>
      </c>
      <c r="G13" s="6" t="s">
        <v>261</v>
      </c>
      <c r="H13" s="6" t="s">
        <v>261</v>
      </c>
      <c r="I13" s="3" t="s">
        <v>28</v>
      </c>
      <c r="J13" s="6" t="s">
        <v>29</v>
      </c>
      <c r="K13" s="6" t="s">
        <v>30</v>
      </c>
      <c r="L13" s="3" t="s">
        <v>35</v>
      </c>
      <c r="M13" s="3" t="s">
        <v>36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4</v>
      </c>
      <c r="S13" s="3" t="str">
        <f t="shared" si="0"/>
        <v>SELECT 304/316 in B1</v>
      </c>
      <c r="T13" s="3" t="str">
        <f t="shared" si="1"/>
        <v>( 304 or 316 SS of ) NUT, HEAVY HEX, STRUCTURAL, M20</v>
      </c>
      <c r="U13" s="3" t="str">
        <f t="shared" si="2"/>
        <v>Will calculate when Qty/Dwg and Inst/Grp have values</v>
      </c>
    </row>
    <row r="15" spans="1:21" x14ac:dyDescent="0.35">
      <c r="A15" s="3" t="s">
        <v>63</v>
      </c>
      <c r="B15" s="2" t="s">
        <v>285</v>
      </c>
    </row>
    <row r="16" spans="1:21" x14ac:dyDescent="0.35">
      <c r="A16" s="3" t="s">
        <v>65</v>
      </c>
      <c r="B16" s="2" t="s">
        <v>315</v>
      </c>
    </row>
    <row r="24" spans="24:25" x14ac:dyDescent="0.35">
      <c r="X24" s="11"/>
      <c r="Y24" s="11"/>
    </row>
    <row r="25" spans="24:25" x14ac:dyDescent="0.35">
      <c r="X25" s="11"/>
      <c r="Y25" s="11"/>
    </row>
    <row r="26" spans="24:25" x14ac:dyDescent="0.35">
      <c r="X26" s="11"/>
      <c r="Y26" s="11"/>
    </row>
    <row r="27" spans="24:25" x14ac:dyDescent="0.35">
      <c r="X27" s="11"/>
      <c r="Y27" s="11"/>
    </row>
    <row r="28" spans="24:25" x14ac:dyDescent="0.35">
      <c r="X28" s="11"/>
      <c r="Y28" s="11"/>
    </row>
    <row r="29" spans="24:25" x14ac:dyDescent="0.35">
      <c r="X29" s="11"/>
      <c r="Y29" s="11"/>
    </row>
    <row r="30" spans="24:25" x14ac:dyDescent="0.35">
      <c r="X30" s="11"/>
      <c r="Y30" s="11"/>
    </row>
    <row r="31" spans="24:25" x14ac:dyDescent="0.35">
      <c r="X31" s="11"/>
      <c r="Y31" s="11"/>
    </row>
    <row r="32" spans="24:25" x14ac:dyDescent="0.35">
      <c r="X32" s="11"/>
      <c r="Y32" s="11"/>
    </row>
    <row r="33" spans="24:25" x14ac:dyDescent="0.35">
      <c r="X33" s="11"/>
      <c r="Y33" s="11"/>
    </row>
    <row r="34" spans="24:25" x14ac:dyDescent="0.35">
      <c r="X34" s="11"/>
    </row>
    <row r="35" spans="24:25" x14ac:dyDescent="0.35">
      <c r="X35" s="11"/>
      <c r="Y35" s="11"/>
    </row>
    <row r="36" spans="24:25" x14ac:dyDescent="0.35">
      <c r="X36" s="11"/>
    </row>
  </sheetData>
  <conditionalFormatting sqref="A1">
    <cfRule type="expression" dxfId="181" priority="8">
      <formula>OR($B$1=304,$B$1=316)</formula>
    </cfRule>
    <cfRule type="expression" dxfId="180" priority="9">
      <formula>NOT(OR($B$1=304,$B$1=316))</formula>
    </cfRule>
  </conditionalFormatting>
  <conditionalFormatting sqref="J1:J13">
    <cfRule type="cellIs" dxfId="179" priority="4" operator="equal">
      <formula>"Y"</formula>
    </cfRule>
  </conditionalFormatting>
  <conditionalFormatting sqref="K1:K13">
    <cfRule type="cellIs" dxfId="178" priority="5" operator="equal">
      <formula>"Standard-Copied"</formula>
    </cfRule>
    <cfRule type="cellIs" dxfId="177" priority="6" operator="equal">
      <formula>"Modified-Adjusted"</formula>
    </cfRule>
    <cfRule type="cellIs" dxfId="176" priority="7" operator="equal">
      <formula>"Custom-Manual"</formula>
    </cfRule>
  </conditionalFormatting>
  <conditionalFormatting sqref="L6 L8:L9 L11:L13">
    <cfRule type="duplicateValues" dxfId="175" priority="10"/>
  </conditionalFormatting>
  <conditionalFormatting sqref="L10">
    <cfRule type="duplicateValues" dxfId="174" priority="2"/>
  </conditionalFormatting>
  <conditionalFormatting sqref="L19">
    <cfRule type="duplicateValues" dxfId="173" priority="3"/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937517E7-D97B-47FD-9E30-5D7F264DD75E}">
      <formula1>"304,316,304 or 316"</formula1>
    </dataValidation>
    <dataValidation type="list" allowBlank="1" showInputMessage="1" showErrorMessage="1" sqref="J3:J13" xr:uid="{8B51C826-DC5B-4851-BF33-ADDA961AF17B}">
      <formula1>"N,Y"</formula1>
    </dataValidation>
    <dataValidation type="list" allowBlank="1" showInputMessage="1" showErrorMessage="1" sqref="K3:K13" xr:uid="{83041F8F-E698-44AF-A43B-2693D80F6ACD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DB41-E8E6-49E8-86CF-C4A32AC0E08D}">
  <dimension ref="A1:U15"/>
  <sheetViews>
    <sheetView zoomScaleNormal="100" workbookViewId="0">
      <selection activeCell="F6" sqref="F6"/>
    </sheetView>
  </sheetViews>
  <sheetFormatPr defaultColWidth="9.1796875" defaultRowHeight="14.5" x14ac:dyDescent="0.35"/>
  <cols>
    <col min="1" max="1" width="15.81640625" style="3" bestFit="1" customWidth="1"/>
    <col min="2" max="2" width="18.7265625" style="3" bestFit="1" customWidth="1"/>
    <col min="3" max="3" width="14.1796875" style="3" bestFit="1" customWidth="1"/>
    <col min="4" max="4" width="43.453125" style="3" bestFit="1" customWidth="1"/>
    <col min="5" max="5" width="16.81640625" style="3" bestFit="1" customWidth="1"/>
    <col min="6" max="6" width="16.453125" style="3" bestFit="1" customWidth="1"/>
    <col min="7" max="7" width="19.81640625" style="3" bestFit="1" customWidth="1"/>
    <col min="8" max="8" width="24.7265625" style="3" bestFit="1" customWidth="1"/>
    <col min="9" max="9" width="11.54296875" style="3" bestFit="1" customWidth="1"/>
    <col min="10" max="10" width="43.26953125" style="3" bestFit="1" customWidth="1"/>
    <col min="11" max="11" width="17.7265625" style="3" bestFit="1" customWidth="1"/>
    <col min="12" max="12" width="14.81640625" style="3" bestFit="1" customWidth="1"/>
    <col min="13" max="13" width="75.26953125" style="3" bestFit="1" customWidth="1"/>
    <col min="14" max="15" width="15.54296875" style="3" bestFit="1" customWidth="1"/>
    <col min="16" max="16" width="23.453125" style="3" bestFit="1" customWidth="1"/>
    <col min="17" max="17" width="12.54296875" style="3" bestFit="1" customWidth="1"/>
    <col min="18" max="18" width="17.1796875" style="3" bestFit="1" customWidth="1"/>
    <col min="19" max="19" width="19.26953125" style="3" bestFit="1" customWidth="1"/>
    <col min="20" max="20" width="75.269531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316</v>
      </c>
      <c r="B3" s="3">
        <v>2</v>
      </c>
      <c r="C3" s="3" t="s">
        <v>24</v>
      </c>
      <c r="D3" s="25" t="s">
        <v>317</v>
      </c>
      <c r="E3" s="3" t="s">
        <v>26</v>
      </c>
      <c r="F3" s="3" t="s">
        <v>26</v>
      </c>
      <c r="G3" s="6" t="s">
        <v>318</v>
      </c>
      <c r="H3" s="6" t="s">
        <v>27</v>
      </c>
      <c r="I3" s="3" t="s">
        <v>28</v>
      </c>
      <c r="J3" s="6" t="s">
        <v>29</v>
      </c>
      <c r="K3" s="6" t="s">
        <v>30</v>
      </c>
      <c r="L3" s="3" t="s">
        <v>319</v>
      </c>
      <c r="M3" s="3" t="s">
        <v>320</v>
      </c>
      <c r="N3" s="3" t="s">
        <v>26</v>
      </c>
      <c r="O3" s="3" t="s">
        <v>26</v>
      </c>
      <c r="P3" s="3" t="s">
        <v>26</v>
      </c>
      <c r="Q3" s="3" t="s">
        <v>26</v>
      </c>
      <c r="R3" s="3">
        <v>1</v>
      </c>
      <c r="S3" s="3" t="str">
        <f t="shared" ref="S3:S12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12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( 304 or 316 SS of ) HEXAGON HEAD SCREW, M10 X 40</v>
      </c>
      <c r="U3" s="3" t="str">
        <f t="shared" ref="U3:U12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316</v>
      </c>
      <c r="B4" s="3">
        <v>2</v>
      </c>
      <c r="C4" s="3" t="s">
        <v>33</v>
      </c>
      <c r="D4" s="3" t="s">
        <v>321</v>
      </c>
      <c r="E4" s="3" t="s">
        <v>26</v>
      </c>
      <c r="F4" s="3" t="s">
        <v>26</v>
      </c>
      <c r="G4" s="6" t="s">
        <v>322</v>
      </c>
      <c r="H4" s="6" t="s">
        <v>27</v>
      </c>
      <c r="I4" s="3" t="s">
        <v>28</v>
      </c>
      <c r="J4" s="6" t="s">
        <v>29</v>
      </c>
      <c r="K4" s="6" t="s">
        <v>30</v>
      </c>
      <c r="L4" s="3" t="s">
        <v>178</v>
      </c>
      <c r="M4" s="3" t="s">
        <v>179</v>
      </c>
      <c r="N4" s="3" t="s">
        <v>26</v>
      </c>
      <c r="O4" s="3" t="s">
        <v>26</v>
      </c>
      <c r="P4" s="3" t="s">
        <v>26</v>
      </c>
      <c r="Q4" s="3" t="s">
        <v>26</v>
      </c>
      <c r="R4" s="3">
        <v>1</v>
      </c>
      <c r="S4" s="3" t="str">
        <f>IF(AND(LEN(L4)=9,F4="N/A"),L4,IF(LEN(L4)=9,"( "&amp;L4&amp;" @ "&amp;E4&amp;" "&amp;F4&amp;")",IF(AND($B$1=304,F4="N/A"),VALUE(LEFT(L4,6)),IF(AND($B$1=316,F4="N/A"),VALUE(RIGHT(L4,6)),IF($B$1=304,"( "&amp;VALUE(LEFT(L4,6))&amp;" @ "&amp;E4&amp;" "&amp;F4&amp;")",IF($B$1=316,"( "&amp;VALUE(RIGHT(L4,6))&amp;" @ "&amp;E4&amp;" "&amp;F4&amp;")","SELECT 304/316 in B1"))))))</f>
        <v>SELECT 304/316 in B1</v>
      </c>
      <c r="T4" s="3" t="str">
        <f>IF(AND(F4="N/A",OR(LEN(L4)=6,LEN(L4)=9)),M4,IF(AND(F4="n/a",LEN(L4)&gt;9),"( "&amp;$B$1&amp;" SS of ) "&amp;M4,IF(OR(LEN(L4)=6,LEN(L4)=9),"( "&amp;E4&amp;" "&amp;F4&amp;" of ) "&amp;M4,IF(LEN(L4)&gt;9,"( "&amp;E4&amp;" "&amp;F4&amp;" of "&amp;$B$1&amp;" SS of ) "&amp;M4,"ERROR IN WWID OR Measure Units"))))</f>
        <v>( 304 or 316 SS of ) FLAT WASHER, NORMAL SERIES, M10 (10.5 ID X 20 OD X 2 THK)</v>
      </c>
      <c r="U4" s="3" t="str">
        <f t="shared" si="2"/>
        <v>Will calculate when Qty/Dwg and Inst/Grp have values</v>
      </c>
    </row>
    <row r="5" spans="1:21" x14ac:dyDescent="0.35">
      <c r="A5" s="3" t="s">
        <v>316</v>
      </c>
      <c r="B5" s="3">
        <v>2</v>
      </c>
      <c r="C5" s="3" t="s">
        <v>37</v>
      </c>
      <c r="D5" s="3" t="s">
        <v>34</v>
      </c>
      <c r="E5" s="3" t="s">
        <v>26</v>
      </c>
      <c r="F5" s="3" t="s">
        <v>26</v>
      </c>
      <c r="G5" s="6" t="s">
        <v>318</v>
      </c>
      <c r="H5" s="6" t="s">
        <v>27</v>
      </c>
      <c r="I5" s="3" t="s">
        <v>28</v>
      </c>
      <c r="J5" s="6" t="s">
        <v>29</v>
      </c>
      <c r="K5" s="6" t="s">
        <v>30</v>
      </c>
      <c r="L5" s="3" t="s">
        <v>181</v>
      </c>
      <c r="M5" s="3" t="s">
        <v>182</v>
      </c>
      <c r="N5" s="3" t="s">
        <v>26</v>
      </c>
      <c r="O5" s="3" t="s">
        <v>26</v>
      </c>
      <c r="P5" s="3" t="s">
        <v>26</v>
      </c>
      <c r="Q5" s="3" t="s">
        <v>26</v>
      </c>
      <c r="R5" s="3">
        <v>1</v>
      </c>
      <c r="S5" s="3" t="str">
        <f t="shared" si="0"/>
        <v>SELECT 304/316 in B1</v>
      </c>
      <c r="T5" s="3" t="str">
        <f t="shared" si="1"/>
        <v>( 304 or 316 SS of ) NUT, HEX, REGULAR (STYLE 1), M10 X 1.5</v>
      </c>
      <c r="U5" s="3" t="str">
        <f t="shared" si="2"/>
        <v>Will calculate when Qty/Dwg and Inst/Grp have values</v>
      </c>
    </row>
    <row r="6" spans="1:21" x14ac:dyDescent="0.35">
      <c r="A6" s="3" t="s">
        <v>316</v>
      </c>
      <c r="B6" s="3">
        <v>2</v>
      </c>
      <c r="C6" s="3" t="s">
        <v>41</v>
      </c>
      <c r="D6" s="3" t="s">
        <v>323</v>
      </c>
      <c r="E6" s="3">
        <v>600</v>
      </c>
      <c r="F6" s="3" t="s">
        <v>400</v>
      </c>
      <c r="G6" s="6">
        <v>1</v>
      </c>
      <c r="H6" s="6" t="s">
        <v>27</v>
      </c>
      <c r="I6" s="3" t="s">
        <v>28</v>
      </c>
      <c r="J6" s="6" t="s">
        <v>83</v>
      </c>
      <c r="K6" s="6" t="s">
        <v>30</v>
      </c>
      <c r="L6" s="3">
        <v>460887</v>
      </c>
      <c r="M6" s="3" t="s">
        <v>324</v>
      </c>
      <c r="N6" s="3" t="s">
        <v>26</v>
      </c>
      <c r="O6" s="3" t="s">
        <v>26</v>
      </c>
      <c r="P6" s="3" t="s">
        <v>26</v>
      </c>
      <c r="Q6" s="3" t="s">
        <v>26</v>
      </c>
      <c r="R6" s="3">
        <v>1</v>
      </c>
      <c r="S6" s="3" t="str">
        <f t="shared" si="0"/>
        <v>SELECT 304/316 in B1</v>
      </c>
      <c r="T6" s="3" t="str">
        <f t="shared" si="1"/>
        <v>( 600 mm of ) ROD, THREADED, RH, 1/2-13 UNC-2A</v>
      </c>
      <c r="U6" s="3" t="str">
        <f t="shared" si="2"/>
        <v>Will calculate when Qty/Dwg and Inst/Grp have values</v>
      </c>
    </row>
    <row r="7" spans="1:21" x14ac:dyDescent="0.35">
      <c r="A7" s="3" t="s">
        <v>316</v>
      </c>
      <c r="B7" s="3">
        <v>2</v>
      </c>
      <c r="C7" s="3" t="s">
        <v>45</v>
      </c>
      <c r="D7" s="3" t="s">
        <v>325</v>
      </c>
      <c r="E7" s="3" t="s">
        <v>26</v>
      </c>
      <c r="F7" s="3" t="s">
        <v>26</v>
      </c>
      <c r="G7" s="6">
        <v>2</v>
      </c>
      <c r="H7" s="6" t="s">
        <v>27</v>
      </c>
      <c r="I7" s="3" t="s">
        <v>28</v>
      </c>
      <c r="J7" s="6" t="s">
        <v>29</v>
      </c>
      <c r="K7" s="6" t="s">
        <v>30</v>
      </c>
      <c r="L7" s="3">
        <v>382250</v>
      </c>
      <c r="M7" s="3" t="s">
        <v>326</v>
      </c>
      <c r="N7" s="3" t="s">
        <v>26</v>
      </c>
      <c r="O7" s="3" t="s">
        <v>26</v>
      </c>
      <c r="P7" s="3" t="s">
        <v>26</v>
      </c>
      <c r="Q7" s="3" t="s">
        <v>26</v>
      </c>
      <c r="R7" s="3">
        <v>1</v>
      </c>
      <c r="S7" s="3" t="str">
        <f t="shared" si="0"/>
        <v>SELECT 304/316 in B1</v>
      </c>
      <c r="T7" s="3" t="str">
        <f t="shared" si="1"/>
        <v>SQUARE WASHER, 1/2 X 2 OD</v>
      </c>
      <c r="U7" s="3" t="str">
        <f t="shared" si="2"/>
        <v>Will calculate when Qty/Dwg and Inst/Grp have values</v>
      </c>
    </row>
    <row r="8" spans="1:21" x14ac:dyDescent="0.35">
      <c r="A8" s="3" t="s">
        <v>316</v>
      </c>
      <c r="B8" s="3">
        <v>2</v>
      </c>
      <c r="C8" s="3" t="s">
        <v>47</v>
      </c>
      <c r="D8" s="3" t="s">
        <v>327</v>
      </c>
      <c r="E8" s="3" t="s">
        <v>26</v>
      </c>
      <c r="F8" s="3" t="s">
        <v>26</v>
      </c>
      <c r="G8" s="6">
        <v>2</v>
      </c>
      <c r="H8" s="6" t="s">
        <v>27</v>
      </c>
      <c r="I8" s="3" t="s">
        <v>28</v>
      </c>
      <c r="J8" s="6" t="s">
        <v>29</v>
      </c>
      <c r="K8" s="6" t="s">
        <v>30</v>
      </c>
      <c r="L8" s="3" t="s">
        <v>186</v>
      </c>
      <c r="M8" s="3" t="s">
        <v>187</v>
      </c>
      <c r="N8" s="3" t="s">
        <v>26</v>
      </c>
      <c r="O8" s="3" t="s">
        <v>26</v>
      </c>
      <c r="P8" s="3" t="s">
        <v>26</v>
      </c>
      <c r="Q8" s="3" t="s">
        <v>26</v>
      </c>
      <c r="R8" s="3">
        <v>1</v>
      </c>
      <c r="S8" s="3" t="str">
        <f t="shared" si="0"/>
        <v>SELECT 304/316 in B1</v>
      </c>
      <c r="T8" s="3" t="str">
        <f t="shared" si="1"/>
        <v>( 304 or 316 SS of ) NUT, HEX, REGULAR (STYLE 1), M12 X 1.75</v>
      </c>
      <c r="U8" s="3" t="str">
        <f t="shared" si="2"/>
        <v>Will calculate when Qty/Dwg and Inst/Grp have values</v>
      </c>
    </row>
    <row r="9" spans="1:21" x14ac:dyDescent="0.35">
      <c r="A9" s="3" t="s">
        <v>316</v>
      </c>
      <c r="B9" s="3">
        <v>1</v>
      </c>
      <c r="C9" s="3" t="s">
        <v>48</v>
      </c>
      <c r="D9" s="3" t="s">
        <v>328</v>
      </c>
      <c r="E9" s="3" t="s">
        <v>26</v>
      </c>
      <c r="F9" s="3" t="s">
        <v>26</v>
      </c>
      <c r="G9" s="6">
        <v>1</v>
      </c>
      <c r="H9" s="6" t="s">
        <v>27</v>
      </c>
      <c r="I9" s="3" t="s">
        <v>28</v>
      </c>
      <c r="J9" s="6" t="s">
        <v>29</v>
      </c>
      <c r="K9" s="6" t="s">
        <v>30</v>
      </c>
      <c r="L9" s="3">
        <v>407806</v>
      </c>
      <c r="M9" s="3" t="s">
        <v>329</v>
      </c>
      <c r="N9" s="3" t="s">
        <v>26</v>
      </c>
      <c r="O9" s="3" t="s">
        <v>26</v>
      </c>
      <c r="P9" s="3" t="s">
        <v>26</v>
      </c>
      <c r="Q9" s="3" t="s">
        <v>26</v>
      </c>
      <c r="R9" s="3">
        <v>1</v>
      </c>
      <c r="S9" s="3" t="str">
        <f t="shared" si="0"/>
        <v>SELECT 304/316 in B1</v>
      </c>
      <c r="T9" s="3" t="str">
        <f t="shared" si="1"/>
        <v>BOLT, HEAVY HEX HEAD, STRUCTURAL, M10 X 100</v>
      </c>
      <c r="U9" s="3" t="str">
        <f t="shared" si="2"/>
        <v>Will calculate when Qty/Dwg and Inst/Grp have values</v>
      </c>
    </row>
    <row r="10" spans="1:21" x14ac:dyDescent="0.35">
      <c r="A10" s="3" t="s">
        <v>316</v>
      </c>
      <c r="B10" s="3">
        <v>1</v>
      </c>
      <c r="C10" s="3" t="s">
        <v>49</v>
      </c>
      <c r="D10" s="3" t="s">
        <v>321</v>
      </c>
      <c r="E10" s="3" t="s">
        <v>26</v>
      </c>
      <c r="F10" s="3" t="s">
        <v>26</v>
      </c>
      <c r="G10" s="6" t="s">
        <v>330</v>
      </c>
      <c r="H10" s="6" t="s">
        <v>27</v>
      </c>
      <c r="I10" s="3" t="s">
        <v>28</v>
      </c>
      <c r="J10" s="6" t="s">
        <v>29</v>
      </c>
      <c r="K10" s="6" t="s">
        <v>30</v>
      </c>
      <c r="L10" s="3">
        <v>406476</v>
      </c>
      <c r="M10" s="3" t="s">
        <v>114</v>
      </c>
      <c r="N10" s="3" t="s">
        <v>26</v>
      </c>
      <c r="O10" s="3" t="s">
        <v>26</v>
      </c>
      <c r="P10" s="3" t="s">
        <v>26</v>
      </c>
      <c r="Q10" s="3" t="s">
        <v>26</v>
      </c>
      <c r="R10" s="3">
        <v>1</v>
      </c>
      <c r="S10" s="3" t="str">
        <f t="shared" si="0"/>
        <v>SELECT 304/316 in B1</v>
      </c>
      <c r="T10" s="3" t="str">
        <f t="shared" si="1"/>
        <v>FLAT WASHER, STRUCTURAL, M10</v>
      </c>
      <c r="U10" s="3" t="str">
        <f t="shared" si="2"/>
        <v>Will calculate when Qty/Dwg and Inst/Grp have values</v>
      </c>
    </row>
    <row r="11" spans="1:21" x14ac:dyDescent="0.35">
      <c r="A11" s="3" t="s">
        <v>316</v>
      </c>
      <c r="B11" s="3">
        <v>1</v>
      </c>
      <c r="C11" s="3" t="s">
        <v>50</v>
      </c>
      <c r="D11" s="3" t="s">
        <v>34</v>
      </c>
      <c r="E11" s="3" t="s">
        <v>26</v>
      </c>
      <c r="F11" s="3" t="s">
        <v>26</v>
      </c>
      <c r="G11" s="6">
        <v>1</v>
      </c>
      <c r="H11" s="6" t="s">
        <v>27</v>
      </c>
      <c r="I11" s="3" t="s">
        <v>28</v>
      </c>
      <c r="J11" s="6" t="s">
        <v>29</v>
      </c>
      <c r="K11" s="6" t="s">
        <v>30</v>
      </c>
      <c r="L11" s="3">
        <v>406576</v>
      </c>
      <c r="M11" s="3" t="s">
        <v>116</v>
      </c>
      <c r="N11" s="3" t="s">
        <v>26</v>
      </c>
      <c r="O11" s="3" t="s">
        <v>26</v>
      </c>
      <c r="P11" s="3" t="s">
        <v>26</v>
      </c>
      <c r="Q11" s="3" t="s">
        <v>26</v>
      </c>
      <c r="R11" s="3">
        <v>1</v>
      </c>
      <c r="S11" s="3" t="str">
        <f t="shared" si="0"/>
        <v>SELECT 304/316 in B1</v>
      </c>
      <c r="T11" s="3" t="str">
        <f t="shared" si="1"/>
        <v>NUT, HEAVY HEX, STRUCTURAL, M10</v>
      </c>
      <c r="U11" s="3" t="str">
        <f t="shared" si="2"/>
        <v>Will calculate when Qty/Dwg and Inst/Grp have values</v>
      </c>
    </row>
    <row r="12" spans="1:21" x14ac:dyDescent="0.35">
      <c r="A12" s="3" t="s">
        <v>316</v>
      </c>
      <c r="B12" s="3" t="s">
        <v>331</v>
      </c>
      <c r="C12" s="3" t="s">
        <v>51</v>
      </c>
      <c r="D12" s="3" t="s">
        <v>332</v>
      </c>
      <c r="E12" s="3" t="s">
        <v>267</v>
      </c>
      <c r="F12" s="3" t="s">
        <v>399</v>
      </c>
      <c r="G12" s="6" t="s">
        <v>261</v>
      </c>
      <c r="H12" s="6" t="s">
        <v>261</v>
      </c>
      <c r="I12" s="3" t="s">
        <v>28</v>
      </c>
      <c r="J12" s="6" t="s">
        <v>29</v>
      </c>
      <c r="K12" s="6" t="s">
        <v>30</v>
      </c>
      <c r="L12" s="3">
        <v>368240</v>
      </c>
      <c r="M12" s="3" t="s">
        <v>333</v>
      </c>
      <c r="N12" s="3" t="s">
        <v>334</v>
      </c>
      <c r="O12" s="3" t="s">
        <v>26</v>
      </c>
      <c r="P12" s="3" t="s">
        <v>26</v>
      </c>
      <c r="Q12" s="3" t="s">
        <v>26</v>
      </c>
      <c r="R12" s="3">
        <v>1</v>
      </c>
      <c r="S12" s="3" t="str">
        <f t="shared" si="0"/>
        <v>SELECT 304/316 in B1</v>
      </c>
      <c r="T12" s="3" t="str">
        <f t="shared" si="1"/>
        <v>( ? in of ) [M] BAR, FLAT, 6 X 100</v>
      </c>
      <c r="U12" s="3" t="str">
        <f t="shared" si="2"/>
        <v>Will calculate when Qty/Dwg and Inst/Grp have values</v>
      </c>
    </row>
    <row r="14" spans="1:21" x14ac:dyDescent="0.35">
      <c r="A14" s="3" t="s">
        <v>63</v>
      </c>
      <c r="B14" s="2" t="s">
        <v>335</v>
      </c>
    </row>
    <row r="15" spans="1:21" x14ac:dyDescent="0.35">
      <c r="A15" s="3" t="s">
        <v>65</v>
      </c>
      <c r="B15" s="2" t="s">
        <v>336</v>
      </c>
    </row>
  </sheetData>
  <conditionalFormatting sqref="A1">
    <cfRule type="expression" dxfId="149" priority="8">
      <formula>OR($B$1=304,$B$1=316)</formula>
    </cfRule>
    <cfRule type="expression" dxfId="148" priority="9">
      <formula>NOT(OR($B$1=304,$B$1=316))</formula>
    </cfRule>
  </conditionalFormatting>
  <conditionalFormatting sqref="J1:J12">
    <cfRule type="cellIs" dxfId="147" priority="4" operator="equal">
      <formula>"Y"</formula>
    </cfRule>
  </conditionalFormatting>
  <conditionalFormatting sqref="K1:K11">
    <cfRule type="cellIs" dxfId="146" priority="5" operator="equal">
      <formula>"Standard-Copied"</formula>
    </cfRule>
    <cfRule type="cellIs" dxfId="145" priority="6" operator="equal">
      <formula>"Modified-Adjusted"</formula>
    </cfRule>
    <cfRule type="cellIs" dxfId="144" priority="7" operator="equal">
      <formula>"Custom-Manual"</formula>
    </cfRule>
  </conditionalFormatting>
  <conditionalFormatting sqref="K12">
    <cfRule type="cellIs" dxfId="143" priority="1" operator="equal">
      <formula>"Standard-Copied"</formula>
    </cfRule>
    <cfRule type="cellIs" dxfId="142" priority="2" operator="equal">
      <formula>"Modified-Adjusted"</formula>
    </cfRule>
    <cfRule type="cellIs" dxfId="141" priority="3" operator="equal">
      <formula>"Custom-Manual"</formula>
    </cfRule>
  </conditionalFormatting>
  <dataValidations count="3">
    <dataValidation type="list" allowBlank="1" showInputMessage="1" showErrorMessage="1" sqref="K3:K12" xr:uid="{BC03B24A-4D0A-461C-BA18-DC0CC8B692CF}">
      <formula1>"Standard-Copied,Modified-Adjusted,Custom-Manual,(enter per project)"</formula1>
    </dataValidation>
    <dataValidation type="list" allowBlank="1" showInputMessage="1" showErrorMessage="1" sqref="J3:J12" xr:uid="{4BEA72EC-5997-41C3-A1DE-FF85E136B09C}">
      <formula1>"N,Y"</formula1>
    </dataValidation>
    <dataValidation type="list" allowBlank="1" showInputMessage="1" showErrorMessage="1" error="Value must be either 304 or 316" prompt="Enter general hardware material choice here - either 304 or 316" sqref="B1" xr:uid="{A6F6C213-12B7-4F6C-B9A9-7F74891145FF}">
      <formula1>"304,316,304 or 316"</formula1>
    </dataValidation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8A56-1B4A-477B-B1E2-A8F726F19DA8}">
  <dimension ref="A1:U22"/>
  <sheetViews>
    <sheetView tabSelected="1" zoomScaleNormal="100" workbookViewId="0">
      <selection activeCell="F18" sqref="F18"/>
    </sheetView>
  </sheetViews>
  <sheetFormatPr defaultColWidth="18.26953125" defaultRowHeight="14.5" x14ac:dyDescent="0.35"/>
  <cols>
    <col min="1" max="1" width="18.1796875" style="8" bestFit="1" customWidth="1"/>
    <col min="2" max="2" width="18.7265625" style="8" bestFit="1" customWidth="1"/>
    <col min="3" max="3" width="16.453125" style="8" bestFit="1" customWidth="1"/>
    <col min="4" max="4" width="47.54296875" style="8" bestFit="1" customWidth="1"/>
    <col min="5" max="5" width="19.1796875" style="8" bestFit="1" customWidth="1"/>
    <col min="6" max="6" width="18.7265625" style="8" bestFit="1" customWidth="1"/>
    <col min="7" max="7" width="22.1796875" style="8" bestFit="1" customWidth="1"/>
    <col min="8" max="8" width="24.7265625" style="8" bestFit="1" customWidth="1"/>
    <col min="9" max="9" width="13.81640625" style="8" bestFit="1" customWidth="1"/>
    <col min="10" max="10" width="45.54296875" style="8" bestFit="1" customWidth="1"/>
    <col min="11" max="11" width="17.7265625" style="8" bestFit="1" customWidth="1"/>
    <col min="12" max="12" width="15.54296875" style="8" bestFit="1" customWidth="1"/>
    <col min="13" max="13" width="109.453125" style="8" bestFit="1" customWidth="1"/>
    <col min="14" max="15" width="17.81640625" style="8" bestFit="1" customWidth="1"/>
    <col min="16" max="16" width="25.7265625" style="8" bestFit="1" customWidth="1"/>
    <col min="17" max="17" width="14.81640625" style="8" bestFit="1" customWidth="1"/>
    <col min="18" max="18" width="19.453125" style="8" bestFit="1" customWidth="1"/>
    <col min="19" max="19" width="19.26953125" style="8" bestFit="1" customWidth="1"/>
    <col min="20" max="20" width="126.1796875" style="8" bestFit="1" customWidth="1"/>
    <col min="21" max="21" width="50.1796875" style="8" bestFit="1" customWidth="1"/>
    <col min="22" max="16384" width="18.26953125" style="8"/>
  </cols>
  <sheetData>
    <row r="1" spans="1:21" ht="21" x14ac:dyDescent="0.5">
      <c r="A1" s="23" t="str">
        <f>IF(OR($B$1=304,$B$1=316),"MAT'L","PICK MAT'L")</f>
        <v>PICK MAT'L</v>
      </c>
      <c r="B1" s="24" t="s">
        <v>0</v>
      </c>
    </row>
    <row r="2" spans="1:21" x14ac:dyDescent="0.3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</row>
    <row r="3" spans="1:21" x14ac:dyDescent="0.35">
      <c r="A3" s="8" t="s">
        <v>337</v>
      </c>
      <c r="B3" s="8">
        <v>2</v>
      </c>
      <c r="C3" s="8" t="s">
        <v>24</v>
      </c>
      <c r="D3" s="8" t="s">
        <v>338</v>
      </c>
      <c r="E3" s="8" t="s">
        <v>26</v>
      </c>
      <c r="F3" s="8" t="s">
        <v>26</v>
      </c>
      <c r="G3" s="1">
        <v>1</v>
      </c>
      <c r="H3" s="1" t="s">
        <v>27</v>
      </c>
      <c r="I3" s="8" t="s">
        <v>28</v>
      </c>
      <c r="J3" s="1" t="s">
        <v>29</v>
      </c>
      <c r="K3" s="1" t="s">
        <v>30</v>
      </c>
      <c r="L3" s="8">
        <v>352445</v>
      </c>
      <c r="M3" s="8" t="s">
        <v>281</v>
      </c>
      <c r="N3" s="8" t="s">
        <v>26</v>
      </c>
      <c r="O3" s="8" t="s">
        <v>26</v>
      </c>
      <c r="P3" s="8" t="s">
        <v>272</v>
      </c>
      <c r="Q3" s="8">
        <v>0</v>
      </c>
      <c r="R3" s="8">
        <v>1</v>
      </c>
      <c r="S3" s="8" t="str">
        <f t="shared" ref="S3:S18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8" t="str">
        <f t="shared" ref="T3:T18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INSERT CLIP, PANEL HOLD DOWN, T-1800</v>
      </c>
      <c r="U3" s="8" t="str">
        <f t="shared" ref="U3:U18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8" t="s">
        <v>337</v>
      </c>
      <c r="B4" s="8">
        <v>2</v>
      </c>
      <c r="C4" s="8" t="s">
        <v>33</v>
      </c>
      <c r="D4" s="8" t="s">
        <v>339</v>
      </c>
      <c r="E4" s="8" t="s">
        <v>26</v>
      </c>
      <c r="F4" s="8" t="s">
        <v>26</v>
      </c>
      <c r="G4" s="1">
        <v>1</v>
      </c>
      <c r="H4" s="1" t="s">
        <v>27</v>
      </c>
      <c r="I4" s="8" t="s">
        <v>28</v>
      </c>
      <c r="J4" s="1" t="s">
        <v>29</v>
      </c>
      <c r="K4" s="1" t="s">
        <v>30</v>
      </c>
      <c r="L4" s="8" t="s">
        <v>270</v>
      </c>
      <c r="M4" s="8" t="s">
        <v>271</v>
      </c>
      <c r="N4" s="8" t="s">
        <v>26</v>
      </c>
      <c r="O4" s="8" t="s">
        <v>26</v>
      </c>
      <c r="P4" s="8" t="s">
        <v>272</v>
      </c>
      <c r="Q4" s="8">
        <v>0</v>
      </c>
      <c r="R4" s="8">
        <v>1</v>
      </c>
      <c r="S4" s="8" t="str">
        <f t="shared" si="0"/>
        <v>SELECT 304/316 in B1</v>
      </c>
      <c r="T4" s="8" t="str">
        <f t="shared" si="1"/>
        <v>( 304 or 316 SS of ) CAP SCREW, HEX SOCKET HEAD, M6 X 1 X 35</v>
      </c>
      <c r="U4" s="8" t="str">
        <f t="shared" si="2"/>
        <v>Will calculate when Qty/Dwg and Inst/Grp have values</v>
      </c>
    </row>
    <row r="5" spans="1:21" x14ac:dyDescent="0.35">
      <c r="A5" s="8" t="s">
        <v>337</v>
      </c>
      <c r="B5" s="8">
        <v>2</v>
      </c>
      <c r="C5" s="8" t="s">
        <v>37</v>
      </c>
      <c r="D5" s="8" t="s">
        <v>340</v>
      </c>
      <c r="E5" s="8" t="s">
        <v>26</v>
      </c>
      <c r="F5" s="8" t="s">
        <v>26</v>
      </c>
      <c r="G5" s="1">
        <v>1</v>
      </c>
      <c r="H5" s="1" t="s">
        <v>27</v>
      </c>
      <c r="I5" s="8" t="s">
        <v>28</v>
      </c>
      <c r="J5" s="1" t="s">
        <v>29</v>
      </c>
      <c r="K5" s="1" t="s">
        <v>30</v>
      </c>
      <c r="L5" s="8" t="s">
        <v>274</v>
      </c>
      <c r="M5" s="8" t="s">
        <v>275</v>
      </c>
      <c r="N5" s="8" t="s">
        <v>26</v>
      </c>
      <c r="O5" s="8" t="s">
        <v>26</v>
      </c>
      <c r="P5" s="8" t="s">
        <v>272</v>
      </c>
      <c r="Q5" s="8">
        <v>0</v>
      </c>
      <c r="R5" s="8">
        <v>1</v>
      </c>
      <c r="S5" s="8" t="str">
        <f t="shared" si="0"/>
        <v>SELECT 304/316 in B1</v>
      </c>
      <c r="T5" s="8" t="str">
        <f t="shared" si="1"/>
        <v>( 304 or 316 SS of ) FLAT WASHER, NORMAL SERIES, M6 (6.4 ID X 12 OD X 1.6 THK)</v>
      </c>
      <c r="U5" s="8" t="str">
        <f t="shared" si="2"/>
        <v>Will calculate when Qty/Dwg and Inst/Grp have values</v>
      </c>
    </row>
    <row r="6" spans="1:21" x14ac:dyDescent="0.35">
      <c r="A6" s="8" t="s">
        <v>337</v>
      </c>
      <c r="B6" s="8">
        <v>2</v>
      </c>
      <c r="C6" s="8" t="s">
        <v>41</v>
      </c>
      <c r="D6" s="8" t="s">
        <v>276</v>
      </c>
      <c r="E6" s="8" t="s">
        <v>26</v>
      </c>
      <c r="F6" s="8" t="s">
        <v>26</v>
      </c>
      <c r="G6" s="1">
        <v>1</v>
      </c>
      <c r="H6" s="1" t="s">
        <v>27</v>
      </c>
      <c r="I6" s="8" t="s">
        <v>28</v>
      </c>
      <c r="J6" s="1" t="s">
        <v>29</v>
      </c>
      <c r="K6" s="1" t="s">
        <v>30</v>
      </c>
      <c r="L6" s="8" t="s">
        <v>277</v>
      </c>
      <c r="M6" s="8" t="s">
        <v>278</v>
      </c>
      <c r="N6" s="8" t="s">
        <v>26</v>
      </c>
      <c r="O6" s="8" t="s">
        <v>26</v>
      </c>
      <c r="P6" s="8" t="s">
        <v>272</v>
      </c>
      <c r="Q6" s="8">
        <v>0</v>
      </c>
      <c r="R6" s="8">
        <v>1</v>
      </c>
      <c r="S6" s="8" t="str">
        <f t="shared" si="0"/>
        <v>SELECT 304/316 in B1</v>
      </c>
      <c r="T6" s="8" t="str">
        <f t="shared" si="1"/>
        <v>( 304 or 316 SS of ) LOCK NUT, HEXAGON, REGULAR, NON-METALLIC INSERT, M6 X 1</v>
      </c>
      <c r="U6" s="8" t="str">
        <f t="shared" si="2"/>
        <v>Will calculate when Qty/Dwg and Inst/Grp have values</v>
      </c>
    </row>
    <row r="7" spans="1:21" x14ac:dyDescent="0.35">
      <c r="A7" s="8" t="s">
        <v>337</v>
      </c>
      <c r="B7" s="8">
        <v>6</v>
      </c>
      <c r="C7" s="8" t="s">
        <v>45</v>
      </c>
      <c r="D7" s="8" t="s">
        <v>341</v>
      </c>
      <c r="E7" s="8" t="s">
        <v>26</v>
      </c>
      <c r="F7" s="8" t="s">
        <v>26</v>
      </c>
      <c r="G7" s="1" t="s">
        <v>342</v>
      </c>
      <c r="H7" s="1" t="s">
        <v>27</v>
      </c>
      <c r="I7" s="8" t="s">
        <v>28</v>
      </c>
      <c r="J7" s="1" t="s">
        <v>29</v>
      </c>
      <c r="K7" s="1" t="s">
        <v>30</v>
      </c>
      <c r="L7" s="8">
        <v>352445</v>
      </c>
      <c r="M7" s="8" t="s">
        <v>281</v>
      </c>
      <c r="N7" s="8" t="s">
        <v>26</v>
      </c>
      <c r="O7" s="8" t="s">
        <v>26</v>
      </c>
      <c r="P7" s="8" t="s">
        <v>272</v>
      </c>
      <c r="Q7" s="8">
        <v>0</v>
      </c>
      <c r="R7" s="8">
        <v>1</v>
      </c>
      <c r="S7" s="8" t="str">
        <f t="shared" si="0"/>
        <v>SELECT 304/316 in B1</v>
      </c>
      <c r="T7" s="8" t="str">
        <f t="shared" si="1"/>
        <v>INSERT CLIP, PANEL HOLD DOWN, T-1800</v>
      </c>
      <c r="U7" s="8" t="str">
        <f t="shared" si="2"/>
        <v>Will calculate when Qty/Dwg and Inst/Grp have values</v>
      </c>
    </row>
    <row r="8" spans="1:21" x14ac:dyDescent="0.35">
      <c r="A8" s="8" t="s">
        <v>337</v>
      </c>
      <c r="B8" s="8">
        <v>6</v>
      </c>
      <c r="C8" s="8" t="s">
        <v>47</v>
      </c>
      <c r="D8" s="8" t="s">
        <v>339</v>
      </c>
      <c r="E8" s="8" t="s">
        <v>26</v>
      </c>
      <c r="F8" s="8" t="s">
        <v>26</v>
      </c>
      <c r="G8" s="1" t="s">
        <v>342</v>
      </c>
      <c r="H8" s="1" t="s">
        <v>27</v>
      </c>
      <c r="I8" s="8" t="s">
        <v>28</v>
      </c>
      <c r="J8" s="1" t="s">
        <v>29</v>
      </c>
      <c r="K8" s="1" t="s">
        <v>30</v>
      </c>
      <c r="L8" s="8" t="s">
        <v>270</v>
      </c>
      <c r="M8" s="8" t="s">
        <v>271</v>
      </c>
      <c r="N8" s="8" t="s">
        <v>26</v>
      </c>
      <c r="O8" s="8" t="s">
        <v>26</v>
      </c>
      <c r="P8" s="8" t="s">
        <v>272</v>
      </c>
      <c r="Q8" s="8">
        <v>0</v>
      </c>
      <c r="R8" s="8">
        <v>1</v>
      </c>
      <c r="S8" s="8" t="str">
        <f t="shared" si="0"/>
        <v>SELECT 304/316 in B1</v>
      </c>
      <c r="T8" s="8" t="str">
        <f t="shared" si="1"/>
        <v>( 304 or 316 SS of ) CAP SCREW, HEX SOCKET HEAD, M6 X 1 X 35</v>
      </c>
      <c r="U8" s="8" t="str">
        <f t="shared" si="2"/>
        <v>Will calculate when Qty/Dwg and Inst/Grp have values</v>
      </c>
    </row>
    <row r="9" spans="1:21" x14ac:dyDescent="0.35">
      <c r="A9" s="8" t="s">
        <v>337</v>
      </c>
      <c r="B9" s="8">
        <v>6</v>
      </c>
      <c r="C9" s="8" t="s">
        <v>48</v>
      </c>
      <c r="D9" s="8" t="s">
        <v>38</v>
      </c>
      <c r="E9" s="8" t="s">
        <v>26</v>
      </c>
      <c r="F9" s="8" t="s">
        <v>26</v>
      </c>
      <c r="G9" s="1" t="s">
        <v>342</v>
      </c>
      <c r="H9" s="1" t="s">
        <v>27</v>
      </c>
      <c r="I9" s="8" t="s">
        <v>28</v>
      </c>
      <c r="J9" s="1" t="s">
        <v>29</v>
      </c>
      <c r="K9" s="1" t="s">
        <v>30</v>
      </c>
      <c r="L9" s="8" t="s">
        <v>274</v>
      </c>
      <c r="M9" s="8" t="s">
        <v>275</v>
      </c>
      <c r="N9" s="8" t="s">
        <v>26</v>
      </c>
      <c r="O9" s="8" t="s">
        <v>26</v>
      </c>
      <c r="P9" s="8" t="s">
        <v>272</v>
      </c>
      <c r="Q9" s="8">
        <v>0</v>
      </c>
      <c r="R9" s="8">
        <v>1</v>
      </c>
      <c r="S9" s="8" t="str">
        <f t="shared" si="0"/>
        <v>SELECT 304/316 in B1</v>
      </c>
      <c r="T9" s="8" t="str">
        <f t="shared" si="1"/>
        <v>( 304 or 316 SS of ) FLAT WASHER, NORMAL SERIES, M6 (6.4 ID X 12 OD X 1.6 THK)</v>
      </c>
      <c r="U9" s="8" t="str">
        <f t="shared" si="2"/>
        <v>Will calculate when Qty/Dwg and Inst/Grp have values</v>
      </c>
    </row>
    <row r="10" spans="1:21" x14ac:dyDescent="0.35">
      <c r="A10" s="8" t="s">
        <v>337</v>
      </c>
      <c r="B10" s="8">
        <v>6</v>
      </c>
      <c r="C10" s="8" t="s">
        <v>49</v>
      </c>
      <c r="D10" s="8" t="s">
        <v>303</v>
      </c>
      <c r="E10" s="8" t="s">
        <v>26</v>
      </c>
      <c r="F10" s="8" t="s">
        <v>26</v>
      </c>
      <c r="G10" s="1" t="s">
        <v>342</v>
      </c>
      <c r="H10" s="1" t="s">
        <v>27</v>
      </c>
      <c r="I10" s="8" t="s">
        <v>28</v>
      </c>
      <c r="J10" s="1" t="s">
        <v>29</v>
      </c>
      <c r="K10" s="1" t="s">
        <v>30</v>
      </c>
      <c r="L10" s="8" t="s">
        <v>277</v>
      </c>
      <c r="M10" s="8" t="s">
        <v>278</v>
      </c>
      <c r="N10" s="8" t="s">
        <v>26</v>
      </c>
      <c r="O10" s="8" t="s">
        <v>26</v>
      </c>
      <c r="P10" s="8" t="s">
        <v>272</v>
      </c>
      <c r="Q10" s="8">
        <v>0</v>
      </c>
      <c r="R10" s="8">
        <v>1</v>
      </c>
      <c r="S10" s="8" t="str">
        <f t="shared" si="0"/>
        <v>SELECT 304/316 in B1</v>
      </c>
      <c r="T10" s="8" t="str">
        <f t="shared" si="1"/>
        <v>( 304 or 316 SS of ) LOCK NUT, HEXAGON, REGULAR, NON-METALLIC INSERT, M6 X 1</v>
      </c>
      <c r="U10" s="8" t="str">
        <f t="shared" si="2"/>
        <v>Will calculate when Qty/Dwg and Inst/Grp have values</v>
      </c>
    </row>
    <row r="11" spans="1:21" x14ac:dyDescent="0.35">
      <c r="A11" s="8" t="s">
        <v>337</v>
      </c>
      <c r="B11" s="8" t="s">
        <v>343</v>
      </c>
      <c r="C11" s="8" t="s">
        <v>50</v>
      </c>
      <c r="D11" s="8" t="s">
        <v>344</v>
      </c>
      <c r="E11" s="8" t="s">
        <v>26</v>
      </c>
      <c r="F11" s="8" t="s">
        <v>26</v>
      </c>
      <c r="G11" s="1" t="s">
        <v>345</v>
      </c>
      <c r="H11" s="1" t="s">
        <v>27</v>
      </c>
      <c r="I11" s="8" t="s">
        <v>28</v>
      </c>
      <c r="J11" s="1" t="s">
        <v>29</v>
      </c>
      <c r="K11" s="1" t="s">
        <v>30</v>
      </c>
      <c r="L11" s="8">
        <v>352445</v>
      </c>
      <c r="M11" s="8" t="s">
        <v>281</v>
      </c>
      <c r="N11" s="8" t="s">
        <v>26</v>
      </c>
      <c r="O11" s="8" t="s">
        <v>26</v>
      </c>
      <c r="P11" s="8" t="s">
        <v>272</v>
      </c>
      <c r="Q11" s="8">
        <v>0</v>
      </c>
      <c r="R11" s="8">
        <v>1</v>
      </c>
      <c r="S11" s="8" t="str">
        <f t="shared" si="0"/>
        <v>SELECT 304/316 in B1</v>
      </c>
      <c r="T11" s="8" t="str">
        <f t="shared" si="1"/>
        <v>INSERT CLIP, PANEL HOLD DOWN, T-1800</v>
      </c>
      <c r="U11" s="8" t="str">
        <f t="shared" si="2"/>
        <v>Will calculate when Qty/Dwg and Inst/Grp have values</v>
      </c>
    </row>
    <row r="12" spans="1:21" x14ac:dyDescent="0.35">
      <c r="A12" s="8" t="s">
        <v>337</v>
      </c>
      <c r="B12" s="8" t="s">
        <v>343</v>
      </c>
      <c r="C12" s="8" t="s">
        <v>51</v>
      </c>
      <c r="D12" s="8" t="s">
        <v>346</v>
      </c>
      <c r="E12" s="8" t="s">
        <v>26</v>
      </c>
      <c r="F12" s="8" t="s">
        <v>26</v>
      </c>
      <c r="G12" s="1" t="s">
        <v>345</v>
      </c>
      <c r="H12" s="1" t="s">
        <v>27</v>
      </c>
      <c r="I12" s="8" t="s">
        <v>28</v>
      </c>
      <c r="J12" s="1" t="s">
        <v>83</v>
      </c>
      <c r="K12" s="1" t="s">
        <v>30</v>
      </c>
      <c r="L12" s="8">
        <v>471543</v>
      </c>
      <c r="M12" s="8" t="s">
        <v>347</v>
      </c>
      <c r="N12" s="8" t="s">
        <v>26</v>
      </c>
      <c r="O12" s="8" t="s">
        <v>26</v>
      </c>
      <c r="P12" s="8" t="s">
        <v>272</v>
      </c>
      <c r="Q12" s="8">
        <v>0</v>
      </c>
      <c r="R12" s="8">
        <v>1</v>
      </c>
      <c r="S12" s="8" t="str">
        <f t="shared" si="0"/>
        <v>SELECT 304/316 in B1</v>
      </c>
      <c r="T12" s="8" t="str">
        <f t="shared" si="1"/>
        <v>SCREW, TAPPING, TYPE A, CROSS RECESSED PAN HEAD, TYPE 1, NO.14-10 X 2 LG</v>
      </c>
      <c r="U12" s="8" t="str">
        <f t="shared" si="2"/>
        <v>Will calculate when Qty/Dwg and Inst/Grp have values</v>
      </c>
    </row>
    <row r="13" spans="1:21" x14ac:dyDescent="0.35">
      <c r="A13" s="8" t="s">
        <v>337</v>
      </c>
      <c r="B13" s="8" t="s">
        <v>348</v>
      </c>
      <c r="C13" s="8" t="s">
        <v>52</v>
      </c>
      <c r="D13" s="8" t="s">
        <v>349</v>
      </c>
      <c r="E13" s="8" t="s">
        <v>267</v>
      </c>
      <c r="F13" s="8" t="s">
        <v>399</v>
      </c>
      <c r="G13" s="1">
        <v>1</v>
      </c>
      <c r="H13" s="1" t="s">
        <v>27</v>
      </c>
      <c r="I13" s="8" t="s">
        <v>28</v>
      </c>
      <c r="J13" s="1" t="s">
        <v>29</v>
      </c>
      <c r="K13" s="1" t="s">
        <v>30</v>
      </c>
      <c r="L13" s="8">
        <v>351191</v>
      </c>
      <c r="M13" s="8" t="s">
        <v>350</v>
      </c>
      <c r="N13" s="8" t="s">
        <v>26</v>
      </c>
      <c r="O13" s="8" t="s">
        <v>26</v>
      </c>
      <c r="P13" s="8" t="s">
        <v>272</v>
      </c>
      <c r="Q13" s="8">
        <v>0</v>
      </c>
      <c r="R13" s="8">
        <v>1</v>
      </c>
      <c r="S13" s="8" t="str">
        <f t="shared" si="0"/>
        <v>SELECT 304/316 in B1</v>
      </c>
      <c r="T13" s="8" t="str">
        <f t="shared" si="1"/>
        <v>( ? in of ) DECKING, WOOD, COMPOSITE, 2 X 4 NOM, (1 1/2 X 3 1/2)</v>
      </c>
      <c r="U13" s="8" t="str">
        <f t="shared" si="2"/>
        <v>Will calculate when Qty/Dwg and Inst/Grp have values</v>
      </c>
    </row>
    <row r="14" spans="1:21" x14ac:dyDescent="0.35">
      <c r="A14" s="8" t="s">
        <v>337</v>
      </c>
      <c r="B14" s="8" t="s">
        <v>343</v>
      </c>
      <c r="C14" s="8" t="s">
        <v>53</v>
      </c>
      <c r="D14" s="8" t="s">
        <v>351</v>
      </c>
      <c r="E14" s="8" t="s">
        <v>26</v>
      </c>
      <c r="F14" s="8" t="s">
        <v>26</v>
      </c>
      <c r="G14" s="1" t="s">
        <v>342</v>
      </c>
      <c r="H14" s="1" t="s">
        <v>27</v>
      </c>
      <c r="I14" s="8" t="s">
        <v>28</v>
      </c>
      <c r="J14" s="1" t="s">
        <v>29</v>
      </c>
      <c r="K14" s="1" t="s">
        <v>30</v>
      </c>
      <c r="L14" s="8" t="s">
        <v>352</v>
      </c>
      <c r="M14" s="8" t="s">
        <v>353</v>
      </c>
      <c r="N14" s="8" t="s">
        <v>26</v>
      </c>
      <c r="O14" s="8" t="s">
        <v>26</v>
      </c>
      <c r="P14" s="8" t="s">
        <v>272</v>
      </c>
      <c r="Q14" s="8">
        <v>0</v>
      </c>
      <c r="R14" s="8">
        <v>1</v>
      </c>
      <c r="S14" s="8" t="str">
        <f t="shared" si="0"/>
        <v>SELECT 304/316 in B1</v>
      </c>
      <c r="T14" s="8" t="str">
        <f t="shared" si="1"/>
        <v>( 304 or 316 SS of ) HEXAGON HEAD BOLT, M12 X 80</v>
      </c>
      <c r="U14" s="8" t="str">
        <f t="shared" si="2"/>
        <v>Will calculate when Qty/Dwg and Inst/Grp have values</v>
      </c>
    </row>
    <row r="15" spans="1:21" x14ac:dyDescent="0.35">
      <c r="A15" s="8" t="s">
        <v>337</v>
      </c>
      <c r="B15" s="8" t="s">
        <v>343</v>
      </c>
      <c r="C15" s="8" t="s">
        <v>29</v>
      </c>
      <c r="D15" s="8" t="s">
        <v>38</v>
      </c>
      <c r="E15" s="8" t="s">
        <v>26</v>
      </c>
      <c r="F15" s="8" t="s">
        <v>26</v>
      </c>
      <c r="G15" s="1" t="s">
        <v>342</v>
      </c>
      <c r="H15" s="1" t="s">
        <v>27</v>
      </c>
      <c r="I15" s="8" t="s">
        <v>28</v>
      </c>
      <c r="J15" s="1" t="s">
        <v>29</v>
      </c>
      <c r="K15" s="1" t="s">
        <v>30</v>
      </c>
      <c r="L15" s="8" t="s">
        <v>354</v>
      </c>
      <c r="M15" s="8" t="s">
        <v>355</v>
      </c>
      <c r="N15" s="8" t="s">
        <v>26</v>
      </c>
      <c r="O15" s="8" t="s">
        <v>26</v>
      </c>
      <c r="P15" s="8" t="s">
        <v>272</v>
      </c>
      <c r="Q15" s="8">
        <v>0</v>
      </c>
      <c r="R15" s="8">
        <v>1</v>
      </c>
      <c r="S15" s="8" t="str">
        <f t="shared" si="0"/>
        <v>SELECT 304/316 in B1</v>
      </c>
      <c r="T15" s="8" t="str">
        <f t="shared" si="1"/>
        <v>( 304 or 316 SS of ) FLAT WASHER, NORMAL SERIES, M12 (13 ID X 24 OD X 2.5 THK) / FLAT WASHER, LARGE SERIES, M12 (13 ID X 37 OD X 3 THK)</v>
      </c>
      <c r="U15" s="8" t="str">
        <f t="shared" si="2"/>
        <v>Will calculate when Qty/Dwg and Inst/Grp have values</v>
      </c>
    </row>
    <row r="16" spans="1:21" x14ac:dyDescent="0.35">
      <c r="A16" s="8" t="s">
        <v>337</v>
      </c>
      <c r="B16" s="8" t="s">
        <v>343</v>
      </c>
      <c r="C16" s="8" t="s">
        <v>54</v>
      </c>
      <c r="D16" s="8" t="s">
        <v>34</v>
      </c>
      <c r="E16" s="8" t="s">
        <v>26</v>
      </c>
      <c r="F16" s="8" t="s">
        <v>26</v>
      </c>
      <c r="G16" s="1" t="s">
        <v>342</v>
      </c>
      <c r="H16" s="1" t="s">
        <v>27</v>
      </c>
      <c r="I16" s="8" t="s">
        <v>28</v>
      </c>
      <c r="J16" s="1" t="s">
        <v>29</v>
      </c>
      <c r="K16" s="1" t="s">
        <v>30</v>
      </c>
      <c r="L16" s="8" t="s">
        <v>356</v>
      </c>
      <c r="M16" s="8" t="s">
        <v>187</v>
      </c>
      <c r="N16" s="8" t="s">
        <v>26</v>
      </c>
      <c r="O16" s="8" t="s">
        <v>26</v>
      </c>
      <c r="P16" s="8" t="s">
        <v>272</v>
      </c>
      <c r="Q16" s="8">
        <v>0</v>
      </c>
      <c r="R16" s="8">
        <v>1</v>
      </c>
      <c r="S16" s="8" t="str">
        <f t="shared" si="0"/>
        <v>SELECT 304/316 in B1</v>
      </c>
      <c r="T16" s="8" t="str">
        <f t="shared" si="1"/>
        <v>( 304 or 316 SS of ) NUT, HEX, REGULAR (STYLE 1), M12 X 1.75</v>
      </c>
      <c r="U16" s="8" t="str">
        <f t="shared" si="2"/>
        <v>Will calculate when Qty/Dwg and Inst/Grp have values</v>
      </c>
    </row>
    <row r="17" spans="1:21" x14ac:dyDescent="0.35">
      <c r="A17" s="8" t="s">
        <v>337</v>
      </c>
      <c r="B17" s="8">
        <v>11</v>
      </c>
      <c r="C17" s="8" t="s">
        <v>55</v>
      </c>
      <c r="D17" s="8" t="s">
        <v>357</v>
      </c>
      <c r="E17" s="8" t="s">
        <v>26</v>
      </c>
      <c r="F17" s="8" t="s">
        <v>26</v>
      </c>
      <c r="G17" s="9" t="s">
        <v>342</v>
      </c>
      <c r="H17" s="9" t="s">
        <v>27</v>
      </c>
      <c r="I17" s="8" t="s">
        <v>28</v>
      </c>
      <c r="J17" s="9" t="s">
        <v>29</v>
      </c>
      <c r="K17" s="9" t="s">
        <v>30</v>
      </c>
      <c r="L17" s="8">
        <v>465323</v>
      </c>
      <c r="M17" s="8" t="s">
        <v>358</v>
      </c>
      <c r="N17" s="8" t="s">
        <v>26</v>
      </c>
      <c r="O17" s="8" t="s">
        <v>26</v>
      </c>
      <c r="P17" s="8" t="s">
        <v>272</v>
      </c>
      <c r="Q17" s="8">
        <v>0</v>
      </c>
      <c r="R17" s="8">
        <v>1</v>
      </c>
      <c r="S17" s="8" t="str">
        <f t="shared" si="0"/>
        <v>SELECT 304/316 in B1</v>
      </c>
      <c r="T17" s="8" t="str">
        <f t="shared" si="1"/>
        <v>SCREW, TAPPING, TYPE A, SQUARE DRIVE PAN HEAD, TYPE 3, NO. 10-12 X 2 LG</v>
      </c>
      <c r="U17" s="8" t="str">
        <f t="shared" si="2"/>
        <v>Will calculate when Qty/Dwg and Inst/Grp have values</v>
      </c>
    </row>
    <row r="18" spans="1:21" x14ac:dyDescent="0.35">
      <c r="A18" s="8" t="s">
        <v>337</v>
      </c>
      <c r="B18" s="8">
        <v>2</v>
      </c>
      <c r="C18" s="8" t="s">
        <v>56</v>
      </c>
      <c r="D18" s="26" t="s">
        <v>349</v>
      </c>
      <c r="E18" s="8" t="s">
        <v>267</v>
      </c>
      <c r="F18" s="8" t="s">
        <v>399</v>
      </c>
      <c r="G18" s="9">
        <v>1</v>
      </c>
      <c r="H18" s="9" t="s">
        <v>27</v>
      </c>
      <c r="I18" s="8" t="s">
        <v>28</v>
      </c>
      <c r="J18" s="9" t="s">
        <v>29</v>
      </c>
      <c r="K18" s="9" t="s">
        <v>30</v>
      </c>
      <c r="L18" s="8">
        <v>351191</v>
      </c>
      <c r="M18" s="8" t="s">
        <v>350</v>
      </c>
      <c r="N18" s="8" t="s">
        <v>26</v>
      </c>
      <c r="O18" s="8" t="s">
        <v>26</v>
      </c>
      <c r="P18" s="8" t="s">
        <v>272</v>
      </c>
      <c r="Q18" s="8">
        <v>0</v>
      </c>
      <c r="R18" s="8">
        <v>1</v>
      </c>
      <c r="S18" s="8" t="str">
        <f t="shared" si="0"/>
        <v>SELECT 304/316 in B1</v>
      </c>
      <c r="T18" s="8" t="str">
        <f t="shared" si="1"/>
        <v>( ? in of ) DECKING, WOOD, COMPOSITE, 2 X 4 NOM, (1 1/2 X 3 1/2)</v>
      </c>
      <c r="U18" s="8" t="str">
        <f t="shared" si="2"/>
        <v>Will calculate when Qty/Dwg and Inst/Grp have values</v>
      </c>
    </row>
    <row r="20" spans="1:21" x14ac:dyDescent="0.35">
      <c r="A20" s="8" t="s">
        <v>63</v>
      </c>
      <c r="B20" s="22" t="s">
        <v>359</v>
      </c>
    </row>
    <row r="21" spans="1:21" x14ac:dyDescent="0.35">
      <c r="A21" s="8" t="s">
        <v>65</v>
      </c>
      <c r="B21" s="22" t="s">
        <v>360</v>
      </c>
    </row>
    <row r="22" spans="1:21" x14ac:dyDescent="0.35">
      <c r="B22" s="22"/>
    </row>
  </sheetData>
  <phoneticPr fontId="1" type="noConversion"/>
  <conditionalFormatting sqref="A1">
    <cfRule type="expression" dxfId="117" priority="15">
      <formula>OR($B$1=304,$B$1=316)</formula>
    </cfRule>
    <cfRule type="expression" dxfId="116" priority="16">
      <formula>NOT(OR($B$1=304,$B$1=316))</formula>
    </cfRule>
  </conditionalFormatting>
  <conditionalFormatting sqref="J1:J18">
    <cfRule type="cellIs" dxfId="115" priority="11" operator="equal">
      <formula>"Y"</formula>
    </cfRule>
  </conditionalFormatting>
  <conditionalFormatting sqref="K1:K18">
    <cfRule type="cellIs" dxfId="114" priority="12" operator="equal">
      <formula>"Standard-Copied"</formula>
    </cfRule>
    <cfRule type="cellIs" dxfId="113" priority="13" operator="equal">
      <formula>"Modified-Adjusted"</formula>
    </cfRule>
    <cfRule type="cellIs" dxfId="112" priority="14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BBC72B2C-66C7-4BA4-B12A-822026416CB3}">
      <formula1>"304,316,304 or 316"</formula1>
    </dataValidation>
    <dataValidation type="list" allowBlank="1" showInputMessage="1" showErrorMessage="1" sqref="J3:J18" xr:uid="{787FFB49-7851-4C5B-892F-58E4B023AA64}">
      <formula1>"N,Y"</formula1>
    </dataValidation>
    <dataValidation type="list" allowBlank="1" showInputMessage="1" showErrorMessage="1" sqref="K3:K18" xr:uid="{BEF91026-0708-4DCB-AEE0-82B32FE6459D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428F-4F32-41EE-940D-703D41DB23E6}">
  <dimension ref="A1:U22"/>
  <sheetViews>
    <sheetView zoomScaleNormal="100" workbookViewId="0">
      <selection activeCell="F18" sqref="F18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47.5429687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109.45312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126.179687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361</v>
      </c>
      <c r="B3" s="3">
        <v>2</v>
      </c>
      <c r="C3" s="3" t="s">
        <v>24</v>
      </c>
      <c r="D3" s="3" t="s">
        <v>338</v>
      </c>
      <c r="E3" s="3" t="s">
        <v>26</v>
      </c>
      <c r="F3" s="3" t="s">
        <v>26</v>
      </c>
      <c r="G3" s="6">
        <v>1</v>
      </c>
      <c r="H3" s="6" t="s">
        <v>27</v>
      </c>
      <c r="I3" s="3" t="s">
        <v>28</v>
      </c>
      <c r="J3" s="6" t="s">
        <v>29</v>
      </c>
      <c r="K3" s="6" t="s">
        <v>30</v>
      </c>
      <c r="L3" s="32">
        <v>352445</v>
      </c>
      <c r="M3" s="32" t="s">
        <v>281</v>
      </c>
      <c r="N3" s="3" t="s">
        <v>26</v>
      </c>
      <c r="O3" s="3" t="s">
        <v>26</v>
      </c>
      <c r="P3" s="3" t="s">
        <v>272</v>
      </c>
      <c r="Q3" s="3">
        <v>0</v>
      </c>
      <c r="R3" s="3">
        <v>1</v>
      </c>
      <c r="S3" s="3" t="str">
        <f t="shared" ref="S3:S18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18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INSERT CLIP, PANEL HOLD DOWN, T-1800</v>
      </c>
      <c r="U3" s="3" t="str">
        <f t="shared" ref="U3:U18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361</v>
      </c>
      <c r="B4" s="3">
        <v>2</v>
      </c>
      <c r="C4" s="3" t="s">
        <v>33</v>
      </c>
      <c r="D4" s="3" t="s">
        <v>339</v>
      </c>
      <c r="E4" s="3" t="s">
        <v>26</v>
      </c>
      <c r="F4" s="3" t="s">
        <v>26</v>
      </c>
      <c r="G4" s="6">
        <v>1</v>
      </c>
      <c r="H4" s="6" t="s">
        <v>27</v>
      </c>
      <c r="I4" s="3" t="s">
        <v>28</v>
      </c>
      <c r="J4" s="6" t="s">
        <v>29</v>
      </c>
      <c r="K4" s="6" t="s">
        <v>30</v>
      </c>
      <c r="L4" s="33" t="s">
        <v>270</v>
      </c>
      <c r="M4" s="33" t="s">
        <v>271</v>
      </c>
      <c r="N4" s="3" t="s">
        <v>26</v>
      </c>
      <c r="O4" s="3" t="s">
        <v>26</v>
      </c>
      <c r="P4" s="3" t="s">
        <v>272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si="1"/>
        <v>( 304 or 316 SS of ) CAP SCREW, HEX SOCKET HEAD, M6 X 1 X 35</v>
      </c>
      <c r="U4" s="3" t="str">
        <f t="shared" si="2"/>
        <v>Will calculate when Qty/Dwg and Inst/Grp have values</v>
      </c>
    </row>
    <row r="5" spans="1:21" x14ac:dyDescent="0.35">
      <c r="A5" s="3" t="s">
        <v>361</v>
      </c>
      <c r="B5" s="3">
        <v>2</v>
      </c>
      <c r="C5" s="3" t="s">
        <v>37</v>
      </c>
      <c r="D5" s="3" t="s">
        <v>340</v>
      </c>
      <c r="E5" s="3" t="s">
        <v>26</v>
      </c>
      <c r="F5" s="3" t="s">
        <v>26</v>
      </c>
      <c r="G5" s="6">
        <v>1</v>
      </c>
      <c r="H5" s="6" t="s">
        <v>27</v>
      </c>
      <c r="I5" s="3" t="s">
        <v>28</v>
      </c>
      <c r="J5" s="6" t="s">
        <v>29</v>
      </c>
      <c r="K5" s="6" t="s">
        <v>30</v>
      </c>
      <c r="L5" s="32" t="s">
        <v>274</v>
      </c>
      <c r="M5" s="32" t="s">
        <v>275</v>
      </c>
      <c r="N5" s="3" t="s">
        <v>26</v>
      </c>
      <c r="O5" s="3" t="s">
        <v>26</v>
      </c>
      <c r="P5" s="3" t="s">
        <v>272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( 304 or 316 SS of ) FLAT WASHER, NORMAL SERIES, M6 (6.4 ID X 12 OD X 1.6 THK)</v>
      </c>
      <c r="U5" s="3" t="str">
        <f t="shared" si="2"/>
        <v>Will calculate when Qty/Dwg and Inst/Grp have values</v>
      </c>
    </row>
    <row r="6" spans="1:21" x14ac:dyDescent="0.35">
      <c r="A6" s="3" t="s">
        <v>361</v>
      </c>
      <c r="B6" s="3">
        <v>2</v>
      </c>
      <c r="C6" s="3" t="s">
        <v>41</v>
      </c>
      <c r="D6" s="3" t="s">
        <v>276</v>
      </c>
      <c r="E6" s="3" t="s">
        <v>26</v>
      </c>
      <c r="F6" s="3" t="s">
        <v>26</v>
      </c>
      <c r="G6" s="6">
        <v>1</v>
      </c>
      <c r="H6" s="6" t="s">
        <v>27</v>
      </c>
      <c r="I6" s="3" t="s">
        <v>28</v>
      </c>
      <c r="J6" s="6" t="s">
        <v>29</v>
      </c>
      <c r="K6" s="6" t="s">
        <v>30</v>
      </c>
      <c r="L6" s="33" t="s">
        <v>277</v>
      </c>
      <c r="M6" s="33" t="s">
        <v>278</v>
      </c>
      <c r="N6" s="3" t="s">
        <v>26</v>
      </c>
      <c r="O6" s="3" t="s">
        <v>26</v>
      </c>
      <c r="P6" s="3" t="s">
        <v>272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( 304 or 316 SS of ) LOCK NUT, HEXAGON, REGULAR, NON-METALLIC INSERT, M6 X 1</v>
      </c>
      <c r="U6" s="3" t="str">
        <f t="shared" si="2"/>
        <v>Will calculate when Qty/Dwg and Inst/Grp have values</v>
      </c>
    </row>
    <row r="7" spans="1:21" x14ac:dyDescent="0.35">
      <c r="A7" s="3" t="s">
        <v>361</v>
      </c>
      <c r="B7" s="3">
        <v>6</v>
      </c>
      <c r="C7" s="3" t="s">
        <v>45</v>
      </c>
      <c r="D7" s="3" t="s">
        <v>341</v>
      </c>
      <c r="E7" s="3" t="s">
        <v>26</v>
      </c>
      <c r="F7" s="3" t="s">
        <v>26</v>
      </c>
      <c r="G7" s="6" t="s">
        <v>342</v>
      </c>
      <c r="H7" s="6" t="s">
        <v>27</v>
      </c>
      <c r="I7" s="3" t="s">
        <v>28</v>
      </c>
      <c r="J7" s="6" t="s">
        <v>29</v>
      </c>
      <c r="K7" s="6" t="s">
        <v>30</v>
      </c>
      <c r="L7" s="32">
        <v>352445</v>
      </c>
      <c r="M7" s="32" t="s">
        <v>281</v>
      </c>
      <c r="N7" s="3" t="s">
        <v>26</v>
      </c>
      <c r="O7" s="3" t="s">
        <v>26</v>
      </c>
      <c r="P7" s="3" t="s">
        <v>272</v>
      </c>
      <c r="Q7" s="3">
        <v>0</v>
      </c>
      <c r="R7" s="3">
        <v>1</v>
      </c>
      <c r="S7" s="3" t="str">
        <f t="shared" si="0"/>
        <v>SELECT 304/316 in B1</v>
      </c>
      <c r="T7" s="3" t="str">
        <f t="shared" si="1"/>
        <v>INSERT CLIP, PANEL HOLD DOWN, T-1800</v>
      </c>
      <c r="U7" s="3" t="str">
        <f t="shared" si="2"/>
        <v>Will calculate when Qty/Dwg and Inst/Grp have values</v>
      </c>
    </row>
    <row r="8" spans="1:21" x14ac:dyDescent="0.35">
      <c r="A8" s="3" t="s">
        <v>361</v>
      </c>
      <c r="B8" s="3">
        <v>6</v>
      </c>
      <c r="C8" s="3" t="s">
        <v>47</v>
      </c>
      <c r="D8" s="3" t="s">
        <v>339</v>
      </c>
      <c r="E8" s="3" t="s">
        <v>26</v>
      </c>
      <c r="F8" s="3" t="s">
        <v>26</v>
      </c>
      <c r="G8" s="6" t="s">
        <v>342</v>
      </c>
      <c r="H8" s="6" t="s">
        <v>27</v>
      </c>
      <c r="I8" s="3" t="s">
        <v>28</v>
      </c>
      <c r="J8" s="6" t="s">
        <v>29</v>
      </c>
      <c r="K8" s="6" t="s">
        <v>30</v>
      </c>
      <c r="L8" s="33" t="s">
        <v>270</v>
      </c>
      <c r="M8" s="33" t="s">
        <v>271</v>
      </c>
      <c r="N8" s="3" t="s">
        <v>26</v>
      </c>
      <c r="O8" s="3" t="s">
        <v>26</v>
      </c>
      <c r="P8" s="3" t="s">
        <v>272</v>
      </c>
      <c r="Q8" s="3">
        <v>0</v>
      </c>
      <c r="R8" s="3">
        <v>1</v>
      </c>
      <c r="S8" s="3" t="str">
        <f t="shared" si="0"/>
        <v>SELECT 304/316 in B1</v>
      </c>
      <c r="T8" s="3" t="str">
        <f t="shared" si="1"/>
        <v>( 304 or 316 SS of ) CAP SCREW, HEX SOCKET HEAD, M6 X 1 X 35</v>
      </c>
      <c r="U8" s="3" t="str">
        <f t="shared" si="2"/>
        <v>Will calculate when Qty/Dwg and Inst/Grp have values</v>
      </c>
    </row>
    <row r="9" spans="1:21" x14ac:dyDescent="0.35">
      <c r="A9" s="3" t="s">
        <v>361</v>
      </c>
      <c r="B9" s="3">
        <v>6</v>
      </c>
      <c r="C9" s="3" t="s">
        <v>48</v>
      </c>
      <c r="D9" s="3" t="s">
        <v>38</v>
      </c>
      <c r="E9" s="3" t="s">
        <v>26</v>
      </c>
      <c r="F9" s="3" t="s">
        <v>26</v>
      </c>
      <c r="G9" s="6" t="s">
        <v>342</v>
      </c>
      <c r="H9" s="6" t="s">
        <v>27</v>
      </c>
      <c r="I9" s="3" t="s">
        <v>28</v>
      </c>
      <c r="J9" s="6" t="s">
        <v>29</v>
      </c>
      <c r="K9" s="6" t="s">
        <v>30</v>
      </c>
      <c r="L9" s="32" t="s">
        <v>274</v>
      </c>
      <c r="M9" s="32" t="s">
        <v>275</v>
      </c>
      <c r="N9" s="3" t="s">
        <v>26</v>
      </c>
      <c r="O9" s="3" t="s">
        <v>26</v>
      </c>
      <c r="P9" s="3" t="s">
        <v>272</v>
      </c>
      <c r="Q9" s="3">
        <v>0</v>
      </c>
      <c r="R9" s="3">
        <v>1</v>
      </c>
      <c r="S9" s="3" t="str">
        <f t="shared" si="0"/>
        <v>SELECT 304/316 in B1</v>
      </c>
      <c r="T9" s="3" t="str">
        <f t="shared" si="1"/>
        <v>( 304 or 316 SS of ) FLAT WASHER, NORMAL SERIES, M6 (6.4 ID X 12 OD X 1.6 THK)</v>
      </c>
      <c r="U9" s="3" t="str">
        <f t="shared" si="2"/>
        <v>Will calculate when Qty/Dwg and Inst/Grp have values</v>
      </c>
    </row>
    <row r="10" spans="1:21" x14ac:dyDescent="0.35">
      <c r="A10" s="3" t="s">
        <v>361</v>
      </c>
      <c r="B10" s="3">
        <v>6</v>
      </c>
      <c r="C10" s="3" t="s">
        <v>49</v>
      </c>
      <c r="D10" s="3" t="s">
        <v>303</v>
      </c>
      <c r="E10" s="3" t="s">
        <v>26</v>
      </c>
      <c r="F10" s="3" t="s">
        <v>26</v>
      </c>
      <c r="G10" s="6" t="s">
        <v>342</v>
      </c>
      <c r="H10" s="6" t="s">
        <v>27</v>
      </c>
      <c r="I10" s="3" t="s">
        <v>28</v>
      </c>
      <c r="J10" s="6" t="s">
        <v>29</v>
      </c>
      <c r="K10" s="6" t="s">
        <v>30</v>
      </c>
      <c r="L10" s="33" t="s">
        <v>277</v>
      </c>
      <c r="M10" s="33" t="s">
        <v>278</v>
      </c>
      <c r="N10" s="3" t="s">
        <v>26</v>
      </c>
      <c r="O10" s="3" t="s">
        <v>26</v>
      </c>
      <c r="P10" s="3" t="s">
        <v>272</v>
      </c>
      <c r="Q10" s="3">
        <v>0</v>
      </c>
      <c r="R10" s="3">
        <v>1</v>
      </c>
      <c r="S10" s="3" t="str">
        <f t="shared" si="0"/>
        <v>SELECT 304/316 in B1</v>
      </c>
      <c r="T10" s="3" t="str">
        <f t="shared" si="1"/>
        <v>( 304 or 316 SS of ) LOCK NUT, HEXAGON, REGULAR, NON-METALLIC INSERT, M6 X 1</v>
      </c>
      <c r="U10" s="3" t="str">
        <f t="shared" si="2"/>
        <v>Will calculate when Qty/Dwg and Inst/Grp have values</v>
      </c>
    </row>
    <row r="11" spans="1:21" x14ac:dyDescent="0.35">
      <c r="A11" s="3" t="s">
        <v>361</v>
      </c>
      <c r="B11" s="3" t="s">
        <v>343</v>
      </c>
      <c r="C11" s="3" t="s">
        <v>50</v>
      </c>
      <c r="D11" s="3" t="s">
        <v>344</v>
      </c>
      <c r="E11" s="3" t="s">
        <v>26</v>
      </c>
      <c r="F11" s="3" t="s">
        <v>26</v>
      </c>
      <c r="G11" s="6" t="s">
        <v>345</v>
      </c>
      <c r="H11" s="6" t="s">
        <v>27</v>
      </c>
      <c r="I11" s="3" t="s">
        <v>28</v>
      </c>
      <c r="J11" s="6" t="s">
        <v>29</v>
      </c>
      <c r="K11" s="6" t="s">
        <v>30</v>
      </c>
      <c r="L11" s="32">
        <v>352445</v>
      </c>
      <c r="M11" s="32" t="s">
        <v>281</v>
      </c>
      <c r="N11" s="3" t="s">
        <v>26</v>
      </c>
      <c r="O11" s="3" t="s">
        <v>26</v>
      </c>
      <c r="P11" s="3" t="s">
        <v>272</v>
      </c>
      <c r="Q11" s="3">
        <v>0</v>
      </c>
      <c r="R11" s="3">
        <v>1</v>
      </c>
      <c r="S11" s="3" t="str">
        <f t="shared" si="0"/>
        <v>SELECT 304/316 in B1</v>
      </c>
      <c r="T11" s="3" t="str">
        <f t="shared" si="1"/>
        <v>INSERT CLIP, PANEL HOLD DOWN, T-1800</v>
      </c>
      <c r="U11" s="3" t="str">
        <f t="shared" si="2"/>
        <v>Will calculate when Qty/Dwg and Inst/Grp have values</v>
      </c>
    </row>
    <row r="12" spans="1:21" x14ac:dyDescent="0.35">
      <c r="A12" s="3" t="s">
        <v>361</v>
      </c>
      <c r="B12" s="3" t="s">
        <v>343</v>
      </c>
      <c r="C12" s="3" t="s">
        <v>51</v>
      </c>
      <c r="D12" s="3" t="s">
        <v>346</v>
      </c>
      <c r="E12" s="3" t="s">
        <v>26</v>
      </c>
      <c r="F12" s="3" t="s">
        <v>26</v>
      </c>
      <c r="G12" s="6" t="s">
        <v>345</v>
      </c>
      <c r="H12" s="6" t="s">
        <v>27</v>
      </c>
      <c r="I12" s="3" t="s">
        <v>28</v>
      </c>
      <c r="J12" s="6" t="s">
        <v>83</v>
      </c>
      <c r="K12" s="6" t="s">
        <v>30</v>
      </c>
      <c r="L12" s="33">
        <v>471543</v>
      </c>
      <c r="M12" s="33" t="s">
        <v>347</v>
      </c>
      <c r="N12" s="3" t="s">
        <v>26</v>
      </c>
      <c r="O12" s="3" t="s">
        <v>26</v>
      </c>
      <c r="P12" s="3" t="s">
        <v>272</v>
      </c>
      <c r="Q12" s="3">
        <v>0</v>
      </c>
      <c r="R12" s="3">
        <v>1</v>
      </c>
      <c r="S12" s="3" t="str">
        <f t="shared" si="0"/>
        <v>SELECT 304/316 in B1</v>
      </c>
      <c r="T12" s="3" t="str">
        <f t="shared" si="1"/>
        <v>SCREW, TAPPING, TYPE A, CROSS RECESSED PAN HEAD, TYPE 1, NO.14-10 X 2 LG</v>
      </c>
      <c r="U12" s="3" t="str">
        <f t="shared" si="2"/>
        <v>Will calculate when Qty/Dwg and Inst/Grp have values</v>
      </c>
    </row>
    <row r="13" spans="1:21" x14ac:dyDescent="0.35">
      <c r="A13" s="3" t="s">
        <v>361</v>
      </c>
      <c r="B13" s="3" t="s">
        <v>348</v>
      </c>
      <c r="C13" s="3" t="s">
        <v>52</v>
      </c>
      <c r="D13" s="3" t="s">
        <v>349</v>
      </c>
      <c r="E13" s="3" t="s">
        <v>267</v>
      </c>
      <c r="F13" s="3" t="s">
        <v>399</v>
      </c>
      <c r="G13" s="6">
        <v>1</v>
      </c>
      <c r="H13" s="6" t="s">
        <v>27</v>
      </c>
      <c r="I13" s="3" t="s">
        <v>28</v>
      </c>
      <c r="J13" s="6" t="s">
        <v>29</v>
      </c>
      <c r="K13" s="6" t="s">
        <v>30</v>
      </c>
      <c r="L13" s="32">
        <v>351191</v>
      </c>
      <c r="M13" s="32" t="s">
        <v>350</v>
      </c>
      <c r="N13" s="3" t="s">
        <v>26</v>
      </c>
      <c r="O13" s="3" t="s">
        <v>26</v>
      </c>
      <c r="P13" s="3" t="s">
        <v>272</v>
      </c>
      <c r="Q13" s="3">
        <v>0</v>
      </c>
      <c r="R13" s="3">
        <v>1</v>
      </c>
      <c r="S13" s="3" t="str">
        <f t="shared" si="0"/>
        <v>SELECT 304/316 in B1</v>
      </c>
      <c r="T13" s="3" t="str">
        <f t="shared" si="1"/>
        <v>( ? in of ) DECKING, WOOD, COMPOSITE, 2 X 4 NOM, (1 1/2 X 3 1/2)</v>
      </c>
      <c r="U13" s="3" t="str">
        <f t="shared" si="2"/>
        <v>Will calculate when Qty/Dwg and Inst/Grp have values</v>
      </c>
    </row>
    <row r="14" spans="1:21" x14ac:dyDescent="0.35">
      <c r="A14" s="3" t="s">
        <v>361</v>
      </c>
      <c r="B14" s="3" t="s">
        <v>343</v>
      </c>
      <c r="C14" s="3" t="s">
        <v>53</v>
      </c>
      <c r="D14" s="3" t="s">
        <v>351</v>
      </c>
      <c r="E14" s="3" t="s">
        <v>26</v>
      </c>
      <c r="F14" s="3" t="s">
        <v>26</v>
      </c>
      <c r="G14" s="6" t="s">
        <v>342</v>
      </c>
      <c r="H14" s="6" t="s">
        <v>27</v>
      </c>
      <c r="I14" s="3" t="s">
        <v>28</v>
      </c>
      <c r="J14" s="6" t="s">
        <v>29</v>
      </c>
      <c r="K14" s="6" t="s">
        <v>30</v>
      </c>
      <c r="L14" s="3" t="s">
        <v>352</v>
      </c>
      <c r="M14" s="3" t="s">
        <v>353</v>
      </c>
      <c r="N14" s="3" t="s">
        <v>26</v>
      </c>
      <c r="O14" s="3" t="s">
        <v>26</v>
      </c>
      <c r="P14" s="3" t="s">
        <v>272</v>
      </c>
      <c r="Q14" s="3">
        <v>0</v>
      </c>
      <c r="R14" s="3">
        <v>1</v>
      </c>
      <c r="S14" s="3" t="str">
        <f t="shared" si="0"/>
        <v>SELECT 304/316 in B1</v>
      </c>
      <c r="T14" s="3" t="str">
        <f t="shared" si="1"/>
        <v>( 304 or 316 SS of ) HEXAGON HEAD BOLT, M12 X 80</v>
      </c>
      <c r="U14" s="3" t="str">
        <f t="shared" si="2"/>
        <v>Will calculate when Qty/Dwg and Inst/Grp have values</v>
      </c>
    </row>
    <row r="15" spans="1:21" x14ac:dyDescent="0.35">
      <c r="A15" s="3" t="s">
        <v>361</v>
      </c>
      <c r="B15" s="3" t="s">
        <v>343</v>
      </c>
      <c r="C15" s="3" t="s">
        <v>29</v>
      </c>
      <c r="D15" s="3" t="s">
        <v>38</v>
      </c>
      <c r="E15" s="3" t="s">
        <v>26</v>
      </c>
      <c r="F15" s="3" t="s">
        <v>26</v>
      </c>
      <c r="G15" s="6" t="s">
        <v>342</v>
      </c>
      <c r="H15" s="6" t="s">
        <v>27</v>
      </c>
      <c r="I15" s="3" t="s">
        <v>28</v>
      </c>
      <c r="J15" s="6" t="s">
        <v>29</v>
      </c>
      <c r="K15" s="6" t="s">
        <v>30</v>
      </c>
      <c r="L15" s="3" t="s">
        <v>354</v>
      </c>
      <c r="M15" s="3" t="s">
        <v>355</v>
      </c>
      <c r="N15" s="3" t="s">
        <v>26</v>
      </c>
      <c r="O15" s="3" t="s">
        <v>26</v>
      </c>
      <c r="P15" s="3" t="s">
        <v>272</v>
      </c>
      <c r="Q15" s="3">
        <v>0</v>
      </c>
      <c r="R15" s="3">
        <v>1</v>
      </c>
      <c r="S15" s="3" t="str">
        <f t="shared" si="0"/>
        <v>SELECT 304/316 in B1</v>
      </c>
      <c r="T15" s="3" t="str">
        <f t="shared" si="1"/>
        <v>( 304 or 316 SS of ) FLAT WASHER, NORMAL SERIES, M12 (13 ID X 24 OD X 2.5 THK) / FLAT WASHER, LARGE SERIES, M12 (13 ID X 37 OD X 3 THK)</v>
      </c>
      <c r="U15" s="3" t="str">
        <f t="shared" si="2"/>
        <v>Will calculate when Qty/Dwg and Inst/Grp have values</v>
      </c>
    </row>
    <row r="16" spans="1:21" x14ac:dyDescent="0.35">
      <c r="A16" s="3" t="s">
        <v>361</v>
      </c>
      <c r="B16" s="3" t="s">
        <v>343</v>
      </c>
      <c r="C16" s="3" t="s">
        <v>54</v>
      </c>
      <c r="D16" s="3" t="s">
        <v>34</v>
      </c>
      <c r="E16" s="3" t="s">
        <v>26</v>
      </c>
      <c r="F16" s="3" t="s">
        <v>26</v>
      </c>
      <c r="G16" s="6" t="s">
        <v>342</v>
      </c>
      <c r="H16" s="6" t="s">
        <v>27</v>
      </c>
      <c r="I16" s="3" t="s">
        <v>28</v>
      </c>
      <c r="J16" s="6" t="s">
        <v>29</v>
      </c>
      <c r="K16" s="6" t="s">
        <v>30</v>
      </c>
      <c r="L16" s="3" t="s">
        <v>356</v>
      </c>
      <c r="M16" s="3" t="s">
        <v>187</v>
      </c>
      <c r="N16" s="3" t="s">
        <v>26</v>
      </c>
      <c r="O16" s="3" t="s">
        <v>26</v>
      </c>
      <c r="P16" s="3" t="s">
        <v>272</v>
      </c>
      <c r="Q16" s="3">
        <v>0</v>
      </c>
      <c r="R16" s="3">
        <v>1</v>
      </c>
      <c r="S16" s="3" t="str">
        <f t="shared" si="0"/>
        <v>SELECT 304/316 in B1</v>
      </c>
      <c r="T16" s="3" t="str">
        <f t="shared" si="1"/>
        <v>( 304 or 316 SS of ) NUT, HEX, REGULAR (STYLE 1), M12 X 1.75</v>
      </c>
      <c r="U16" s="3" t="str">
        <f t="shared" si="2"/>
        <v>Will calculate when Qty/Dwg and Inst/Grp have values</v>
      </c>
    </row>
    <row r="17" spans="1:21" x14ac:dyDescent="0.35">
      <c r="A17" s="3" t="s">
        <v>361</v>
      </c>
      <c r="B17" s="3">
        <v>11</v>
      </c>
      <c r="C17" s="3" t="s">
        <v>55</v>
      </c>
      <c r="D17" s="3" t="s">
        <v>357</v>
      </c>
      <c r="E17" s="3" t="s">
        <v>26</v>
      </c>
      <c r="F17" s="3" t="s">
        <v>26</v>
      </c>
      <c r="G17" s="7" t="s">
        <v>342</v>
      </c>
      <c r="H17" s="7" t="s">
        <v>27</v>
      </c>
      <c r="I17" s="3" t="s">
        <v>28</v>
      </c>
      <c r="J17" s="7" t="s">
        <v>29</v>
      </c>
      <c r="K17" s="7" t="s">
        <v>30</v>
      </c>
      <c r="L17" s="3">
        <v>465323</v>
      </c>
      <c r="M17" s="3" t="s">
        <v>358</v>
      </c>
      <c r="N17" s="3" t="s">
        <v>26</v>
      </c>
      <c r="O17" s="3" t="s">
        <v>26</v>
      </c>
      <c r="P17" s="3" t="s">
        <v>272</v>
      </c>
      <c r="Q17" s="3">
        <v>0</v>
      </c>
      <c r="R17" s="3">
        <v>1</v>
      </c>
      <c r="S17" s="3" t="str">
        <f t="shared" si="0"/>
        <v>SELECT 304/316 in B1</v>
      </c>
      <c r="T17" s="3" t="str">
        <f t="shared" si="1"/>
        <v>SCREW, TAPPING, TYPE A, SQUARE DRIVE PAN HEAD, TYPE 3, NO. 10-12 X 2 LG</v>
      </c>
      <c r="U17" s="3" t="str">
        <f t="shared" si="2"/>
        <v>Will calculate when Qty/Dwg and Inst/Grp have values</v>
      </c>
    </row>
    <row r="18" spans="1:21" x14ac:dyDescent="0.35">
      <c r="A18" s="3" t="s">
        <v>361</v>
      </c>
      <c r="B18" s="3">
        <v>2</v>
      </c>
      <c r="C18" s="3" t="s">
        <v>56</v>
      </c>
      <c r="D18" s="27" t="s">
        <v>349</v>
      </c>
      <c r="E18" s="3" t="s">
        <v>267</v>
      </c>
      <c r="F18" s="3" t="s">
        <v>399</v>
      </c>
      <c r="G18" s="7">
        <v>1</v>
      </c>
      <c r="H18" s="7" t="s">
        <v>27</v>
      </c>
      <c r="I18" s="3" t="s">
        <v>28</v>
      </c>
      <c r="J18" s="7" t="s">
        <v>29</v>
      </c>
      <c r="K18" s="7" t="s">
        <v>30</v>
      </c>
      <c r="L18" s="3">
        <v>351191</v>
      </c>
      <c r="M18" s="3" t="s">
        <v>350</v>
      </c>
      <c r="N18" s="3" t="s">
        <v>26</v>
      </c>
      <c r="O18" s="3" t="s">
        <v>26</v>
      </c>
      <c r="P18" s="3" t="s">
        <v>272</v>
      </c>
      <c r="Q18" s="3">
        <v>0</v>
      </c>
      <c r="R18" s="3">
        <v>1</v>
      </c>
      <c r="S18" s="3" t="str">
        <f t="shared" si="0"/>
        <v>SELECT 304/316 in B1</v>
      </c>
      <c r="T18" s="3" t="str">
        <f t="shared" si="1"/>
        <v>( ? in of ) DECKING, WOOD, COMPOSITE, 2 X 4 NOM, (1 1/2 X 3 1/2)</v>
      </c>
      <c r="U18" s="3" t="str">
        <f t="shared" si="2"/>
        <v>Will calculate when Qty/Dwg and Inst/Grp have values</v>
      </c>
    </row>
    <row r="20" spans="1:21" x14ac:dyDescent="0.35">
      <c r="A20" s="8" t="s">
        <v>63</v>
      </c>
      <c r="B20" s="22" t="s">
        <v>359</v>
      </c>
    </row>
    <row r="21" spans="1:21" x14ac:dyDescent="0.35">
      <c r="A21" s="8" t="s">
        <v>65</v>
      </c>
      <c r="B21" s="22" t="s">
        <v>360</v>
      </c>
    </row>
    <row r="22" spans="1:21" x14ac:dyDescent="0.35">
      <c r="A22" s="8"/>
      <c r="B22" s="22"/>
    </row>
  </sheetData>
  <phoneticPr fontId="1" type="noConversion"/>
  <dataValidations count="3">
    <dataValidation type="list" allowBlank="1" showInputMessage="1" showErrorMessage="1" error="Value must be either 304 or 316" prompt="Enter general hardware material choice here - either 304 or 316" sqref="B1" xr:uid="{83B56D39-E2C0-460C-AAC1-32A97B0EA543}">
      <formula1>"304,316,304 or 316"</formula1>
    </dataValidation>
    <dataValidation type="list" allowBlank="1" showInputMessage="1" showErrorMessage="1" sqref="J3:J18" xr:uid="{37D5B51E-CD50-436E-9CCE-675BF8B2C6B6}">
      <formula1>"N,Y"</formula1>
    </dataValidation>
    <dataValidation type="list" allowBlank="1" showInputMessage="1" showErrorMessage="1" sqref="K3:K18" xr:uid="{F47D9287-F0BC-42E7-BEDE-15EB7A915683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3DB7-B97F-446B-9A19-709093EC2648}">
  <dimension ref="A1:V6"/>
  <sheetViews>
    <sheetView workbookViewId="0"/>
  </sheetViews>
  <sheetFormatPr defaultColWidth="16" defaultRowHeight="14.5" x14ac:dyDescent="0.35"/>
  <cols>
    <col min="1" max="1" width="15.26953125" style="3" bestFit="1" customWidth="1"/>
    <col min="2" max="2" width="14.81640625" style="3" bestFit="1" customWidth="1"/>
    <col min="3" max="3" width="11.81640625" style="3" bestFit="1" customWidth="1"/>
    <col min="4" max="4" width="19.26953125" style="3" bestFit="1" customWidth="1"/>
    <col min="5" max="5" width="14.54296875" style="3" bestFit="1" customWidth="1"/>
    <col min="6" max="6" width="14.1796875" style="3" bestFit="1" customWidth="1"/>
    <col min="7" max="7" width="17.54296875" style="3" bestFit="1" customWidth="1"/>
    <col min="8" max="8" width="19" style="3" bestFit="1" customWidth="1"/>
    <col min="9" max="9" width="9.26953125" style="3" bestFit="1" customWidth="1"/>
    <col min="10" max="10" width="41" style="3" bestFit="1" customWidth="1"/>
    <col min="11" max="11" width="7.7265625" style="3" bestFit="1" customWidth="1"/>
    <col min="12" max="12" width="11" style="3" bestFit="1" customWidth="1"/>
    <col min="13" max="13" width="22" style="3" bestFit="1" customWidth="1"/>
    <col min="14" max="15" width="13.26953125" style="3" bestFit="1" customWidth="1"/>
    <col min="16" max="16" width="21.1796875" style="3" bestFit="1" customWidth="1"/>
    <col min="17" max="17" width="10.26953125" style="3" bestFit="1" customWidth="1"/>
    <col min="18" max="18" width="14.81640625" style="3" bestFit="1" customWidth="1"/>
    <col min="19" max="19" width="6.81640625" style="3" bestFit="1" customWidth="1"/>
    <col min="20" max="20" width="17.7265625" style="3" bestFit="1" customWidth="1"/>
    <col min="21" max="21" width="18.7265625" style="3" bestFit="1" customWidth="1"/>
    <col min="22" max="16384" width="16" style="3"/>
  </cols>
  <sheetData>
    <row r="1" spans="1:22" ht="21" x14ac:dyDescent="0.35">
      <c r="A1" s="12" t="s">
        <v>362</v>
      </c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x14ac:dyDescent="0.35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  <c r="J2" s="15" t="s">
        <v>10</v>
      </c>
      <c r="K2" s="15" t="s">
        <v>11</v>
      </c>
      <c r="L2" s="15" t="s">
        <v>12</v>
      </c>
      <c r="M2" s="15" t="s">
        <v>13</v>
      </c>
      <c r="N2" s="15" t="s">
        <v>14</v>
      </c>
      <c r="O2" s="15" t="s">
        <v>15</v>
      </c>
      <c r="P2" s="15" t="s">
        <v>16</v>
      </c>
      <c r="Q2" s="15" t="s">
        <v>17</v>
      </c>
      <c r="R2" s="15" t="s">
        <v>18</v>
      </c>
      <c r="S2" s="15" t="s">
        <v>19</v>
      </c>
      <c r="T2" s="15" t="s">
        <v>20</v>
      </c>
      <c r="U2" s="15" t="s">
        <v>21</v>
      </c>
      <c r="V2" s="14"/>
    </row>
    <row r="3" spans="1:22" x14ac:dyDescent="0.35">
      <c r="A3" s="16" t="s">
        <v>363</v>
      </c>
      <c r="B3" s="16"/>
      <c r="C3" s="16"/>
      <c r="D3" s="16"/>
      <c r="E3" s="16"/>
      <c r="F3" s="16"/>
      <c r="G3" s="17"/>
      <c r="H3" s="17"/>
      <c r="I3" s="16"/>
      <c r="J3" s="17"/>
      <c r="K3" s="17"/>
      <c r="L3" s="16"/>
      <c r="M3" s="16"/>
      <c r="N3" s="16"/>
      <c r="O3" s="16"/>
      <c r="P3" s="16"/>
      <c r="Q3" s="16"/>
      <c r="R3" s="16"/>
      <c r="S3" s="16"/>
      <c r="T3" s="16"/>
      <c r="U3" s="16"/>
      <c r="V3" s="14"/>
    </row>
    <row r="4" spans="1:22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x14ac:dyDescent="0.35">
      <c r="A5" s="18" t="s">
        <v>231</v>
      </c>
      <c r="B5" s="19" t="s">
        <v>232</v>
      </c>
      <c r="C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BBC6-A7F6-4CDD-8B9B-34D477642A35}">
  <dimension ref="A1:U19"/>
  <sheetViews>
    <sheetView topLeftCell="B1" workbookViewId="0">
      <selection activeCell="F14" sqref="F14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62.1796875" style="3" bestFit="1" customWidth="1"/>
    <col min="5" max="5" width="19.1796875" style="3" bestFit="1" customWidth="1"/>
    <col min="6" max="6" width="18.7265625" style="3" bestFit="1" customWidth="1"/>
    <col min="7" max="7" width="24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56.17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72.816406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364</v>
      </c>
      <c r="B3" s="3">
        <v>1</v>
      </c>
      <c r="C3" s="3" t="s">
        <v>24</v>
      </c>
      <c r="D3" s="3" t="s">
        <v>365</v>
      </c>
      <c r="E3" s="3" t="s">
        <v>26</v>
      </c>
      <c r="F3" s="3" t="s">
        <v>26</v>
      </c>
      <c r="G3" s="6">
        <v>1</v>
      </c>
      <c r="H3" s="6" t="s">
        <v>27</v>
      </c>
      <c r="I3" s="3" t="s">
        <v>28</v>
      </c>
      <c r="J3" s="6" t="s">
        <v>29</v>
      </c>
      <c r="K3" s="6" t="s">
        <v>30</v>
      </c>
      <c r="L3" s="3" t="s">
        <v>366</v>
      </c>
      <c r="M3" s="3" t="s">
        <v>367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 t="shared" ref="S3:S19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19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( 304 or 316 SS of ) LAG SCREW, HEX HEAD, M10 X 4.5 X 30</v>
      </c>
      <c r="U3" s="3" t="str">
        <f t="shared" ref="U3:U19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364</v>
      </c>
      <c r="B4" s="3">
        <v>1</v>
      </c>
      <c r="C4" s="3" t="s">
        <v>33</v>
      </c>
      <c r="D4" s="3" t="s">
        <v>38</v>
      </c>
      <c r="E4" s="3" t="s">
        <v>26</v>
      </c>
      <c r="F4" s="3" t="s">
        <v>26</v>
      </c>
      <c r="G4" s="6">
        <v>1</v>
      </c>
      <c r="H4" s="6" t="s">
        <v>27</v>
      </c>
      <c r="I4" s="3" t="s">
        <v>28</v>
      </c>
      <c r="J4" s="6" t="s">
        <v>29</v>
      </c>
      <c r="K4" s="6" t="s">
        <v>30</v>
      </c>
      <c r="L4" s="3" t="s">
        <v>368</v>
      </c>
      <c r="M4" s="3" t="s">
        <v>179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si="1"/>
        <v>( 304 or 316 SS of ) FLAT WASHER, NORMAL SERIES, M10 (10.5 ID X 20 OD X 2 THK)</v>
      </c>
      <c r="U4" s="3" t="str">
        <f t="shared" si="2"/>
        <v>Will calculate when Qty/Dwg and Inst/Grp have values</v>
      </c>
    </row>
    <row r="5" spans="1:21" x14ac:dyDescent="0.35">
      <c r="A5" s="3" t="s">
        <v>364</v>
      </c>
      <c r="B5" s="3">
        <v>6</v>
      </c>
      <c r="C5" s="3" t="s">
        <v>37</v>
      </c>
      <c r="D5" s="3" t="s">
        <v>369</v>
      </c>
      <c r="E5" s="3" t="s">
        <v>26</v>
      </c>
      <c r="F5" s="3" t="s">
        <v>26</v>
      </c>
      <c r="G5" s="6">
        <v>1</v>
      </c>
      <c r="H5" s="6" t="s">
        <v>27</v>
      </c>
      <c r="I5" s="3" t="s">
        <v>28</v>
      </c>
      <c r="J5" s="6" t="s">
        <v>83</v>
      </c>
      <c r="K5" s="6" t="s">
        <v>30</v>
      </c>
      <c r="L5" s="3">
        <v>407802</v>
      </c>
      <c r="M5" s="3" t="s">
        <v>370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BOLT, HEX HEAD, M10X1.5 X 80</v>
      </c>
      <c r="U5" s="3" t="str">
        <f t="shared" si="2"/>
        <v>Will calculate when Qty/Dwg and Inst/Grp have values</v>
      </c>
    </row>
    <row r="6" spans="1:21" x14ac:dyDescent="0.35">
      <c r="A6" s="3" t="s">
        <v>364</v>
      </c>
      <c r="B6" s="3">
        <v>2</v>
      </c>
      <c r="C6" s="3" t="s">
        <v>41</v>
      </c>
      <c r="D6" s="3" t="s">
        <v>371</v>
      </c>
      <c r="E6" s="3" t="s">
        <v>26</v>
      </c>
      <c r="F6" s="3" t="s">
        <v>26</v>
      </c>
      <c r="G6" s="6" t="s">
        <v>372</v>
      </c>
      <c r="H6" s="6" t="s">
        <v>27</v>
      </c>
      <c r="I6" s="3" t="s">
        <v>28</v>
      </c>
      <c r="J6" s="6" t="s">
        <v>29</v>
      </c>
      <c r="K6" s="6" t="s">
        <v>30</v>
      </c>
      <c r="L6" s="3">
        <v>506580</v>
      </c>
      <c r="M6" s="3" t="s">
        <v>373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UNIVERSAL FASTENER, HIDDEN, WOOD, COMPOSITE, TREX</v>
      </c>
      <c r="U6" s="3" t="str">
        <f t="shared" si="2"/>
        <v>Will calculate when Qty/Dwg and Inst/Grp have values</v>
      </c>
    </row>
    <row r="7" spans="1:21" x14ac:dyDescent="0.35">
      <c r="A7" s="3" t="s">
        <v>364</v>
      </c>
      <c r="B7" s="3">
        <v>1</v>
      </c>
      <c r="C7" s="3" t="s">
        <v>45</v>
      </c>
      <c r="D7" s="3" t="s">
        <v>374</v>
      </c>
      <c r="E7" s="3" t="s">
        <v>267</v>
      </c>
      <c r="F7" s="3" t="s">
        <v>400</v>
      </c>
      <c r="G7" s="6" t="s">
        <v>375</v>
      </c>
      <c r="H7" s="6" t="s">
        <v>27</v>
      </c>
      <c r="I7" s="3" t="s">
        <v>28</v>
      </c>
      <c r="J7" s="6" t="s">
        <v>29</v>
      </c>
      <c r="K7" s="6" t="s">
        <v>30</v>
      </c>
      <c r="L7" s="3">
        <v>329167</v>
      </c>
      <c r="M7" s="3" t="s">
        <v>376</v>
      </c>
      <c r="N7" s="3" t="s">
        <v>26</v>
      </c>
      <c r="O7" s="3" t="s">
        <v>26</v>
      </c>
      <c r="P7" s="3" t="s">
        <v>377</v>
      </c>
      <c r="Q7" s="3">
        <v>0</v>
      </c>
      <c r="R7" s="3">
        <v>1</v>
      </c>
      <c r="S7" s="3" t="str">
        <f t="shared" si="0"/>
        <v>SELECT 304/316 in B1</v>
      </c>
      <c r="T7" s="3" t="str">
        <f t="shared" si="1"/>
        <v>( ? mm of ) DECKING, WOOD, COMPOSITE, 1 X 6 NOM, (1 X 5 1/2)</v>
      </c>
      <c r="U7" s="3" t="str">
        <f t="shared" si="2"/>
        <v>Will calculate when Qty/Dwg and Inst/Grp have values</v>
      </c>
    </row>
    <row r="8" spans="1:21" x14ac:dyDescent="0.35">
      <c r="A8" s="3" t="s">
        <v>364</v>
      </c>
      <c r="B8" s="3">
        <v>2</v>
      </c>
      <c r="C8" s="3" t="s">
        <v>47</v>
      </c>
      <c r="D8" s="3" t="s">
        <v>378</v>
      </c>
      <c r="E8" s="3" t="s">
        <v>267</v>
      </c>
      <c r="F8" s="3" t="s">
        <v>400</v>
      </c>
      <c r="G8" s="6">
        <v>1</v>
      </c>
      <c r="H8" s="6" t="s">
        <v>27</v>
      </c>
      <c r="I8" s="3" t="s">
        <v>28</v>
      </c>
      <c r="J8" s="6" t="s">
        <v>29</v>
      </c>
      <c r="K8" s="6" t="s">
        <v>30</v>
      </c>
      <c r="L8" s="3">
        <v>351191</v>
      </c>
      <c r="M8" s="3" t="s">
        <v>350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0"/>
        <v>SELECT 304/316 in B1</v>
      </c>
      <c r="T8" s="3" t="str">
        <f t="shared" si="1"/>
        <v>( ? mm of ) DECKING, WOOD, COMPOSITE, 2 X 4 NOM, (1 1/2 X 3 1/2)</v>
      </c>
      <c r="U8" s="3" t="str">
        <f t="shared" si="2"/>
        <v>Will calculate when Qty/Dwg and Inst/Grp have values</v>
      </c>
    </row>
    <row r="9" spans="1:21" x14ac:dyDescent="0.35">
      <c r="A9" s="3" t="s">
        <v>364</v>
      </c>
      <c r="B9" s="28">
        <v>3</v>
      </c>
      <c r="C9" s="28" t="s">
        <v>48</v>
      </c>
      <c r="D9" s="3" t="s">
        <v>379</v>
      </c>
      <c r="E9" s="28" t="s">
        <v>267</v>
      </c>
      <c r="F9" s="3" t="s">
        <v>400</v>
      </c>
      <c r="G9" s="6" t="s">
        <v>380</v>
      </c>
      <c r="H9" s="6" t="s">
        <v>27</v>
      </c>
      <c r="I9" s="28" t="s">
        <v>28</v>
      </c>
      <c r="J9" s="6" t="s">
        <v>29</v>
      </c>
      <c r="K9" s="6" t="s">
        <v>30</v>
      </c>
      <c r="L9" s="28">
        <v>329167</v>
      </c>
      <c r="M9" s="28" t="s">
        <v>376</v>
      </c>
      <c r="N9" s="3" t="s">
        <v>26</v>
      </c>
      <c r="O9" s="3" t="s">
        <v>26</v>
      </c>
      <c r="P9" s="28" t="s">
        <v>377</v>
      </c>
      <c r="Q9" s="28">
        <v>0</v>
      </c>
      <c r="R9" s="28">
        <v>1</v>
      </c>
      <c r="S9" s="28" t="str">
        <f t="shared" si="0"/>
        <v>SELECT 304/316 in B1</v>
      </c>
      <c r="T9" s="28" t="str">
        <f t="shared" si="1"/>
        <v>( ? mm of ) DECKING, WOOD, COMPOSITE, 1 X 6 NOM, (1 X 5 1/2)</v>
      </c>
      <c r="U9" s="29" t="str">
        <f t="shared" si="2"/>
        <v>Will calculate when Qty/Dwg and Inst/Grp have values</v>
      </c>
    </row>
    <row r="10" spans="1:21" x14ac:dyDescent="0.35">
      <c r="A10" s="3" t="s">
        <v>364</v>
      </c>
      <c r="B10" s="3">
        <v>3</v>
      </c>
      <c r="C10" s="3" t="s">
        <v>49</v>
      </c>
      <c r="D10" s="3" t="s">
        <v>365</v>
      </c>
      <c r="E10" s="3" t="s">
        <v>26</v>
      </c>
      <c r="F10" s="3" t="s">
        <v>26</v>
      </c>
      <c r="G10" s="6" t="s">
        <v>381</v>
      </c>
      <c r="H10" s="6" t="s">
        <v>27</v>
      </c>
      <c r="I10" s="3" t="s">
        <v>28</v>
      </c>
      <c r="J10" s="6" t="s">
        <v>29</v>
      </c>
      <c r="K10" s="6" t="s">
        <v>30</v>
      </c>
      <c r="L10" s="3" t="s">
        <v>366</v>
      </c>
      <c r="M10" s="3" t="s">
        <v>367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 t="shared" si="0"/>
        <v>SELECT 304/316 in B1</v>
      </c>
      <c r="T10" s="3" t="str">
        <f t="shared" si="1"/>
        <v>( 304 or 316 SS of ) LAG SCREW, HEX HEAD, M10 X 4.5 X 30</v>
      </c>
      <c r="U10" s="3" t="str">
        <f t="shared" si="2"/>
        <v>Will calculate when Qty/Dwg and Inst/Grp have values</v>
      </c>
    </row>
    <row r="11" spans="1:21" x14ac:dyDescent="0.35">
      <c r="A11" s="3" t="s">
        <v>364</v>
      </c>
      <c r="B11" s="30">
        <v>3</v>
      </c>
      <c r="C11" s="30" t="s">
        <v>50</v>
      </c>
      <c r="D11" s="3" t="s">
        <v>38</v>
      </c>
      <c r="E11" s="30" t="s">
        <v>26</v>
      </c>
      <c r="F11" s="30" t="s">
        <v>26</v>
      </c>
      <c r="G11" s="6" t="s">
        <v>381</v>
      </c>
      <c r="H11" s="7" t="s">
        <v>27</v>
      </c>
      <c r="I11" s="30" t="s">
        <v>28</v>
      </c>
      <c r="J11" s="7" t="s">
        <v>29</v>
      </c>
      <c r="K11" s="7" t="s">
        <v>30</v>
      </c>
      <c r="L11" s="3" t="s">
        <v>368</v>
      </c>
      <c r="M11" s="3" t="s">
        <v>179</v>
      </c>
      <c r="N11" s="3" t="s">
        <v>26</v>
      </c>
      <c r="O11" s="3" t="s">
        <v>26</v>
      </c>
      <c r="P11" s="30" t="s">
        <v>26</v>
      </c>
      <c r="Q11" s="30">
        <v>0</v>
      </c>
      <c r="R11" s="30">
        <v>1</v>
      </c>
      <c r="S11" s="30" t="str">
        <f t="shared" si="0"/>
        <v>SELECT 304/316 in B1</v>
      </c>
      <c r="T11" s="30" t="str">
        <f t="shared" si="1"/>
        <v>( 304 or 316 SS of ) FLAT WASHER, NORMAL SERIES, M10 (10.5 ID X 20 OD X 2 THK)</v>
      </c>
      <c r="U11" s="31" t="str">
        <f t="shared" si="2"/>
        <v>Will calculate when Qty/Dwg and Inst/Grp have values</v>
      </c>
    </row>
    <row r="12" spans="1:21" x14ac:dyDescent="0.35">
      <c r="A12" s="3" t="s">
        <v>364</v>
      </c>
      <c r="B12" s="3">
        <v>6</v>
      </c>
      <c r="C12" s="3" t="s">
        <v>51</v>
      </c>
      <c r="D12" s="3" t="s">
        <v>382</v>
      </c>
      <c r="E12" s="3" t="s">
        <v>267</v>
      </c>
      <c r="F12" s="3" t="s">
        <v>399</v>
      </c>
      <c r="G12" s="6">
        <v>1</v>
      </c>
      <c r="H12" s="6" t="s">
        <v>27</v>
      </c>
      <c r="I12" s="3" t="s">
        <v>28</v>
      </c>
      <c r="J12" s="6" t="s">
        <v>29</v>
      </c>
      <c r="K12" s="6" t="s">
        <v>30</v>
      </c>
      <c r="L12" s="3">
        <v>329167</v>
      </c>
      <c r="M12" s="3" t="s">
        <v>376</v>
      </c>
      <c r="N12" s="3" t="s">
        <v>26</v>
      </c>
      <c r="O12" s="3" t="s">
        <v>26</v>
      </c>
      <c r="P12" s="3" t="s">
        <v>377</v>
      </c>
      <c r="Q12" s="3">
        <v>0</v>
      </c>
      <c r="R12" s="3">
        <v>1</v>
      </c>
      <c r="S12" s="3" t="str">
        <f t="shared" si="0"/>
        <v>SELECT 304/316 in B1</v>
      </c>
      <c r="T12" s="3" t="str">
        <f t="shared" si="1"/>
        <v>( ? in of ) DECKING, WOOD, COMPOSITE, 1 X 6 NOM, (1 X 5 1/2)</v>
      </c>
      <c r="U12" s="3" t="str">
        <f t="shared" si="2"/>
        <v>Will calculate when Qty/Dwg and Inst/Grp have values</v>
      </c>
    </row>
    <row r="13" spans="1:21" x14ac:dyDescent="0.35">
      <c r="A13" s="3" t="s">
        <v>364</v>
      </c>
      <c r="B13" s="30">
        <v>6</v>
      </c>
      <c r="C13" s="30" t="s">
        <v>52</v>
      </c>
      <c r="D13" s="3" t="s">
        <v>371</v>
      </c>
      <c r="E13" s="3" t="s">
        <v>26</v>
      </c>
      <c r="F13" s="3" t="s">
        <v>26</v>
      </c>
      <c r="G13" s="6">
        <v>1</v>
      </c>
      <c r="H13" s="6" t="s">
        <v>27</v>
      </c>
      <c r="I13" s="3" t="s">
        <v>28</v>
      </c>
      <c r="J13" s="6" t="s">
        <v>29</v>
      </c>
      <c r="K13" s="6" t="s">
        <v>30</v>
      </c>
      <c r="L13" s="3">
        <v>506580</v>
      </c>
      <c r="M13" s="3" t="s">
        <v>373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0"/>
        <v>SELECT 304/316 in B1</v>
      </c>
      <c r="T13" s="3" t="str">
        <f t="shared" si="1"/>
        <v>UNIVERSAL FASTENER, HIDDEN, WOOD, COMPOSITE, TREX</v>
      </c>
      <c r="U13" s="3" t="str">
        <f t="shared" si="2"/>
        <v>Will calculate when Qty/Dwg and Inst/Grp have values</v>
      </c>
    </row>
    <row r="14" spans="1:21" x14ac:dyDescent="0.35">
      <c r="A14" s="3" t="s">
        <v>364</v>
      </c>
      <c r="B14" s="3">
        <v>6</v>
      </c>
      <c r="C14" s="3" t="s">
        <v>53</v>
      </c>
      <c r="D14" s="3" t="s">
        <v>349</v>
      </c>
      <c r="E14" s="3" t="s">
        <v>267</v>
      </c>
      <c r="F14" s="3" t="s">
        <v>400</v>
      </c>
      <c r="G14" s="6">
        <v>1</v>
      </c>
      <c r="H14" s="6" t="s">
        <v>27</v>
      </c>
      <c r="I14" s="3" t="s">
        <v>28</v>
      </c>
      <c r="J14" s="6" t="s">
        <v>29</v>
      </c>
      <c r="K14" s="6" t="s">
        <v>30</v>
      </c>
      <c r="L14" s="3">
        <v>351191</v>
      </c>
      <c r="M14" s="3" t="s">
        <v>350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0"/>
        <v>SELECT 304/316 in B1</v>
      </c>
      <c r="T14" s="3" t="str">
        <f t="shared" si="1"/>
        <v>( ? mm of ) DECKING, WOOD, COMPOSITE, 2 X 4 NOM, (1 1/2 X 3 1/2)</v>
      </c>
      <c r="U14" s="3" t="str">
        <f t="shared" si="2"/>
        <v>Will calculate when Qty/Dwg and Inst/Grp have values</v>
      </c>
    </row>
    <row r="15" spans="1:21" x14ac:dyDescent="0.35">
      <c r="A15" s="3" t="s">
        <v>364</v>
      </c>
      <c r="B15" s="30">
        <v>7</v>
      </c>
      <c r="C15" s="30" t="s">
        <v>29</v>
      </c>
      <c r="D15" s="3" t="s">
        <v>374</v>
      </c>
      <c r="E15" s="3" t="s">
        <v>267</v>
      </c>
      <c r="F15" s="3" t="s">
        <v>400</v>
      </c>
      <c r="G15" s="6">
        <v>1</v>
      </c>
      <c r="H15" s="6" t="s">
        <v>27</v>
      </c>
      <c r="I15" s="3" t="s">
        <v>28</v>
      </c>
      <c r="J15" s="6" t="s">
        <v>29</v>
      </c>
      <c r="K15" s="6" t="s">
        <v>30</v>
      </c>
      <c r="L15" s="3">
        <v>329167</v>
      </c>
      <c r="M15" s="3" t="s">
        <v>376</v>
      </c>
      <c r="N15" s="3" t="s">
        <v>26</v>
      </c>
      <c r="O15" s="3" t="s">
        <v>26</v>
      </c>
      <c r="P15" s="3" t="s">
        <v>377</v>
      </c>
      <c r="Q15" s="3">
        <v>0</v>
      </c>
      <c r="R15" s="3">
        <v>1</v>
      </c>
      <c r="S15" s="3" t="str">
        <f t="shared" si="0"/>
        <v>SELECT 304/316 in B1</v>
      </c>
      <c r="T15" s="3" t="str">
        <f t="shared" si="1"/>
        <v>( ? mm of ) DECKING, WOOD, COMPOSITE, 1 X 6 NOM, (1 X 5 1/2)</v>
      </c>
      <c r="U15" s="3" t="str">
        <f t="shared" si="2"/>
        <v>Will calculate when Qty/Dwg and Inst/Grp have values</v>
      </c>
    </row>
    <row r="16" spans="1:21" x14ac:dyDescent="0.35">
      <c r="A16" s="3" t="s">
        <v>364</v>
      </c>
      <c r="B16" s="3">
        <v>7</v>
      </c>
      <c r="C16" s="3" t="s">
        <v>54</v>
      </c>
      <c r="D16" s="3" t="s">
        <v>371</v>
      </c>
      <c r="E16" s="3" t="s">
        <v>26</v>
      </c>
      <c r="F16" s="3" t="s">
        <v>26</v>
      </c>
      <c r="G16" s="6" t="s">
        <v>372</v>
      </c>
      <c r="H16" s="6" t="s">
        <v>27</v>
      </c>
      <c r="I16" s="3" t="s">
        <v>28</v>
      </c>
      <c r="J16" s="6" t="s">
        <v>29</v>
      </c>
      <c r="K16" s="6" t="s">
        <v>30</v>
      </c>
      <c r="L16" s="3">
        <v>506580</v>
      </c>
      <c r="M16" s="3" t="s">
        <v>373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1</v>
      </c>
      <c r="S16" s="3" t="str">
        <f t="shared" si="0"/>
        <v>SELECT 304/316 in B1</v>
      </c>
      <c r="T16" s="3" t="str">
        <f t="shared" si="1"/>
        <v>UNIVERSAL FASTENER, HIDDEN, WOOD, COMPOSITE, TREX</v>
      </c>
      <c r="U16" s="3" t="str">
        <f t="shared" si="2"/>
        <v>Will calculate when Qty/Dwg and Inst/Grp have values</v>
      </c>
    </row>
    <row r="17" spans="1:21" x14ac:dyDescent="0.35">
      <c r="A17" s="3" t="s">
        <v>364</v>
      </c>
      <c r="B17" s="30">
        <v>7</v>
      </c>
      <c r="C17" s="30" t="s">
        <v>55</v>
      </c>
      <c r="D17" s="3" t="s">
        <v>349</v>
      </c>
      <c r="E17" s="3" t="s">
        <v>267</v>
      </c>
      <c r="F17" s="3" t="s">
        <v>400</v>
      </c>
      <c r="G17" s="6">
        <v>1</v>
      </c>
      <c r="H17" s="6" t="s">
        <v>27</v>
      </c>
      <c r="I17" s="3" t="s">
        <v>28</v>
      </c>
      <c r="J17" s="6" t="s">
        <v>29</v>
      </c>
      <c r="K17" s="6" t="s">
        <v>30</v>
      </c>
      <c r="L17" s="3">
        <v>351191</v>
      </c>
      <c r="M17" s="3" t="s">
        <v>350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1</v>
      </c>
      <c r="S17" s="3" t="str">
        <f t="shared" si="0"/>
        <v>SELECT 304/316 in B1</v>
      </c>
      <c r="T17" s="3" t="str">
        <f t="shared" si="1"/>
        <v>( ? mm of ) DECKING, WOOD, COMPOSITE, 2 X 4 NOM, (1 1/2 X 3 1/2)</v>
      </c>
      <c r="U17" s="3" t="str">
        <f t="shared" si="2"/>
        <v>Will calculate when Qty/Dwg and Inst/Grp have values</v>
      </c>
    </row>
    <row r="18" spans="1:21" x14ac:dyDescent="0.35">
      <c r="A18" s="3" t="s">
        <v>364</v>
      </c>
      <c r="B18" s="3">
        <v>7</v>
      </c>
      <c r="C18" s="3" t="s">
        <v>56</v>
      </c>
      <c r="D18" s="3" t="s">
        <v>365</v>
      </c>
      <c r="E18" s="3" t="s">
        <v>26</v>
      </c>
      <c r="F18" s="3" t="s">
        <v>26</v>
      </c>
      <c r="G18" s="6">
        <v>1</v>
      </c>
      <c r="H18" s="6" t="s">
        <v>27</v>
      </c>
      <c r="I18" s="3" t="s">
        <v>28</v>
      </c>
      <c r="J18" s="6" t="s">
        <v>29</v>
      </c>
      <c r="K18" s="6" t="s">
        <v>30</v>
      </c>
      <c r="L18" s="3" t="s">
        <v>366</v>
      </c>
      <c r="M18" s="3" t="s">
        <v>367</v>
      </c>
      <c r="N18" s="3" t="s">
        <v>26</v>
      </c>
      <c r="O18" s="3" t="s">
        <v>26</v>
      </c>
      <c r="P18" s="3" t="s">
        <v>26</v>
      </c>
      <c r="Q18" s="3">
        <v>0</v>
      </c>
      <c r="R18" s="3">
        <v>1</v>
      </c>
      <c r="S18" s="3" t="str">
        <f t="shared" si="0"/>
        <v>SELECT 304/316 in B1</v>
      </c>
      <c r="T18" s="3" t="str">
        <f t="shared" si="1"/>
        <v>( 304 or 316 SS of ) LAG SCREW, HEX HEAD, M10 X 4.5 X 30</v>
      </c>
      <c r="U18" s="3" t="str">
        <f t="shared" si="2"/>
        <v>Will calculate when Qty/Dwg and Inst/Grp have values</v>
      </c>
    </row>
    <row r="19" spans="1:21" x14ac:dyDescent="0.35">
      <c r="A19" s="3" t="s">
        <v>364</v>
      </c>
      <c r="B19" s="3">
        <v>7</v>
      </c>
      <c r="C19" s="3" t="s">
        <v>57</v>
      </c>
      <c r="D19" s="3" t="s">
        <v>38</v>
      </c>
      <c r="E19" s="3" t="s">
        <v>26</v>
      </c>
      <c r="F19" s="3" t="s">
        <v>26</v>
      </c>
      <c r="G19" s="6">
        <v>1</v>
      </c>
      <c r="H19" s="6" t="s">
        <v>27</v>
      </c>
      <c r="I19" s="3" t="s">
        <v>28</v>
      </c>
      <c r="J19" s="6" t="s">
        <v>29</v>
      </c>
      <c r="K19" s="6" t="s">
        <v>30</v>
      </c>
      <c r="L19" s="3" t="s">
        <v>368</v>
      </c>
      <c r="M19" s="3" t="s">
        <v>179</v>
      </c>
      <c r="N19" s="3" t="s">
        <v>26</v>
      </c>
      <c r="O19" s="3" t="s">
        <v>26</v>
      </c>
      <c r="P19" s="3" t="s">
        <v>26</v>
      </c>
      <c r="Q19" s="3">
        <v>0</v>
      </c>
      <c r="R19" s="3">
        <v>1</v>
      </c>
      <c r="S19" s="3" t="str">
        <f t="shared" si="0"/>
        <v>SELECT 304/316 in B1</v>
      </c>
      <c r="T19" s="3" t="str">
        <f t="shared" si="1"/>
        <v>( 304 or 316 SS of ) FLAT WASHER, NORMAL SERIES, M10 (10.5 ID X 20 OD X 2 THK)</v>
      </c>
      <c r="U19" s="3" t="str">
        <f t="shared" si="2"/>
        <v>Will calculate when Qty/Dwg and Inst/Grp have values</v>
      </c>
    </row>
  </sheetData>
  <conditionalFormatting sqref="A1">
    <cfRule type="expression" dxfId="65" priority="9">
      <formula>OR($B$1=304,$B$1=316)</formula>
    </cfRule>
    <cfRule type="expression" dxfId="64" priority="10">
      <formula>NOT(OR($B$1=304,$B$1=316))</formula>
    </cfRule>
  </conditionalFormatting>
  <conditionalFormatting sqref="J1:J2">
    <cfRule type="cellIs" dxfId="63" priority="5" operator="equal">
      <formula>"Y"</formula>
    </cfRule>
  </conditionalFormatting>
  <conditionalFormatting sqref="J3:J19">
    <cfRule type="cellIs" dxfId="62" priority="1" operator="equal">
      <formula>"Y"</formula>
    </cfRule>
  </conditionalFormatting>
  <conditionalFormatting sqref="K1:K2">
    <cfRule type="cellIs" dxfId="61" priority="6" operator="equal">
      <formula>"Standard-Copied"</formula>
    </cfRule>
    <cfRule type="cellIs" dxfId="60" priority="7" operator="equal">
      <formula>"Modified-Adjusted"</formula>
    </cfRule>
    <cfRule type="cellIs" dxfId="59" priority="8" operator="equal">
      <formula>"Custom-Manual"</formula>
    </cfRule>
  </conditionalFormatting>
  <conditionalFormatting sqref="K3:K19">
    <cfRule type="cellIs" dxfId="58" priority="2" operator="equal">
      <formula>"Standard-Copied"</formula>
    </cfRule>
    <cfRule type="cellIs" dxfId="57" priority="3" operator="equal">
      <formula>"Modified-Adjusted"</formula>
    </cfRule>
    <cfRule type="cellIs" dxfId="56" priority="4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82A50CAF-8ABA-45DB-850C-4F820131F01D}">
      <formula1>"304,316,304 or 316"</formula1>
    </dataValidation>
    <dataValidation type="list" allowBlank="1" showInputMessage="1" showErrorMessage="1" sqref="J3:J19" xr:uid="{39B3A6BC-BF60-4323-8A65-B9D58AD348AC}">
      <formula1>"N,Y"</formula1>
    </dataValidation>
    <dataValidation type="list" allowBlank="1" showInputMessage="1" showErrorMessage="1" sqref="K3:K19" xr:uid="{18F0F954-0C08-43B6-9E7E-C99FB0DD6982}">
      <formula1>"Standard-Copied,Modified-Adjusted,Custom-Manual,(enter per project)"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04E5-B438-4689-B19C-1756D7E421CF}">
  <dimension ref="A1:U49"/>
  <sheetViews>
    <sheetView zoomScaleNormal="100" workbookViewId="0">
      <selection activeCell="M6" sqref="M6"/>
    </sheetView>
  </sheetViews>
  <sheetFormatPr defaultColWidth="9.1796875" defaultRowHeight="14.5" x14ac:dyDescent="0.35"/>
  <cols>
    <col min="1" max="1" width="16" style="3" bestFit="1" customWidth="1"/>
    <col min="2" max="2" width="18.7265625" style="3" bestFit="1" customWidth="1"/>
    <col min="3" max="3" width="14.26953125" style="3" bestFit="1" customWidth="1"/>
    <col min="4" max="4" width="21.81640625" style="3" bestFit="1" customWidth="1"/>
    <col min="5" max="5" width="17" style="3" bestFit="1" customWidth="1"/>
    <col min="6" max="6" width="16.54296875" style="3" bestFit="1" customWidth="1"/>
    <col min="7" max="7" width="20.1796875" style="3" bestFit="1" customWidth="1"/>
    <col min="8" max="8" width="24.54296875" style="3" bestFit="1" customWidth="1"/>
    <col min="9" max="9" width="11.81640625" style="3" bestFit="1" customWidth="1"/>
    <col min="10" max="10" width="43.54296875" style="3" bestFit="1" customWidth="1"/>
    <col min="11" max="11" width="17.54296875" style="3" bestFit="1" customWidth="1"/>
    <col min="12" max="12" width="16.1796875" style="3" bestFit="1" customWidth="1"/>
    <col min="13" max="13" width="44.81640625" style="3" bestFit="1" customWidth="1"/>
    <col min="14" max="14" width="16" style="3" bestFit="1" customWidth="1"/>
    <col min="15" max="15" width="15.81640625" style="3" bestFit="1" customWidth="1"/>
    <col min="16" max="16" width="24" style="3" bestFit="1" customWidth="1"/>
    <col min="17" max="17" width="13" style="3" bestFit="1" customWidth="1"/>
    <col min="18" max="18" width="17.7265625" style="3" bestFit="1" customWidth="1"/>
    <col min="19" max="19" width="20.26953125" style="3" bestFit="1" customWidth="1"/>
    <col min="20" max="20" width="62.26953125" style="3" bestFit="1" customWidth="1"/>
    <col min="21" max="21" width="49.8164062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86</v>
      </c>
      <c r="B3" s="3">
        <v>1</v>
      </c>
      <c r="C3" s="3" t="s">
        <v>24</v>
      </c>
      <c r="D3" s="3" t="s">
        <v>87</v>
      </c>
      <c r="E3" s="3" t="s">
        <v>26</v>
      </c>
      <c r="F3" s="3" t="s">
        <v>26</v>
      </c>
      <c r="G3" s="1">
        <v>2</v>
      </c>
      <c r="H3" s="6" t="s">
        <v>27</v>
      </c>
      <c r="I3" s="3" t="s">
        <v>28</v>
      </c>
      <c r="J3" s="6" t="s">
        <v>83</v>
      </c>
      <c r="K3" s="6" t="s">
        <v>30</v>
      </c>
      <c r="L3" s="3" t="s">
        <v>31</v>
      </c>
      <c r="M3" s="3" t="s">
        <v>32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( 304 or 316 SS of ) BOLT, HEAVY HEX HEAD, STRUCTURAL, M20 X 50</v>
      </c>
      <c r="U3" s="3" t="str">
        <f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86</v>
      </c>
      <c r="B4" s="3">
        <v>1</v>
      </c>
      <c r="C4" s="3" t="s">
        <v>33</v>
      </c>
      <c r="D4" s="3" t="s">
        <v>88</v>
      </c>
      <c r="E4" s="3" t="s">
        <v>26</v>
      </c>
      <c r="F4" s="3" t="s">
        <v>26</v>
      </c>
      <c r="G4" s="1">
        <v>2</v>
      </c>
      <c r="H4" s="6" t="s">
        <v>27</v>
      </c>
      <c r="I4" s="3" t="s">
        <v>28</v>
      </c>
      <c r="J4" s="6" t="s">
        <v>29</v>
      </c>
      <c r="K4" s="6" t="s">
        <v>30</v>
      </c>
      <c r="L4" s="3" t="s">
        <v>39</v>
      </c>
      <c r="M4" s="3" t="s">
        <v>40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ref="S4:S32" si="0">IF(AND(LEN(L4)=9,F4="N/A"),L4,IF(LEN(L4)=9,"( "&amp;L4&amp;" @ "&amp;E4&amp;" "&amp;F4&amp;")",IF(AND($B$1=304,F4="N/A"),VALUE(LEFT(L4,6)),IF(AND($B$1=316,F4="N/A"),VALUE(RIGHT(L4,6)),IF($B$1=304,"( "&amp;VALUE(LEFT(L4,6))&amp;" @ "&amp;E4&amp;" "&amp;F4&amp;")",IF($B$1=316,"( "&amp;VALUE(RIGHT(L4,6))&amp;" @ "&amp;E4&amp;" "&amp;F4&amp;")","SELECT 304/316 in B1"))))))</f>
        <v>SELECT 304/316 in B1</v>
      </c>
      <c r="T4" s="3" t="str">
        <f t="shared" ref="T4:T32" si="1">IF(AND(F4="N/A",OR(LEN(L4)=6,LEN(L4)=9)),M4,IF(AND(F4="n/a",LEN(L4)&gt;9),"( "&amp;$B$1&amp;" SS of ) "&amp;M4,IF(OR(LEN(L4)=6,LEN(L4)=9),"( "&amp;E4&amp;" "&amp;F4&amp;" of ) "&amp;M4,IF(LEN(L4)&gt;9,"( "&amp;E4&amp;" "&amp;F4&amp;" of "&amp;$B$1&amp;" SS of ) "&amp;M4,"ERROR IN WWID OR Measure Units"))))</f>
        <v>( 304 or 316 SS of ) FLAT WASHER, STRUCTURAL, M20</v>
      </c>
      <c r="U4" s="3" t="str">
        <f t="shared" ref="U4:U32" si="2">(IFERROR(IF(G4*H4=0,"Qty/Dwg and Inst/Grp need to be non-zero",G4*H4),"Will calculate when Qty/Dwg and Inst/Grp have values"))</f>
        <v>Will calculate when Qty/Dwg and Inst/Grp have values</v>
      </c>
    </row>
    <row r="5" spans="1:21" x14ac:dyDescent="0.35">
      <c r="A5" s="3" t="s">
        <v>86</v>
      </c>
      <c r="B5" s="3">
        <v>1</v>
      </c>
      <c r="C5" s="3" t="s">
        <v>37</v>
      </c>
      <c r="D5" s="3" t="s">
        <v>89</v>
      </c>
      <c r="E5" s="3" t="s">
        <v>26</v>
      </c>
      <c r="F5" s="3" t="s">
        <v>26</v>
      </c>
      <c r="G5" s="1">
        <v>2</v>
      </c>
      <c r="H5" s="6" t="s">
        <v>27</v>
      </c>
      <c r="I5" s="3" t="s">
        <v>28</v>
      </c>
      <c r="J5" s="6" t="s">
        <v>29</v>
      </c>
      <c r="K5" s="6" t="s">
        <v>30</v>
      </c>
      <c r="L5" s="3" t="s">
        <v>35</v>
      </c>
      <c r="M5" s="3" t="s">
        <v>36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( 304 or 316 SS of ) NUT, HEAVY HEX, STRUCTURAL, M20</v>
      </c>
      <c r="U5" s="3" t="str">
        <f t="shared" si="2"/>
        <v>Will calculate when Qty/Dwg and Inst/Grp have values</v>
      </c>
    </row>
    <row r="6" spans="1:21" x14ac:dyDescent="0.35">
      <c r="A6" s="3" t="s">
        <v>86</v>
      </c>
      <c r="B6" s="3">
        <v>2</v>
      </c>
      <c r="C6" s="3" t="s">
        <v>41</v>
      </c>
      <c r="D6" s="3" t="s">
        <v>87</v>
      </c>
      <c r="E6" s="3" t="s">
        <v>26</v>
      </c>
      <c r="F6" s="3" t="s">
        <v>26</v>
      </c>
      <c r="G6" s="1">
        <v>6</v>
      </c>
      <c r="H6" s="6" t="s">
        <v>27</v>
      </c>
      <c r="I6" s="3" t="s">
        <v>28</v>
      </c>
      <c r="J6" s="6" t="s">
        <v>83</v>
      </c>
      <c r="K6" s="6" t="s">
        <v>30</v>
      </c>
      <c r="L6" s="3" t="s">
        <v>31</v>
      </c>
      <c r="M6" s="3" t="s">
        <v>32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( 304 or 316 SS of ) BOLT, HEAVY HEX HEAD, STRUCTURAL, M20 X 50</v>
      </c>
      <c r="U6" s="3" t="str">
        <f t="shared" si="2"/>
        <v>Will calculate when Qty/Dwg and Inst/Grp have values</v>
      </c>
    </row>
    <row r="7" spans="1:21" x14ac:dyDescent="0.35">
      <c r="A7" s="3" t="s">
        <v>86</v>
      </c>
      <c r="B7" s="3">
        <v>2</v>
      </c>
      <c r="C7" s="3" t="s">
        <v>45</v>
      </c>
      <c r="D7" s="3" t="s">
        <v>88</v>
      </c>
      <c r="E7" s="3" t="s">
        <v>26</v>
      </c>
      <c r="F7" s="3" t="s">
        <v>26</v>
      </c>
      <c r="G7" s="1">
        <v>6</v>
      </c>
      <c r="H7" s="6" t="s">
        <v>27</v>
      </c>
      <c r="I7" s="3" t="s">
        <v>28</v>
      </c>
      <c r="J7" s="6" t="s">
        <v>29</v>
      </c>
      <c r="K7" s="6" t="s">
        <v>30</v>
      </c>
      <c r="L7" s="3" t="s">
        <v>39</v>
      </c>
      <c r="M7" s="3" t="s">
        <v>40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0"/>
        <v>SELECT 304/316 in B1</v>
      </c>
      <c r="T7" s="3" t="str">
        <f t="shared" si="1"/>
        <v>( 304 or 316 SS of ) FLAT WASHER, STRUCTURAL, M20</v>
      </c>
      <c r="U7" s="3" t="str">
        <f t="shared" si="2"/>
        <v>Will calculate when Qty/Dwg and Inst/Grp have values</v>
      </c>
    </row>
    <row r="8" spans="1:21" x14ac:dyDescent="0.35">
      <c r="A8" s="3" t="s">
        <v>86</v>
      </c>
      <c r="B8" s="3">
        <v>2</v>
      </c>
      <c r="C8" s="3" t="s">
        <v>47</v>
      </c>
      <c r="D8" s="3" t="s">
        <v>89</v>
      </c>
      <c r="E8" s="3" t="s">
        <v>26</v>
      </c>
      <c r="F8" s="3" t="s">
        <v>26</v>
      </c>
      <c r="G8" s="1">
        <v>6</v>
      </c>
      <c r="H8" s="6" t="s">
        <v>27</v>
      </c>
      <c r="I8" s="3" t="s">
        <v>28</v>
      </c>
      <c r="J8" s="6" t="s">
        <v>29</v>
      </c>
      <c r="K8" s="6" t="s">
        <v>30</v>
      </c>
      <c r="L8" s="3" t="s">
        <v>35</v>
      </c>
      <c r="M8" s="3" t="s">
        <v>36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0"/>
        <v>SELECT 304/316 in B1</v>
      </c>
      <c r="T8" s="3" t="str">
        <f t="shared" si="1"/>
        <v>( 304 or 316 SS of ) NUT, HEAVY HEX, STRUCTURAL, M20</v>
      </c>
      <c r="U8" s="3" t="str">
        <f t="shared" si="2"/>
        <v>Will calculate when Qty/Dwg and Inst/Grp have values</v>
      </c>
    </row>
    <row r="9" spans="1:21" x14ac:dyDescent="0.35">
      <c r="A9" s="3" t="s">
        <v>86</v>
      </c>
      <c r="B9" s="3">
        <v>3</v>
      </c>
      <c r="C9" s="3" t="s">
        <v>48</v>
      </c>
      <c r="D9" s="3" t="s">
        <v>87</v>
      </c>
      <c r="E9" s="3" t="s">
        <v>26</v>
      </c>
      <c r="F9" s="3" t="s">
        <v>26</v>
      </c>
      <c r="G9" s="1">
        <v>2</v>
      </c>
      <c r="H9" s="6" t="s">
        <v>27</v>
      </c>
      <c r="I9" s="3" t="s">
        <v>28</v>
      </c>
      <c r="J9" s="6" t="s">
        <v>83</v>
      </c>
      <c r="K9" s="6" t="s">
        <v>30</v>
      </c>
      <c r="L9" s="3" t="s">
        <v>31</v>
      </c>
      <c r="M9" s="3" t="s">
        <v>32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si="0"/>
        <v>SELECT 304/316 in B1</v>
      </c>
      <c r="T9" s="3" t="str">
        <f t="shared" si="1"/>
        <v>( 304 or 316 SS of ) BOLT, HEAVY HEX HEAD, STRUCTURAL, M20 X 50</v>
      </c>
      <c r="U9" s="3" t="str">
        <f t="shared" si="2"/>
        <v>Will calculate when Qty/Dwg and Inst/Grp have values</v>
      </c>
    </row>
    <row r="10" spans="1:21" x14ac:dyDescent="0.35">
      <c r="A10" s="3" t="s">
        <v>86</v>
      </c>
      <c r="B10" s="3">
        <v>3</v>
      </c>
      <c r="C10" s="3" t="s">
        <v>49</v>
      </c>
      <c r="D10" s="3" t="s">
        <v>88</v>
      </c>
      <c r="E10" s="3" t="s">
        <v>26</v>
      </c>
      <c r="F10" s="3" t="s">
        <v>26</v>
      </c>
      <c r="G10" s="1">
        <v>2</v>
      </c>
      <c r="H10" s="6" t="s">
        <v>27</v>
      </c>
      <c r="I10" s="3" t="s">
        <v>28</v>
      </c>
      <c r="J10" s="6" t="s">
        <v>29</v>
      </c>
      <c r="K10" s="6" t="s">
        <v>30</v>
      </c>
      <c r="L10" s="3" t="s">
        <v>39</v>
      </c>
      <c r="M10" s="3" t="s">
        <v>40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 t="shared" si="0"/>
        <v>SELECT 304/316 in B1</v>
      </c>
      <c r="T10" s="3" t="str">
        <f t="shared" si="1"/>
        <v>( 304 or 316 SS of ) FLAT WASHER, STRUCTURAL, M20</v>
      </c>
      <c r="U10" s="3" t="str">
        <f t="shared" si="2"/>
        <v>Will calculate when Qty/Dwg and Inst/Grp have values</v>
      </c>
    </row>
    <row r="11" spans="1:21" x14ac:dyDescent="0.35">
      <c r="A11" s="3" t="s">
        <v>86</v>
      </c>
      <c r="B11" s="3">
        <v>3</v>
      </c>
      <c r="C11" s="3" t="s">
        <v>50</v>
      </c>
      <c r="D11" s="3" t="s">
        <v>89</v>
      </c>
      <c r="E11" s="3" t="s">
        <v>26</v>
      </c>
      <c r="F11" s="3" t="s">
        <v>26</v>
      </c>
      <c r="G11" s="1">
        <v>2</v>
      </c>
      <c r="H11" s="6" t="s">
        <v>27</v>
      </c>
      <c r="I11" s="3" t="s">
        <v>28</v>
      </c>
      <c r="J11" s="6" t="s">
        <v>29</v>
      </c>
      <c r="K11" s="6" t="s">
        <v>30</v>
      </c>
      <c r="L11" s="3" t="s">
        <v>35</v>
      </c>
      <c r="M11" s="3" t="s">
        <v>36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 t="shared" si="0"/>
        <v>SELECT 304/316 in B1</v>
      </c>
      <c r="T11" s="3" t="str">
        <f t="shared" si="1"/>
        <v>( 304 or 316 SS of ) NUT, HEAVY HEX, STRUCTURAL, M20</v>
      </c>
      <c r="U11" s="3" t="str">
        <f t="shared" si="2"/>
        <v>Will calculate when Qty/Dwg and Inst/Grp have values</v>
      </c>
    </row>
    <row r="12" spans="1:21" x14ac:dyDescent="0.35">
      <c r="A12" s="3" t="s">
        <v>86</v>
      </c>
      <c r="B12" s="3">
        <v>4</v>
      </c>
      <c r="C12" s="3" t="s">
        <v>51</v>
      </c>
      <c r="D12" s="3" t="s">
        <v>87</v>
      </c>
      <c r="E12" s="3" t="s">
        <v>26</v>
      </c>
      <c r="F12" s="3" t="s">
        <v>26</v>
      </c>
      <c r="G12" s="1">
        <v>2</v>
      </c>
      <c r="H12" s="6" t="s">
        <v>27</v>
      </c>
      <c r="I12" s="3" t="s">
        <v>28</v>
      </c>
      <c r="J12" s="6" t="s">
        <v>83</v>
      </c>
      <c r="K12" s="6" t="s">
        <v>30</v>
      </c>
      <c r="L12" s="3" t="s">
        <v>31</v>
      </c>
      <c r="M12" s="3" t="s">
        <v>32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si="0"/>
        <v>SELECT 304/316 in B1</v>
      </c>
      <c r="T12" s="3" t="str">
        <f t="shared" si="1"/>
        <v>( 304 or 316 SS of ) BOLT, HEAVY HEX HEAD, STRUCTURAL, M20 X 50</v>
      </c>
      <c r="U12" s="3" t="str">
        <f t="shared" si="2"/>
        <v>Will calculate when Qty/Dwg and Inst/Grp have values</v>
      </c>
    </row>
    <row r="13" spans="1:21" x14ac:dyDescent="0.35">
      <c r="A13" s="3" t="s">
        <v>86</v>
      </c>
      <c r="B13" s="3">
        <v>4</v>
      </c>
      <c r="C13" s="3" t="s">
        <v>52</v>
      </c>
      <c r="D13" s="3" t="s">
        <v>88</v>
      </c>
      <c r="E13" s="3" t="s">
        <v>26</v>
      </c>
      <c r="F13" s="3" t="s">
        <v>26</v>
      </c>
      <c r="G13" s="1">
        <v>2</v>
      </c>
      <c r="H13" s="6" t="s">
        <v>27</v>
      </c>
      <c r="I13" s="3" t="s">
        <v>28</v>
      </c>
      <c r="J13" s="6" t="s">
        <v>29</v>
      </c>
      <c r="K13" s="6" t="s">
        <v>30</v>
      </c>
      <c r="L13" s="3" t="s">
        <v>39</v>
      </c>
      <c r="M13" s="3" t="s">
        <v>40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0"/>
        <v>SELECT 304/316 in B1</v>
      </c>
      <c r="T13" s="3" t="str">
        <f t="shared" si="1"/>
        <v>( 304 or 316 SS of ) FLAT WASHER, STRUCTURAL, M20</v>
      </c>
      <c r="U13" s="3" t="str">
        <f t="shared" si="2"/>
        <v>Will calculate when Qty/Dwg and Inst/Grp have values</v>
      </c>
    </row>
    <row r="14" spans="1:21" x14ac:dyDescent="0.35">
      <c r="A14" s="3" t="s">
        <v>86</v>
      </c>
      <c r="B14" s="3">
        <v>4</v>
      </c>
      <c r="C14" s="3" t="s">
        <v>53</v>
      </c>
      <c r="D14" s="3" t="s">
        <v>89</v>
      </c>
      <c r="E14" s="3" t="s">
        <v>26</v>
      </c>
      <c r="F14" s="3" t="s">
        <v>26</v>
      </c>
      <c r="G14" s="1">
        <v>2</v>
      </c>
      <c r="H14" s="6" t="s">
        <v>27</v>
      </c>
      <c r="I14" s="3" t="s">
        <v>28</v>
      </c>
      <c r="J14" s="6" t="s">
        <v>29</v>
      </c>
      <c r="K14" s="6" t="s">
        <v>30</v>
      </c>
      <c r="L14" s="3" t="s">
        <v>35</v>
      </c>
      <c r="M14" s="3" t="s">
        <v>36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0"/>
        <v>SELECT 304/316 in B1</v>
      </c>
      <c r="T14" s="3" t="str">
        <f t="shared" si="1"/>
        <v>( 304 or 316 SS of ) NUT, HEAVY HEX, STRUCTURAL, M20</v>
      </c>
      <c r="U14" s="3" t="str">
        <f t="shared" si="2"/>
        <v>Will calculate when Qty/Dwg and Inst/Grp have values</v>
      </c>
    </row>
    <row r="15" spans="1:21" x14ac:dyDescent="0.35">
      <c r="A15" s="3" t="s">
        <v>86</v>
      </c>
      <c r="B15" s="3">
        <v>5</v>
      </c>
      <c r="C15" s="3" t="s">
        <v>29</v>
      </c>
      <c r="D15" s="3" t="s">
        <v>87</v>
      </c>
      <c r="E15" s="3" t="s">
        <v>26</v>
      </c>
      <c r="F15" s="3" t="s">
        <v>26</v>
      </c>
      <c r="G15" s="1">
        <v>2</v>
      </c>
      <c r="H15" s="6" t="s">
        <v>27</v>
      </c>
      <c r="I15" s="3" t="s">
        <v>28</v>
      </c>
      <c r="J15" s="6" t="s">
        <v>83</v>
      </c>
      <c r="K15" s="6" t="s">
        <v>30</v>
      </c>
      <c r="L15" s="3" t="s">
        <v>31</v>
      </c>
      <c r="M15" s="3" t="s">
        <v>32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1</v>
      </c>
      <c r="S15" s="3" t="str">
        <f t="shared" si="0"/>
        <v>SELECT 304/316 in B1</v>
      </c>
      <c r="T15" s="3" t="str">
        <f t="shared" si="1"/>
        <v>( 304 or 316 SS of ) BOLT, HEAVY HEX HEAD, STRUCTURAL, M20 X 50</v>
      </c>
      <c r="U15" s="3" t="str">
        <f t="shared" si="2"/>
        <v>Will calculate when Qty/Dwg and Inst/Grp have values</v>
      </c>
    </row>
    <row r="16" spans="1:21" x14ac:dyDescent="0.35">
      <c r="A16" s="3" t="s">
        <v>86</v>
      </c>
      <c r="B16" s="3">
        <v>5</v>
      </c>
      <c r="C16" s="3" t="s">
        <v>54</v>
      </c>
      <c r="D16" s="3" t="s">
        <v>88</v>
      </c>
      <c r="E16" s="3" t="s">
        <v>26</v>
      </c>
      <c r="F16" s="3" t="s">
        <v>26</v>
      </c>
      <c r="G16" s="1">
        <v>2</v>
      </c>
      <c r="H16" s="6" t="s">
        <v>27</v>
      </c>
      <c r="I16" s="3" t="s">
        <v>28</v>
      </c>
      <c r="J16" s="6" t="s">
        <v>29</v>
      </c>
      <c r="K16" s="6" t="s">
        <v>30</v>
      </c>
      <c r="L16" s="3" t="s">
        <v>39</v>
      </c>
      <c r="M16" s="3" t="s">
        <v>40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1</v>
      </c>
      <c r="S16" s="3" t="str">
        <f t="shared" si="0"/>
        <v>SELECT 304/316 in B1</v>
      </c>
      <c r="T16" s="3" t="str">
        <f t="shared" si="1"/>
        <v>( 304 or 316 SS of ) FLAT WASHER, STRUCTURAL, M20</v>
      </c>
      <c r="U16" s="3" t="str">
        <f t="shared" si="2"/>
        <v>Will calculate when Qty/Dwg and Inst/Grp have values</v>
      </c>
    </row>
    <row r="17" spans="1:21" x14ac:dyDescent="0.35">
      <c r="A17" s="3" t="s">
        <v>86</v>
      </c>
      <c r="B17" s="3">
        <v>5</v>
      </c>
      <c r="C17" s="3" t="s">
        <v>55</v>
      </c>
      <c r="D17" s="3" t="s">
        <v>89</v>
      </c>
      <c r="E17" s="3" t="s">
        <v>26</v>
      </c>
      <c r="F17" s="3" t="s">
        <v>26</v>
      </c>
      <c r="G17" s="1">
        <v>2</v>
      </c>
      <c r="H17" s="6" t="s">
        <v>27</v>
      </c>
      <c r="I17" s="3" t="s">
        <v>28</v>
      </c>
      <c r="J17" s="6" t="s">
        <v>29</v>
      </c>
      <c r="K17" s="6" t="s">
        <v>30</v>
      </c>
      <c r="L17" s="3" t="s">
        <v>35</v>
      </c>
      <c r="M17" s="3" t="s">
        <v>36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1</v>
      </c>
      <c r="S17" s="3" t="str">
        <f t="shared" si="0"/>
        <v>SELECT 304/316 in B1</v>
      </c>
      <c r="T17" s="3" t="str">
        <f t="shared" si="1"/>
        <v>( 304 or 316 SS of ) NUT, HEAVY HEX, STRUCTURAL, M20</v>
      </c>
      <c r="U17" s="3" t="str">
        <f t="shared" si="2"/>
        <v>Will calculate when Qty/Dwg and Inst/Grp have values</v>
      </c>
    </row>
    <row r="18" spans="1:21" x14ac:dyDescent="0.35">
      <c r="A18" s="3" t="s">
        <v>86</v>
      </c>
      <c r="B18" s="3">
        <v>6</v>
      </c>
      <c r="C18" s="3" t="s">
        <v>56</v>
      </c>
      <c r="D18" s="3" t="s">
        <v>87</v>
      </c>
      <c r="E18" s="3" t="s">
        <v>26</v>
      </c>
      <c r="F18" s="3" t="s">
        <v>26</v>
      </c>
      <c r="G18" s="1">
        <v>5</v>
      </c>
      <c r="H18" s="6" t="s">
        <v>27</v>
      </c>
      <c r="I18" s="3" t="s">
        <v>28</v>
      </c>
      <c r="J18" s="6" t="s">
        <v>83</v>
      </c>
      <c r="K18" s="6" t="s">
        <v>30</v>
      </c>
      <c r="L18" s="3" t="s">
        <v>31</v>
      </c>
      <c r="M18" s="3" t="s">
        <v>32</v>
      </c>
      <c r="N18" s="3" t="s">
        <v>26</v>
      </c>
      <c r="O18" s="3" t="s">
        <v>26</v>
      </c>
      <c r="P18" s="3" t="s">
        <v>26</v>
      </c>
      <c r="Q18" s="3">
        <v>0</v>
      </c>
      <c r="R18" s="3">
        <v>1</v>
      </c>
      <c r="S18" s="3" t="str">
        <f t="shared" si="0"/>
        <v>SELECT 304/316 in B1</v>
      </c>
      <c r="T18" s="3" t="str">
        <f t="shared" si="1"/>
        <v>( 304 or 316 SS of ) BOLT, HEAVY HEX HEAD, STRUCTURAL, M20 X 50</v>
      </c>
      <c r="U18" s="3" t="str">
        <f t="shared" si="2"/>
        <v>Will calculate when Qty/Dwg and Inst/Grp have values</v>
      </c>
    </row>
    <row r="19" spans="1:21" x14ac:dyDescent="0.35">
      <c r="A19" s="3" t="s">
        <v>86</v>
      </c>
      <c r="B19" s="3">
        <v>6</v>
      </c>
      <c r="C19" s="3" t="s">
        <v>57</v>
      </c>
      <c r="D19" s="3" t="s">
        <v>88</v>
      </c>
      <c r="E19" s="3" t="s">
        <v>26</v>
      </c>
      <c r="F19" s="3" t="s">
        <v>26</v>
      </c>
      <c r="G19" s="1">
        <v>5</v>
      </c>
      <c r="H19" s="6" t="s">
        <v>27</v>
      </c>
      <c r="I19" s="3" t="s">
        <v>28</v>
      </c>
      <c r="J19" s="6" t="s">
        <v>29</v>
      </c>
      <c r="K19" s="6" t="s">
        <v>30</v>
      </c>
      <c r="L19" s="3" t="s">
        <v>39</v>
      </c>
      <c r="M19" s="3" t="s">
        <v>40</v>
      </c>
      <c r="N19" s="3" t="s">
        <v>26</v>
      </c>
      <c r="O19" s="3" t="s">
        <v>26</v>
      </c>
      <c r="P19" s="3" t="s">
        <v>26</v>
      </c>
      <c r="Q19" s="3">
        <v>0</v>
      </c>
      <c r="R19" s="3">
        <v>1</v>
      </c>
      <c r="S19" s="3" t="str">
        <f t="shared" si="0"/>
        <v>SELECT 304/316 in B1</v>
      </c>
      <c r="T19" s="3" t="str">
        <f t="shared" si="1"/>
        <v>( 304 or 316 SS of ) FLAT WASHER, STRUCTURAL, M20</v>
      </c>
      <c r="U19" s="3" t="str">
        <f t="shared" si="2"/>
        <v>Will calculate when Qty/Dwg and Inst/Grp have values</v>
      </c>
    </row>
    <row r="20" spans="1:21" x14ac:dyDescent="0.35">
      <c r="A20" s="3" t="s">
        <v>86</v>
      </c>
      <c r="B20" s="3">
        <v>6</v>
      </c>
      <c r="C20" s="3" t="s">
        <v>58</v>
      </c>
      <c r="D20" s="3" t="s">
        <v>89</v>
      </c>
      <c r="E20" s="3" t="s">
        <v>26</v>
      </c>
      <c r="F20" s="3" t="s">
        <v>26</v>
      </c>
      <c r="G20" s="1">
        <v>5</v>
      </c>
      <c r="H20" s="6" t="s">
        <v>27</v>
      </c>
      <c r="I20" s="3" t="s">
        <v>28</v>
      </c>
      <c r="J20" s="6" t="s">
        <v>29</v>
      </c>
      <c r="K20" s="6" t="s">
        <v>30</v>
      </c>
      <c r="L20" s="3" t="s">
        <v>35</v>
      </c>
      <c r="M20" s="3" t="s">
        <v>36</v>
      </c>
      <c r="N20" s="3" t="s">
        <v>26</v>
      </c>
      <c r="O20" s="3" t="s">
        <v>26</v>
      </c>
      <c r="P20" s="3" t="s">
        <v>26</v>
      </c>
      <c r="Q20" s="3">
        <v>0</v>
      </c>
      <c r="R20" s="3">
        <v>1</v>
      </c>
      <c r="S20" s="3" t="str">
        <f t="shared" si="0"/>
        <v>SELECT 304/316 in B1</v>
      </c>
      <c r="T20" s="3" t="str">
        <f t="shared" si="1"/>
        <v>( 304 or 316 SS of ) NUT, HEAVY HEX, STRUCTURAL, M20</v>
      </c>
      <c r="U20" s="3" t="str">
        <f t="shared" si="2"/>
        <v>Will calculate when Qty/Dwg and Inst/Grp have values</v>
      </c>
    </row>
    <row r="21" spans="1:21" x14ac:dyDescent="0.35">
      <c r="A21" s="3" t="s">
        <v>86</v>
      </c>
      <c r="B21" s="3">
        <v>7</v>
      </c>
      <c r="C21" s="3" t="s">
        <v>59</v>
      </c>
      <c r="D21" s="3" t="s">
        <v>87</v>
      </c>
      <c r="E21" s="3" t="s">
        <v>26</v>
      </c>
      <c r="F21" s="3" t="s">
        <v>26</v>
      </c>
      <c r="G21" s="1">
        <v>4</v>
      </c>
      <c r="H21" s="6" t="s">
        <v>27</v>
      </c>
      <c r="I21" s="3" t="s">
        <v>28</v>
      </c>
      <c r="J21" s="6" t="s">
        <v>83</v>
      </c>
      <c r="K21" s="6" t="s">
        <v>30</v>
      </c>
      <c r="L21" s="3" t="s">
        <v>31</v>
      </c>
      <c r="M21" s="3" t="s">
        <v>32</v>
      </c>
      <c r="N21" s="3" t="s">
        <v>26</v>
      </c>
      <c r="O21" s="3" t="s">
        <v>26</v>
      </c>
      <c r="P21" s="3" t="s">
        <v>26</v>
      </c>
      <c r="Q21" s="3">
        <v>0</v>
      </c>
      <c r="R21" s="3">
        <v>1</v>
      </c>
      <c r="S21" s="3" t="str">
        <f t="shared" si="0"/>
        <v>SELECT 304/316 in B1</v>
      </c>
      <c r="T21" s="3" t="str">
        <f t="shared" si="1"/>
        <v>( 304 or 316 SS of ) BOLT, HEAVY HEX HEAD, STRUCTURAL, M20 X 50</v>
      </c>
      <c r="U21" s="3" t="str">
        <f t="shared" si="2"/>
        <v>Will calculate when Qty/Dwg and Inst/Grp have values</v>
      </c>
    </row>
    <row r="22" spans="1:21" x14ac:dyDescent="0.35">
      <c r="A22" s="3" t="s">
        <v>86</v>
      </c>
      <c r="B22" s="3">
        <v>7</v>
      </c>
      <c r="C22" s="3" t="s">
        <v>60</v>
      </c>
      <c r="D22" s="3" t="s">
        <v>88</v>
      </c>
      <c r="E22" s="3" t="s">
        <v>26</v>
      </c>
      <c r="F22" s="3" t="s">
        <v>26</v>
      </c>
      <c r="G22" s="1">
        <v>4</v>
      </c>
      <c r="H22" s="6" t="s">
        <v>27</v>
      </c>
      <c r="I22" s="3" t="s">
        <v>28</v>
      </c>
      <c r="J22" s="6" t="s">
        <v>29</v>
      </c>
      <c r="K22" s="6" t="s">
        <v>30</v>
      </c>
      <c r="L22" s="3" t="s">
        <v>39</v>
      </c>
      <c r="M22" s="3" t="s">
        <v>40</v>
      </c>
      <c r="N22" s="3" t="s">
        <v>26</v>
      </c>
      <c r="O22" s="3" t="s">
        <v>26</v>
      </c>
      <c r="P22" s="3" t="s">
        <v>26</v>
      </c>
      <c r="Q22" s="3">
        <v>0</v>
      </c>
      <c r="R22" s="3">
        <v>1</v>
      </c>
      <c r="S22" s="3" t="str">
        <f t="shared" si="0"/>
        <v>SELECT 304/316 in B1</v>
      </c>
      <c r="T22" s="3" t="str">
        <f t="shared" si="1"/>
        <v>( 304 or 316 SS of ) FLAT WASHER, STRUCTURAL, M20</v>
      </c>
      <c r="U22" s="3" t="str">
        <f t="shared" si="2"/>
        <v>Will calculate when Qty/Dwg and Inst/Grp have values</v>
      </c>
    </row>
    <row r="23" spans="1:21" x14ac:dyDescent="0.35">
      <c r="A23" s="3" t="s">
        <v>86</v>
      </c>
      <c r="B23" s="3">
        <v>7</v>
      </c>
      <c r="C23" s="3" t="s">
        <v>61</v>
      </c>
      <c r="D23" s="3" t="s">
        <v>89</v>
      </c>
      <c r="E23" s="3" t="s">
        <v>26</v>
      </c>
      <c r="F23" s="3" t="s">
        <v>26</v>
      </c>
      <c r="G23" s="1">
        <v>4</v>
      </c>
      <c r="H23" s="6" t="s">
        <v>27</v>
      </c>
      <c r="I23" s="3" t="s">
        <v>28</v>
      </c>
      <c r="J23" s="6" t="s">
        <v>29</v>
      </c>
      <c r="K23" s="6" t="s">
        <v>30</v>
      </c>
      <c r="L23" s="3" t="s">
        <v>35</v>
      </c>
      <c r="M23" s="3" t="s">
        <v>36</v>
      </c>
      <c r="N23" s="3" t="s">
        <v>26</v>
      </c>
      <c r="O23" s="3" t="s">
        <v>26</v>
      </c>
      <c r="P23" s="3" t="s">
        <v>26</v>
      </c>
      <c r="Q23" s="3">
        <v>0</v>
      </c>
      <c r="R23" s="3">
        <v>1</v>
      </c>
      <c r="S23" s="3" t="str">
        <f t="shared" si="0"/>
        <v>SELECT 304/316 in B1</v>
      </c>
      <c r="T23" s="3" t="str">
        <f t="shared" si="1"/>
        <v>( 304 or 316 SS of ) NUT, HEAVY HEX, STRUCTURAL, M20</v>
      </c>
      <c r="U23" s="3" t="str">
        <f t="shared" si="2"/>
        <v>Will calculate when Qty/Dwg and Inst/Grp have values</v>
      </c>
    </row>
    <row r="24" spans="1:21" x14ac:dyDescent="0.35">
      <c r="A24" s="3" t="s">
        <v>86</v>
      </c>
      <c r="B24" s="3">
        <v>8</v>
      </c>
      <c r="C24" s="3" t="s">
        <v>62</v>
      </c>
      <c r="D24" s="3" t="s">
        <v>87</v>
      </c>
      <c r="E24" s="3" t="s">
        <v>26</v>
      </c>
      <c r="F24" s="3" t="s">
        <v>26</v>
      </c>
      <c r="G24" s="1">
        <v>8</v>
      </c>
      <c r="H24" s="6" t="s">
        <v>27</v>
      </c>
      <c r="I24" s="3" t="s">
        <v>28</v>
      </c>
      <c r="J24" s="6" t="s">
        <v>83</v>
      </c>
      <c r="K24" s="6" t="s">
        <v>30</v>
      </c>
      <c r="L24" s="3" t="s">
        <v>31</v>
      </c>
      <c r="M24" s="3" t="s">
        <v>32</v>
      </c>
      <c r="N24" s="3" t="s">
        <v>26</v>
      </c>
      <c r="O24" s="3" t="s">
        <v>26</v>
      </c>
      <c r="P24" s="3" t="s">
        <v>26</v>
      </c>
      <c r="Q24" s="3">
        <v>0</v>
      </c>
      <c r="R24" s="3">
        <v>1</v>
      </c>
      <c r="S24" s="3" t="str">
        <f t="shared" si="0"/>
        <v>SELECT 304/316 in B1</v>
      </c>
      <c r="T24" s="3" t="str">
        <f t="shared" si="1"/>
        <v>( 304 or 316 SS of ) BOLT, HEAVY HEX HEAD, STRUCTURAL, M20 X 50</v>
      </c>
      <c r="U24" s="3" t="str">
        <f t="shared" si="2"/>
        <v>Will calculate when Qty/Dwg and Inst/Grp have values</v>
      </c>
    </row>
    <row r="25" spans="1:21" x14ac:dyDescent="0.35">
      <c r="A25" s="3" t="s">
        <v>86</v>
      </c>
      <c r="B25" s="3">
        <v>8</v>
      </c>
      <c r="C25" s="3" t="s">
        <v>83</v>
      </c>
      <c r="D25" s="3" t="s">
        <v>88</v>
      </c>
      <c r="E25" s="3" t="s">
        <v>26</v>
      </c>
      <c r="F25" s="3" t="s">
        <v>26</v>
      </c>
      <c r="G25" s="1">
        <v>8</v>
      </c>
      <c r="H25" s="6" t="s">
        <v>27</v>
      </c>
      <c r="I25" s="3" t="s">
        <v>28</v>
      </c>
      <c r="J25" s="6" t="s">
        <v>29</v>
      </c>
      <c r="K25" s="6" t="s">
        <v>30</v>
      </c>
      <c r="L25" s="3" t="s">
        <v>39</v>
      </c>
      <c r="M25" s="3" t="s">
        <v>40</v>
      </c>
      <c r="N25" s="3" t="s">
        <v>26</v>
      </c>
      <c r="O25" s="3" t="s">
        <v>26</v>
      </c>
      <c r="P25" s="3" t="s">
        <v>26</v>
      </c>
      <c r="Q25" s="3">
        <v>0</v>
      </c>
      <c r="R25" s="3">
        <v>1</v>
      </c>
      <c r="S25" s="3" t="str">
        <f t="shared" si="0"/>
        <v>SELECT 304/316 in B1</v>
      </c>
      <c r="T25" s="3" t="str">
        <f t="shared" si="1"/>
        <v>( 304 or 316 SS of ) FLAT WASHER, STRUCTURAL, M20</v>
      </c>
      <c r="U25" s="3" t="str">
        <f t="shared" si="2"/>
        <v>Will calculate when Qty/Dwg and Inst/Grp have values</v>
      </c>
    </row>
    <row r="26" spans="1:21" x14ac:dyDescent="0.35">
      <c r="A26" s="3" t="s">
        <v>86</v>
      </c>
      <c r="B26" s="3">
        <v>8</v>
      </c>
      <c r="C26" s="3" t="s">
        <v>84</v>
      </c>
      <c r="D26" s="3" t="s">
        <v>89</v>
      </c>
      <c r="E26" s="3" t="s">
        <v>26</v>
      </c>
      <c r="F26" s="3" t="s">
        <v>26</v>
      </c>
      <c r="G26" s="1">
        <v>8</v>
      </c>
      <c r="H26" s="6" t="s">
        <v>27</v>
      </c>
      <c r="I26" s="3" t="s">
        <v>28</v>
      </c>
      <c r="J26" s="6" t="s">
        <v>29</v>
      </c>
      <c r="K26" s="6" t="s">
        <v>30</v>
      </c>
      <c r="L26" s="3" t="s">
        <v>35</v>
      </c>
      <c r="M26" s="3" t="s">
        <v>36</v>
      </c>
      <c r="N26" s="3" t="s">
        <v>26</v>
      </c>
      <c r="O26" s="3" t="s">
        <v>26</v>
      </c>
      <c r="P26" s="3" t="s">
        <v>26</v>
      </c>
      <c r="Q26" s="3">
        <v>0</v>
      </c>
      <c r="R26" s="3">
        <v>1</v>
      </c>
      <c r="S26" s="3" t="str">
        <f t="shared" si="0"/>
        <v>SELECT 304/316 in B1</v>
      </c>
      <c r="T26" s="3" t="str">
        <f t="shared" si="1"/>
        <v>( 304 or 316 SS of ) NUT, HEAVY HEX, STRUCTURAL, M20</v>
      </c>
      <c r="U26" s="3" t="str">
        <f t="shared" si="2"/>
        <v>Will calculate when Qty/Dwg and Inst/Grp have values</v>
      </c>
    </row>
    <row r="27" spans="1:21" x14ac:dyDescent="0.35">
      <c r="A27" s="3" t="s">
        <v>86</v>
      </c>
      <c r="B27" s="3">
        <v>9</v>
      </c>
      <c r="C27" s="3" t="s">
        <v>90</v>
      </c>
      <c r="D27" s="3" t="s">
        <v>87</v>
      </c>
      <c r="E27" s="3" t="s">
        <v>26</v>
      </c>
      <c r="F27" s="3" t="s">
        <v>26</v>
      </c>
      <c r="G27" s="1">
        <v>4</v>
      </c>
      <c r="H27" s="6" t="s">
        <v>27</v>
      </c>
      <c r="I27" s="3" t="s">
        <v>28</v>
      </c>
      <c r="J27" s="6" t="s">
        <v>83</v>
      </c>
      <c r="K27" s="6" t="s">
        <v>30</v>
      </c>
      <c r="L27" s="3" t="s">
        <v>31</v>
      </c>
      <c r="M27" s="3" t="s">
        <v>32</v>
      </c>
      <c r="N27" s="3" t="s">
        <v>26</v>
      </c>
      <c r="O27" s="3" t="s">
        <v>26</v>
      </c>
      <c r="P27" s="3" t="s">
        <v>26</v>
      </c>
      <c r="Q27" s="3">
        <v>0</v>
      </c>
      <c r="R27" s="3">
        <v>1</v>
      </c>
      <c r="S27" s="3" t="str">
        <f t="shared" si="0"/>
        <v>SELECT 304/316 in B1</v>
      </c>
      <c r="T27" s="3" t="str">
        <f t="shared" si="1"/>
        <v>( 304 or 316 SS of ) BOLT, HEAVY HEX HEAD, STRUCTURAL, M20 X 50</v>
      </c>
      <c r="U27" s="3" t="str">
        <f t="shared" si="2"/>
        <v>Will calculate when Qty/Dwg and Inst/Grp have values</v>
      </c>
    </row>
    <row r="28" spans="1:21" x14ac:dyDescent="0.35">
      <c r="A28" s="3" t="s">
        <v>86</v>
      </c>
      <c r="B28" s="3">
        <v>9</v>
      </c>
      <c r="C28" s="3" t="s">
        <v>91</v>
      </c>
      <c r="D28" s="3" t="s">
        <v>88</v>
      </c>
      <c r="E28" s="3" t="s">
        <v>26</v>
      </c>
      <c r="F28" s="3" t="s">
        <v>26</v>
      </c>
      <c r="G28" s="1">
        <v>4</v>
      </c>
      <c r="H28" s="6" t="s">
        <v>27</v>
      </c>
      <c r="I28" s="3" t="s">
        <v>28</v>
      </c>
      <c r="J28" s="6" t="s">
        <v>29</v>
      </c>
      <c r="K28" s="6" t="s">
        <v>30</v>
      </c>
      <c r="L28" s="3" t="s">
        <v>39</v>
      </c>
      <c r="M28" s="3" t="s">
        <v>40</v>
      </c>
      <c r="N28" s="3" t="s">
        <v>26</v>
      </c>
      <c r="O28" s="3" t="s">
        <v>26</v>
      </c>
      <c r="P28" s="3" t="s">
        <v>26</v>
      </c>
      <c r="Q28" s="3">
        <v>0</v>
      </c>
      <c r="R28" s="3">
        <v>1</v>
      </c>
      <c r="S28" s="3" t="str">
        <f t="shared" si="0"/>
        <v>SELECT 304/316 in B1</v>
      </c>
      <c r="T28" s="3" t="str">
        <f t="shared" si="1"/>
        <v>( 304 or 316 SS of ) FLAT WASHER, STRUCTURAL, M20</v>
      </c>
      <c r="U28" s="3" t="str">
        <f t="shared" si="2"/>
        <v>Will calculate when Qty/Dwg and Inst/Grp have values</v>
      </c>
    </row>
    <row r="29" spans="1:21" x14ac:dyDescent="0.35">
      <c r="A29" s="3" t="s">
        <v>86</v>
      </c>
      <c r="B29" s="3">
        <v>9</v>
      </c>
      <c r="C29" s="3" t="s">
        <v>92</v>
      </c>
      <c r="D29" s="3" t="s">
        <v>89</v>
      </c>
      <c r="E29" s="3" t="s">
        <v>26</v>
      </c>
      <c r="F29" s="3" t="s">
        <v>26</v>
      </c>
      <c r="G29" s="1">
        <v>4</v>
      </c>
      <c r="H29" s="6" t="s">
        <v>27</v>
      </c>
      <c r="I29" s="3" t="s">
        <v>28</v>
      </c>
      <c r="J29" s="6" t="s">
        <v>29</v>
      </c>
      <c r="K29" s="6" t="s">
        <v>30</v>
      </c>
      <c r="L29" s="3" t="s">
        <v>35</v>
      </c>
      <c r="M29" s="3" t="s">
        <v>36</v>
      </c>
      <c r="N29" s="3" t="s">
        <v>26</v>
      </c>
      <c r="O29" s="3" t="s">
        <v>26</v>
      </c>
      <c r="P29" s="3" t="s">
        <v>26</v>
      </c>
      <c r="Q29" s="3">
        <v>0</v>
      </c>
      <c r="R29" s="3">
        <v>1</v>
      </c>
      <c r="S29" s="3" t="str">
        <f t="shared" si="0"/>
        <v>SELECT 304/316 in B1</v>
      </c>
      <c r="T29" s="3" t="str">
        <f t="shared" si="1"/>
        <v>( 304 or 316 SS of ) NUT, HEAVY HEX, STRUCTURAL, M20</v>
      </c>
      <c r="U29" s="3" t="str">
        <f t="shared" si="2"/>
        <v>Will calculate when Qty/Dwg and Inst/Grp have values</v>
      </c>
    </row>
    <row r="30" spans="1:21" x14ac:dyDescent="0.35">
      <c r="A30" s="3" t="s">
        <v>86</v>
      </c>
      <c r="B30" s="3">
        <v>10</v>
      </c>
      <c r="C30" s="3" t="s">
        <v>93</v>
      </c>
      <c r="D30" s="3" t="s">
        <v>87</v>
      </c>
      <c r="E30" s="3" t="s">
        <v>26</v>
      </c>
      <c r="F30" s="3" t="s">
        <v>26</v>
      </c>
      <c r="G30" s="1">
        <v>8</v>
      </c>
      <c r="H30" s="6" t="s">
        <v>27</v>
      </c>
      <c r="I30" s="3" t="s">
        <v>28</v>
      </c>
      <c r="J30" s="6" t="s">
        <v>83</v>
      </c>
      <c r="K30" s="6" t="s">
        <v>30</v>
      </c>
      <c r="L30" s="3" t="s">
        <v>31</v>
      </c>
      <c r="M30" s="3" t="s">
        <v>32</v>
      </c>
      <c r="N30" s="3" t="s">
        <v>26</v>
      </c>
      <c r="O30" s="3" t="s">
        <v>26</v>
      </c>
      <c r="P30" s="3" t="s">
        <v>26</v>
      </c>
      <c r="Q30" s="3">
        <v>0</v>
      </c>
      <c r="R30" s="3">
        <v>1</v>
      </c>
      <c r="S30" s="3" t="str">
        <f t="shared" si="0"/>
        <v>SELECT 304/316 in B1</v>
      </c>
      <c r="T30" s="3" t="str">
        <f t="shared" si="1"/>
        <v>( 304 or 316 SS of ) BOLT, HEAVY HEX HEAD, STRUCTURAL, M20 X 50</v>
      </c>
      <c r="U30" s="3" t="str">
        <f t="shared" si="2"/>
        <v>Will calculate when Qty/Dwg and Inst/Grp have values</v>
      </c>
    </row>
    <row r="31" spans="1:21" x14ac:dyDescent="0.35">
      <c r="A31" s="3" t="s">
        <v>86</v>
      </c>
      <c r="B31" s="3">
        <v>10</v>
      </c>
      <c r="C31" s="3" t="s">
        <v>28</v>
      </c>
      <c r="D31" s="3" t="s">
        <v>88</v>
      </c>
      <c r="E31" s="3" t="s">
        <v>26</v>
      </c>
      <c r="F31" s="3" t="s">
        <v>26</v>
      </c>
      <c r="G31" s="1">
        <v>8</v>
      </c>
      <c r="H31" s="6" t="s">
        <v>27</v>
      </c>
      <c r="I31" s="3" t="s">
        <v>28</v>
      </c>
      <c r="J31" s="6" t="s">
        <v>29</v>
      </c>
      <c r="K31" s="6" t="s">
        <v>30</v>
      </c>
      <c r="L31" s="3" t="s">
        <v>39</v>
      </c>
      <c r="M31" s="3" t="s">
        <v>40</v>
      </c>
      <c r="N31" s="3" t="s">
        <v>26</v>
      </c>
      <c r="O31" s="3" t="s">
        <v>26</v>
      </c>
      <c r="P31" s="3" t="s">
        <v>26</v>
      </c>
      <c r="Q31" s="3">
        <v>0</v>
      </c>
      <c r="R31" s="3">
        <v>1</v>
      </c>
      <c r="S31" s="3" t="str">
        <f t="shared" si="0"/>
        <v>SELECT 304/316 in B1</v>
      </c>
      <c r="T31" s="3" t="str">
        <f t="shared" si="1"/>
        <v>( 304 or 316 SS of ) FLAT WASHER, STRUCTURAL, M20</v>
      </c>
      <c r="U31" s="3" t="str">
        <f t="shared" si="2"/>
        <v>Will calculate when Qty/Dwg and Inst/Grp have values</v>
      </c>
    </row>
    <row r="32" spans="1:21" x14ac:dyDescent="0.35">
      <c r="A32" s="3" t="s">
        <v>86</v>
      </c>
      <c r="B32" s="3">
        <v>10</v>
      </c>
      <c r="C32" s="3" t="s">
        <v>94</v>
      </c>
      <c r="D32" s="3" t="s">
        <v>89</v>
      </c>
      <c r="E32" s="3" t="s">
        <v>26</v>
      </c>
      <c r="F32" s="3" t="s">
        <v>26</v>
      </c>
      <c r="G32" s="1">
        <v>8</v>
      </c>
      <c r="H32" s="6" t="s">
        <v>27</v>
      </c>
      <c r="I32" s="3" t="s">
        <v>28</v>
      </c>
      <c r="J32" s="6" t="s">
        <v>29</v>
      </c>
      <c r="K32" s="6" t="s">
        <v>30</v>
      </c>
      <c r="L32" s="3" t="s">
        <v>35</v>
      </c>
      <c r="M32" s="3" t="s">
        <v>36</v>
      </c>
      <c r="N32" s="3" t="s">
        <v>26</v>
      </c>
      <c r="O32" s="3" t="s">
        <v>26</v>
      </c>
      <c r="P32" s="3" t="s">
        <v>26</v>
      </c>
      <c r="Q32" s="3">
        <v>0</v>
      </c>
      <c r="R32" s="3">
        <v>1</v>
      </c>
      <c r="S32" s="3" t="str">
        <f t="shared" si="0"/>
        <v>SELECT 304/316 in B1</v>
      </c>
      <c r="T32" s="3" t="str">
        <f t="shared" si="1"/>
        <v>( 304 or 316 SS of ) NUT, HEAVY HEX, STRUCTURAL, M20</v>
      </c>
      <c r="U32" s="3" t="str">
        <f t="shared" si="2"/>
        <v>Will calculate when Qty/Dwg and Inst/Grp have values</v>
      </c>
    </row>
    <row r="34" spans="1:2" x14ac:dyDescent="0.35">
      <c r="A34" s="3" t="s">
        <v>63</v>
      </c>
      <c r="B34" s="2" t="s">
        <v>66</v>
      </c>
    </row>
    <row r="35" spans="1:2" x14ac:dyDescent="0.35">
      <c r="A35" s="3" t="s">
        <v>65</v>
      </c>
      <c r="B35" s="2" t="s">
        <v>95</v>
      </c>
    </row>
    <row r="36" spans="1:2" x14ac:dyDescent="0.35">
      <c r="A36" s="3" t="s">
        <v>67</v>
      </c>
      <c r="B36" s="2" t="s">
        <v>96</v>
      </c>
    </row>
    <row r="40" spans="1:2" x14ac:dyDescent="0.35">
      <c r="B40" s="2"/>
    </row>
    <row r="41" spans="1:2" x14ac:dyDescent="0.35">
      <c r="B41" s="2"/>
    </row>
    <row r="42" spans="1:2" x14ac:dyDescent="0.35">
      <c r="B42" s="2"/>
    </row>
    <row r="43" spans="1:2" x14ac:dyDescent="0.35">
      <c r="B43" s="2"/>
    </row>
    <row r="44" spans="1:2" x14ac:dyDescent="0.35">
      <c r="B44" s="2"/>
    </row>
    <row r="45" spans="1:2" x14ac:dyDescent="0.35">
      <c r="B45" s="2"/>
    </row>
    <row r="46" spans="1:2" x14ac:dyDescent="0.35">
      <c r="B46" s="2"/>
    </row>
    <row r="47" spans="1:2" x14ac:dyDescent="0.35">
      <c r="B47" s="2"/>
    </row>
    <row r="48" spans="1:2" x14ac:dyDescent="0.35">
      <c r="B48" s="2"/>
    </row>
    <row r="49" spans="2:2" x14ac:dyDescent="0.35">
      <c r="B49" s="2"/>
    </row>
  </sheetData>
  <conditionalFormatting sqref="A1">
    <cfRule type="expression" dxfId="797" priority="9">
      <formula>OR($B$1=304,$B$1=316)</formula>
    </cfRule>
    <cfRule type="expression" dxfId="796" priority="10">
      <formula>NOT(OR($B$1=304,$B$1=316))</formula>
    </cfRule>
  </conditionalFormatting>
  <conditionalFormatting sqref="J1:J32">
    <cfRule type="cellIs" dxfId="795" priority="5" operator="equal">
      <formula>"Y"</formula>
    </cfRule>
  </conditionalFormatting>
  <conditionalFormatting sqref="K1:K32">
    <cfRule type="cellIs" dxfId="794" priority="6" operator="equal">
      <formula>"Standard-Copied"</formula>
    </cfRule>
    <cfRule type="cellIs" dxfId="793" priority="7" operator="equal">
      <formula>"Modified-Adjusted"</formula>
    </cfRule>
    <cfRule type="cellIs" dxfId="792" priority="8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EF5982E4-0723-4419-BE07-B2E34625DA63}">
      <formula1>"304,316,304 or 316"</formula1>
    </dataValidation>
    <dataValidation type="list" allowBlank="1" showInputMessage="1" showErrorMessage="1" sqref="J3:J32" xr:uid="{93AADC62-0715-4989-9F37-39F345158762}">
      <formula1>"N,Y"</formula1>
    </dataValidation>
    <dataValidation type="list" allowBlank="1" showInputMessage="1" showErrorMessage="1" sqref="K3:K32" xr:uid="{BD3FEA3C-2C77-4C93-A475-5840CCD40142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60CBD-D2AD-48F1-8EB1-FDC3F375DCA2}">
  <dimension ref="A1:U22"/>
  <sheetViews>
    <sheetView topLeftCell="F1" zoomScaleNormal="100" workbookViewId="0">
      <selection activeCell="K14" sqref="K14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137.4531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99.8164062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20.26953125" style="3" bestFit="1" customWidth="1"/>
    <col min="20" max="20" width="99.816406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383</v>
      </c>
      <c r="B3" s="3">
        <v>5</v>
      </c>
      <c r="C3" s="3" t="s">
        <v>24</v>
      </c>
      <c r="D3" s="3" t="s">
        <v>282</v>
      </c>
      <c r="E3" s="3" t="s">
        <v>26</v>
      </c>
      <c r="F3" s="3" t="s">
        <v>26</v>
      </c>
      <c r="G3" s="6" t="s">
        <v>261</v>
      </c>
      <c r="H3" s="6" t="s">
        <v>261</v>
      </c>
      <c r="I3" s="3" t="s">
        <v>28</v>
      </c>
      <c r="J3" s="6" t="s">
        <v>29</v>
      </c>
      <c r="K3" s="6" t="s">
        <v>30</v>
      </c>
      <c r="L3" s="3">
        <v>406107</v>
      </c>
      <c r="M3" s="3" t="s">
        <v>384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 t="shared" ref="S3:S14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17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BOLT, HEAVY HEX HEAD, STRUCTURAL, M12 X 25</v>
      </c>
      <c r="U3" s="3" t="str">
        <f t="shared" ref="U3:U14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383</v>
      </c>
      <c r="B4" s="3">
        <v>5</v>
      </c>
      <c r="C4" s="3" t="s">
        <v>33</v>
      </c>
      <c r="D4" s="3" t="s">
        <v>38</v>
      </c>
      <c r="E4" s="3" t="s">
        <v>26</v>
      </c>
      <c r="F4" s="3" t="s">
        <v>26</v>
      </c>
      <c r="G4" s="6" t="s">
        <v>261</v>
      </c>
      <c r="H4" s="6" t="s">
        <v>261</v>
      </c>
      <c r="I4" s="3" t="s">
        <v>28</v>
      </c>
      <c r="J4" s="6" t="s">
        <v>29</v>
      </c>
      <c r="K4" s="6" t="s">
        <v>30</v>
      </c>
      <c r="L4" s="3">
        <v>406477</v>
      </c>
      <c r="M4" s="3" t="s">
        <v>124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si="1"/>
        <v>FLAT WASHER, STRUCTURAL, M12</v>
      </c>
      <c r="U4" s="3" t="str">
        <f t="shared" si="2"/>
        <v>Will calculate when Qty/Dwg and Inst/Grp have values</v>
      </c>
    </row>
    <row r="5" spans="1:21" x14ac:dyDescent="0.35">
      <c r="A5" s="3" t="s">
        <v>383</v>
      </c>
      <c r="B5" s="3">
        <v>5</v>
      </c>
      <c r="C5" s="3" t="s">
        <v>37</v>
      </c>
      <c r="D5" s="3" t="s">
        <v>34</v>
      </c>
      <c r="E5" s="3" t="s">
        <v>26</v>
      </c>
      <c r="F5" s="3" t="s">
        <v>26</v>
      </c>
      <c r="G5" s="6" t="s">
        <v>261</v>
      </c>
      <c r="H5" s="6" t="s">
        <v>261</v>
      </c>
      <c r="I5" s="3" t="s">
        <v>28</v>
      </c>
      <c r="J5" s="6" t="s">
        <v>29</v>
      </c>
      <c r="K5" s="6" t="s">
        <v>30</v>
      </c>
      <c r="L5" s="3">
        <v>406577</v>
      </c>
      <c r="M5" s="3" t="s">
        <v>126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NUT, HEAVY HEX, STRUCTURAL, M12</v>
      </c>
      <c r="U5" s="3" t="str">
        <f t="shared" si="2"/>
        <v>Will calculate when Qty/Dwg and Inst/Grp have values</v>
      </c>
    </row>
    <row r="6" spans="1:21" x14ac:dyDescent="0.35">
      <c r="A6" s="3" t="s">
        <v>383</v>
      </c>
      <c r="B6" s="3">
        <v>8</v>
      </c>
      <c r="C6" s="3" t="s">
        <v>41</v>
      </c>
      <c r="D6" s="3" t="s">
        <v>70</v>
      </c>
      <c r="E6" s="3" t="s">
        <v>26</v>
      </c>
      <c r="F6" s="3" t="s">
        <v>26</v>
      </c>
      <c r="G6" s="6" t="s">
        <v>261</v>
      </c>
      <c r="H6" s="6" t="s">
        <v>261</v>
      </c>
      <c r="I6" s="3" t="s">
        <v>28</v>
      </c>
      <c r="J6" s="6" t="s">
        <v>29</v>
      </c>
      <c r="K6" s="6" t="s">
        <v>30</v>
      </c>
      <c r="L6" s="3">
        <v>406167</v>
      </c>
      <c r="M6" s="3" t="s">
        <v>385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BOLT, HEAVY HEX HEAD, STRUCTURAL, M20 X 40</v>
      </c>
      <c r="U6" s="3" t="str">
        <f t="shared" si="2"/>
        <v>Will calculate when Qty/Dwg and Inst/Grp have values</v>
      </c>
    </row>
    <row r="7" spans="1:21" x14ac:dyDescent="0.35">
      <c r="A7" s="3" t="s">
        <v>383</v>
      </c>
      <c r="B7" s="3">
        <v>8</v>
      </c>
      <c r="C7" s="3" t="s">
        <v>45</v>
      </c>
      <c r="D7" s="3" t="s">
        <v>38</v>
      </c>
      <c r="E7" s="3" t="s">
        <v>26</v>
      </c>
      <c r="F7" s="3" t="s">
        <v>26</v>
      </c>
      <c r="G7" s="6" t="s">
        <v>261</v>
      </c>
      <c r="H7" s="6" t="s">
        <v>261</v>
      </c>
      <c r="I7" s="3" t="s">
        <v>28</v>
      </c>
      <c r="J7" s="6" t="s">
        <v>29</v>
      </c>
      <c r="K7" s="6" t="s">
        <v>30</v>
      </c>
      <c r="L7" s="3">
        <v>406480</v>
      </c>
      <c r="M7" s="3" t="s">
        <v>40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0"/>
        <v>SELECT 304/316 in B1</v>
      </c>
      <c r="T7" s="3" t="str">
        <f t="shared" si="1"/>
        <v>FLAT WASHER, STRUCTURAL, M20</v>
      </c>
      <c r="U7" s="3" t="str">
        <f t="shared" si="2"/>
        <v>Will calculate when Qty/Dwg and Inst/Grp have values</v>
      </c>
    </row>
    <row r="8" spans="1:21" x14ac:dyDescent="0.35">
      <c r="A8" s="3" t="s">
        <v>383</v>
      </c>
      <c r="B8" s="3">
        <v>8</v>
      </c>
      <c r="C8" s="3" t="s">
        <v>47</v>
      </c>
      <c r="D8" s="3" t="s">
        <v>34</v>
      </c>
      <c r="E8" s="3" t="s">
        <v>26</v>
      </c>
      <c r="F8" s="3" t="s">
        <v>26</v>
      </c>
      <c r="G8" s="6" t="s">
        <v>261</v>
      </c>
      <c r="H8" s="6" t="s">
        <v>261</v>
      </c>
      <c r="I8" s="3" t="s">
        <v>28</v>
      </c>
      <c r="J8" s="6" t="s">
        <v>29</v>
      </c>
      <c r="K8" s="6" t="s">
        <v>30</v>
      </c>
      <c r="L8" s="3">
        <v>406581</v>
      </c>
      <c r="M8" s="3" t="s">
        <v>36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0"/>
        <v>SELECT 304/316 in B1</v>
      </c>
      <c r="T8" s="3" t="str">
        <f t="shared" si="1"/>
        <v>NUT, HEAVY HEX, STRUCTURAL, M20</v>
      </c>
      <c r="U8" s="3" t="str">
        <f t="shared" si="2"/>
        <v>Will calculate when Qty/Dwg and Inst/Grp have values</v>
      </c>
    </row>
    <row r="9" spans="1:21" x14ac:dyDescent="0.35">
      <c r="A9" s="3" t="s">
        <v>383</v>
      </c>
      <c r="B9" s="3">
        <v>7</v>
      </c>
      <c r="C9" s="3" t="s">
        <v>48</v>
      </c>
      <c r="D9" s="3" t="s">
        <v>282</v>
      </c>
      <c r="E9" s="3" t="s">
        <v>26</v>
      </c>
      <c r="F9" s="3" t="s">
        <v>26</v>
      </c>
      <c r="G9" s="6" t="s">
        <v>261</v>
      </c>
      <c r="H9" s="6" t="s">
        <v>261</v>
      </c>
      <c r="I9" s="3" t="s">
        <v>28</v>
      </c>
      <c r="J9" s="6" t="s">
        <v>29</v>
      </c>
      <c r="K9" s="6" t="s">
        <v>30</v>
      </c>
      <c r="L9" s="3">
        <v>406107</v>
      </c>
      <c r="M9" s="3" t="s">
        <v>384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ref="S9:S11" si="3">IF(AND(LEN(L9)=9,F9="N/A"),L9,IF(LEN(L9)=9,"( "&amp;L9&amp;" @ "&amp;E9&amp;" "&amp;F9&amp;")",IF(AND($B$1=304,F9="N/A"),VALUE(LEFT(L9,6)),IF(AND($B$1=316,F9="N/A"),VALUE(RIGHT(L9,6)),IF($B$1=304,"( "&amp;VALUE(LEFT(L9,6))&amp;" @ "&amp;E9&amp;" "&amp;F9&amp;")",IF($B$1=316,"( "&amp;VALUE(RIGHT(L9,6))&amp;" @ "&amp;E9&amp;" "&amp;F9&amp;")","SELECT 304/316 in B1"))))))</f>
        <v>SELECT 304/316 in B1</v>
      </c>
      <c r="T9" s="3" t="str">
        <f t="shared" ref="T9:T11" si="4">IF(AND(F9="N/A",OR(LEN(L9)=6,LEN(L9)=9)),M9,IF(AND(F9="n/a",LEN(L9)&gt;9),"( "&amp;$B$1&amp;" SS of ) "&amp;M9,IF(OR(LEN(L9)=6,LEN(L9)=9),"( "&amp;E9&amp;" "&amp;F9&amp;" of ) "&amp;M9,IF(LEN(L9)&gt;9,"( "&amp;E9&amp;" "&amp;F9&amp;" of "&amp;$B$1&amp;" SS of ) "&amp;M9,"ERROR IN WWID OR Measure Units"))))</f>
        <v>BOLT, HEAVY HEX HEAD, STRUCTURAL, M12 X 25</v>
      </c>
      <c r="U9" s="3" t="str">
        <f t="shared" ref="U9:U11" si="5">(IFERROR(IF(G9*H9=0,"Qty/Dwg and Inst/Grp need to be non-zero",G9*H9),"Will calculate when Qty/Dwg and Inst/Grp have values"))</f>
        <v>Will calculate when Qty/Dwg and Inst/Grp have values</v>
      </c>
    </row>
    <row r="10" spans="1:21" x14ac:dyDescent="0.35">
      <c r="A10" s="3" t="s">
        <v>383</v>
      </c>
      <c r="B10" s="3">
        <v>7</v>
      </c>
      <c r="C10" s="3" t="s">
        <v>49</v>
      </c>
      <c r="D10" s="3" t="s">
        <v>38</v>
      </c>
      <c r="E10" s="3" t="s">
        <v>26</v>
      </c>
      <c r="F10" s="3" t="s">
        <v>26</v>
      </c>
      <c r="G10" s="6" t="s">
        <v>261</v>
      </c>
      <c r="H10" s="6" t="s">
        <v>261</v>
      </c>
      <c r="I10" s="3" t="s">
        <v>28</v>
      </c>
      <c r="J10" s="6" t="s">
        <v>29</v>
      </c>
      <c r="K10" s="6" t="s">
        <v>30</v>
      </c>
      <c r="L10" s="3">
        <v>406477</v>
      </c>
      <c r="M10" s="3" t="s">
        <v>124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 t="shared" si="3"/>
        <v>SELECT 304/316 in B1</v>
      </c>
      <c r="T10" s="3" t="str">
        <f t="shared" si="4"/>
        <v>FLAT WASHER, STRUCTURAL, M12</v>
      </c>
      <c r="U10" s="3" t="str">
        <f t="shared" si="5"/>
        <v>Will calculate when Qty/Dwg and Inst/Grp have values</v>
      </c>
    </row>
    <row r="11" spans="1:21" x14ac:dyDescent="0.35">
      <c r="A11" s="3" t="s">
        <v>383</v>
      </c>
      <c r="B11" s="3">
        <v>7</v>
      </c>
      <c r="C11" s="3" t="s">
        <v>50</v>
      </c>
      <c r="D11" s="3" t="s">
        <v>34</v>
      </c>
      <c r="E11" s="3" t="s">
        <v>26</v>
      </c>
      <c r="F11" s="3" t="s">
        <v>26</v>
      </c>
      <c r="G11" s="6" t="s">
        <v>261</v>
      </c>
      <c r="H11" s="6" t="s">
        <v>261</v>
      </c>
      <c r="I11" s="3" t="s">
        <v>28</v>
      </c>
      <c r="J11" s="6" t="s">
        <v>29</v>
      </c>
      <c r="K11" s="6" t="s">
        <v>30</v>
      </c>
      <c r="L11" s="3">
        <v>406577</v>
      </c>
      <c r="M11" s="3" t="s">
        <v>126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 t="shared" si="3"/>
        <v>SELECT 304/316 in B1</v>
      </c>
      <c r="T11" s="3" t="str">
        <f t="shared" si="4"/>
        <v>NUT, HEAVY HEX, STRUCTURAL, M12</v>
      </c>
      <c r="U11" s="3" t="str">
        <f t="shared" si="5"/>
        <v>Will calculate when Qty/Dwg and Inst/Grp have values</v>
      </c>
    </row>
    <row r="12" spans="1:21" x14ac:dyDescent="0.35">
      <c r="A12" s="3" t="s">
        <v>383</v>
      </c>
      <c r="B12" s="3" t="s">
        <v>82</v>
      </c>
      <c r="C12" s="3" t="s">
        <v>51</v>
      </c>
      <c r="D12" s="3" t="s">
        <v>386</v>
      </c>
      <c r="E12" s="3" t="s">
        <v>26</v>
      </c>
      <c r="F12" s="3" t="s">
        <v>26</v>
      </c>
      <c r="G12" s="6" t="s">
        <v>387</v>
      </c>
      <c r="H12" s="6" t="s">
        <v>27</v>
      </c>
      <c r="I12" s="3" t="s">
        <v>28</v>
      </c>
      <c r="J12" s="6" t="s">
        <v>83</v>
      </c>
      <c r="K12" s="6" t="s">
        <v>30</v>
      </c>
      <c r="L12" s="3">
        <v>499352</v>
      </c>
      <c r="M12" s="3" t="s">
        <v>388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si="0"/>
        <v>SELECT 304/316 in B1</v>
      </c>
      <c r="T12" s="3" t="str">
        <f t="shared" si="1"/>
        <v>BRACKET, HANDRAIL, STAMPED, WALL MOUNT, 3-1/4 IN. WALL OFFSET, 1 X 7/16 IN. MTG HOLE, 1-1/2 IN. DROP</v>
      </c>
      <c r="U12" s="3" t="str">
        <f t="shared" si="2"/>
        <v>Will calculate when Qty/Dwg and Inst/Grp have values</v>
      </c>
    </row>
    <row r="13" spans="1:21" x14ac:dyDescent="0.35">
      <c r="A13" s="3" t="s">
        <v>383</v>
      </c>
      <c r="B13" s="3">
        <v>9</v>
      </c>
      <c r="C13" s="3" t="s">
        <v>52</v>
      </c>
      <c r="D13" s="3" t="s">
        <v>389</v>
      </c>
      <c r="E13" s="3" t="s">
        <v>26</v>
      </c>
      <c r="F13" s="3" t="s">
        <v>26</v>
      </c>
      <c r="G13" s="6" t="s">
        <v>390</v>
      </c>
      <c r="H13" s="6" t="s">
        <v>27</v>
      </c>
      <c r="I13" s="3" t="s">
        <v>28</v>
      </c>
      <c r="J13" s="6" t="s">
        <v>29</v>
      </c>
      <c r="K13" s="6" t="s">
        <v>30</v>
      </c>
      <c r="L13" s="3">
        <v>416766</v>
      </c>
      <c r="M13" s="3" t="s">
        <v>391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0"/>
        <v>SELECT 304/316 in B1</v>
      </c>
      <c r="T13" s="3" t="str">
        <f t="shared" si="1"/>
        <v>SCREW, SELF DRILLING, HEX WASHER HEAD, DP #5, NO. 12-24 X 1 1/4 LG</v>
      </c>
      <c r="U13" s="3" t="str">
        <f t="shared" si="2"/>
        <v>Will calculate when Qty/Dwg and Inst/Grp have values</v>
      </c>
    </row>
    <row r="14" spans="1:21" x14ac:dyDescent="0.35">
      <c r="A14" s="3" t="s">
        <v>383</v>
      </c>
      <c r="B14" s="3">
        <v>9</v>
      </c>
      <c r="C14" s="3" t="s">
        <v>53</v>
      </c>
      <c r="D14" s="3" t="s">
        <v>392</v>
      </c>
      <c r="E14" s="3" t="s">
        <v>26</v>
      </c>
      <c r="F14" s="3" t="s">
        <v>26</v>
      </c>
      <c r="G14" s="6">
        <v>1</v>
      </c>
      <c r="H14" s="6" t="s">
        <v>27</v>
      </c>
      <c r="I14" s="3" t="s">
        <v>28</v>
      </c>
      <c r="J14" s="6" t="s">
        <v>29</v>
      </c>
      <c r="K14" s="6" t="s">
        <v>30</v>
      </c>
      <c r="L14" s="3">
        <v>407804</v>
      </c>
      <c r="M14" s="3" t="s">
        <v>393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0"/>
        <v>SELECT 304/316 in B1</v>
      </c>
      <c r="T14" s="3" t="str">
        <f t="shared" si="1"/>
        <v>BOLT, HEAVY HEX HEAD, STRUCTURAL, M10 X 90</v>
      </c>
      <c r="U14" s="3" t="str">
        <f t="shared" si="2"/>
        <v>Will calculate when Qty/Dwg and Inst/Grp have values</v>
      </c>
    </row>
    <row r="15" spans="1:21" x14ac:dyDescent="0.35">
      <c r="A15" s="3" t="s">
        <v>383</v>
      </c>
      <c r="B15" s="3">
        <v>9</v>
      </c>
      <c r="C15" s="3" t="s">
        <v>29</v>
      </c>
      <c r="D15" s="3" t="s">
        <v>34</v>
      </c>
      <c r="E15" s="3" t="s">
        <v>26</v>
      </c>
      <c r="F15" s="3" t="s">
        <v>26</v>
      </c>
      <c r="G15" s="6">
        <v>1</v>
      </c>
      <c r="H15" s="6" t="s">
        <v>27</v>
      </c>
      <c r="I15" s="3" t="s">
        <v>28</v>
      </c>
      <c r="J15" s="6" t="s">
        <v>29</v>
      </c>
      <c r="K15" s="6" t="s">
        <v>30</v>
      </c>
      <c r="L15" s="3">
        <v>406576</v>
      </c>
      <c r="M15" s="3" t="s">
        <v>116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1</v>
      </c>
      <c r="S15" s="3" t="str">
        <f t="shared" ref="S15:S17" si="6">IF(AND(LEN(L15)=9,F15="N/A"),L15,IF(LEN(L15)=9,"( "&amp;L15&amp;" @ "&amp;E15&amp;" "&amp;F15&amp;")",IF(AND($B$1=304,F15="N/A"),VALUE(LEFT(L15,6)),IF(AND($B$1=316,F15="N/A"),VALUE(RIGHT(L15,6)),IF($B$1=304,"( "&amp;VALUE(LEFT(L15,6))&amp;" @ "&amp;E15&amp;" "&amp;F15&amp;")",IF($B$1=316,"( "&amp;VALUE(RIGHT(L15,6))&amp;" @ "&amp;E15&amp;" "&amp;F15&amp;")","SELECT 304/316 in B1"))))))</f>
        <v>SELECT 304/316 in B1</v>
      </c>
      <c r="T15" s="3" t="str">
        <f t="shared" si="1"/>
        <v>NUT, HEAVY HEX, STRUCTURAL, M10</v>
      </c>
      <c r="U15" s="3" t="str">
        <f t="shared" ref="U15:U17" si="7">(IFERROR(IF(G15*H15=0,"Qty/Dwg and Inst/Grp need to be non-zero",G15*H15),"Will calculate when Qty/Dwg and Inst/Grp have values"))</f>
        <v>Will calculate when Qty/Dwg and Inst/Grp have values</v>
      </c>
    </row>
    <row r="16" spans="1:21" x14ac:dyDescent="0.35">
      <c r="A16" s="3" t="s">
        <v>383</v>
      </c>
      <c r="B16" s="3">
        <v>9</v>
      </c>
      <c r="C16" s="3" t="s">
        <v>54</v>
      </c>
      <c r="D16" s="3" t="s">
        <v>394</v>
      </c>
      <c r="E16" s="3" t="s">
        <v>26</v>
      </c>
      <c r="F16" s="3" t="s">
        <v>26</v>
      </c>
      <c r="G16" s="6">
        <v>1</v>
      </c>
      <c r="H16" s="6" t="s">
        <v>27</v>
      </c>
      <c r="I16" s="3" t="s">
        <v>28</v>
      </c>
      <c r="J16" s="6" t="s">
        <v>29</v>
      </c>
      <c r="K16" s="6" t="s">
        <v>30</v>
      </c>
      <c r="L16" s="3">
        <v>406476</v>
      </c>
      <c r="M16" s="3" t="s">
        <v>114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1</v>
      </c>
      <c r="S16" s="3" t="str">
        <f t="shared" si="6"/>
        <v>SELECT 304/316 in B1</v>
      </c>
      <c r="T16" s="3" t="str">
        <f t="shared" si="1"/>
        <v>FLAT WASHER, STRUCTURAL, M10</v>
      </c>
      <c r="U16" s="3" t="str">
        <f t="shared" si="7"/>
        <v>Will calculate when Qty/Dwg and Inst/Grp have values</v>
      </c>
    </row>
    <row r="17" spans="1:21" x14ac:dyDescent="0.35">
      <c r="A17" s="3" t="s">
        <v>383</v>
      </c>
      <c r="B17" s="3">
        <v>5</v>
      </c>
      <c r="C17" s="3" t="s">
        <v>55</v>
      </c>
      <c r="D17" s="3" t="s">
        <v>395</v>
      </c>
      <c r="E17" s="3" t="s">
        <v>26</v>
      </c>
      <c r="F17" s="3" t="s">
        <v>26</v>
      </c>
      <c r="G17" s="6" t="s">
        <v>261</v>
      </c>
      <c r="H17" s="6" t="s">
        <v>261</v>
      </c>
      <c r="I17" s="3" t="s">
        <v>28</v>
      </c>
      <c r="J17" s="6" t="s">
        <v>29</v>
      </c>
      <c r="K17" s="6" t="s">
        <v>30</v>
      </c>
      <c r="L17" s="3">
        <v>367743</v>
      </c>
      <c r="M17" s="3" t="s">
        <v>396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1</v>
      </c>
      <c r="S17" s="3" t="str">
        <f t="shared" si="6"/>
        <v>SELECT 304/316 in B1</v>
      </c>
      <c r="T17" s="3" t="str">
        <f t="shared" si="1"/>
        <v>[M] PLATE, 3</v>
      </c>
      <c r="U17" s="3" t="str">
        <f t="shared" si="7"/>
        <v>Will calculate when Qty/Dwg and Inst/Grp have values</v>
      </c>
    </row>
    <row r="19" spans="1:21" x14ac:dyDescent="0.35">
      <c r="A19" s="3" t="s">
        <v>63</v>
      </c>
      <c r="B19" s="2" t="s">
        <v>397</v>
      </c>
    </row>
    <row r="20" spans="1:21" x14ac:dyDescent="0.35">
      <c r="A20" s="3" t="s">
        <v>65</v>
      </c>
      <c r="B20" s="2" t="s">
        <v>398</v>
      </c>
    </row>
    <row r="21" spans="1:21" x14ac:dyDescent="0.35">
      <c r="B21" s="2"/>
    </row>
    <row r="22" spans="1:21" x14ac:dyDescent="0.35">
      <c r="B22" s="2"/>
    </row>
  </sheetData>
  <phoneticPr fontId="1" type="noConversion"/>
  <conditionalFormatting sqref="A1">
    <cfRule type="expression" dxfId="32" priority="18">
      <formula>OR($B$1=304,$B$1=316)</formula>
    </cfRule>
    <cfRule type="expression" dxfId="31" priority="19">
      <formula>NOT(OR($B$1=304,$B$1=316))</formula>
    </cfRule>
  </conditionalFormatting>
  <conditionalFormatting sqref="J1:J11">
    <cfRule type="cellIs" dxfId="30" priority="14" operator="equal">
      <formula>"Y"</formula>
    </cfRule>
  </conditionalFormatting>
  <conditionalFormatting sqref="J12:J17">
    <cfRule type="cellIs" dxfId="29" priority="1" operator="equal">
      <formula>"Y"</formula>
    </cfRule>
  </conditionalFormatting>
  <conditionalFormatting sqref="K1:K11">
    <cfRule type="cellIs" dxfId="28" priority="15" operator="equal">
      <formula>"Standard-Copied"</formula>
    </cfRule>
    <cfRule type="cellIs" dxfId="27" priority="16" operator="equal">
      <formula>"Modified-Adjusted"</formula>
    </cfRule>
    <cfRule type="cellIs" dxfId="26" priority="17" operator="equal">
      <formula>"Custom-Manual"</formula>
    </cfRule>
  </conditionalFormatting>
  <conditionalFormatting sqref="K12:K17">
    <cfRule type="cellIs" dxfId="25" priority="11" operator="equal">
      <formula>"Standard-Copied"</formula>
    </cfRule>
    <cfRule type="cellIs" dxfId="24" priority="12" operator="equal">
      <formula>"Modified-Adjusted"</formula>
    </cfRule>
    <cfRule type="cellIs" dxfId="23" priority="13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007F5DC2-A998-4FA8-A5B9-88D2CAD66CCA}">
      <formula1>"304,316,304 or 316"</formula1>
    </dataValidation>
    <dataValidation type="list" allowBlank="1" showInputMessage="1" showErrorMessage="1" sqref="J3:J17" xr:uid="{E01EA63B-1104-44A2-AE80-EF2DAF01EBE7}">
      <formula1>"N,Y"</formula1>
    </dataValidation>
    <dataValidation type="list" allowBlank="1" showInputMessage="1" showErrorMessage="1" sqref="K3:K17" xr:uid="{9D37E02D-E884-4E59-8795-B75AD120016B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9F26-D7AD-42AF-8967-50C4C21D5008}">
  <dimension ref="A1:U48"/>
  <sheetViews>
    <sheetView topLeftCell="E1" workbookViewId="0">
      <selection activeCell="F36" sqref="F36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3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48.2695312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48.269531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97</v>
      </c>
      <c r="B3" s="3">
        <v>1</v>
      </c>
      <c r="C3" s="3" t="s">
        <v>24</v>
      </c>
      <c r="D3" s="3" t="s">
        <v>98</v>
      </c>
      <c r="E3" s="3" t="s">
        <v>26</v>
      </c>
      <c r="F3" s="3" t="s">
        <v>26</v>
      </c>
      <c r="G3" s="1">
        <v>2</v>
      </c>
      <c r="H3" s="6" t="s">
        <v>27</v>
      </c>
      <c r="I3" s="3" t="s">
        <v>28</v>
      </c>
      <c r="J3" s="6" t="s">
        <v>83</v>
      </c>
      <c r="K3" s="6" t="s">
        <v>30</v>
      </c>
      <c r="L3" s="3" t="s">
        <v>99</v>
      </c>
      <c r="M3" s="3" t="s">
        <v>100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32" si="0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( 304 or 316 SS of ) BOLT, HEAVY HEX HEAD, STRUCTURAL, M24 X 65</v>
      </c>
      <c r="U3" s="3" t="str">
        <f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97</v>
      </c>
      <c r="B4" s="3">
        <v>1</v>
      </c>
      <c r="C4" s="3" t="s">
        <v>33</v>
      </c>
      <c r="D4" s="3" t="s">
        <v>101</v>
      </c>
      <c r="E4" s="3" t="s">
        <v>26</v>
      </c>
      <c r="F4" s="3" t="s">
        <v>26</v>
      </c>
      <c r="G4" s="1">
        <v>2</v>
      </c>
      <c r="H4" s="6" t="s">
        <v>27</v>
      </c>
      <c r="I4" s="3" t="s">
        <v>28</v>
      </c>
      <c r="J4" s="6" t="s">
        <v>29</v>
      </c>
      <c r="K4" s="6" t="s">
        <v>30</v>
      </c>
      <c r="L4" s="3" t="s">
        <v>102</v>
      </c>
      <c r="M4" s="3" t="s">
        <v>103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ref="S4:S32" si="1">IF(AND(LEN(L4)=9,F4="N/A"),L4,IF(LEN(L4)=9,"( "&amp;L4&amp;" @ "&amp;E4&amp;" "&amp;F4&amp;")",IF(AND($B$1=304,F4="N/A"),VALUE(LEFT(L4,6)),IF(AND($B$1=316,F4="N/A"),VALUE(RIGHT(L4,6)),IF($B$1=304,"( "&amp;VALUE(LEFT(L4,6))&amp;" @ "&amp;E4&amp;" "&amp;F4&amp;")",IF($B$1=316,"( "&amp;VALUE(RIGHT(L4,6))&amp;" @ "&amp;E4&amp;" "&amp;F4&amp;")","SELECT 304/316 in B1"))))))</f>
        <v>SELECT 304/316 in B1</v>
      </c>
      <c r="T4" s="3" t="str">
        <f t="shared" si="0"/>
        <v>( 304 or 316 SS of ) FLAT WASHER, STRUCTURAL, M24</v>
      </c>
      <c r="U4" s="3" t="str">
        <f t="shared" ref="U4:U32" si="2">(IFERROR(IF(G4*H4=0,"Qty/Dwg and Inst/Grp need to be non-zero",G4*H4),"Will calculate when Qty/Dwg and Inst/Grp have values"))</f>
        <v>Will calculate when Qty/Dwg and Inst/Grp have values</v>
      </c>
    </row>
    <row r="5" spans="1:21" x14ac:dyDescent="0.35">
      <c r="A5" s="3" t="s">
        <v>97</v>
      </c>
      <c r="B5" s="3">
        <v>1</v>
      </c>
      <c r="C5" s="3" t="s">
        <v>37</v>
      </c>
      <c r="D5" s="3" t="s">
        <v>104</v>
      </c>
      <c r="E5" s="3" t="s">
        <v>26</v>
      </c>
      <c r="F5" s="3" t="s">
        <v>26</v>
      </c>
      <c r="G5" s="1">
        <v>2</v>
      </c>
      <c r="H5" s="6" t="s">
        <v>27</v>
      </c>
      <c r="I5" s="3" t="s">
        <v>28</v>
      </c>
      <c r="J5" s="6" t="s">
        <v>29</v>
      </c>
      <c r="K5" s="6" t="s">
        <v>30</v>
      </c>
      <c r="L5" s="3" t="s">
        <v>105</v>
      </c>
      <c r="M5" s="3" t="s">
        <v>106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1"/>
        <v>SELECT 304/316 in B1</v>
      </c>
      <c r="T5" s="3" t="str">
        <f t="shared" si="0"/>
        <v>( 304 or 316 SS of ) NUT, HEAVY HEX, STRUCTURAL, M24</v>
      </c>
      <c r="U5" s="3" t="str">
        <f t="shared" si="2"/>
        <v>Will calculate when Qty/Dwg and Inst/Grp have values</v>
      </c>
    </row>
    <row r="6" spans="1:21" x14ac:dyDescent="0.35">
      <c r="A6" s="3" t="s">
        <v>97</v>
      </c>
      <c r="B6" s="3">
        <v>2</v>
      </c>
      <c r="C6" s="3" t="s">
        <v>41</v>
      </c>
      <c r="D6" s="3" t="s">
        <v>98</v>
      </c>
      <c r="E6" s="3" t="s">
        <v>26</v>
      </c>
      <c r="F6" s="3" t="s">
        <v>26</v>
      </c>
      <c r="G6" s="1">
        <v>6</v>
      </c>
      <c r="H6" s="6" t="s">
        <v>27</v>
      </c>
      <c r="I6" s="3" t="s">
        <v>28</v>
      </c>
      <c r="J6" s="6" t="s">
        <v>83</v>
      </c>
      <c r="K6" s="6" t="s">
        <v>30</v>
      </c>
      <c r="L6" s="3" t="s">
        <v>99</v>
      </c>
      <c r="M6" s="3" t="s">
        <v>100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1"/>
        <v>SELECT 304/316 in B1</v>
      </c>
      <c r="T6" s="3" t="str">
        <f t="shared" si="0"/>
        <v>( 304 or 316 SS of ) BOLT, HEAVY HEX HEAD, STRUCTURAL, M24 X 65</v>
      </c>
      <c r="U6" s="3" t="str">
        <f t="shared" si="2"/>
        <v>Will calculate when Qty/Dwg and Inst/Grp have values</v>
      </c>
    </row>
    <row r="7" spans="1:21" x14ac:dyDescent="0.35">
      <c r="A7" s="3" t="s">
        <v>97</v>
      </c>
      <c r="B7" s="3">
        <v>2</v>
      </c>
      <c r="C7" s="3" t="s">
        <v>45</v>
      </c>
      <c r="D7" s="3" t="s">
        <v>101</v>
      </c>
      <c r="E7" s="3" t="s">
        <v>26</v>
      </c>
      <c r="F7" s="3" t="s">
        <v>26</v>
      </c>
      <c r="G7" s="1">
        <v>6</v>
      </c>
      <c r="H7" s="6" t="s">
        <v>27</v>
      </c>
      <c r="I7" s="3" t="s">
        <v>28</v>
      </c>
      <c r="J7" s="6" t="s">
        <v>29</v>
      </c>
      <c r="K7" s="6" t="s">
        <v>30</v>
      </c>
      <c r="L7" s="3" t="s">
        <v>102</v>
      </c>
      <c r="M7" s="3" t="s">
        <v>103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1"/>
        <v>SELECT 304/316 in B1</v>
      </c>
      <c r="T7" s="3" t="str">
        <f t="shared" si="0"/>
        <v>( 304 or 316 SS of ) FLAT WASHER, STRUCTURAL, M24</v>
      </c>
      <c r="U7" s="3" t="str">
        <f t="shared" si="2"/>
        <v>Will calculate when Qty/Dwg and Inst/Grp have values</v>
      </c>
    </row>
    <row r="8" spans="1:21" x14ac:dyDescent="0.35">
      <c r="A8" s="3" t="s">
        <v>97</v>
      </c>
      <c r="B8" s="3">
        <v>2</v>
      </c>
      <c r="C8" s="3" t="s">
        <v>47</v>
      </c>
      <c r="D8" s="3" t="s">
        <v>104</v>
      </c>
      <c r="E8" s="3" t="s">
        <v>26</v>
      </c>
      <c r="F8" s="3" t="s">
        <v>26</v>
      </c>
      <c r="G8" s="1">
        <v>6</v>
      </c>
      <c r="H8" s="6" t="s">
        <v>27</v>
      </c>
      <c r="I8" s="3" t="s">
        <v>28</v>
      </c>
      <c r="J8" s="6" t="s">
        <v>29</v>
      </c>
      <c r="K8" s="6" t="s">
        <v>30</v>
      </c>
      <c r="L8" s="3" t="s">
        <v>105</v>
      </c>
      <c r="M8" s="3" t="s">
        <v>106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1"/>
        <v>SELECT 304/316 in B1</v>
      </c>
      <c r="T8" s="3" t="str">
        <f t="shared" si="0"/>
        <v>( 304 or 316 SS of ) NUT, HEAVY HEX, STRUCTURAL, M24</v>
      </c>
      <c r="U8" s="3" t="str">
        <f t="shared" si="2"/>
        <v>Will calculate when Qty/Dwg and Inst/Grp have values</v>
      </c>
    </row>
    <row r="9" spans="1:21" x14ac:dyDescent="0.35">
      <c r="A9" s="3" t="s">
        <v>97</v>
      </c>
      <c r="B9" s="3">
        <v>3</v>
      </c>
      <c r="C9" s="3" t="s">
        <v>48</v>
      </c>
      <c r="D9" s="3" t="s">
        <v>98</v>
      </c>
      <c r="E9" s="3" t="s">
        <v>26</v>
      </c>
      <c r="F9" s="3" t="s">
        <v>26</v>
      </c>
      <c r="G9" s="1">
        <v>2</v>
      </c>
      <c r="H9" s="6" t="s">
        <v>27</v>
      </c>
      <c r="I9" s="3" t="s">
        <v>28</v>
      </c>
      <c r="J9" s="6" t="s">
        <v>83</v>
      </c>
      <c r="K9" s="6" t="s">
        <v>30</v>
      </c>
      <c r="L9" s="3" t="s">
        <v>99</v>
      </c>
      <c r="M9" s="3" t="s">
        <v>100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si="1"/>
        <v>SELECT 304/316 in B1</v>
      </c>
      <c r="T9" s="3" t="str">
        <f t="shared" si="0"/>
        <v>( 304 or 316 SS of ) BOLT, HEAVY HEX HEAD, STRUCTURAL, M24 X 65</v>
      </c>
      <c r="U9" s="3" t="str">
        <f t="shared" si="2"/>
        <v>Will calculate when Qty/Dwg and Inst/Grp have values</v>
      </c>
    </row>
    <row r="10" spans="1:21" x14ac:dyDescent="0.35">
      <c r="A10" s="3" t="s">
        <v>97</v>
      </c>
      <c r="B10" s="3">
        <v>3</v>
      </c>
      <c r="C10" s="3" t="s">
        <v>49</v>
      </c>
      <c r="D10" s="3" t="s">
        <v>101</v>
      </c>
      <c r="E10" s="3" t="s">
        <v>26</v>
      </c>
      <c r="F10" s="3" t="s">
        <v>26</v>
      </c>
      <c r="G10" s="1">
        <v>2</v>
      </c>
      <c r="H10" s="6" t="s">
        <v>27</v>
      </c>
      <c r="I10" s="3" t="s">
        <v>28</v>
      </c>
      <c r="J10" s="6" t="s">
        <v>29</v>
      </c>
      <c r="K10" s="6" t="s">
        <v>30</v>
      </c>
      <c r="L10" s="3" t="s">
        <v>102</v>
      </c>
      <c r="M10" s="3" t="s">
        <v>103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 t="shared" si="1"/>
        <v>SELECT 304/316 in B1</v>
      </c>
      <c r="T10" s="3" t="str">
        <f t="shared" si="0"/>
        <v>( 304 or 316 SS of ) FLAT WASHER, STRUCTURAL, M24</v>
      </c>
      <c r="U10" s="3" t="str">
        <f t="shared" si="2"/>
        <v>Will calculate when Qty/Dwg and Inst/Grp have values</v>
      </c>
    </row>
    <row r="11" spans="1:21" x14ac:dyDescent="0.35">
      <c r="A11" s="3" t="s">
        <v>97</v>
      </c>
      <c r="B11" s="3">
        <v>3</v>
      </c>
      <c r="C11" s="3" t="s">
        <v>50</v>
      </c>
      <c r="D11" s="3" t="s">
        <v>104</v>
      </c>
      <c r="E11" s="3" t="s">
        <v>26</v>
      </c>
      <c r="F11" s="3" t="s">
        <v>26</v>
      </c>
      <c r="G11" s="1">
        <v>2</v>
      </c>
      <c r="H11" s="6" t="s">
        <v>27</v>
      </c>
      <c r="I11" s="3" t="s">
        <v>28</v>
      </c>
      <c r="J11" s="6" t="s">
        <v>29</v>
      </c>
      <c r="K11" s="6" t="s">
        <v>30</v>
      </c>
      <c r="L11" s="3" t="s">
        <v>105</v>
      </c>
      <c r="M11" s="3" t="s">
        <v>106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 t="shared" si="1"/>
        <v>SELECT 304/316 in B1</v>
      </c>
      <c r="T11" s="3" t="str">
        <f t="shared" si="0"/>
        <v>( 304 or 316 SS of ) NUT, HEAVY HEX, STRUCTURAL, M24</v>
      </c>
      <c r="U11" s="3" t="str">
        <f t="shared" si="2"/>
        <v>Will calculate when Qty/Dwg and Inst/Grp have values</v>
      </c>
    </row>
    <row r="12" spans="1:21" x14ac:dyDescent="0.35">
      <c r="A12" s="3" t="s">
        <v>97</v>
      </c>
      <c r="B12" s="3">
        <v>4</v>
      </c>
      <c r="C12" s="3" t="s">
        <v>51</v>
      </c>
      <c r="D12" s="3" t="s">
        <v>98</v>
      </c>
      <c r="E12" s="3" t="s">
        <v>26</v>
      </c>
      <c r="F12" s="3" t="s">
        <v>26</v>
      </c>
      <c r="G12" s="1">
        <v>2</v>
      </c>
      <c r="H12" s="6" t="s">
        <v>27</v>
      </c>
      <c r="I12" s="3" t="s">
        <v>28</v>
      </c>
      <c r="J12" s="6" t="s">
        <v>83</v>
      </c>
      <c r="K12" s="6" t="s">
        <v>30</v>
      </c>
      <c r="L12" s="3" t="s">
        <v>99</v>
      </c>
      <c r="M12" s="3" t="s">
        <v>100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si="1"/>
        <v>SELECT 304/316 in B1</v>
      </c>
      <c r="T12" s="3" t="str">
        <f t="shared" si="0"/>
        <v>( 304 or 316 SS of ) BOLT, HEAVY HEX HEAD, STRUCTURAL, M24 X 65</v>
      </c>
      <c r="U12" s="3" t="str">
        <f t="shared" si="2"/>
        <v>Will calculate when Qty/Dwg and Inst/Grp have values</v>
      </c>
    </row>
    <row r="13" spans="1:21" x14ac:dyDescent="0.35">
      <c r="A13" s="3" t="s">
        <v>97</v>
      </c>
      <c r="B13" s="3">
        <v>4</v>
      </c>
      <c r="C13" s="3" t="s">
        <v>52</v>
      </c>
      <c r="D13" s="3" t="s">
        <v>101</v>
      </c>
      <c r="E13" s="3" t="s">
        <v>26</v>
      </c>
      <c r="F13" s="3" t="s">
        <v>26</v>
      </c>
      <c r="G13" s="1">
        <v>2</v>
      </c>
      <c r="H13" s="6" t="s">
        <v>27</v>
      </c>
      <c r="I13" s="3" t="s">
        <v>28</v>
      </c>
      <c r="J13" s="6" t="s">
        <v>29</v>
      </c>
      <c r="K13" s="6" t="s">
        <v>30</v>
      </c>
      <c r="L13" s="3" t="s">
        <v>102</v>
      </c>
      <c r="M13" s="3" t="s">
        <v>103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1"/>
        <v>SELECT 304/316 in B1</v>
      </c>
      <c r="T13" s="3" t="str">
        <f t="shared" si="0"/>
        <v>( 304 or 316 SS of ) FLAT WASHER, STRUCTURAL, M24</v>
      </c>
      <c r="U13" s="3" t="str">
        <f t="shared" si="2"/>
        <v>Will calculate when Qty/Dwg and Inst/Grp have values</v>
      </c>
    </row>
    <row r="14" spans="1:21" x14ac:dyDescent="0.35">
      <c r="A14" s="3" t="s">
        <v>97</v>
      </c>
      <c r="B14" s="3">
        <v>4</v>
      </c>
      <c r="C14" s="3" t="s">
        <v>53</v>
      </c>
      <c r="D14" s="3" t="s">
        <v>104</v>
      </c>
      <c r="E14" s="3" t="s">
        <v>26</v>
      </c>
      <c r="F14" s="3" t="s">
        <v>26</v>
      </c>
      <c r="G14" s="1">
        <v>2</v>
      </c>
      <c r="H14" s="6" t="s">
        <v>27</v>
      </c>
      <c r="I14" s="3" t="s">
        <v>28</v>
      </c>
      <c r="J14" s="6" t="s">
        <v>29</v>
      </c>
      <c r="K14" s="6" t="s">
        <v>30</v>
      </c>
      <c r="L14" s="3" t="s">
        <v>105</v>
      </c>
      <c r="M14" s="3" t="s">
        <v>106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1"/>
        <v>SELECT 304/316 in B1</v>
      </c>
      <c r="T14" s="3" t="str">
        <f t="shared" si="0"/>
        <v>( 304 or 316 SS of ) NUT, HEAVY HEX, STRUCTURAL, M24</v>
      </c>
      <c r="U14" s="3" t="str">
        <f t="shared" si="2"/>
        <v>Will calculate when Qty/Dwg and Inst/Grp have values</v>
      </c>
    </row>
    <row r="15" spans="1:21" x14ac:dyDescent="0.35">
      <c r="A15" s="3" t="s">
        <v>97</v>
      </c>
      <c r="B15" s="3">
        <v>5</v>
      </c>
      <c r="C15" s="3" t="s">
        <v>29</v>
      </c>
      <c r="D15" s="3" t="s">
        <v>98</v>
      </c>
      <c r="E15" s="3" t="s">
        <v>26</v>
      </c>
      <c r="F15" s="3" t="s">
        <v>26</v>
      </c>
      <c r="G15" s="1">
        <v>2</v>
      </c>
      <c r="H15" s="6" t="s">
        <v>27</v>
      </c>
      <c r="I15" s="3" t="s">
        <v>28</v>
      </c>
      <c r="J15" s="6" t="s">
        <v>83</v>
      </c>
      <c r="K15" s="6" t="s">
        <v>30</v>
      </c>
      <c r="L15" s="3" t="s">
        <v>99</v>
      </c>
      <c r="M15" s="3" t="s">
        <v>100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1</v>
      </c>
      <c r="S15" s="3" t="str">
        <f t="shared" si="1"/>
        <v>SELECT 304/316 in B1</v>
      </c>
      <c r="T15" s="3" t="str">
        <f t="shared" si="0"/>
        <v>( 304 or 316 SS of ) BOLT, HEAVY HEX HEAD, STRUCTURAL, M24 X 65</v>
      </c>
      <c r="U15" s="3" t="str">
        <f t="shared" si="2"/>
        <v>Will calculate when Qty/Dwg and Inst/Grp have values</v>
      </c>
    </row>
    <row r="16" spans="1:21" x14ac:dyDescent="0.35">
      <c r="A16" s="3" t="s">
        <v>97</v>
      </c>
      <c r="B16" s="3">
        <v>5</v>
      </c>
      <c r="C16" s="3" t="s">
        <v>54</v>
      </c>
      <c r="D16" s="3" t="s">
        <v>101</v>
      </c>
      <c r="E16" s="3" t="s">
        <v>26</v>
      </c>
      <c r="F16" s="3" t="s">
        <v>26</v>
      </c>
      <c r="G16" s="1">
        <v>2</v>
      </c>
      <c r="H16" s="6" t="s">
        <v>27</v>
      </c>
      <c r="I16" s="3" t="s">
        <v>28</v>
      </c>
      <c r="J16" s="6" t="s">
        <v>29</v>
      </c>
      <c r="K16" s="6" t="s">
        <v>30</v>
      </c>
      <c r="L16" s="3" t="s">
        <v>102</v>
      </c>
      <c r="M16" s="3" t="s">
        <v>103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1</v>
      </c>
      <c r="S16" s="3" t="str">
        <f t="shared" si="1"/>
        <v>SELECT 304/316 in B1</v>
      </c>
      <c r="T16" s="3" t="str">
        <f t="shared" si="0"/>
        <v>( 304 or 316 SS of ) FLAT WASHER, STRUCTURAL, M24</v>
      </c>
      <c r="U16" s="3" t="str">
        <f t="shared" si="2"/>
        <v>Will calculate when Qty/Dwg and Inst/Grp have values</v>
      </c>
    </row>
    <row r="17" spans="1:21" x14ac:dyDescent="0.35">
      <c r="A17" s="3" t="s">
        <v>97</v>
      </c>
      <c r="B17" s="3">
        <v>5</v>
      </c>
      <c r="C17" s="3" t="s">
        <v>55</v>
      </c>
      <c r="D17" s="3" t="s">
        <v>104</v>
      </c>
      <c r="E17" s="3" t="s">
        <v>26</v>
      </c>
      <c r="F17" s="3" t="s">
        <v>26</v>
      </c>
      <c r="G17" s="1">
        <v>2</v>
      </c>
      <c r="H17" s="6" t="s">
        <v>27</v>
      </c>
      <c r="I17" s="3" t="s">
        <v>28</v>
      </c>
      <c r="J17" s="6" t="s">
        <v>29</v>
      </c>
      <c r="K17" s="6" t="s">
        <v>30</v>
      </c>
      <c r="L17" s="3" t="s">
        <v>105</v>
      </c>
      <c r="M17" s="3" t="s">
        <v>106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1</v>
      </c>
      <c r="S17" s="3" t="str">
        <f t="shared" si="1"/>
        <v>SELECT 304/316 in B1</v>
      </c>
      <c r="T17" s="3" t="str">
        <f t="shared" si="0"/>
        <v>( 304 or 316 SS of ) NUT, HEAVY HEX, STRUCTURAL, M24</v>
      </c>
      <c r="U17" s="3" t="str">
        <f t="shared" si="2"/>
        <v>Will calculate when Qty/Dwg and Inst/Grp have values</v>
      </c>
    </row>
    <row r="18" spans="1:21" x14ac:dyDescent="0.35">
      <c r="A18" s="3" t="s">
        <v>97</v>
      </c>
      <c r="B18" s="3">
        <v>6</v>
      </c>
      <c r="C18" s="3" t="s">
        <v>56</v>
      </c>
      <c r="D18" s="3" t="s">
        <v>98</v>
      </c>
      <c r="E18" s="3" t="s">
        <v>26</v>
      </c>
      <c r="F18" s="3" t="s">
        <v>26</v>
      </c>
      <c r="G18" s="1">
        <v>5</v>
      </c>
      <c r="H18" s="6" t="s">
        <v>27</v>
      </c>
      <c r="I18" s="3" t="s">
        <v>28</v>
      </c>
      <c r="J18" s="6" t="s">
        <v>83</v>
      </c>
      <c r="K18" s="6" t="s">
        <v>30</v>
      </c>
      <c r="L18" s="3" t="s">
        <v>99</v>
      </c>
      <c r="M18" s="3" t="s">
        <v>100</v>
      </c>
      <c r="N18" s="3" t="s">
        <v>26</v>
      </c>
      <c r="O18" s="3" t="s">
        <v>26</v>
      </c>
      <c r="P18" s="3" t="s">
        <v>26</v>
      </c>
      <c r="Q18" s="3">
        <v>0</v>
      </c>
      <c r="R18" s="3">
        <v>1</v>
      </c>
      <c r="S18" s="3" t="str">
        <f t="shared" si="1"/>
        <v>SELECT 304/316 in B1</v>
      </c>
      <c r="T18" s="3" t="str">
        <f t="shared" si="0"/>
        <v>( 304 or 316 SS of ) BOLT, HEAVY HEX HEAD, STRUCTURAL, M24 X 65</v>
      </c>
      <c r="U18" s="3" t="str">
        <f t="shared" si="2"/>
        <v>Will calculate when Qty/Dwg and Inst/Grp have values</v>
      </c>
    </row>
    <row r="19" spans="1:21" x14ac:dyDescent="0.35">
      <c r="A19" s="3" t="s">
        <v>97</v>
      </c>
      <c r="B19" s="3">
        <v>6</v>
      </c>
      <c r="C19" s="3" t="s">
        <v>57</v>
      </c>
      <c r="D19" s="3" t="s">
        <v>101</v>
      </c>
      <c r="E19" s="3" t="s">
        <v>26</v>
      </c>
      <c r="F19" s="3" t="s">
        <v>26</v>
      </c>
      <c r="G19" s="1">
        <v>5</v>
      </c>
      <c r="H19" s="6" t="s">
        <v>27</v>
      </c>
      <c r="I19" s="3" t="s">
        <v>28</v>
      </c>
      <c r="J19" s="6" t="s">
        <v>29</v>
      </c>
      <c r="K19" s="6" t="s">
        <v>30</v>
      </c>
      <c r="L19" s="3" t="s">
        <v>102</v>
      </c>
      <c r="M19" s="3" t="s">
        <v>103</v>
      </c>
      <c r="N19" s="3" t="s">
        <v>26</v>
      </c>
      <c r="O19" s="3" t="s">
        <v>26</v>
      </c>
      <c r="P19" s="3" t="s">
        <v>26</v>
      </c>
      <c r="Q19" s="3">
        <v>0</v>
      </c>
      <c r="R19" s="3">
        <v>1</v>
      </c>
      <c r="S19" s="3" t="str">
        <f t="shared" si="1"/>
        <v>SELECT 304/316 in B1</v>
      </c>
      <c r="T19" s="3" t="str">
        <f t="shared" si="0"/>
        <v>( 304 or 316 SS of ) FLAT WASHER, STRUCTURAL, M24</v>
      </c>
      <c r="U19" s="3" t="str">
        <f t="shared" si="2"/>
        <v>Will calculate when Qty/Dwg and Inst/Grp have values</v>
      </c>
    </row>
    <row r="20" spans="1:21" x14ac:dyDescent="0.35">
      <c r="A20" s="3" t="s">
        <v>97</v>
      </c>
      <c r="B20" s="3">
        <v>6</v>
      </c>
      <c r="C20" s="3" t="s">
        <v>58</v>
      </c>
      <c r="D20" s="3" t="s">
        <v>104</v>
      </c>
      <c r="E20" s="3" t="s">
        <v>26</v>
      </c>
      <c r="F20" s="3" t="s">
        <v>26</v>
      </c>
      <c r="G20" s="1">
        <v>5</v>
      </c>
      <c r="H20" s="6" t="s">
        <v>27</v>
      </c>
      <c r="I20" s="3" t="s">
        <v>28</v>
      </c>
      <c r="J20" s="6" t="s">
        <v>29</v>
      </c>
      <c r="K20" s="6" t="s">
        <v>30</v>
      </c>
      <c r="L20" s="3" t="s">
        <v>105</v>
      </c>
      <c r="M20" s="3" t="s">
        <v>106</v>
      </c>
      <c r="N20" s="3" t="s">
        <v>26</v>
      </c>
      <c r="O20" s="3" t="s">
        <v>26</v>
      </c>
      <c r="P20" s="3" t="s">
        <v>26</v>
      </c>
      <c r="Q20" s="3">
        <v>0</v>
      </c>
      <c r="R20" s="3">
        <v>1</v>
      </c>
      <c r="S20" s="3" t="str">
        <f t="shared" si="1"/>
        <v>SELECT 304/316 in B1</v>
      </c>
      <c r="T20" s="3" t="str">
        <f t="shared" si="0"/>
        <v>( 304 or 316 SS of ) NUT, HEAVY HEX, STRUCTURAL, M24</v>
      </c>
      <c r="U20" s="3" t="str">
        <f t="shared" si="2"/>
        <v>Will calculate when Qty/Dwg and Inst/Grp have values</v>
      </c>
    </row>
    <row r="21" spans="1:21" x14ac:dyDescent="0.35">
      <c r="A21" s="3" t="s">
        <v>97</v>
      </c>
      <c r="B21" s="3">
        <v>7</v>
      </c>
      <c r="C21" s="3" t="s">
        <v>59</v>
      </c>
      <c r="D21" s="3" t="s">
        <v>98</v>
      </c>
      <c r="E21" s="3" t="s">
        <v>26</v>
      </c>
      <c r="F21" s="3" t="s">
        <v>26</v>
      </c>
      <c r="G21" s="1">
        <v>4</v>
      </c>
      <c r="H21" s="6" t="s">
        <v>27</v>
      </c>
      <c r="I21" s="3" t="s">
        <v>28</v>
      </c>
      <c r="J21" s="6" t="s">
        <v>83</v>
      </c>
      <c r="K21" s="6" t="s">
        <v>30</v>
      </c>
      <c r="L21" s="3" t="s">
        <v>99</v>
      </c>
      <c r="M21" s="3" t="s">
        <v>100</v>
      </c>
      <c r="N21" s="3" t="s">
        <v>26</v>
      </c>
      <c r="O21" s="3" t="s">
        <v>26</v>
      </c>
      <c r="P21" s="3" t="s">
        <v>26</v>
      </c>
      <c r="Q21" s="3">
        <v>0</v>
      </c>
      <c r="R21" s="3">
        <v>1</v>
      </c>
      <c r="S21" s="3" t="str">
        <f t="shared" si="1"/>
        <v>SELECT 304/316 in B1</v>
      </c>
      <c r="T21" s="3" t="str">
        <f t="shared" si="0"/>
        <v>( 304 or 316 SS of ) BOLT, HEAVY HEX HEAD, STRUCTURAL, M24 X 65</v>
      </c>
      <c r="U21" s="3" t="str">
        <f t="shared" si="2"/>
        <v>Will calculate when Qty/Dwg and Inst/Grp have values</v>
      </c>
    </row>
    <row r="22" spans="1:21" x14ac:dyDescent="0.35">
      <c r="A22" s="3" t="s">
        <v>97</v>
      </c>
      <c r="B22" s="3">
        <v>7</v>
      </c>
      <c r="C22" s="3" t="s">
        <v>60</v>
      </c>
      <c r="D22" s="3" t="s">
        <v>101</v>
      </c>
      <c r="E22" s="3" t="s">
        <v>26</v>
      </c>
      <c r="F22" s="3" t="s">
        <v>26</v>
      </c>
      <c r="G22" s="1">
        <v>4</v>
      </c>
      <c r="H22" s="6" t="s">
        <v>27</v>
      </c>
      <c r="I22" s="3" t="s">
        <v>28</v>
      </c>
      <c r="J22" s="6" t="s">
        <v>29</v>
      </c>
      <c r="K22" s="6" t="s">
        <v>30</v>
      </c>
      <c r="L22" s="3" t="s">
        <v>102</v>
      </c>
      <c r="M22" s="3" t="s">
        <v>103</v>
      </c>
      <c r="N22" s="3" t="s">
        <v>26</v>
      </c>
      <c r="O22" s="3" t="s">
        <v>26</v>
      </c>
      <c r="P22" s="3" t="s">
        <v>26</v>
      </c>
      <c r="Q22" s="3">
        <v>0</v>
      </c>
      <c r="R22" s="3">
        <v>1</v>
      </c>
      <c r="S22" s="3" t="str">
        <f t="shared" si="1"/>
        <v>SELECT 304/316 in B1</v>
      </c>
      <c r="T22" s="3" t="str">
        <f t="shared" si="0"/>
        <v>( 304 or 316 SS of ) FLAT WASHER, STRUCTURAL, M24</v>
      </c>
      <c r="U22" s="3" t="str">
        <f t="shared" si="2"/>
        <v>Will calculate when Qty/Dwg and Inst/Grp have values</v>
      </c>
    </row>
    <row r="23" spans="1:21" x14ac:dyDescent="0.35">
      <c r="A23" s="3" t="s">
        <v>97</v>
      </c>
      <c r="B23" s="3">
        <v>7</v>
      </c>
      <c r="C23" s="3" t="s">
        <v>61</v>
      </c>
      <c r="D23" s="3" t="s">
        <v>104</v>
      </c>
      <c r="E23" s="3" t="s">
        <v>26</v>
      </c>
      <c r="F23" s="3" t="s">
        <v>26</v>
      </c>
      <c r="G23" s="1">
        <v>4</v>
      </c>
      <c r="H23" s="6" t="s">
        <v>27</v>
      </c>
      <c r="I23" s="3" t="s">
        <v>28</v>
      </c>
      <c r="J23" s="6" t="s">
        <v>29</v>
      </c>
      <c r="K23" s="6" t="s">
        <v>30</v>
      </c>
      <c r="L23" s="3" t="s">
        <v>105</v>
      </c>
      <c r="M23" s="3" t="s">
        <v>106</v>
      </c>
      <c r="N23" s="3" t="s">
        <v>26</v>
      </c>
      <c r="O23" s="3" t="s">
        <v>26</v>
      </c>
      <c r="P23" s="3" t="s">
        <v>26</v>
      </c>
      <c r="Q23" s="3">
        <v>0</v>
      </c>
      <c r="R23" s="3">
        <v>1</v>
      </c>
      <c r="S23" s="3" t="str">
        <f t="shared" si="1"/>
        <v>SELECT 304/316 in B1</v>
      </c>
      <c r="T23" s="3" t="str">
        <f t="shared" si="0"/>
        <v>( 304 or 316 SS of ) NUT, HEAVY HEX, STRUCTURAL, M24</v>
      </c>
      <c r="U23" s="3" t="str">
        <f t="shared" si="2"/>
        <v>Will calculate when Qty/Dwg and Inst/Grp have values</v>
      </c>
    </row>
    <row r="24" spans="1:21" x14ac:dyDescent="0.35">
      <c r="A24" s="3" t="s">
        <v>97</v>
      </c>
      <c r="B24" s="3">
        <v>8</v>
      </c>
      <c r="C24" s="3" t="s">
        <v>62</v>
      </c>
      <c r="D24" s="3" t="s">
        <v>98</v>
      </c>
      <c r="E24" s="3" t="s">
        <v>26</v>
      </c>
      <c r="F24" s="3" t="s">
        <v>26</v>
      </c>
      <c r="G24" s="1">
        <v>8</v>
      </c>
      <c r="H24" s="6" t="s">
        <v>27</v>
      </c>
      <c r="I24" s="3" t="s">
        <v>28</v>
      </c>
      <c r="J24" s="6" t="s">
        <v>83</v>
      </c>
      <c r="K24" s="6" t="s">
        <v>30</v>
      </c>
      <c r="L24" s="3" t="s">
        <v>99</v>
      </c>
      <c r="M24" s="3" t="s">
        <v>100</v>
      </c>
      <c r="N24" s="3" t="s">
        <v>26</v>
      </c>
      <c r="O24" s="3" t="s">
        <v>26</v>
      </c>
      <c r="P24" s="3" t="s">
        <v>26</v>
      </c>
      <c r="Q24" s="3">
        <v>0</v>
      </c>
      <c r="R24" s="3">
        <v>1</v>
      </c>
      <c r="S24" s="3" t="str">
        <f t="shared" si="1"/>
        <v>SELECT 304/316 in B1</v>
      </c>
      <c r="T24" s="3" t="str">
        <f t="shared" si="0"/>
        <v>( 304 or 316 SS of ) BOLT, HEAVY HEX HEAD, STRUCTURAL, M24 X 65</v>
      </c>
      <c r="U24" s="3" t="str">
        <f t="shared" si="2"/>
        <v>Will calculate when Qty/Dwg and Inst/Grp have values</v>
      </c>
    </row>
    <row r="25" spans="1:21" x14ac:dyDescent="0.35">
      <c r="A25" s="3" t="s">
        <v>97</v>
      </c>
      <c r="B25" s="3">
        <v>8</v>
      </c>
      <c r="C25" s="3" t="s">
        <v>83</v>
      </c>
      <c r="D25" s="3" t="s">
        <v>101</v>
      </c>
      <c r="E25" s="3" t="s">
        <v>26</v>
      </c>
      <c r="F25" s="3" t="s">
        <v>26</v>
      </c>
      <c r="G25" s="1">
        <v>8</v>
      </c>
      <c r="H25" s="6" t="s">
        <v>27</v>
      </c>
      <c r="I25" s="3" t="s">
        <v>28</v>
      </c>
      <c r="J25" s="6" t="s">
        <v>29</v>
      </c>
      <c r="K25" s="6" t="s">
        <v>30</v>
      </c>
      <c r="L25" s="3" t="s">
        <v>102</v>
      </c>
      <c r="M25" s="3" t="s">
        <v>103</v>
      </c>
      <c r="N25" s="3" t="s">
        <v>26</v>
      </c>
      <c r="O25" s="3" t="s">
        <v>26</v>
      </c>
      <c r="P25" s="3" t="s">
        <v>26</v>
      </c>
      <c r="Q25" s="3">
        <v>0</v>
      </c>
      <c r="R25" s="3">
        <v>1</v>
      </c>
      <c r="S25" s="3" t="str">
        <f t="shared" si="1"/>
        <v>SELECT 304/316 in B1</v>
      </c>
      <c r="T25" s="3" t="str">
        <f t="shared" si="0"/>
        <v>( 304 or 316 SS of ) FLAT WASHER, STRUCTURAL, M24</v>
      </c>
      <c r="U25" s="3" t="str">
        <f t="shared" si="2"/>
        <v>Will calculate when Qty/Dwg and Inst/Grp have values</v>
      </c>
    </row>
    <row r="26" spans="1:21" x14ac:dyDescent="0.35">
      <c r="A26" s="3" t="s">
        <v>97</v>
      </c>
      <c r="B26" s="3">
        <v>8</v>
      </c>
      <c r="C26" s="3" t="s">
        <v>84</v>
      </c>
      <c r="D26" s="3" t="s">
        <v>104</v>
      </c>
      <c r="E26" s="3" t="s">
        <v>26</v>
      </c>
      <c r="F26" s="3" t="s">
        <v>26</v>
      </c>
      <c r="G26" s="1">
        <v>8</v>
      </c>
      <c r="H26" s="6" t="s">
        <v>27</v>
      </c>
      <c r="I26" s="3" t="s">
        <v>28</v>
      </c>
      <c r="J26" s="6" t="s">
        <v>29</v>
      </c>
      <c r="K26" s="6" t="s">
        <v>30</v>
      </c>
      <c r="L26" s="3" t="s">
        <v>105</v>
      </c>
      <c r="M26" s="3" t="s">
        <v>106</v>
      </c>
      <c r="N26" s="3" t="s">
        <v>26</v>
      </c>
      <c r="O26" s="3" t="s">
        <v>26</v>
      </c>
      <c r="P26" s="3" t="s">
        <v>26</v>
      </c>
      <c r="Q26" s="3">
        <v>0</v>
      </c>
      <c r="R26" s="3">
        <v>1</v>
      </c>
      <c r="S26" s="3" t="str">
        <f t="shared" si="1"/>
        <v>SELECT 304/316 in B1</v>
      </c>
      <c r="T26" s="3" t="str">
        <f t="shared" si="0"/>
        <v>( 304 or 316 SS of ) NUT, HEAVY HEX, STRUCTURAL, M24</v>
      </c>
      <c r="U26" s="3" t="str">
        <f t="shared" si="2"/>
        <v>Will calculate when Qty/Dwg and Inst/Grp have values</v>
      </c>
    </row>
    <row r="27" spans="1:21" x14ac:dyDescent="0.35">
      <c r="A27" s="3" t="s">
        <v>97</v>
      </c>
      <c r="B27" s="3">
        <v>9</v>
      </c>
      <c r="C27" s="3" t="s">
        <v>90</v>
      </c>
      <c r="D27" s="3" t="s">
        <v>98</v>
      </c>
      <c r="E27" s="3" t="s">
        <v>26</v>
      </c>
      <c r="F27" s="3" t="s">
        <v>26</v>
      </c>
      <c r="G27" s="1">
        <v>4</v>
      </c>
      <c r="H27" s="6" t="s">
        <v>27</v>
      </c>
      <c r="I27" s="3" t="s">
        <v>28</v>
      </c>
      <c r="J27" s="6" t="s">
        <v>83</v>
      </c>
      <c r="K27" s="6" t="s">
        <v>30</v>
      </c>
      <c r="L27" s="3" t="s">
        <v>99</v>
      </c>
      <c r="M27" s="3" t="s">
        <v>100</v>
      </c>
      <c r="N27" s="3" t="s">
        <v>26</v>
      </c>
      <c r="O27" s="3" t="s">
        <v>26</v>
      </c>
      <c r="P27" s="3" t="s">
        <v>26</v>
      </c>
      <c r="Q27" s="3">
        <v>0</v>
      </c>
      <c r="R27" s="3">
        <v>1</v>
      </c>
      <c r="S27" s="3" t="str">
        <f t="shared" si="1"/>
        <v>SELECT 304/316 in B1</v>
      </c>
      <c r="T27" s="3" t="str">
        <f t="shared" si="0"/>
        <v>( 304 or 316 SS of ) BOLT, HEAVY HEX HEAD, STRUCTURAL, M24 X 65</v>
      </c>
      <c r="U27" s="3" t="str">
        <f t="shared" si="2"/>
        <v>Will calculate when Qty/Dwg and Inst/Grp have values</v>
      </c>
    </row>
    <row r="28" spans="1:21" x14ac:dyDescent="0.35">
      <c r="A28" s="3" t="s">
        <v>97</v>
      </c>
      <c r="B28" s="3">
        <v>9</v>
      </c>
      <c r="C28" s="3" t="s">
        <v>91</v>
      </c>
      <c r="D28" s="3" t="s">
        <v>101</v>
      </c>
      <c r="E28" s="3" t="s">
        <v>26</v>
      </c>
      <c r="F28" s="3" t="s">
        <v>26</v>
      </c>
      <c r="G28" s="1">
        <v>4</v>
      </c>
      <c r="H28" s="6" t="s">
        <v>27</v>
      </c>
      <c r="I28" s="3" t="s">
        <v>28</v>
      </c>
      <c r="J28" s="6" t="s">
        <v>29</v>
      </c>
      <c r="K28" s="6" t="s">
        <v>30</v>
      </c>
      <c r="L28" s="3" t="s">
        <v>102</v>
      </c>
      <c r="M28" s="3" t="s">
        <v>103</v>
      </c>
      <c r="N28" s="3" t="s">
        <v>26</v>
      </c>
      <c r="O28" s="3" t="s">
        <v>26</v>
      </c>
      <c r="P28" s="3" t="s">
        <v>26</v>
      </c>
      <c r="Q28" s="3">
        <v>0</v>
      </c>
      <c r="R28" s="3">
        <v>1</v>
      </c>
      <c r="S28" s="3" t="str">
        <f t="shared" si="1"/>
        <v>SELECT 304/316 in B1</v>
      </c>
      <c r="T28" s="3" t="str">
        <f t="shared" si="0"/>
        <v>( 304 or 316 SS of ) FLAT WASHER, STRUCTURAL, M24</v>
      </c>
      <c r="U28" s="3" t="str">
        <f t="shared" si="2"/>
        <v>Will calculate when Qty/Dwg and Inst/Grp have values</v>
      </c>
    </row>
    <row r="29" spans="1:21" x14ac:dyDescent="0.35">
      <c r="A29" s="3" t="s">
        <v>97</v>
      </c>
      <c r="B29" s="3">
        <v>9</v>
      </c>
      <c r="C29" s="3" t="s">
        <v>92</v>
      </c>
      <c r="D29" s="3" t="s">
        <v>104</v>
      </c>
      <c r="E29" s="3" t="s">
        <v>26</v>
      </c>
      <c r="F29" s="3" t="s">
        <v>26</v>
      </c>
      <c r="G29" s="1">
        <v>4</v>
      </c>
      <c r="H29" s="6" t="s">
        <v>27</v>
      </c>
      <c r="I29" s="3" t="s">
        <v>28</v>
      </c>
      <c r="J29" s="6" t="s">
        <v>29</v>
      </c>
      <c r="K29" s="6" t="s">
        <v>30</v>
      </c>
      <c r="L29" s="3" t="s">
        <v>105</v>
      </c>
      <c r="M29" s="3" t="s">
        <v>106</v>
      </c>
      <c r="N29" s="3" t="s">
        <v>26</v>
      </c>
      <c r="O29" s="3" t="s">
        <v>26</v>
      </c>
      <c r="P29" s="3" t="s">
        <v>26</v>
      </c>
      <c r="Q29" s="3">
        <v>0</v>
      </c>
      <c r="R29" s="3">
        <v>1</v>
      </c>
      <c r="S29" s="3" t="str">
        <f t="shared" si="1"/>
        <v>SELECT 304/316 in B1</v>
      </c>
      <c r="T29" s="3" t="str">
        <f t="shared" si="0"/>
        <v>( 304 or 316 SS of ) NUT, HEAVY HEX, STRUCTURAL, M24</v>
      </c>
      <c r="U29" s="3" t="str">
        <f t="shared" si="2"/>
        <v>Will calculate when Qty/Dwg and Inst/Grp have values</v>
      </c>
    </row>
    <row r="30" spans="1:21" x14ac:dyDescent="0.35">
      <c r="A30" s="3" t="s">
        <v>97</v>
      </c>
      <c r="B30" s="3">
        <v>10</v>
      </c>
      <c r="C30" s="3" t="s">
        <v>93</v>
      </c>
      <c r="D30" s="3" t="s">
        <v>98</v>
      </c>
      <c r="E30" s="3" t="s">
        <v>26</v>
      </c>
      <c r="F30" s="3" t="s">
        <v>26</v>
      </c>
      <c r="G30" s="1">
        <v>8</v>
      </c>
      <c r="H30" s="6" t="s">
        <v>27</v>
      </c>
      <c r="I30" s="3" t="s">
        <v>28</v>
      </c>
      <c r="J30" s="6" t="s">
        <v>83</v>
      </c>
      <c r="K30" s="6" t="s">
        <v>30</v>
      </c>
      <c r="L30" s="3" t="s">
        <v>99</v>
      </c>
      <c r="M30" s="3" t="s">
        <v>100</v>
      </c>
      <c r="N30" s="3" t="s">
        <v>26</v>
      </c>
      <c r="O30" s="3" t="s">
        <v>26</v>
      </c>
      <c r="P30" s="3" t="s">
        <v>26</v>
      </c>
      <c r="Q30" s="3">
        <v>0</v>
      </c>
      <c r="R30" s="3">
        <v>1</v>
      </c>
      <c r="S30" s="3" t="str">
        <f t="shared" si="1"/>
        <v>SELECT 304/316 in B1</v>
      </c>
      <c r="T30" s="3" t="str">
        <f t="shared" si="0"/>
        <v>( 304 or 316 SS of ) BOLT, HEAVY HEX HEAD, STRUCTURAL, M24 X 65</v>
      </c>
      <c r="U30" s="3" t="str">
        <f t="shared" si="2"/>
        <v>Will calculate when Qty/Dwg and Inst/Grp have values</v>
      </c>
    </row>
    <row r="31" spans="1:21" x14ac:dyDescent="0.35">
      <c r="A31" s="3" t="s">
        <v>97</v>
      </c>
      <c r="B31" s="3">
        <v>10</v>
      </c>
      <c r="C31" s="3" t="s">
        <v>28</v>
      </c>
      <c r="D31" s="3" t="s">
        <v>101</v>
      </c>
      <c r="E31" s="3" t="s">
        <v>26</v>
      </c>
      <c r="F31" s="3" t="s">
        <v>26</v>
      </c>
      <c r="G31" s="1">
        <v>8</v>
      </c>
      <c r="H31" s="6" t="s">
        <v>27</v>
      </c>
      <c r="I31" s="3" t="s">
        <v>28</v>
      </c>
      <c r="J31" s="6" t="s">
        <v>29</v>
      </c>
      <c r="K31" s="6" t="s">
        <v>30</v>
      </c>
      <c r="L31" s="3" t="s">
        <v>102</v>
      </c>
      <c r="M31" s="3" t="s">
        <v>103</v>
      </c>
      <c r="N31" s="3" t="s">
        <v>26</v>
      </c>
      <c r="O31" s="3" t="s">
        <v>26</v>
      </c>
      <c r="P31" s="3" t="s">
        <v>26</v>
      </c>
      <c r="Q31" s="3">
        <v>0</v>
      </c>
      <c r="R31" s="3">
        <v>1</v>
      </c>
      <c r="S31" s="3" t="str">
        <f t="shared" si="1"/>
        <v>SELECT 304/316 in B1</v>
      </c>
      <c r="T31" s="3" t="str">
        <f t="shared" si="0"/>
        <v>( 304 or 316 SS of ) FLAT WASHER, STRUCTURAL, M24</v>
      </c>
      <c r="U31" s="3" t="str">
        <f t="shared" si="2"/>
        <v>Will calculate when Qty/Dwg and Inst/Grp have values</v>
      </c>
    </row>
    <row r="32" spans="1:21" x14ac:dyDescent="0.35">
      <c r="A32" s="3" t="s">
        <v>97</v>
      </c>
      <c r="B32" s="3">
        <v>10</v>
      </c>
      <c r="C32" s="3" t="s">
        <v>94</v>
      </c>
      <c r="D32" s="3" t="s">
        <v>104</v>
      </c>
      <c r="E32" s="3" t="s">
        <v>26</v>
      </c>
      <c r="F32" s="3" t="s">
        <v>26</v>
      </c>
      <c r="G32" s="1">
        <v>8</v>
      </c>
      <c r="H32" s="7" t="s">
        <v>27</v>
      </c>
      <c r="I32" s="3" t="s">
        <v>28</v>
      </c>
      <c r="J32" s="6" t="s">
        <v>29</v>
      </c>
      <c r="K32" s="7" t="s">
        <v>30</v>
      </c>
      <c r="L32" s="3" t="s">
        <v>105</v>
      </c>
      <c r="M32" s="3" t="s">
        <v>106</v>
      </c>
      <c r="N32" s="3" t="s">
        <v>26</v>
      </c>
      <c r="O32" s="3" t="s">
        <v>26</v>
      </c>
      <c r="P32" s="3" t="s">
        <v>26</v>
      </c>
      <c r="Q32" s="3">
        <v>0</v>
      </c>
      <c r="R32" s="3">
        <v>1</v>
      </c>
      <c r="S32" s="3" t="str">
        <f t="shared" si="1"/>
        <v>SELECT 304/316 in B1</v>
      </c>
      <c r="T32" s="3" t="str">
        <f t="shared" si="0"/>
        <v>( 304 or 316 SS of ) NUT, HEAVY HEX, STRUCTURAL, M24</v>
      </c>
      <c r="U32" s="3" t="str">
        <f t="shared" si="2"/>
        <v>Will calculate when Qty/Dwg and Inst/Grp have values</v>
      </c>
    </row>
    <row r="34" spans="1:2" x14ac:dyDescent="0.35">
      <c r="A34" s="3" t="s">
        <v>63</v>
      </c>
      <c r="B34" s="2" t="s">
        <v>66</v>
      </c>
    </row>
    <row r="35" spans="1:2" x14ac:dyDescent="0.35">
      <c r="A35" s="3" t="s">
        <v>65</v>
      </c>
      <c r="B35" s="2" t="s">
        <v>107</v>
      </c>
    </row>
    <row r="36" spans="1:2" x14ac:dyDescent="0.35">
      <c r="A36" s="3" t="s">
        <v>67</v>
      </c>
      <c r="B36" s="2" t="s">
        <v>108</v>
      </c>
    </row>
    <row r="39" spans="1:2" x14ac:dyDescent="0.35">
      <c r="B39" s="2"/>
    </row>
    <row r="40" spans="1:2" x14ac:dyDescent="0.35">
      <c r="B40" s="2"/>
    </row>
    <row r="41" spans="1:2" x14ac:dyDescent="0.35">
      <c r="B41" s="2"/>
    </row>
    <row r="42" spans="1:2" x14ac:dyDescent="0.35">
      <c r="B42" s="2"/>
    </row>
    <row r="43" spans="1:2" x14ac:dyDescent="0.35">
      <c r="B43" s="2"/>
    </row>
    <row r="44" spans="1:2" x14ac:dyDescent="0.35">
      <c r="B44" s="2"/>
    </row>
    <row r="45" spans="1:2" x14ac:dyDescent="0.35">
      <c r="B45" s="2"/>
    </row>
    <row r="46" spans="1:2" x14ac:dyDescent="0.35">
      <c r="B46" s="2"/>
    </row>
    <row r="47" spans="1:2" x14ac:dyDescent="0.35">
      <c r="B47" s="2"/>
    </row>
    <row r="48" spans="1:2" x14ac:dyDescent="0.35">
      <c r="B48" s="2"/>
    </row>
  </sheetData>
  <conditionalFormatting sqref="A1">
    <cfRule type="expression" dxfId="768" priority="9">
      <formula>OR($B$1=304,$B$1=316)</formula>
    </cfRule>
    <cfRule type="expression" dxfId="767" priority="10">
      <formula>NOT(OR($B$1=304,$B$1=316))</formula>
    </cfRule>
  </conditionalFormatting>
  <conditionalFormatting sqref="J1:J32">
    <cfRule type="cellIs" dxfId="766" priority="5" operator="equal">
      <formula>"Y"</formula>
    </cfRule>
  </conditionalFormatting>
  <conditionalFormatting sqref="K1:K5">
    <cfRule type="cellIs" dxfId="765" priority="6" operator="equal">
      <formula>"Standard-Copied"</formula>
    </cfRule>
    <cfRule type="cellIs" dxfId="764" priority="7" operator="equal">
      <formula>"Modified-Adjusted"</formula>
    </cfRule>
    <cfRule type="cellIs" dxfId="763" priority="8" operator="equal">
      <formula>"Custom-Manual"</formula>
    </cfRule>
  </conditionalFormatting>
  <conditionalFormatting sqref="K6:K32">
    <cfRule type="cellIs" dxfId="762" priority="2" operator="equal">
      <formula>"Standard-Copied"</formula>
    </cfRule>
    <cfRule type="cellIs" dxfId="761" priority="3" operator="equal">
      <formula>"Modified-Adjusted"</formula>
    </cfRule>
    <cfRule type="cellIs" dxfId="760" priority="4" operator="equal">
      <formula>"Custom-Manual"</formula>
    </cfRule>
  </conditionalFormatting>
  <dataValidations disablePrompts="1" count="3">
    <dataValidation type="list" allowBlank="1" showInputMessage="1" showErrorMessage="1" error="Value must be either 304 or 316" prompt="Enter general hardware material choice here - either 304 or 316" sqref="B1" xr:uid="{294C6006-F051-483F-A603-836EE27D493C}">
      <formula1>"304,316,304 or 316"</formula1>
    </dataValidation>
    <dataValidation type="list" allowBlank="1" showInputMessage="1" showErrorMessage="1" sqref="J3:J32" xr:uid="{2949AA1C-5DE9-4B2C-8305-6C840EDF73E6}">
      <formula1>"N,Y"</formula1>
    </dataValidation>
    <dataValidation type="list" allowBlank="1" showInputMessage="1" showErrorMessage="1" sqref="K3:K32" xr:uid="{2F95441A-EF53-42C3-8AD0-D535DD3FDA1D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0341-26B1-48B7-8863-4004C0FCD23D}">
  <dimension ref="A1:U23"/>
  <sheetViews>
    <sheetView zoomScaleNormal="100" workbookViewId="0">
      <selection activeCell="B23" sqref="B23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46.269531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46.2695312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20.26953125" style="3" bestFit="1" customWidth="1"/>
    <col min="20" max="20" width="46.816406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109</v>
      </c>
      <c r="B3" s="3">
        <v>4</v>
      </c>
      <c r="C3" s="3" t="s">
        <v>24</v>
      </c>
      <c r="D3" s="3" t="s">
        <v>110</v>
      </c>
      <c r="E3" s="3" t="s">
        <v>26</v>
      </c>
      <c r="F3" s="3" t="s">
        <v>26</v>
      </c>
      <c r="G3" s="6">
        <v>1</v>
      </c>
      <c r="H3" s="6" t="s">
        <v>46</v>
      </c>
      <c r="I3" s="3" t="s">
        <v>28</v>
      </c>
      <c r="J3" s="6" t="s">
        <v>111</v>
      </c>
      <c r="K3" s="6" t="s">
        <v>30</v>
      </c>
      <c r="L3" s="3">
        <v>407119</v>
      </c>
      <c r="M3" s="3" t="s">
        <v>112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 t="shared" ref="S3:S20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BOLT, ROUND HEAD, SQUARE NECK, M10X1.5 X 100</v>
      </c>
      <c r="U3" s="3" t="str">
        <f t="shared" ref="U3:U20" si="1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109</v>
      </c>
      <c r="B4" s="3">
        <v>4</v>
      </c>
      <c r="C4" s="3" t="s">
        <v>33</v>
      </c>
      <c r="D4" s="3" t="s">
        <v>113</v>
      </c>
      <c r="E4" s="3" t="s">
        <v>26</v>
      </c>
      <c r="F4" s="3" t="s">
        <v>26</v>
      </c>
      <c r="G4" s="6">
        <v>1</v>
      </c>
      <c r="H4" s="6" t="s">
        <v>46</v>
      </c>
      <c r="I4" s="3" t="s">
        <v>28</v>
      </c>
      <c r="J4" s="6" t="s">
        <v>111</v>
      </c>
      <c r="K4" s="6" t="s">
        <v>30</v>
      </c>
      <c r="L4" s="3">
        <v>406476</v>
      </c>
      <c r="M4" s="3" t="s">
        <v>114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ref="T4:T20" si="2">IF(AND(F4="N/A",OR(LEN(L4)=6,LEN(L4)=9)),M4,IF(AND(F4="n/a",LEN(L4)&gt;9),"( "&amp;$B$1&amp;" SS of ) "&amp;M4,IF(OR(LEN(L4)=6,LEN(L4)=9),"( "&amp;E4&amp;" "&amp;F4&amp;" of ) "&amp;M4,IF(LEN(L4)&gt;9,"( "&amp;E4&amp;" "&amp;F4&amp;" of "&amp;$B$1&amp;" SS of ) "&amp;M4,"ERROR IN WWID OR Measure Units"))))</f>
        <v>FLAT WASHER, STRUCTURAL, M10</v>
      </c>
      <c r="U4" s="3" t="str">
        <f t="shared" si="1"/>
        <v>Will calculate when Qty/Dwg and Inst/Grp have values</v>
      </c>
    </row>
    <row r="5" spans="1:21" x14ac:dyDescent="0.35">
      <c r="A5" s="3" t="s">
        <v>109</v>
      </c>
      <c r="B5" s="3">
        <v>4</v>
      </c>
      <c r="C5" s="3" t="s">
        <v>37</v>
      </c>
      <c r="D5" s="3" t="s">
        <v>115</v>
      </c>
      <c r="E5" s="3" t="s">
        <v>26</v>
      </c>
      <c r="F5" s="3" t="s">
        <v>26</v>
      </c>
      <c r="G5" s="6">
        <v>1</v>
      </c>
      <c r="H5" s="6" t="s">
        <v>46</v>
      </c>
      <c r="I5" s="3" t="s">
        <v>28</v>
      </c>
      <c r="J5" s="6" t="s">
        <v>111</v>
      </c>
      <c r="K5" s="6" t="s">
        <v>30</v>
      </c>
      <c r="L5" s="3">
        <v>406576</v>
      </c>
      <c r="M5" s="3" t="s">
        <v>116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2"/>
        <v>NUT, HEAVY HEX, STRUCTURAL, M10</v>
      </c>
      <c r="U5" s="3" t="str">
        <f t="shared" si="1"/>
        <v>Will calculate when Qty/Dwg and Inst/Grp have values</v>
      </c>
    </row>
    <row r="6" spans="1:21" x14ac:dyDescent="0.35">
      <c r="A6" s="3" t="s">
        <v>109</v>
      </c>
      <c r="B6" s="3">
        <v>9</v>
      </c>
      <c r="C6" s="3" t="s">
        <v>41</v>
      </c>
      <c r="D6" s="3" t="s">
        <v>117</v>
      </c>
      <c r="E6" s="3" t="s">
        <v>26</v>
      </c>
      <c r="F6" s="3" t="s">
        <v>26</v>
      </c>
      <c r="G6" s="6">
        <v>2</v>
      </c>
      <c r="H6" s="6" t="s">
        <v>27</v>
      </c>
      <c r="I6" s="3" t="s">
        <v>28</v>
      </c>
      <c r="J6" s="6" t="s">
        <v>83</v>
      </c>
      <c r="K6" s="6" t="s">
        <v>30</v>
      </c>
      <c r="L6" s="3">
        <v>407117</v>
      </c>
      <c r="M6" s="3" t="s">
        <v>118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2"/>
        <v>WASHER, M10, 10.5 ID X 20 OD X 2 THK</v>
      </c>
      <c r="U6" s="3" t="str">
        <f t="shared" si="1"/>
        <v>Will calculate when Qty/Dwg and Inst/Grp have values</v>
      </c>
    </row>
    <row r="7" spans="1:21" x14ac:dyDescent="0.35">
      <c r="A7" s="3" t="s">
        <v>109</v>
      </c>
      <c r="B7" s="3">
        <v>9</v>
      </c>
      <c r="C7" s="3" t="s">
        <v>45</v>
      </c>
      <c r="D7" s="3" t="s">
        <v>119</v>
      </c>
      <c r="E7" s="3" t="s">
        <v>26</v>
      </c>
      <c r="F7" s="3" t="s">
        <v>26</v>
      </c>
      <c r="G7" s="6">
        <v>2</v>
      </c>
      <c r="H7" s="6" t="s">
        <v>27</v>
      </c>
      <c r="I7" s="3" t="s">
        <v>28</v>
      </c>
      <c r="J7" s="6" t="s">
        <v>29</v>
      </c>
      <c r="K7" s="6" t="s">
        <v>30</v>
      </c>
      <c r="L7" s="3">
        <v>406476</v>
      </c>
      <c r="M7" s="3" t="s">
        <v>114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>IF(AND(LEN(L7)=9,F7="N/A"),L7,IF(LEN(L7)=9,"( "&amp;L7&amp;" @ "&amp;E7&amp;" "&amp;F7&amp;")",IF(AND($B$1=304,F7="N/A"),VALUE(LEFT(L7,6)),IF(AND($B$1=316,F7="N/A"),VALUE(RIGHT(L7,6)),IF($B$1=304,"( "&amp;VALUE(LEFT(L7,6))&amp;" @ "&amp;E7&amp;" "&amp;F7&amp;")",IF($B$1=316,"( "&amp;VALUE(RIGHT(L7,6))&amp;" @ "&amp;E7&amp;" "&amp;F7&amp;")","SELECT 304/316 in B1"))))))</f>
        <v>SELECT 304/316 in B1</v>
      </c>
      <c r="T7" s="3" t="str">
        <f t="shared" si="2"/>
        <v>FLAT WASHER, STRUCTURAL, M10</v>
      </c>
      <c r="U7" s="3" t="str">
        <f t="shared" si="1"/>
        <v>Will calculate when Qty/Dwg and Inst/Grp have values</v>
      </c>
    </row>
    <row r="8" spans="1:21" x14ac:dyDescent="0.35">
      <c r="A8" s="3" t="s">
        <v>109</v>
      </c>
      <c r="B8" s="3">
        <v>9</v>
      </c>
      <c r="C8" s="3" t="s">
        <v>47</v>
      </c>
      <c r="D8" s="3" t="s">
        <v>120</v>
      </c>
      <c r="E8" s="3" t="s">
        <v>26</v>
      </c>
      <c r="F8" s="3" t="s">
        <v>26</v>
      </c>
      <c r="G8" s="6">
        <v>2</v>
      </c>
      <c r="H8" s="6" t="s">
        <v>27</v>
      </c>
      <c r="I8" s="3" t="s">
        <v>28</v>
      </c>
      <c r="J8" s="6" t="s">
        <v>83</v>
      </c>
      <c r="K8" s="6" t="s">
        <v>30</v>
      </c>
      <c r="L8" s="3">
        <v>406576</v>
      </c>
      <c r="M8" s="3" t="s">
        <v>116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>IF(AND(LEN(L8)=9,F8="N/A"),L8,IF(LEN(L8)=9,"( "&amp;L8&amp;" @ "&amp;E8&amp;" "&amp;F8&amp;")",IF(AND($B$1=304,F8="N/A"),VALUE(LEFT(L8,6)),IF(AND($B$1=316,F8="N/A"),VALUE(RIGHT(L8,6)),IF($B$1=304,"( "&amp;VALUE(LEFT(L8,6))&amp;" @ "&amp;E8&amp;" "&amp;F8&amp;")",IF($B$1=316,"( "&amp;VALUE(RIGHT(L8,6))&amp;" @ "&amp;E8&amp;" "&amp;F8&amp;")","SELECT 304/316 in B1"))))))</f>
        <v>SELECT 304/316 in B1</v>
      </c>
      <c r="T8" s="3" t="str">
        <f t="shared" si="2"/>
        <v>NUT, HEAVY HEX, STRUCTURAL, M10</v>
      </c>
      <c r="U8" s="3" t="str">
        <f t="shared" si="1"/>
        <v>Will calculate when Qty/Dwg and Inst/Grp have values</v>
      </c>
    </row>
    <row r="9" spans="1:21" x14ac:dyDescent="0.35">
      <c r="A9" s="3" t="s">
        <v>109</v>
      </c>
      <c r="B9" s="3">
        <v>5</v>
      </c>
      <c r="C9" s="3" t="s">
        <v>48</v>
      </c>
      <c r="D9" s="3" t="s">
        <v>117</v>
      </c>
      <c r="E9" s="3" t="s">
        <v>26</v>
      </c>
      <c r="F9" s="3" t="s">
        <v>26</v>
      </c>
      <c r="G9" s="6">
        <v>2</v>
      </c>
      <c r="H9" s="6" t="s">
        <v>27</v>
      </c>
      <c r="I9" s="3" t="s">
        <v>28</v>
      </c>
      <c r="J9" s="6" t="s">
        <v>83</v>
      </c>
      <c r="K9" s="6" t="s">
        <v>30</v>
      </c>
      <c r="L9" s="3">
        <v>407117</v>
      </c>
      <c r="M9" s="3" t="s">
        <v>118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>IF(AND(LEN(L9)=9,F9="N/A"),L9,IF(LEN(L9)=9,"( "&amp;L9&amp;" @ "&amp;E9&amp;" "&amp;F9&amp;")",IF(AND($B$1=304,F9="N/A"),VALUE(LEFT(L9,6)),IF(AND($B$1=316,F9="N/A"),VALUE(RIGHT(L9,6)),IF($B$1=304,"( "&amp;VALUE(LEFT(L9,6))&amp;" @ "&amp;E9&amp;" "&amp;F9&amp;")",IF($B$1=316,"( "&amp;VALUE(RIGHT(L9,6))&amp;" @ "&amp;E9&amp;" "&amp;F9&amp;")","SELECT 304/316 in B1"))))))</f>
        <v>SELECT 304/316 in B1</v>
      </c>
      <c r="T9" s="3" t="str">
        <f t="shared" si="2"/>
        <v>WASHER, M10, 10.5 ID X 20 OD X 2 THK</v>
      </c>
      <c r="U9" s="3" t="str">
        <f t="shared" si="1"/>
        <v>Will calculate when Qty/Dwg and Inst/Grp have values</v>
      </c>
    </row>
    <row r="10" spans="1:21" x14ac:dyDescent="0.35">
      <c r="A10" s="3" t="s">
        <v>109</v>
      </c>
      <c r="B10" s="3">
        <v>5</v>
      </c>
      <c r="C10" s="3" t="s">
        <v>49</v>
      </c>
      <c r="D10" s="3" t="s">
        <v>119</v>
      </c>
      <c r="E10" s="3" t="s">
        <v>26</v>
      </c>
      <c r="F10" s="3" t="s">
        <v>26</v>
      </c>
      <c r="G10" s="6">
        <v>2</v>
      </c>
      <c r="H10" s="6" t="s">
        <v>27</v>
      </c>
      <c r="I10" s="3" t="s">
        <v>28</v>
      </c>
      <c r="J10" s="6" t="s">
        <v>29</v>
      </c>
      <c r="K10" s="6" t="s">
        <v>30</v>
      </c>
      <c r="L10" s="3">
        <v>406476</v>
      </c>
      <c r="M10" s="3" t="s">
        <v>114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>IF(AND(LEN(L10)=9,F10="N/A"),L10,IF(LEN(L10)=9,"( "&amp;L10&amp;" @ "&amp;E10&amp;" "&amp;F10&amp;")",IF(AND($B$1=304,F10="N/A"),VALUE(LEFT(L10,6)),IF(AND($B$1=316,F10="N/A"),VALUE(RIGHT(L10,6)),IF($B$1=304,"( "&amp;VALUE(LEFT(L10,6))&amp;" @ "&amp;E10&amp;" "&amp;F10&amp;")",IF($B$1=316,"( "&amp;VALUE(RIGHT(L10,6))&amp;" @ "&amp;E10&amp;" "&amp;F10&amp;")","SELECT 304/316 in B1"))))))</f>
        <v>SELECT 304/316 in B1</v>
      </c>
      <c r="T10" s="3" t="str">
        <f t="shared" si="2"/>
        <v>FLAT WASHER, STRUCTURAL, M10</v>
      </c>
      <c r="U10" s="3" t="str">
        <f t="shared" si="1"/>
        <v>Will calculate when Qty/Dwg and Inst/Grp have values</v>
      </c>
    </row>
    <row r="11" spans="1:21" x14ac:dyDescent="0.35">
      <c r="A11" s="3" t="s">
        <v>109</v>
      </c>
      <c r="B11" s="3">
        <v>5</v>
      </c>
      <c r="C11" s="3" t="s">
        <v>50</v>
      </c>
      <c r="D11" s="3" t="s">
        <v>120</v>
      </c>
      <c r="E11" s="3" t="s">
        <v>26</v>
      </c>
      <c r="F11" s="3" t="s">
        <v>26</v>
      </c>
      <c r="G11" s="6">
        <v>2</v>
      </c>
      <c r="H11" s="6" t="s">
        <v>27</v>
      </c>
      <c r="I11" s="3" t="s">
        <v>28</v>
      </c>
      <c r="J11" s="6" t="s">
        <v>83</v>
      </c>
      <c r="K11" s="6" t="s">
        <v>30</v>
      </c>
      <c r="L11" s="3">
        <v>406576</v>
      </c>
      <c r="M11" s="3" t="s">
        <v>116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>IF(AND(LEN(L11)=9,F11="N/A"),L11,IF(LEN(L11)=9,"( "&amp;L11&amp;" @ "&amp;E11&amp;" "&amp;F11&amp;")",IF(AND($B$1=304,F11="N/A"),VALUE(LEFT(L11,6)),IF(AND($B$1=316,F11="N/A"),VALUE(RIGHT(L11,6)),IF($B$1=304,"( "&amp;VALUE(LEFT(L11,6))&amp;" @ "&amp;E11&amp;" "&amp;F11&amp;")",IF($B$1=316,"( "&amp;VALUE(RIGHT(L11,6))&amp;" @ "&amp;E11&amp;" "&amp;F11&amp;")","SELECT 304/316 in B1"))))))</f>
        <v>SELECT 304/316 in B1</v>
      </c>
      <c r="T11" s="3" t="str">
        <f t="shared" si="2"/>
        <v>NUT, HEAVY HEX, STRUCTURAL, M10</v>
      </c>
      <c r="U11" s="3" t="str">
        <f t="shared" si="1"/>
        <v>Will calculate when Qty/Dwg and Inst/Grp have values</v>
      </c>
    </row>
    <row r="12" spans="1:21" x14ac:dyDescent="0.35">
      <c r="A12" s="3" t="s">
        <v>109</v>
      </c>
      <c r="B12" s="3">
        <v>6</v>
      </c>
      <c r="C12" s="3" t="s">
        <v>51</v>
      </c>
      <c r="D12" s="3" t="s">
        <v>117</v>
      </c>
      <c r="E12" s="3" t="s">
        <v>26</v>
      </c>
      <c r="F12" s="3" t="s">
        <v>26</v>
      </c>
      <c r="G12" s="6">
        <v>2</v>
      </c>
      <c r="H12" s="6" t="s">
        <v>27</v>
      </c>
      <c r="I12" s="3" t="s">
        <v>28</v>
      </c>
      <c r="J12" s="6" t="s">
        <v>83</v>
      </c>
      <c r="K12" s="6" t="s">
        <v>30</v>
      </c>
      <c r="L12" s="3">
        <v>407117</v>
      </c>
      <c r="M12" s="3" t="s">
        <v>118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ref="S12:S14" si="3">IF(AND(LEN(L12)=9,F12="N/A"),L12,IF(LEN(L12)=9,"( "&amp;L12&amp;" @ "&amp;E12&amp;" "&amp;F12&amp;")",IF(AND($B$1=304,F12="N/A"),VALUE(LEFT(L12,6)),IF(AND($B$1=316,F12="N/A"),VALUE(RIGHT(L12,6)),IF($B$1=304,"( "&amp;VALUE(LEFT(L12,6))&amp;" @ "&amp;E12&amp;" "&amp;F12&amp;")",IF($B$1=316,"( "&amp;VALUE(RIGHT(L12,6))&amp;" @ "&amp;E12&amp;" "&amp;F12&amp;")","SELECT 304/316 in B1"))))))</f>
        <v>SELECT 304/316 in B1</v>
      </c>
      <c r="T12" s="3" t="str">
        <f t="shared" si="2"/>
        <v>WASHER, M10, 10.5 ID X 20 OD X 2 THK</v>
      </c>
      <c r="U12" s="3" t="str">
        <f t="shared" si="1"/>
        <v>Will calculate when Qty/Dwg and Inst/Grp have values</v>
      </c>
    </row>
    <row r="13" spans="1:21" x14ac:dyDescent="0.35">
      <c r="A13" s="3" t="s">
        <v>109</v>
      </c>
      <c r="B13" s="3">
        <v>6</v>
      </c>
      <c r="C13" s="3" t="s">
        <v>52</v>
      </c>
      <c r="D13" s="3" t="s">
        <v>119</v>
      </c>
      <c r="E13" s="3" t="s">
        <v>26</v>
      </c>
      <c r="F13" s="3" t="s">
        <v>26</v>
      </c>
      <c r="G13" s="6">
        <v>2</v>
      </c>
      <c r="H13" s="6" t="s">
        <v>27</v>
      </c>
      <c r="I13" s="3" t="s">
        <v>28</v>
      </c>
      <c r="J13" s="6" t="s">
        <v>29</v>
      </c>
      <c r="K13" s="6" t="s">
        <v>30</v>
      </c>
      <c r="L13" s="3">
        <v>406476</v>
      </c>
      <c r="M13" s="3" t="s">
        <v>114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3"/>
        <v>SELECT 304/316 in B1</v>
      </c>
      <c r="T13" s="3" t="str">
        <f t="shared" si="2"/>
        <v>FLAT WASHER, STRUCTURAL, M10</v>
      </c>
      <c r="U13" s="3" t="str">
        <f t="shared" si="1"/>
        <v>Will calculate when Qty/Dwg and Inst/Grp have values</v>
      </c>
    </row>
    <row r="14" spans="1:21" x14ac:dyDescent="0.35">
      <c r="A14" s="3" t="s">
        <v>109</v>
      </c>
      <c r="B14" s="3">
        <v>6</v>
      </c>
      <c r="C14" s="3" t="s">
        <v>53</v>
      </c>
      <c r="D14" s="3" t="s">
        <v>120</v>
      </c>
      <c r="E14" s="3" t="s">
        <v>26</v>
      </c>
      <c r="F14" s="3" t="s">
        <v>26</v>
      </c>
      <c r="G14" s="6">
        <v>2</v>
      </c>
      <c r="H14" s="6" t="s">
        <v>27</v>
      </c>
      <c r="I14" s="3" t="s">
        <v>28</v>
      </c>
      <c r="J14" s="6" t="s">
        <v>83</v>
      </c>
      <c r="K14" s="6" t="s">
        <v>30</v>
      </c>
      <c r="L14" s="3">
        <v>406576</v>
      </c>
      <c r="M14" s="3" t="s">
        <v>116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3"/>
        <v>SELECT 304/316 in B1</v>
      </c>
      <c r="T14" s="3" t="str">
        <f t="shared" si="2"/>
        <v>NUT, HEAVY HEX, STRUCTURAL, M10</v>
      </c>
      <c r="U14" s="3" t="str">
        <f t="shared" si="1"/>
        <v>Will calculate when Qty/Dwg and Inst/Grp have values</v>
      </c>
    </row>
    <row r="15" spans="1:21" x14ac:dyDescent="0.35">
      <c r="A15" s="3" t="s">
        <v>109</v>
      </c>
      <c r="B15" s="3">
        <v>7</v>
      </c>
      <c r="C15" s="3" t="s">
        <v>29</v>
      </c>
      <c r="D15" s="3" t="s">
        <v>121</v>
      </c>
      <c r="E15" s="3" t="s">
        <v>26</v>
      </c>
      <c r="F15" s="3" t="s">
        <v>26</v>
      </c>
      <c r="G15" s="6">
        <v>2</v>
      </c>
      <c r="H15" s="6" t="s">
        <v>27</v>
      </c>
      <c r="I15" s="3" t="s">
        <v>28</v>
      </c>
      <c r="J15" s="6" t="s">
        <v>29</v>
      </c>
      <c r="K15" s="6" t="s">
        <v>30</v>
      </c>
      <c r="L15" s="3">
        <v>406117</v>
      </c>
      <c r="M15" s="3" t="s">
        <v>122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1</v>
      </c>
      <c r="S15" s="3" t="str">
        <f>IF(AND(LEN(L15)=9,F15="N/A"),L15,IF(LEN(L15)=9,"( "&amp;L15&amp;" @ "&amp;E15&amp;" "&amp;F15&amp;")",IF(AND($B$1=304,F15="N/A"),VALUE(LEFT(L15,6)),IF(AND($B$1=316,F15="N/A"),VALUE(RIGHT(L15,6)),IF($B$1=304,"( "&amp;VALUE(LEFT(L15,6))&amp;" @ "&amp;E15&amp;" "&amp;F15&amp;")",IF($B$1=316,"( "&amp;VALUE(RIGHT(L15,6))&amp;" @ "&amp;E15&amp;" "&amp;F15&amp;")","SELECT 304/316 in B1"))))))</f>
        <v>SELECT 304/316 in B1</v>
      </c>
      <c r="T15" s="3" t="str">
        <f t="shared" si="2"/>
        <v>BOLT, HEAVY HEX HEAD, STRUCTURAL, M12 X 75</v>
      </c>
      <c r="U15" s="3" t="str">
        <f t="shared" si="1"/>
        <v>Will calculate when Qty/Dwg and Inst/Grp have values</v>
      </c>
    </row>
    <row r="16" spans="1:21" x14ac:dyDescent="0.35">
      <c r="A16" s="3" t="s">
        <v>109</v>
      </c>
      <c r="B16" s="3">
        <v>7</v>
      </c>
      <c r="C16" s="3" t="s">
        <v>54</v>
      </c>
      <c r="D16" s="3" t="s">
        <v>123</v>
      </c>
      <c r="E16" s="3" t="s">
        <v>26</v>
      </c>
      <c r="F16" s="3" t="s">
        <v>26</v>
      </c>
      <c r="G16" s="6">
        <v>2</v>
      </c>
      <c r="H16" s="6" t="s">
        <v>27</v>
      </c>
      <c r="I16" s="3" t="s">
        <v>28</v>
      </c>
      <c r="J16" s="6" t="s">
        <v>29</v>
      </c>
      <c r="K16" s="6" t="s">
        <v>30</v>
      </c>
      <c r="L16" s="3">
        <v>406477</v>
      </c>
      <c r="M16" s="3" t="s">
        <v>124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1</v>
      </c>
      <c r="S16" s="3" t="str">
        <f>IF(AND(LEN(L16)=9,F16="N/A"),L16,IF(LEN(L16)=9,"( "&amp;L16&amp;" @ "&amp;E16&amp;" "&amp;F16&amp;")",IF(AND($B$1=304,F16="N/A"),VALUE(LEFT(L16,6)),IF(AND($B$1=316,F16="N/A"),VALUE(RIGHT(L16,6)),IF($B$1=304,"( "&amp;VALUE(LEFT(L16,6))&amp;" @ "&amp;E16&amp;" "&amp;F16&amp;")",IF($B$1=316,"( "&amp;VALUE(RIGHT(L16,6))&amp;" @ "&amp;E16&amp;" "&amp;F16&amp;")","SELECT 304/316 in B1"))))))</f>
        <v>SELECT 304/316 in B1</v>
      </c>
      <c r="T16" s="3" t="str">
        <f t="shared" si="2"/>
        <v>FLAT WASHER, STRUCTURAL, M12</v>
      </c>
      <c r="U16" s="3" t="str">
        <f t="shared" si="1"/>
        <v>Will calculate when Qty/Dwg and Inst/Grp have values</v>
      </c>
    </row>
    <row r="17" spans="1:21" x14ac:dyDescent="0.35">
      <c r="A17" s="3" t="s">
        <v>109</v>
      </c>
      <c r="B17" s="3">
        <v>7</v>
      </c>
      <c r="C17" s="3" t="s">
        <v>55</v>
      </c>
      <c r="D17" s="3" t="s">
        <v>125</v>
      </c>
      <c r="E17" s="3" t="s">
        <v>26</v>
      </c>
      <c r="F17" s="3" t="s">
        <v>26</v>
      </c>
      <c r="G17" s="6">
        <v>2</v>
      </c>
      <c r="H17" s="6" t="s">
        <v>27</v>
      </c>
      <c r="I17" s="3" t="s">
        <v>28</v>
      </c>
      <c r="J17" s="6" t="s">
        <v>29</v>
      </c>
      <c r="K17" s="6" t="s">
        <v>30</v>
      </c>
      <c r="L17" s="3">
        <v>406577</v>
      </c>
      <c r="M17" s="3" t="s">
        <v>126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1</v>
      </c>
      <c r="S17" s="3" t="str">
        <f>IF(AND(LEN(L17)=9,F17="N/A"),L17,IF(LEN(L17)=9,"( "&amp;L17&amp;" @ "&amp;E17&amp;" "&amp;F17&amp;")",IF(AND($B$1=304,F17="N/A"),VALUE(LEFT(L17,6)),IF(AND($B$1=316,F17="N/A"),VALUE(RIGHT(L17,6)),IF($B$1=304,"( "&amp;VALUE(LEFT(L17,6))&amp;" @ "&amp;E17&amp;" "&amp;F17&amp;")",IF($B$1=316,"( "&amp;VALUE(RIGHT(L17,6))&amp;" @ "&amp;E17&amp;" "&amp;F17&amp;")","SELECT 304/316 in B1"))))))</f>
        <v>SELECT 304/316 in B1</v>
      </c>
      <c r="T17" s="3" t="str">
        <f t="shared" si="2"/>
        <v>NUT, HEAVY HEX, STRUCTURAL, M12</v>
      </c>
      <c r="U17" s="3" t="str">
        <f t="shared" si="1"/>
        <v>Will calculate when Qty/Dwg and Inst/Grp have values</v>
      </c>
    </row>
    <row r="18" spans="1:21" x14ac:dyDescent="0.35">
      <c r="A18" s="3" t="s">
        <v>109</v>
      </c>
      <c r="B18" s="3" t="s">
        <v>127</v>
      </c>
      <c r="C18" s="3" t="s">
        <v>45</v>
      </c>
      <c r="D18" s="3" t="s">
        <v>121</v>
      </c>
      <c r="E18" s="3" t="s">
        <v>26</v>
      </c>
      <c r="F18" s="3" t="s">
        <v>26</v>
      </c>
      <c r="G18" s="6">
        <v>2</v>
      </c>
      <c r="H18" s="6" t="s">
        <v>27</v>
      </c>
      <c r="I18" s="3" t="s">
        <v>28</v>
      </c>
      <c r="J18" s="6" t="s">
        <v>29</v>
      </c>
      <c r="K18" s="6" t="s">
        <v>30</v>
      </c>
      <c r="L18" s="3">
        <v>406117</v>
      </c>
      <c r="M18" s="3" t="s">
        <v>122</v>
      </c>
      <c r="N18" s="3" t="s">
        <v>26</v>
      </c>
      <c r="O18" s="3" t="s">
        <v>26</v>
      </c>
      <c r="P18" s="3" t="s">
        <v>26</v>
      </c>
      <c r="Q18" s="3">
        <v>0</v>
      </c>
      <c r="R18" s="3">
        <v>1</v>
      </c>
      <c r="S18" s="3" t="str">
        <f t="shared" si="0"/>
        <v>SELECT 304/316 in B1</v>
      </c>
      <c r="T18" s="3" t="str">
        <f t="shared" si="2"/>
        <v>BOLT, HEAVY HEX HEAD, STRUCTURAL, M12 X 75</v>
      </c>
      <c r="U18" s="3" t="str">
        <f t="shared" si="1"/>
        <v>Will calculate when Qty/Dwg and Inst/Grp have values</v>
      </c>
    </row>
    <row r="19" spans="1:21" x14ac:dyDescent="0.35">
      <c r="A19" s="3" t="s">
        <v>109</v>
      </c>
      <c r="B19" s="3" t="s">
        <v>127</v>
      </c>
      <c r="C19" s="3" t="s">
        <v>47</v>
      </c>
      <c r="D19" s="3" t="s">
        <v>123</v>
      </c>
      <c r="E19" s="3" t="s">
        <v>26</v>
      </c>
      <c r="F19" s="3" t="s">
        <v>26</v>
      </c>
      <c r="G19" s="6">
        <v>2</v>
      </c>
      <c r="H19" s="6" t="s">
        <v>27</v>
      </c>
      <c r="I19" s="3" t="s">
        <v>28</v>
      </c>
      <c r="J19" s="6" t="s">
        <v>29</v>
      </c>
      <c r="K19" s="6" t="s">
        <v>30</v>
      </c>
      <c r="L19" s="3">
        <v>406477</v>
      </c>
      <c r="M19" s="3" t="s">
        <v>124</v>
      </c>
      <c r="N19" s="3" t="s">
        <v>26</v>
      </c>
      <c r="O19" s="3" t="s">
        <v>26</v>
      </c>
      <c r="P19" s="3" t="s">
        <v>26</v>
      </c>
      <c r="Q19" s="3">
        <v>0</v>
      </c>
      <c r="R19" s="3">
        <v>1</v>
      </c>
      <c r="S19" s="3" t="str">
        <f t="shared" si="0"/>
        <v>SELECT 304/316 in B1</v>
      </c>
      <c r="T19" s="3" t="str">
        <f t="shared" si="2"/>
        <v>FLAT WASHER, STRUCTURAL, M12</v>
      </c>
      <c r="U19" s="3" t="str">
        <f t="shared" si="1"/>
        <v>Will calculate when Qty/Dwg and Inst/Grp have values</v>
      </c>
    </row>
    <row r="20" spans="1:21" x14ac:dyDescent="0.35">
      <c r="A20" s="3" t="s">
        <v>109</v>
      </c>
      <c r="B20" s="3" t="s">
        <v>127</v>
      </c>
      <c r="C20" s="3" t="s">
        <v>48</v>
      </c>
      <c r="D20" s="3" t="s">
        <v>125</v>
      </c>
      <c r="E20" s="3" t="s">
        <v>26</v>
      </c>
      <c r="F20" s="3" t="s">
        <v>26</v>
      </c>
      <c r="G20" s="6">
        <v>2</v>
      </c>
      <c r="H20" s="6" t="s">
        <v>27</v>
      </c>
      <c r="I20" s="3" t="s">
        <v>28</v>
      </c>
      <c r="J20" s="6" t="s">
        <v>29</v>
      </c>
      <c r="K20" s="6" t="s">
        <v>30</v>
      </c>
      <c r="L20" s="3">
        <v>406577</v>
      </c>
      <c r="M20" s="3" t="s">
        <v>126</v>
      </c>
      <c r="N20" s="3" t="s">
        <v>26</v>
      </c>
      <c r="O20" s="3" t="s">
        <v>26</v>
      </c>
      <c r="P20" s="3" t="s">
        <v>26</v>
      </c>
      <c r="Q20" s="3">
        <v>0</v>
      </c>
      <c r="R20" s="3">
        <v>1</v>
      </c>
      <c r="S20" s="3" t="str">
        <f t="shared" si="0"/>
        <v>SELECT 304/316 in B1</v>
      </c>
      <c r="T20" s="3" t="str">
        <f t="shared" si="2"/>
        <v>NUT, HEAVY HEX, STRUCTURAL, M12</v>
      </c>
      <c r="U20" s="3" t="str">
        <f t="shared" si="1"/>
        <v>Will calculate when Qty/Dwg and Inst/Grp have values</v>
      </c>
    </row>
    <row r="22" spans="1:21" x14ac:dyDescent="0.35">
      <c r="A22" s="3" t="s">
        <v>63</v>
      </c>
      <c r="B22" s="2" t="s">
        <v>128</v>
      </c>
    </row>
    <row r="23" spans="1:21" x14ac:dyDescent="0.35">
      <c r="A23" s="3" t="s">
        <v>65</v>
      </c>
      <c r="B23" s="2" t="s">
        <v>129</v>
      </c>
    </row>
  </sheetData>
  <conditionalFormatting sqref="A1">
    <cfRule type="expression" dxfId="736" priority="5">
      <formula>OR($B$1=304,$B$1=316)</formula>
    </cfRule>
    <cfRule type="expression" dxfId="735" priority="6">
      <formula>NOT(OR($B$1=304,$B$1=316))</formula>
    </cfRule>
  </conditionalFormatting>
  <conditionalFormatting sqref="J1:J20">
    <cfRule type="cellIs" dxfId="734" priority="1" operator="equal">
      <formula>"Y"</formula>
    </cfRule>
  </conditionalFormatting>
  <conditionalFormatting sqref="K1:K20">
    <cfRule type="cellIs" dxfId="733" priority="2" operator="equal">
      <formula>"Standard-Copied"</formula>
    </cfRule>
    <cfRule type="cellIs" dxfId="732" priority="3" operator="equal">
      <formula>"Modified-Adjusted"</formula>
    </cfRule>
    <cfRule type="cellIs" dxfId="731" priority="4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08078C6D-5CB2-4BA5-BDB4-462F68176269}">
      <formula1>"304,316,304 or 316"</formula1>
    </dataValidation>
    <dataValidation type="list" allowBlank="1" showInputMessage="1" showErrorMessage="1" sqref="J3:J20" xr:uid="{FCCF8440-06EA-4EF2-9ED4-6158AC94BC44}">
      <formula1>"N,Y"</formula1>
    </dataValidation>
    <dataValidation type="list" allowBlank="1" showInputMessage="1" showErrorMessage="1" sqref="K3:K20" xr:uid="{5F59BB64-12F0-434C-A5A7-2048C8B06506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FD0D-14E2-4974-BCBF-9541636DD1FA}">
  <dimension ref="A1:U21"/>
  <sheetViews>
    <sheetView topLeftCell="J1" workbookViewId="0">
      <selection activeCell="A17" sqref="A17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35.4531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43.45312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35.4531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130</v>
      </c>
      <c r="B3" s="3" t="s">
        <v>131</v>
      </c>
      <c r="C3" s="3" t="s">
        <v>24</v>
      </c>
      <c r="D3" s="3" t="s">
        <v>132</v>
      </c>
      <c r="E3" s="3" t="s">
        <v>26</v>
      </c>
      <c r="F3" s="3" t="s">
        <v>26</v>
      </c>
      <c r="G3" s="6" t="s">
        <v>26</v>
      </c>
      <c r="H3" s="6" t="s">
        <v>27</v>
      </c>
      <c r="I3" s="3" t="s">
        <v>28</v>
      </c>
      <c r="J3" s="6" t="s">
        <v>29</v>
      </c>
      <c r="K3" s="6" t="s">
        <v>30</v>
      </c>
      <c r="L3" s="3">
        <v>406101</v>
      </c>
      <c r="M3" s="3" t="s">
        <v>133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BOLT, HEAVY HEX HEAD, STRUCTURAL, M10 X 75</v>
      </c>
      <c r="U3" s="3" t="str">
        <f t="shared" ref="U3:U6" si="0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130</v>
      </c>
      <c r="B4" s="3" t="s">
        <v>131</v>
      </c>
      <c r="C4" s="3" t="s">
        <v>33</v>
      </c>
      <c r="D4" s="3" t="s">
        <v>38</v>
      </c>
      <c r="E4" s="3" t="s">
        <v>26</v>
      </c>
      <c r="F4" s="3" t="s">
        <v>26</v>
      </c>
      <c r="G4" s="6" t="s">
        <v>26</v>
      </c>
      <c r="H4" s="6" t="s">
        <v>27</v>
      </c>
      <c r="I4" s="3" t="s">
        <v>28</v>
      </c>
      <c r="J4" s="6" t="s">
        <v>29</v>
      </c>
      <c r="K4" s="6" t="s">
        <v>30</v>
      </c>
      <c r="L4" s="3">
        <v>406476</v>
      </c>
      <c r="M4" s="3" t="s">
        <v>114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ref="S4:S8" si="1">IF(AND(LEN(L4)=9,F4="N/A"),L4,IF(LEN(L4)=9,"( "&amp;L4&amp;" @ "&amp;E4&amp;" "&amp;F4&amp;")",IF(AND($B$1=304,F4="N/A"),VALUE(LEFT(L4,6)),IF(AND($B$1=316,F4="N/A"),VALUE(RIGHT(L4,6)),IF($B$1=304,"( "&amp;VALUE(LEFT(L4,6))&amp;" @ "&amp;E4&amp;" "&amp;F4&amp;")",IF($B$1=316,"( "&amp;VALUE(RIGHT(L4,6))&amp;" @ "&amp;E4&amp;" "&amp;F4&amp;")","SELECT 304/316 in B1"))))))</f>
        <v>SELECT 304/316 in B1</v>
      </c>
      <c r="T4" s="3" t="str">
        <f t="shared" ref="T4:T8" si="2">IF(AND(F4="N/A",OR(LEN(L4)=6,LEN(L4)=9)),M4,IF(AND(F4="n/a",LEN(L4)&gt;9),"( "&amp;$B$1&amp;" SS of ) "&amp;M4,IF(OR(LEN(L4)=6,LEN(L4)=9),"( "&amp;E4&amp;" "&amp;F4&amp;" of ) "&amp;M4,IF(LEN(L4)&gt;9,"( "&amp;E4&amp;" "&amp;F4&amp;" of "&amp;$B$1&amp;" SS of ) "&amp;M4,"ERROR IN WWID OR Measure Units"))))</f>
        <v>FLAT WASHER, STRUCTURAL, M10</v>
      </c>
      <c r="U4" s="3" t="str">
        <f t="shared" si="0"/>
        <v>Will calculate when Qty/Dwg and Inst/Grp have values</v>
      </c>
    </row>
    <row r="5" spans="1:21" x14ac:dyDescent="0.35">
      <c r="A5" s="3" t="s">
        <v>130</v>
      </c>
      <c r="B5" s="3" t="s">
        <v>131</v>
      </c>
      <c r="C5" s="3" t="s">
        <v>37</v>
      </c>
      <c r="D5" s="3" t="s">
        <v>34</v>
      </c>
      <c r="E5" s="3" t="s">
        <v>26</v>
      </c>
      <c r="F5" s="3" t="s">
        <v>26</v>
      </c>
      <c r="G5" s="6" t="s">
        <v>26</v>
      </c>
      <c r="H5" s="6" t="s">
        <v>27</v>
      </c>
      <c r="I5" s="3" t="s">
        <v>28</v>
      </c>
      <c r="J5" s="6" t="s">
        <v>29</v>
      </c>
      <c r="K5" s="6" t="s">
        <v>30</v>
      </c>
      <c r="L5" s="3">
        <v>406576</v>
      </c>
      <c r="M5" s="3" t="s">
        <v>116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1"/>
        <v>SELECT 304/316 in B1</v>
      </c>
      <c r="T5" s="3" t="str">
        <f t="shared" si="2"/>
        <v>NUT, HEAVY HEX, STRUCTURAL, M10</v>
      </c>
      <c r="U5" s="3" t="str">
        <f t="shared" si="0"/>
        <v>Will calculate when Qty/Dwg and Inst/Grp have values</v>
      </c>
    </row>
    <row r="6" spans="1:21" x14ac:dyDescent="0.35">
      <c r="A6" s="3" t="s">
        <v>130</v>
      </c>
      <c r="B6" s="3">
        <v>6</v>
      </c>
      <c r="C6" s="3" t="s">
        <v>41</v>
      </c>
      <c r="D6" s="3" t="s">
        <v>134</v>
      </c>
      <c r="E6" s="3" t="s">
        <v>26</v>
      </c>
      <c r="F6" s="3" t="s">
        <v>26</v>
      </c>
      <c r="G6" s="6" t="s">
        <v>26</v>
      </c>
      <c r="H6" s="6" t="s">
        <v>27</v>
      </c>
      <c r="I6" s="3" t="s">
        <v>28</v>
      </c>
      <c r="J6" s="6" t="s">
        <v>29</v>
      </c>
      <c r="K6" s="6" t="s">
        <v>30</v>
      </c>
      <c r="L6" s="3">
        <v>406093</v>
      </c>
      <c r="M6" s="3" t="s">
        <v>135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1"/>
        <v>SELECT 304/316 in B1</v>
      </c>
      <c r="T6" s="3" t="str">
        <f t="shared" si="2"/>
        <v>BOLT, HEAVY HEX HEAD, STRUCTURAL, M10 X 35</v>
      </c>
      <c r="U6" s="3" t="str">
        <f t="shared" si="0"/>
        <v>Will calculate when Qty/Dwg and Inst/Grp have values</v>
      </c>
    </row>
    <row r="7" spans="1:21" x14ac:dyDescent="0.35">
      <c r="A7" s="3" t="s">
        <v>130</v>
      </c>
      <c r="B7" s="3">
        <v>6</v>
      </c>
      <c r="C7" s="3" t="s">
        <v>45</v>
      </c>
      <c r="D7" s="3" t="s">
        <v>38</v>
      </c>
      <c r="E7" s="3" t="s">
        <v>26</v>
      </c>
      <c r="F7" s="3" t="s">
        <v>26</v>
      </c>
      <c r="G7" s="6" t="s">
        <v>26</v>
      </c>
      <c r="H7" s="6" t="s">
        <v>27</v>
      </c>
      <c r="I7" s="3" t="s">
        <v>28</v>
      </c>
      <c r="J7" s="6" t="s">
        <v>29</v>
      </c>
      <c r="K7" s="6" t="s">
        <v>30</v>
      </c>
      <c r="L7" s="3">
        <v>406476</v>
      </c>
      <c r="M7" s="3" t="s">
        <v>114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1"/>
        <v>SELECT 304/316 in B1</v>
      </c>
      <c r="T7" s="3" t="str">
        <f t="shared" si="2"/>
        <v>FLAT WASHER, STRUCTURAL, M10</v>
      </c>
      <c r="U7" s="3" t="str">
        <f>(IFERROR(IF(G7*H7=0,"Qty/Dwg and Inst/Grp need to be non-zero",G7*H7),"Will calculate when Qty/Dwg and Inst/Grp have values"))</f>
        <v>Will calculate when Qty/Dwg and Inst/Grp have values</v>
      </c>
    </row>
    <row r="8" spans="1:21" x14ac:dyDescent="0.35">
      <c r="A8" s="3" t="s">
        <v>130</v>
      </c>
      <c r="B8" s="3">
        <v>6</v>
      </c>
      <c r="C8" s="3" t="s">
        <v>47</v>
      </c>
      <c r="D8" s="3" t="s">
        <v>34</v>
      </c>
      <c r="E8" s="3" t="s">
        <v>26</v>
      </c>
      <c r="F8" s="3" t="s">
        <v>26</v>
      </c>
      <c r="G8" s="6" t="s">
        <v>26</v>
      </c>
      <c r="H8" s="6" t="s">
        <v>27</v>
      </c>
      <c r="I8" s="3" t="s">
        <v>28</v>
      </c>
      <c r="J8" s="6" t="s">
        <v>29</v>
      </c>
      <c r="K8" s="6" t="s">
        <v>30</v>
      </c>
      <c r="L8" s="3">
        <v>406576</v>
      </c>
      <c r="M8" s="3" t="s">
        <v>116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1"/>
        <v>SELECT 304/316 in B1</v>
      </c>
      <c r="T8" s="3" t="str">
        <f t="shared" si="2"/>
        <v>NUT, HEAVY HEX, STRUCTURAL, M10</v>
      </c>
      <c r="U8" s="3" t="str">
        <f>(IFERROR(IF(G8*H8=0,"Qty/Dwg and Inst/Grp need to be non-zero",G8*H8),"Will calculate when Qty/Dwg and Inst/Grp have values"))</f>
        <v>Will calculate when Qty/Dwg and Inst/Grp have values</v>
      </c>
    </row>
    <row r="10" spans="1:21" x14ac:dyDescent="0.35">
      <c r="A10" s="3" t="s">
        <v>63</v>
      </c>
      <c r="B10" s="2" t="s">
        <v>136</v>
      </c>
    </row>
    <row r="11" spans="1:21" x14ac:dyDescent="0.35">
      <c r="A11" s="3" t="s">
        <v>65</v>
      </c>
      <c r="B11" s="2" t="s">
        <v>137</v>
      </c>
    </row>
    <row r="12" spans="1:21" x14ac:dyDescent="0.35">
      <c r="A12" s="3" t="s">
        <v>67</v>
      </c>
      <c r="B12" s="2" t="s">
        <v>138</v>
      </c>
    </row>
    <row r="13" spans="1:21" x14ac:dyDescent="0.35">
      <c r="A13" s="3" t="s">
        <v>139</v>
      </c>
      <c r="B13" s="2" t="s">
        <v>140</v>
      </c>
    </row>
    <row r="14" spans="1:21" x14ac:dyDescent="0.35">
      <c r="B14" s="2"/>
    </row>
    <row r="15" spans="1:21" x14ac:dyDescent="0.35">
      <c r="B15" s="2"/>
    </row>
    <row r="16" spans="1:21" x14ac:dyDescent="0.35">
      <c r="B16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  <row r="21" spans="2:2" x14ac:dyDescent="0.35">
      <c r="B21" s="2"/>
    </row>
  </sheetData>
  <conditionalFormatting sqref="A1">
    <cfRule type="expression" dxfId="707" priority="5">
      <formula>OR($B$1=304,$B$1=316)</formula>
    </cfRule>
    <cfRule type="expression" dxfId="706" priority="6">
      <formula>NOT(OR($B$1=304,$B$1=316))</formula>
    </cfRule>
  </conditionalFormatting>
  <conditionalFormatting sqref="J1:J8">
    <cfRule type="cellIs" dxfId="705" priority="1" operator="equal">
      <formula>"Y"</formula>
    </cfRule>
  </conditionalFormatting>
  <conditionalFormatting sqref="K1:K8">
    <cfRule type="cellIs" dxfId="704" priority="2" operator="equal">
      <formula>"Standard-Copied"</formula>
    </cfRule>
    <cfRule type="cellIs" dxfId="703" priority="3" operator="equal">
      <formula>"Modified-Adjusted"</formula>
    </cfRule>
    <cfRule type="cellIs" dxfId="702" priority="4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24053B9C-EB64-4944-8516-17807BA9EA49}">
      <formula1>"304,316,304 or 316"</formula1>
    </dataValidation>
    <dataValidation type="list" allowBlank="1" showInputMessage="1" showErrorMessage="1" sqref="J3:J8" xr:uid="{26CC2620-4963-40AC-94BE-D89670CCC9E3}">
      <formula1>"N,Y"</formula1>
    </dataValidation>
    <dataValidation type="list" allowBlank="1" showInputMessage="1" showErrorMessage="1" sqref="K3:K8" xr:uid="{27ADEE2A-3D6E-4592-BB8C-3A99196D7E57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28A0-5D50-468F-AD9B-0B35E3861170}">
  <dimension ref="A1:U7"/>
  <sheetViews>
    <sheetView topLeftCell="J1" workbookViewId="0">
      <selection activeCell="M4" sqref="M4:M5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3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44.45312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34.72656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141</v>
      </c>
      <c r="B3" s="3">
        <v>6</v>
      </c>
      <c r="C3" s="3" t="s">
        <v>24</v>
      </c>
      <c r="D3" s="3" t="s">
        <v>142</v>
      </c>
      <c r="E3" s="3" t="s">
        <v>26</v>
      </c>
      <c r="F3" s="3" t="s">
        <v>26</v>
      </c>
      <c r="G3" s="6">
        <v>1</v>
      </c>
      <c r="H3" s="6" t="s">
        <v>143</v>
      </c>
      <c r="I3" s="3" t="s">
        <v>28</v>
      </c>
      <c r="J3" s="6" t="s">
        <v>83</v>
      </c>
      <c r="K3" s="6" t="s">
        <v>30</v>
      </c>
      <c r="L3" s="3" t="s">
        <v>144</v>
      </c>
      <c r="M3" s="3" t="s">
        <v>145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( 304 or 316 SS of ) BOLT, HEAVY HEX HEAD, STRUCTURAL, M16 X 130</v>
      </c>
      <c r="U3" s="3" t="str">
        <f t="shared" ref="U3:U5" si="0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141</v>
      </c>
      <c r="B4" s="3">
        <v>6</v>
      </c>
      <c r="C4" s="3" t="s">
        <v>33</v>
      </c>
      <c r="D4" s="3" t="s">
        <v>146</v>
      </c>
      <c r="E4" s="3" t="s">
        <v>26</v>
      </c>
      <c r="F4" s="3" t="s">
        <v>26</v>
      </c>
      <c r="G4" s="6">
        <v>3</v>
      </c>
      <c r="H4" s="6" t="s">
        <v>143</v>
      </c>
      <c r="I4" s="3" t="s">
        <v>28</v>
      </c>
      <c r="J4" s="6" t="s">
        <v>83</v>
      </c>
      <c r="K4" s="6" t="s">
        <v>30</v>
      </c>
      <c r="L4" s="3" t="s">
        <v>75</v>
      </c>
      <c r="M4" s="3" t="s">
        <v>76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>IF(AND(LEN(L4)=9,F4="N/A"),L4,IF(LEN(L4)=9,"( "&amp;L4&amp;" @ "&amp;E4&amp;" "&amp;F4&amp;")",IF(AND($B$1=304,F4="N/A"),VALUE(LEFT(L4,6)),IF(AND($B$1=316,F4="N/A"),VALUE(RIGHT(L4,6)),IF($B$1=304,"( "&amp;VALUE(LEFT(L4,6))&amp;" @ "&amp;E4&amp;" "&amp;F4&amp;")",IF($B$1=316,"( "&amp;VALUE(RIGHT(L4,6))&amp;" @ "&amp;E4&amp;" "&amp;F4&amp;")","SELECT 304/316 in B1"))))))</f>
        <v>SELECT 304/316 in B1</v>
      </c>
      <c r="T4" s="3" t="str">
        <f>IF(AND(F4="N/A",OR(LEN(L4)=6,LEN(L4)=9)),M4,IF(AND(F4="n/a",LEN(L4)&gt;9),"( "&amp;$B$1&amp;" SS of ) "&amp;M4,IF(OR(LEN(L4)=6,LEN(L4)=9),"( "&amp;E4&amp;" "&amp;F4&amp;" of ) "&amp;M4,IF(LEN(L4)&gt;9,"( "&amp;E4&amp;" "&amp;F4&amp;" of "&amp;$B$1&amp;" SS of ) "&amp;M4,"ERROR IN WWID OR Measure Units"))))</f>
        <v>( 304 or 316 SS of ) FLAT WASHER, STRUCTURAL, M16</v>
      </c>
      <c r="U4" s="3" t="str">
        <f t="shared" si="0"/>
        <v>Will calculate when Qty/Dwg and Inst/Grp have values</v>
      </c>
    </row>
    <row r="5" spans="1:21" x14ac:dyDescent="0.35">
      <c r="A5" s="3" t="s">
        <v>141</v>
      </c>
      <c r="B5" s="3">
        <v>6</v>
      </c>
      <c r="C5" s="3" t="s">
        <v>37</v>
      </c>
      <c r="D5" s="3" t="s">
        <v>147</v>
      </c>
      <c r="E5" s="3" t="s">
        <v>26</v>
      </c>
      <c r="F5" s="3" t="s">
        <v>26</v>
      </c>
      <c r="G5" s="6">
        <v>2</v>
      </c>
      <c r="H5" s="6" t="s">
        <v>143</v>
      </c>
      <c r="I5" s="3" t="s">
        <v>28</v>
      </c>
      <c r="J5" s="6" t="s">
        <v>83</v>
      </c>
      <c r="K5" s="6" t="s">
        <v>30</v>
      </c>
      <c r="L5" s="3" t="s">
        <v>78</v>
      </c>
      <c r="M5" s="3" t="s">
        <v>79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>IF(AND(LEN(L5)=9,F5="N/A"),L5,IF(LEN(L5)=9,"( "&amp;L5&amp;" @ "&amp;E5&amp;" "&amp;F5&amp;")",IF(AND($B$1=304,F5="N/A"),VALUE(LEFT(L5,6)),IF(AND($B$1=316,F5="N/A"),VALUE(RIGHT(L5,6)),IF($B$1=304,"( "&amp;VALUE(LEFT(L5,6))&amp;" @ "&amp;E5&amp;" "&amp;F5&amp;")",IF($B$1=316,"( "&amp;VALUE(RIGHT(L5,6))&amp;" @ "&amp;E5&amp;" "&amp;F5&amp;")","SELECT 304/316 in B1"))))))</f>
        <v>SELECT 304/316 in B1</v>
      </c>
      <c r="T5" s="3" t="str">
        <f>IF(AND(F5="N/A",OR(LEN(L5)=6,LEN(L5)=9)),M5,IF(AND(F5="n/a",LEN(L5)&gt;9),"( "&amp;$B$1&amp;" SS of ) "&amp;M5,IF(OR(LEN(L5)=6,LEN(L5)=9),"( "&amp;E5&amp;" "&amp;F5&amp;" of ) "&amp;M5,IF(LEN(L5)&gt;9,"( "&amp;E5&amp;" "&amp;F5&amp;" of "&amp;$B$1&amp;" SS of ) "&amp;M5,"ERROR IN WWID OR Measure Units"))))</f>
        <v>( 304 or 316 SS of ) NUT, HEAVY HEX, STRUCTURAL, M16</v>
      </c>
      <c r="U5" s="3" t="str">
        <f t="shared" si="0"/>
        <v>Will calculate when Qty/Dwg and Inst/Grp have values</v>
      </c>
    </row>
    <row r="7" spans="1:21" x14ac:dyDescent="0.35">
      <c r="A7" s="3" t="s">
        <v>63</v>
      </c>
      <c r="B7" s="2" t="s">
        <v>148</v>
      </c>
    </row>
  </sheetData>
  <phoneticPr fontId="1" type="noConversion"/>
  <conditionalFormatting sqref="A1">
    <cfRule type="expression" dxfId="678" priority="5">
      <formula>OR($B$1=304,$B$1=316)</formula>
    </cfRule>
    <cfRule type="expression" dxfId="677" priority="6">
      <formula>NOT(OR($B$1=304,$B$1=316))</formula>
    </cfRule>
  </conditionalFormatting>
  <conditionalFormatting sqref="J1:J5">
    <cfRule type="cellIs" dxfId="676" priority="1" operator="equal">
      <formula>"Y"</formula>
    </cfRule>
  </conditionalFormatting>
  <conditionalFormatting sqref="K1:K5">
    <cfRule type="cellIs" dxfId="675" priority="2" operator="equal">
      <formula>"Standard-Copied"</formula>
    </cfRule>
    <cfRule type="cellIs" dxfId="674" priority="3" operator="equal">
      <formula>"Modified-Adjusted"</formula>
    </cfRule>
    <cfRule type="cellIs" dxfId="673" priority="4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BF6599D4-C956-46E7-98ED-9ECB708A5886}">
      <formula1>"304,316,304 or 316"</formula1>
    </dataValidation>
    <dataValidation type="list" allowBlank="1" showInputMessage="1" showErrorMessage="1" sqref="J3:J5" xr:uid="{1E2339AE-0B55-4023-82E6-58AF84499B0F}">
      <formula1>"N,Y"</formula1>
    </dataValidation>
    <dataValidation type="list" allowBlank="1" showInputMessage="1" showErrorMessage="1" sqref="K3:K5" xr:uid="{AD122439-4CA5-4C2A-8472-7880F92C1131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D05E-4D4B-4DBA-9BD0-190E22252224}">
  <dimension ref="A1:U9"/>
  <sheetViews>
    <sheetView workbookViewId="0">
      <selection activeCell="M4" sqref="M4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3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61.2695312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78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149</v>
      </c>
      <c r="B3" s="3">
        <v>6</v>
      </c>
      <c r="C3" s="3" t="s">
        <v>24</v>
      </c>
      <c r="D3" s="3">
        <v>0</v>
      </c>
      <c r="E3" s="3" t="s">
        <v>26</v>
      </c>
      <c r="F3" s="3" t="s">
        <v>26</v>
      </c>
      <c r="G3" s="6" t="s">
        <v>26</v>
      </c>
      <c r="H3" s="6" t="s">
        <v>27</v>
      </c>
      <c r="I3" s="3" t="s">
        <v>28</v>
      </c>
      <c r="J3" s="6" t="s">
        <v>111</v>
      </c>
      <c r="K3" s="6" t="s">
        <v>30</v>
      </c>
      <c r="L3" s="3" t="s">
        <v>150</v>
      </c>
      <c r="M3" s="3" t="s">
        <v>151</v>
      </c>
      <c r="N3" s="3">
        <v>0</v>
      </c>
      <c r="O3" s="3">
        <v>0</v>
      </c>
      <c r="P3" s="3" t="s">
        <v>26</v>
      </c>
      <c r="Q3" s="3">
        <v>0</v>
      </c>
      <c r="R3" s="3">
        <v>1</v>
      </c>
      <c r="S3" s="3" t="str">
        <f t="shared" ref="S3:S6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6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( 304 or 316 SS of ) CAP SCREW, HEX SOCKET BUTTON HEAD, M10 X 1.5 X 35</v>
      </c>
      <c r="U3" s="3" t="str">
        <f t="shared" ref="U3:U6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149</v>
      </c>
      <c r="B4" s="3">
        <v>6</v>
      </c>
      <c r="C4" s="3" t="s">
        <v>33</v>
      </c>
      <c r="D4" s="3">
        <v>0</v>
      </c>
      <c r="E4" s="3" t="s">
        <v>26</v>
      </c>
      <c r="F4" s="3" t="s">
        <v>26</v>
      </c>
      <c r="G4" s="6" t="s">
        <v>26</v>
      </c>
      <c r="H4" s="6" t="s">
        <v>27</v>
      </c>
      <c r="I4" s="3" t="s">
        <v>28</v>
      </c>
      <c r="J4" s="6" t="s">
        <v>111</v>
      </c>
      <c r="K4" s="6" t="s">
        <v>30</v>
      </c>
      <c r="L4" s="3" t="s">
        <v>152</v>
      </c>
      <c r="M4" s="3" t="s">
        <v>153</v>
      </c>
      <c r="N4" s="3">
        <v>0</v>
      </c>
      <c r="O4" s="3">
        <v>0</v>
      </c>
      <c r="P4" s="3" t="s">
        <v>26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si="1"/>
        <v>( 304 or 316 SS of ) CAP SCREW, HEX SOCKET BUTTON HEAD, M10 X 1.5 X 65, FT</v>
      </c>
      <c r="U4" s="3" t="str">
        <f t="shared" si="2"/>
        <v>Will calculate when Qty/Dwg and Inst/Grp have values</v>
      </c>
    </row>
    <row r="5" spans="1:21" x14ac:dyDescent="0.35">
      <c r="A5" s="3" t="s">
        <v>149</v>
      </c>
      <c r="B5" s="3">
        <v>6</v>
      </c>
      <c r="C5" s="3" t="s">
        <v>37</v>
      </c>
      <c r="D5" s="3">
        <v>0</v>
      </c>
      <c r="E5" s="3" t="s">
        <v>26</v>
      </c>
      <c r="F5" s="3" t="s">
        <v>26</v>
      </c>
      <c r="G5" s="6" t="s">
        <v>26</v>
      </c>
      <c r="H5" s="6" t="s">
        <v>27</v>
      </c>
      <c r="I5" s="3" t="s">
        <v>28</v>
      </c>
      <c r="J5" s="6" t="s">
        <v>111</v>
      </c>
      <c r="K5" s="6" t="s">
        <v>30</v>
      </c>
      <c r="L5" s="3" t="s">
        <v>154</v>
      </c>
      <c r="M5" s="3" t="s">
        <v>155</v>
      </c>
      <c r="N5" s="3">
        <v>0</v>
      </c>
      <c r="O5" s="3">
        <v>0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( 304 or 316 SS of ) FENDER WASHER, 3/8 X 1 1/2</v>
      </c>
      <c r="U5" s="3" t="str">
        <f t="shared" si="2"/>
        <v>Will calculate when Qty/Dwg and Inst/Grp have values</v>
      </c>
    </row>
    <row r="6" spans="1:21" x14ac:dyDescent="0.35">
      <c r="A6" s="3" t="s">
        <v>149</v>
      </c>
      <c r="B6" s="3">
        <v>6</v>
      </c>
      <c r="C6" s="3" t="s">
        <v>41</v>
      </c>
      <c r="D6" s="3">
        <v>0</v>
      </c>
      <c r="E6" s="3" t="s">
        <v>26</v>
      </c>
      <c r="F6" s="3" t="s">
        <v>26</v>
      </c>
      <c r="G6" s="6" t="s">
        <v>26</v>
      </c>
      <c r="H6" s="6" t="s">
        <v>27</v>
      </c>
      <c r="I6" s="3" t="s">
        <v>28</v>
      </c>
      <c r="J6" s="6" t="s">
        <v>111</v>
      </c>
      <c r="K6" s="6" t="s">
        <v>30</v>
      </c>
      <c r="N6" s="3">
        <v>0</v>
      </c>
      <c r="O6" s="3">
        <v>0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ERROR IN WWID OR Measure Units</v>
      </c>
      <c r="U6" s="3" t="str">
        <f t="shared" si="2"/>
        <v>Will calculate when Qty/Dwg and Inst/Grp have values</v>
      </c>
    </row>
    <row r="7" spans="1:21" x14ac:dyDescent="0.35">
      <c r="G7"/>
      <c r="H7"/>
      <c r="I7"/>
      <c r="J7"/>
      <c r="K7"/>
    </row>
    <row r="8" spans="1:21" x14ac:dyDescent="0.35">
      <c r="A8" s="3" t="s">
        <v>63</v>
      </c>
      <c r="B8" s="2" t="s">
        <v>156</v>
      </c>
    </row>
    <row r="9" spans="1:21" x14ac:dyDescent="0.35">
      <c r="A9" s="3" t="s">
        <v>65</v>
      </c>
      <c r="B9" s="2" t="s">
        <v>157</v>
      </c>
    </row>
  </sheetData>
  <conditionalFormatting sqref="A1">
    <cfRule type="expression" dxfId="649" priority="9">
      <formula>OR($B$1=304,$B$1=316)</formula>
    </cfRule>
    <cfRule type="expression" dxfId="648" priority="10">
      <formula>NOT(OR($B$1=304,$B$1=316))</formula>
    </cfRule>
  </conditionalFormatting>
  <conditionalFormatting sqref="J1:J7">
    <cfRule type="cellIs" dxfId="647" priority="1" operator="equal">
      <formula>"Y"</formula>
    </cfRule>
  </conditionalFormatting>
  <conditionalFormatting sqref="K1:K7">
    <cfRule type="cellIs" dxfId="646" priority="2" operator="equal">
      <formula>"Standard-Copied"</formula>
    </cfRule>
    <cfRule type="cellIs" dxfId="645" priority="3" operator="equal">
      <formula>"Modified-Adjusted"</formula>
    </cfRule>
    <cfRule type="cellIs" dxfId="644" priority="4" operator="equal">
      <formula>"Custom-Manual"</formula>
    </cfRule>
  </conditionalFormatting>
  <dataValidations count="3">
    <dataValidation type="list" allowBlank="1" showInputMessage="1" showErrorMessage="1" sqref="K3:K7" xr:uid="{6998B852-6A72-42CC-AF70-7D2D9764BC77}">
      <formula1>"Standard-Copied,Modified-Adjusted,Custom-Manual,(enter per project)"</formula1>
    </dataValidation>
    <dataValidation type="list" allowBlank="1" showInputMessage="1" showErrorMessage="1" sqref="J3:J7" xr:uid="{8E2BB012-3D8E-42EB-B2E9-BF7938305E1F}">
      <formula1>"N,Y"</formula1>
    </dataValidation>
    <dataValidation type="list" allowBlank="1" showInputMessage="1" showErrorMessage="1" error="Value must be either 304 or 316" prompt="Enter general hardware material choice here - either 304 or 316" sqref="B1" xr:uid="{D24CA85B-6862-4EDD-B4DD-3DF435A697D2}">
      <formula1>"304,316,304 or 316"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8062-AC89-4F5F-9E9D-C97965EBE43C}">
  <dimension ref="A1:U23"/>
  <sheetViews>
    <sheetView topLeftCell="G1" workbookViewId="0">
      <selection activeCell="M24" sqref="M24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43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89.45312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89.4531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158</v>
      </c>
      <c r="B3" s="3">
        <v>1</v>
      </c>
      <c r="C3" s="3" t="s">
        <v>24</v>
      </c>
      <c r="D3" s="3" t="s">
        <v>159</v>
      </c>
      <c r="E3" s="3" t="s">
        <v>26</v>
      </c>
      <c r="F3" s="3" t="s">
        <v>26</v>
      </c>
      <c r="G3" s="6">
        <v>1</v>
      </c>
      <c r="H3" s="6" t="s">
        <v>27</v>
      </c>
      <c r="I3" s="3" t="s">
        <v>28</v>
      </c>
      <c r="J3" s="6" t="s">
        <v>29</v>
      </c>
      <c r="K3" s="6" t="s">
        <v>30</v>
      </c>
      <c r="L3" s="3">
        <v>501751</v>
      </c>
      <c r="M3" s="3" t="s">
        <v>160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 t="shared" ref="S3:S19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19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PLATE, RECT, 6 X 3 X 3/8 THK, 2 HOLE</v>
      </c>
      <c r="U3" s="3" t="str">
        <f t="shared" ref="U3:U19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158</v>
      </c>
      <c r="B4" s="3">
        <v>5</v>
      </c>
      <c r="C4" s="3" t="s">
        <v>33</v>
      </c>
      <c r="D4" s="3" t="s">
        <v>161</v>
      </c>
      <c r="E4" s="3" t="s">
        <v>26</v>
      </c>
      <c r="F4" s="3" t="s">
        <v>26</v>
      </c>
      <c r="G4" s="6">
        <v>2</v>
      </c>
      <c r="H4" s="6" t="s">
        <v>27</v>
      </c>
      <c r="I4" s="3" t="s">
        <v>28</v>
      </c>
      <c r="J4" s="6" t="s">
        <v>83</v>
      </c>
      <c r="K4" s="6" t="s">
        <v>30</v>
      </c>
      <c r="L4" s="3">
        <v>327913</v>
      </c>
      <c r="M4" s="3" t="s">
        <v>162</v>
      </c>
      <c r="N4" s="3" t="s">
        <v>26</v>
      </c>
      <c r="O4" s="3" t="s">
        <v>26</v>
      </c>
      <c r="P4" s="3" t="s">
        <v>26</v>
      </c>
      <c r="Q4" s="3" t="s">
        <v>163</v>
      </c>
      <c r="R4" s="3">
        <v>1</v>
      </c>
      <c r="S4" s="3" t="str">
        <f t="shared" si="0"/>
        <v>SELECT 304/316 in B1</v>
      </c>
      <c r="T4" s="3" t="str">
        <f t="shared" si="1"/>
        <v>ADHESIVE ANCHOR ROD, HILTI HAS-R, 1/2-13 UNC-2A X 11 LG, CW/ 1 HEX NUT &amp; 1 FLAT WASHER</v>
      </c>
      <c r="U4" s="3" t="str">
        <f t="shared" si="2"/>
        <v>Will calculate when Qty/Dwg and Inst/Grp have values</v>
      </c>
    </row>
    <row r="5" spans="1:21" x14ac:dyDescent="0.35">
      <c r="A5" s="3" t="s">
        <v>158</v>
      </c>
      <c r="B5" s="3">
        <v>5</v>
      </c>
      <c r="C5" s="3" t="s">
        <v>37</v>
      </c>
      <c r="D5" s="3" t="s">
        <v>164</v>
      </c>
      <c r="E5" s="3" t="s">
        <v>26</v>
      </c>
      <c r="F5" s="3" t="s">
        <v>26</v>
      </c>
      <c r="G5" s="6" t="s">
        <v>26</v>
      </c>
      <c r="H5" s="6" t="s">
        <v>27</v>
      </c>
      <c r="I5" s="3" t="s">
        <v>28</v>
      </c>
      <c r="J5" s="6" t="s">
        <v>29</v>
      </c>
      <c r="K5" s="6" t="s">
        <v>30</v>
      </c>
      <c r="L5" s="3">
        <v>411412</v>
      </c>
      <c r="M5" s="3" t="s">
        <v>165</v>
      </c>
      <c r="N5" s="3" t="s">
        <v>26</v>
      </c>
      <c r="O5" s="3" t="s">
        <v>26</v>
      </c>
      <c r="P5" s="3" t="s">
        <v>26</v>
      </c>
      <c r="Q5" s="3" t="s">
        <v>163</v>
      </c>
      <c r="R5" s="3">
        <v>1</v>
      </c>
      <c r="S5" s="3" t="str">
        <f t="shared" si="0"/>
        <v>SELECT 304/316 in B1</v>
      </c>
      <c r="T5" s="3" t="str">
        <f t="shared" si="1"/>
        <v>EPOXY ADHESIVE, FOIL PACK, C/W MIXING NOZZLE, HILTI RE-500 V3, 330 ML</v>
      </c>
      <c r="U5" s="3" t="str">
        <f t="shared" si="2"/>
        <v>Will calculate when Qty/Dwg and Inst/Grp have values</v>
      </c>
    </row>
    <row r="6" spans="1:21" x14ac:dyDescent="0.35">
      <c r="A6" s="3" t="s">
        <v>158</v>
      </c>
      <c r="B6" s="3">
        <v>5</v>
      </c>
      <c r="C6" s="3" t="s">
        <v>41</v>
      </c>
      <c r="D6" s="3" t="s">
        <v>166</v>
      </c>
      <c r="E6" s="3" t="s">
        <v>26</v>
      </c>
      <c r="F6" s="3" t="s">
        <v>26</v>
      </c>
      <c r="G6" s="6">
        <v>2</v>
      </c>
      <c r="H6" s="6" t="s">
        <v>27</v>
      </c>
      <c r="I6" s="3" t="s">
        <v>28</v>
      </c>
      <c r="J6" s="6" t="s">
        <v>29</v>
      </c>
      <c r="K6" s="6" t="s">
        <v>30</v>
      </c>
      <c r="L6" s="3" t="s">
        <v>167</v>
      </c>
      <c r="M6" s="3" t="s">
        <v>168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( 304 or 316 SS of ) FLAT WASHER, TYPE A, SERIES N, 5/8</v>
      </c>
      <c r="U6" s="3" t="str">
        <f t="shared" si="2"/>
        <v>Will calculate when Qty/Dwg and Inst/Grp have values</v>
      </c>
    </row>
    <row r="7" spans="1:21" x14ac:dyDescent="0.35">
      <c r="A7" s="3" t="s">
        <v>158</v>
      </c>
      <c r="B7" s="3">
        <v>5</v>
      </c>
      <c r="C7" s="3" t="s">
        <v>45</v>
      </c>
      <c r="D7" s="3" t="s">
        <v>169</v>
      </c>
      <c r="E7" s="3" t="s">
        <v>26</v>
      </c>
      <c r="F7" s="3" t="s">
        <v>26</v>
      </c>
      <c r="G7" s="6">
        <v>2</v>
      </c>
      <c r="H7" s="6" t="s">
        <v>27</v>
      </c>
      <c r="I7" s="3" t="s">
        <v>28</v>
      </c>
      <c r="J7" s="6" t="s">
        <v>29</v>
      </c>
      <c r="K7" s="6" t="s">
        <v>30</v>
      </c>
      <c r="L7" s="3" t="s">
        <v>170</v>
      </c>
      <c r="M7" s="3" t="s">
        <v>171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0"/>
        <v>SELECT 304/316 in B1</v>
      </c>
      <c r="T7" s="3" t="str">
        <f t="shared" si="1"/>
        <v>( 304 or 316 SS of ) LOCK NUT, HEX, NYLON INSERT, DC, 5/8-11 UNC-2B</v>
      </c>
      <c r="U7" s="3" t="str">
        <f t="shared" si="2"/>
        <v>Will calculate when Qty/Dwg and Inst/Grp have values</v>
      </c>
    </row>
    <row r="8" spans="1:21" x14ac:dyDescent="0.35">
      <c r="A8" s="3" t="s">
        <v>158</v>
      </c>
      <c r="B8" s="3">
        <v>7</v>
      </c>
      <c r="C8" s="3" t="s">
        <v>47</v>
      </c>
      <c r="D8" s="3" t="s">
        <v>172</v>
      </c>
      <c r="E8" s="3" t="s">
        <v>26</v>
      </c>
      <c r="F8" s="3" t="s">
        <v>26</v>
      </c>
      <c r="G8" s="6">
        <v>1</v>
      </c>
      <c r="H8" s="6" t="s">
        <v>27</v>
      </c>
      <c r="I8" s="3" t="s">
        <v>28</v>
      </c>
      <c r="J8" s="6" t="s">
        <v>29</v>
      </c>
      <c r="K8" s="6" t="s">
        <v>30</v>
      </c>
      <c r="L8" s="3">
        <v>499293</v>
      </c>
      <c r="M8" s="3" t="s">
        <v>173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0"/>
        <v>SELECT 304/316 in B1</v>
      </c>
      <c r="T8" s="3" t="str">
        <f t="shared" si="1"/>
        <v>BRACKET, HANDRAIL, STAMPED, WALL MOUNT, 3 IN. WALL OFFSET, 1 X 7/16 IN. MTG HOLE, C-STYLE</v>
      </c>
      <c r="U8" s="3" t="str">
        <f t="shared" si="2"/>
        <v>Will calculate when Qty/Dwg and Inst/Grp have values</v>
      </c>
    </row>
    <row r="9" spans="1:21" x14ac:dyDescent="0.35">
      <c r="A9" s="3" t="s">
        <v>158</v>
      </c>
      <c r="B9" s="3">
        <v>7</v>
      </c>
      <c r="C9" s="3" t="s">
        <v>48</v>
      </c>
      <c r="D9" s="3" t="s">
        <v>174</v>
      </c>
      <c r="E9" s="3" t="s">
        <v>26</v>
      </c>
      <c r="F9" s="3" t="s">
        <v>26</v>
      </c>
      <c r="G9" s="6">
        <v>1</v>
      </c>
      <c r="H9" s="6" t="s">
        <v>27</v>
      </c>
      <c r="I9" s="3" t="s">
        <v>28</v>
      </c>
      <c r="J9" s="6" t="s">
        <v>29</v>
      </c>
      <c r="K9" s="6" t="s">
        <v>30</v>
      </c>
      <c r="L9" s="3" t="s">
        <v>175</v>
      </c>
      <c r="M9" s="3" t="s">
        <v>176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si="0"/>
        <v>SELECT 304/316 in B1</v>
      </c>
      <c r="T9" s="3" t="str">
        <f t="shared" si="1"/>
        <v>( 304 or 316 SS of ) CAP SCREW, HEX SOCKET BUTTON HEAD, M10 X 1.5 X 90, FT</v>
      </c>
      <c r="U9" s="3" t="str">
        <f t="shared" si="2"/>
        <v>Will calculate when Qty/Dwg and Inst/Grp have values</v>
      </c>
    </row>
    <row r="10" spans="1:21" x14ac:dyDescent="0.35">
      <c r="A10" s="3" t="s">
        <v>158</v>
      </c>
      <c r="B10" s="3">
        <v>7</v>
      </c>
      <c r="C10" s="3" t="s">
        <v>49</v>
      </c>
      <c r="D10" s="3" t="s">
        <v>177</v>
      </c>
      <c r="E10" s="3" t="s">
        <v>26</v>
      </c>
      <c r="F10" s="3" t="s">
        <v>26</v>
      </c>
      <c r="G10" s="6">
        <v>1</v>
      </c>
      <c r="H10" s="6" t="s">
        <v>27</v>
      </c>
      <c r="I10" s="3" t="s">
        <v>28</v>
      </c>
      <c r="J10" s="6" t="s">
        <v>29</v>
      </c>
      <c r="K10" s="6" t="s">
        <v>30</v>
      </c>
      <c r="L10" s="3" t="s">
        <v>178</v>
      </c>
      <c r="M10" s="3" t="s">
        <v>179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 t="shared" si="0"/>
        <v>SELECT 304/316 in B1</v>
      </c>
      <c r="T10" s="3" t="str">
        <f t="shared" si="1"/>
        <v>( 304 or 316 SS of ) FLAT WASHER, NORMAL SERIES, M10 (10.5 ID X 20 OD X 2 THK)</v>
      </c>
      <c r="U10" s="3" t="str">
        <f t="shared" si="2"/>
        <v>Will calculate when Qty/Dwg and Inst/Grp have values</v>
      </c>
    </row>
    <row r="11" spans="1:21" x14ac:dyDescent="0.35">
      <c r="A11" s="3" t="s">
        <v>158</v>
      </c>
      <c r="B11" s="3">
        <v>7</v>
      </c>
      <c r="C11" s="3" t="s">
        <v>50</v>
      </c>
      <c r="D11" s="3" t="s">
        <v>180</v>
      </c>
      <c r="E11" s="3" t="s">
        <v>26</v>
      </c>
      <c r="F11" s="3" t="s">
        <v>26</v>
      </c>
      <c r="G11" s="6">
        <v>1</v>
      </c>
      <c r="H11" s="6" t="s">
        <v>27</v>
      </c>
      <c r="I11" s="3" t="s">
        <v>28</v>
      </c>
      <c r="J11" s="6" t="s">
        <v>29</v>
      </c>
      <c r="K11" s="6" t="s">
        <v>30</v>
      </c>
      <c r="L11" s="3" t="s">
        <v>181</v>
      </c>
      <c r="M11" s="3" t="s">
        <v>182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 t="shared" si="0"/>
        <v>SELECT 304/316 in B1</v>
      </c>
      <c r="T11" s="3" t="str">
        <f t="shared" si="1"/>
        <v>( 304 or 316 SS of ) NUT, HEX, REGULAR (STYLE 1), M10 X 1.5</v>
      </c>
      <c r="U11" s="3" t="str">
        <f t="shared" si="2"/>
        <v>Will calculate when Qty/Dwg and Inst/Grp have values</v>
      </c>
    </row>
    <row r="12" spans="1:21" x14ac:dyDescent="0.35">
      <c r="A12" s="3" t="s">
        <v>158</v>
      </c>
      <c r="B12" s="3">
        <v>2</v>
      </c>
      <c r="C12" s="3" t="s">
        <v>51</v>
      </c>
      <c r="D12" s="3" t="s">
        <v>183</v>
      </c>
      <c r="E12" s="3" t="s">
        <v>26</v>
      </c>
      <c r="F12" s="3" t="s">
        <v>26</v>
      </c>
      <c r="G12" s="6">
        <v>2</v>
      </c>
      <c r="H12" s="6" t="s">
        <v>27</v>
      </c>
      <c r="I12" s="3" t="s">
        <v>28</v>
      </c>
      <c r="J12" s="6" t="s">
        <v>83</v>
      </c>
      <c r="K12" s="6" t="s">
        <v>30</v>
      </c>
      <c r="L12" s="8">
        <v>406117</v>
      </c>
      <c r="M12" s="3" t="s">
        <v>122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si="0"/>
        <v>SELECT 304/316 in B1</v>
      </c>
      <c r="T12" s="3" t="str">
        <f t="shared" si="1"/>
        <v>BOLT, HEAVY HEX HEAD, STRUCTURAL, M12 X 75</v>
      </c>
      <c r="U12" s="3" t="str">
        <f t="shared" si="2"/>
        <v>Will calculate when Qty/Dwg and Inst/Grp have values</v>
      </c>
    </row>
    <row r="13" spans="1:21" x14ac:dyDescent="0.35">
      <c r="A13" s="3" t="s">
        <v>158</v>
      </c>
      <c r="B13" s="3">
        <v>2</v>
      </c>
      <c r="C13" s="3" t="s">
        <v>52</v>
      </c>
      <c r="D13" s="3" t="s">
        <v>184</v>
      </c>
      <c r="E13" s="3" t="s">
        <v>26</v>
      </c>
      <c r="F13" s="3" t="s">
        <v>26</v>
      </c>
      <c r="G13" s="6">
        <v>2</v>
      </c>
      <c r="H13" s="6" t="s">
        <v>27</v>
      </c>
      <c r="I13" s="3" t="s">
        <v>28</v>
      </c>
      <c r="J13" s="6" t="s">
        <v>29</v>
      </c>
      <c r="K13" s="6" t="s">
        <v>30</v>
      </c>
      <c r="L13" s="3">
        <v>406477</v>
      </c>
      <c r="M13" s="3" t="s">
        <v>124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0"/>
        <v>SELECT 304/316 in B1</v>
      </c>
      <c r="T13" s="3" t="str">
        <f t="shared" si="1"/>
        <v>FLAT WASHER, STRUCTURAL, M12</v>
      </c>
      <c r="U13" s="3" t="str">
        <f t="shared" si="2"/>
        <v>Will calculate when Qty/Dwg and Inst/Grp have values</v>
      </c>
    </row>
    <row r="14" spans="1:21" x14ac:dyDescent="0.35">
      <c r="A14" s="3" t="s">
        <v>158</v>
      </c>
      <c r="B14" s="3">
        <v>2</v>
      </c>
      <c r="C14" s="3" t="s">
        <v>53</v>
      </c>
      <c r="D14" s="3" t="s">
        <v>185</v>
      </c>
      <c r="E14" s="3" t="s">
        <v>26</v>
      </c>
      <c r="F14" s="3" t="s">
        <v>26</v>
      </c>
      <c r="G14" s="6">
        <v>2</v>
      </c>
      <c r="H14" s="6" t="s">
        <v>27</v>
      </c>
      <c r="I14" s="3" t="s">
        <v>28</v>
      </c>
      <c r="J14" s="6" t="s">
        <v>29</v>
      </c>
      <c r="K14" s="6" t="s">
        <v>30</v>
      </c>
      <c r="L14" s="3">
        <v>406577</v>
      </c>
      <c r="M14" s="3" t="s">
        <v>126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0"/>
        <v>SELECT 304/316 in B1</v>
      </c>
      <c r="T14" s="3" t="str">
        <f t="shared" si="1"/>
        <v>NUT, HEAVY HEX, STRUCTURAL, M12</v>
      </c>
      <c r="U14" s="3" t="str">
        <f t="shared" si="2"/>
        <v>Will calculate when Qty/Dwg and Inst/Grp have values</v>
      </c>
    </row>
    <row r="15" spans="1:21" x14ac:dyDescent="0.35">
      <c r="A15" s="3" t="s">
        <v>158</v>
      </c>
      <c r="B15" s="3">
        <v>6</v>
      </c>
      <c r="C15" s="3" t="s">
        <v>29</v>
      </c>
      <c r="D15" s="3" t="s">
        <v>188</v>
      </c>
      <c r="E15" s="3" t="s">
        <v>26</v>
      </c>
      <c r="F15" s="3" t="s">
        <v>26</v>
      </c>
      <c r="G15" s="6" t="s">
        <v>26</v>
      </c>
      <c r="H15" s="6" t="s">
        <v>27</v>
      </c>
      <c r="I15" s="3" t="s">
        <v>28</v>
      </c>
      <c r="J15" s="6" t="s">
        <v>111</v>
      </c>
      <c r="K15" s="6" t="s">
        <v>30</v>
      </c>
      <c r="L15" s="3">
        <v>410689</v>
      </c>
      <c r="M15" s="3" t="s">
        <v>189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1</v>
      </c>
      <c r="S15" s="3" t="str">
        <f t="shared" si="0"/>
        <v>SELECT 304/316 in B1</v>
      </c>
      <c r="T15" s="3" t="str">
        <f t="shared" si="1"/>
        <v>GROUT, NON-METALLIC, NON-SHRINK</v>
      </c>
      <c r="U15" s="3" t="str">
        <f t="shared" si="2"/>
        <v>Will calculate when Qty/Dwg and Inst/Grp have values</v>
      </c>
    </row>
    <row r="16" spans="1:21" x14ac:dyDescent="0.35">
      <c r="A16" s="3" t="s">
        <v>158</v>
      </c>
      <c r="B16" s="3">
        <v>6</v>
      </c>
      <c r="C16" s="3" t="s">
        <v>54</v>
      </c>
      <c r="D16" s="3" t="s">
        <v>190</v>
      </c>
      <c r="E16" s="3" t="s">
        <v>26</v>
      </c>
      <c r="F16" s="3" t="s">
        <v>26</v>
      </c>
      <c r="G16" s="6" t="s">
        <v>26</v>
      </c>
      <c r="H16" s="6" t="s">
        <v>27</v>
      </c>
      <c r="I16" s="3" t="s">
        <v>28</v>
      </c>
      <c r="J16" s="6" t="s">
        <v>111</v>
      </c>
      <c r="K16" s="6" t="s">
        <v>30</v>
      </c>
      <c r="L16" s="3" t="s">
        <v>191</v>
      </c>
      <c r="M16" s="3" t="s">
        <v>192</v>
      </c>
      <c r="N16" s="3" t="s">
        <v>26</v>
      </c>
      <c r="O16" s="3" t="s">
        <v>26</v>
      </c>
      <c r="P16" s="3" t="s">
        <v>26</v>
      </c>
      <c r="Q16" s="3" t="s">
        <v>163</v>
      </c>
      <c r="R16" s="3">
        <v>1</v>
      </c>
      <c r="S16" s="3" t="str">
        <f t="shared" si="0"/>
        <v>SELECT 304/316 in B1</v>
      </c>
      <c r="T16" s="3" t="str">
        <f t="shared" si="1"/>
        <v>( 304 or 316 SS of ) EPOXY ADHESIVE, FOIL PACK, C/W MIXING NOZZLE, HILTI HIT-HY 200-R, 330 ML</v>
      </c>
      <c r="U16" s="3" t="str">
        <f t="shared" si="2"/>
        <v>Will calculate when Qty/Dwg and Inst/Grp have values</v>
      </c>
    </row>
    <row r="17" spans="1:21" x14ac:dyDescent="0.35">
      <c r="A17" s="3" t="s">
        <v>158</v>
      </c>
      <c r="B17" s="3">
        <v>6</v>
      </c>
      <c r="C17" s="3" t="s">
        <v>55</v>
      </c>
      <c r="D17" s="3" t="s">
        <v>193</v>
      </c>
      <c r="E17" s="3" t="s">
        <v>26</v>
      </c>
      <c r="F17" s="3" t="s">
        <v>26</v>
      </c>
      <c r="G17" s="6">
        <v>0</v>
      </c>
      <c r="H17" s="6" t="s">
        <v>27</v>
      </c>
      <c r="I17" s="3" t="s">
        <v>28</v>
      </c>
      <c r="J17" s="6" t="s">
        <v>29</v>
      </c>
      <c r="K17" s="6" t="s">
        <v>30</v>
      </c>
      <c r="L17" s="3">
        <v>327913</v>
      </c>
      <c r="M17" s="3" t="s">
        <v>162</v>
      </c>
      <c r="N17" s="3" t="s">
        <v>26</v>
      </c>
      <c r="O17" s="3" t="s">
        <v>26</v>
      </c>
      <c r="P17" s="3" t="s">
        <v>26</v>
      </c>
      <c r="Q17" s="3" t="s">
        <v>163</v>
      </c>
      <c r="R17" s="3">
        <v>1</v>
      </c>
      <c r="S17" s="3" t="str">
        <f t="shared" si="0"/>
        <v>SELECT 304/316 in B1</v>
      </c>
      <c r="T17" s="3" t="str">
        <f t="shared" si="1"/>
        <v>ADHESIVE ANCHOR ROD, HILTI HAS-R, 1/2-13 UNC-2A X 11 LG, CW/ 1 HEX NUT &amp; 1 FLAT WASHER</v>
      </c>
      <c r="U17" s="3" t="str">
        <f t="shared" si="2"/>
        <v>Will calculate when Qty/Dwg and Inst/Grp have values</v>
      </c>
    </row>
    <row r="18" spans="1:21" x14ac:dyDescent="0.35">
      <c r="A18" s="3" t="s">
        <v>158</v>
      </c>
      <c r="B18" s="3">
        <v>6</v>
      </c>
      <c r="C18" s="3" t="s">
        <v>56</v>
      </c>
      <c r="D18" s="3" t="s">
        <v>194</v>
      </c>
      <c r="E18" s="3" t="s">
        <v>26</v>
      </c>
      <c r="F18" s="3" t="s">
        <v>26</v>
      </c>
      <c r="G18" s="6">
        <v>0</v>
      </c>
      <c r="H18" s="6" t="s">
        <v>27</v>
      </c>
      <c r="I18" s="3" t="s">
        <v>28</v>
      </c>
      <c r="J18" s="6" t="s">
        <v>29</v>
      </c>
      <c r="K18" s="6" t="s">
        <v>30</v>
      </c>
      <c r="L18" s="3" t="s">
        <v>195</v>
      </c>
      <c r="M18" s="3" t="s">
        <v>196</v>
      </c>
      <c r="N18" s="3" t="s">
        <v>26</v>
      </c>
      <c r="O18" s="3" t="s">
        <v>26</v>
      </c>
      <c r="P18" s="3" t="s">
        <v>26</v>
      </c>
      <c r="Q18" s="3">
        <v>0</v>
      </c>
      <c r="R18" s="3">
        <v>1</v>
      </c>
      <c r="S18" s="3" t="str">
        <f t="shared" si="0"/>
        <v>SELECT 304/316 in B1</v>
      </c>
      <c r="T18" s="3" t="str">
        <f t="shared" si="1"/>
        <v>( 304 or 316 SS of ) FLAT WASHER, TYPE B, SERIES R, 1/2</v>
      </c>
      <c r="U18" s="3" t="str">
        <f t="shared" si="2"/>
        <v>Will calculate when Qty/Dwg and Inst/Grp have values</v>
      </c>
    </row>
    <row r="19" spans="1:21" x14ac:dyDescent="0.35">
      <c r="A19" s="3" t="s">
        <v>158</v>
      </c>
      <c r="B19" s="3">
        <v>6</v>
      </c>
      <c r="C19" s="3" t="s">
        <v>57</v>
      </c>
      <c r="D19" s="3" t="s">
        <v>197</v>
      </c>
      <c r="E19" s="3" t="s">
        <v>26</v>
      </c>
      <c r="F19" s="3" t="s">
        <v>26</v>
      </c>
      <c r="G19" s="6">
        <v>0</v>
      </c>
      <c r="H19" s="6" t="s">
        <v>27</v>
      </c>
      <c r="I19" s="3" t="s">
        <v>28</v>
      </c>
      <c r="J19" s="6" t="s">
        <v>29</v>
      </c>
      <c r="K19" s="6" t="s">
        <v>30</v>
      </c>
      <c r="L19" s="3" t="s">
        <v>198</v>
      </c>
      <c r="M19" s="3" t="s">
        <v>199</v>
      </c>
      <c r="N19" s="3" t="s">
        <v>26</v>
      </c>
      <c r="O19" s="3" t="s">
        <v>26</v>
      </c>
      <c r="P19" s="3" t="s">
        <v>26</v>
      </c>
      <c r="Q19" s="3">
        <v>0</v>
      </c>
      <c r="R19" s="3">
        <v>1</v>
      </c>
      <c r="S19" s="3" t="str">
        <f t="shared" si="0"/>
        <v>SELECT 304/316 in B1</v>
      </c>
      <c r="T19" s="3" t="str">
        <f t="shared" si="1"/>
        <v>( 304 or 316 SS of ) NUT, HEX, DC, 1/2-13 UNC-2B</v>
      </c>
      <c r="U19" s="3" t="str">
        <f t="shared" si="2"/>
        <v>Will calculate when Qty/Dwg and Inst/Grp have values</v>
      </c>
    </row>
    <row r="21" spans="1:21" x14ac:dyDescent="0.35">
      <c r="A21" s="3" t="s">
        <v>63</v>
      </c>
      <c r="B21" s="2" t="s">
        <v>156</v>
      </c>
    </row>
    <row r="22" spans="1:21" x14ac:dyDescent="0.35">
      <c r="A22" s="3" t="s">
        <v>65</v>
      </c>
      <c r="B22" s="2" t="s">
        <v>200</v>
      </c>
    </row>
    <row r="23" spans="1:21" x14ac:dyDescent="0.35">
      <c r="A23" s="3" t="s">
        <v>67</v>
      </c>
      <c r="B23" s="2" t="s">
        <v>201</v>
      </c>
      <c r="C23" s="2"/>
    </row>
  </sheetData>
  <conditionalFormatting sqref="A1">
    <cfRule type="expression" dxfId="620" priority="10">
      <formula>OR($B$1=304,$B$1=316)</formula>
    </cfRule>
    <cfRule type="expression" dxfId="619" priority="11">
      <formula>NOT(OR($B$1=304,$B$1=316))</formula>
    </cfRule>
  </conditionalFormatting>
  <conditionalFormatting sqref="J1:J2">
    <cfRule type="cellIs" dxfId="618" priority="6" operator="equal">
      <formula>"Y"</formula>
    </cfRule>
  </conditionalFormatting>
  <conditionalFormatting sqref="J3:J19">
    <cfRule type="cellIs" dxfId="617" priority="1" operator="equal">
      <formula>"Y"</formula>
    </cfRule>
  </conditionalFormatting>
  <conditionalFormatting sqref="K1:K2">
    <cfRule type="cellIs" dxfId="616" priority="7" operator="equal">
      <formula>"Standard-Copied"</formula>
    </cfRule>
    <cfRule type="cellIs" dxfId="615" priority="8" operator="equal">
      <formula>"Modified-Adjusted"</formula>
    </cfRule>
    <cfRule type="cellIs" dxfId="614" priority="9" operator="equal">
      <formula>"Custom-Manual"</formula>
    </cfRule>
  </conditionalFormatting>
  <conditionalFormatting sqref="K3:K19">
    <cfRule type="cellIs" dxfId="613" priority="3" operator="equal">
      <formula>"Standard-Copied"</formula>
    </cfRule>
    <cfRule type="cellIs" dxfId="612" priority="4" operator="equal">
      <formula>"Modified-Adjusted"</formula>
    </cfRule>
    <cfRule type="cellIs" dxfId="611" priority="5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7C0244A6-F857-423A-B889-E9084141979B}">
      <formula1>"304,316,304 or 316"</formula1>
    </dataValidation>
    <dataValidation type="list" allowBlank="1" showInputMessage="1" showErrorMessage="1" sqref="J3:J19" xr:uid="{BEBB9425-1ED8-4A2F-BDCA-74386EE7FEC6}">
      <formula1>"N,Y"</formula1>
    </dataValidation>
    <dataValidation type="list" allowBlank="1" showInputMessage="1" showErrorMessage="1" sqref="K3:K19" xr:uid="{4FD9D211-5CB0-44FC-9205-D5B7DBCB3517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52CB98BAC95542AAF8F4854055DECA" ma:contentTypeVersion="16" ma:contentTypeDescription="Create a new document." ma:contentTypeScope="" ma:versionID="0db8e32840fd477a801fee2bda4d1aec">
  <xsd:schema xmlns:xsd="http://www.w3.org/2001/XMLSchema" xmlns:xs="http://www.w3.org/2001/XMLSchema" xmlns:p="http://schemas.microsoft.com/office/2006/metadata/properties" xmlns:ns2="1150a514-99c2-43a9-ae05-8ba74ef03190" xmlns:ns3="d942cee0-9db2-4a8d-9520-b83ffc32d3ce" xmlns:ns4="f95cdda2-25a0-4b12-820e-c8bff55621e0" targetNamespace="http://schemas.microsoft.com/office/2006/metadata/properties" ma:root="true" ma:fieldsID="29af431b493d30eed197f0f7a64e7498" ns2:_="" ns3:_="" ns4:_="">
    <xsd:import namespace="1150a514-99c2-43a9-ae05-8ba74ef03190"/>
    <xsd:import namespace="d942cee0-9db2-4a8d-9520-b83ffc32d3ce"/>
    <xsd:import namespace="f95cdda2-25a0-4b12-820e-c8bff55621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50a514-99c2-43a9-ae05-8ba74ef031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1093b85-10ad-4117-ba21-63ec3b761a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42cee0-9db2-4a8d-9520-b83ffc32d3c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cdda2-25a0-4b12-820e-c8bff55621e0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bf440cf8-0a44-4d63-8437-6ae333df512d}" ma:internalName="TaxCatchAll" ma:showField="CatchAllData" ma:web="d942cee0-9db2-4a8d-9520-b83ffc32d3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150a514-99c2-43a9-ae05-8ba74ef03190">
      <Terms xmlns="http://schemas.microsoft.com/office/infopath/2007/PartnerControls"/>
    </lcf76f155ced4ddcb4097134ff3c332f>
    <TaxCatchAll xmlns="f95cdda2-25a0-4b12-820e-c8bff55621e0" xsi:nil="true"/>
  </documentManagement>
</p:properties>
</file>

<file path=customXml/itemProps1.xml><?xml version="1.0" encoding="utf-8"?>
<ds:datastoreItem xmlns:ds="http://schemas.openxmlformats.org/officeDocument/2006/customXml" ds:itemID="{1F1E2802-A407-4AD1-ACFB-ADD8A128D2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E87977-C353-4039-A482-7D3B86AB5A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50a514-99c2-43a9-ae05-8ba74ef03190"/>
    <ds:schemaRef ds:uri="d942cee0-9db2-4a8d-9520-b83ffc32d3ce"/>
    <ds:schemaRef ds:uri="f95cdda2-25a0-4b12-820e-c8bff55621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DB12C3-5AAB-4468-9576-97B7D9D1BEDE}">
  <ds:schemaRefs>
    <ds:schemaRef ds:uri="http://schemas.microsoft.com/office/2006/metadata/properties"/>
    <ds:schemaRef ds:uri="http://schemas.microsoft.com/office/infopath/2007/PartnerControls"/>
    <ds:schemaRef ds:uri="1150a514-99c2-43a9-ae05-8ba74ef03190"/>
    <ds:schemaRef ds:uri="f95cdda2-25a0-4b12-820e-c8bff55621e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</vt:i4>
      </vt:variant>
    </vt:vector>
  </HeadingPairs>
  <TitlesOfParts>
    <vt:vector size="33" baseType="lpstr">
      <vt:lpstr>S500-4</vt:lpstr>
      <vt:lpstr>S501-2</vt:lpstr>
      <vt:lpstr>S504-3</vt:lpstr>
      <vt:lpstr>S505-3</vt:lpstr>
      <vt:lpstr>S510-4</vt:lpstr>
      <vt:lpstr>S511-2</vt:lpstr>
      <vt:lpstr>S512-4</vt:lpstr>
      <vt:lpstr>S514-1</vt:lpstr>
      <vt:lpstr>S515-1</vt:lpstr>
      <vt:lpstr>S521-1</vt:lpstr>
      <vt:lpstr>S540-3</vt:lpstr>
      <vt:lpstr>S541-3</vt:lpstr>
      <vt:lpstr>S542-3</vt:lpstr>
      <vt:lpstr>S543-3</vt:lpstr>
      <vt:lpstr>S545-1</vt:lpstr>
      <vt:lpstr>S546-2</vt:lpstr>
      <vt:lpstr>S547-1</vt:lpstr>
      <vt:lpstr>S548-1</vt:lpstr>
      <vt:lpstr>S550-1</vt:lpstr>
      <vt:lpstr>S551-2</vt:lpstr>
      <vt:lpstr>S555-1</vt:lpstr>
      <vt:lpstr>S556-2</vt:lpstr>
      <vt:lpstr>S557-1</vt:lpstr>
      <vt:lpstr>S558-1</vt:lpstr>
      <vt:lpstr>S570-1</vt:lpstr>
      <vt:lpstr>S574-5</vt:lpstr>
      <vt:lpstr>S576-4</vt:lpstr>
      <vt:lpstr>S577-5</vt:lpstr>
      <vt:lpstr>S578-4</vt:lpstr>
      <vt:lpstr>S581-1</vt:lpstr>
      <vt:lpstr>'S543-3'!Print_Area</vt:lpstr>
      <vt:lpstr>'S545-1'!Print_Area</vt:lpstr>
      <vt:lpstr>'S546-2'!Print_Area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Sally Lee</dc:creator>
  <cp:keywords/>
  <dc:description/>
  <cp:lastModifiedBy>weiwei w</cp:lastModifiedBy>
  <cp:revision/>
  <dcterms:created xsi:type="dcterms:W3CDTF">2021-08-19T21:28:28Z</dcterms:created>
  <dcterms:modified xsi:type="dcterms:W3CDTF">2023-04-13T21:06:28Z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0x0101005361A0430B5D48488E20B150D23E6A4E</vt:lpwstr>
  </property>
  <property fmtid="{D5CDD505-2E9C-101B-9397-08002B2CF9AE}" pid="3" name="MediaServiceImageTags">
    <vt:lpwstr/>
  </property>
</Properties>
</file>