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weiwei/Library/Mobile Documents/com~apple~CloudDocs/PycharmProjects/weiweiwang.github.io/assets/excel/"/>
    </mc:Choice>
  </mc:AlternateContent>
  <xr:revisionPtr revIDLastSave="0" documentId="13_ncr:1_{735676B8-98F7-C74A-9C39-4D23FCA3B481}" xr6:coauthVersionLast="47" xr6:coauthVersionMax="47" xr10:uidLastSave="{00000000-0000-0000-0000-000000000000}"/>
  <bookViews>
    <workbookView xWindow="0" yWindow="500" windowWidth="28800" windowHeight="16380" activeTab="2" xr2:uid="{00000000-000D-0000-FFFF-FFFF00000000}"/>
  </bookViews>
  <sheets>
    <sheet name="000300.SH-510300" sheetId="1" r:id="rId1"/>
    <sheet name="000016.SH-510050" sheetId="2" r:id="rId2"/>
    <sheet name="分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3" l="1"/>
  <c r="G92" i="3"/>
  <c r="G93" i="3"/>
  <c r="G94" i="3"/>
  <c r="G95" i="3"/>
  <c r="G96" i="3"/>
  <c r="G91" i="3"/>
  <c r="F96" i="3"/>
  <c r="F95" i="3"/>
  <c r="F94" i="3"/>
  <c r="F93" i="3"/>
  <c r="F92" i="3"/>
  <c r="F91" i="3"/>
  <c r="C68" i="3"/>
  <c r="I67" i="3"/>
  <c r="C67" i="3"/>
  <c r="I66" i="3"/>
  <c r="H66" i="3"/>
  <c r="H67" i="3" s="1"/>
  <c r="C66" i="3"/>
  <c r="H65" i="3"/>
  <c r="C65" i="3"/>
  <c r="C64" i="3"/>
  <c r="G64" i="3" s="1"/>
  <c r="G65" i="3" s="1"/>
  <c r="G66" i="3" s="1"/>
  <c r="G67" i="3" s="1"/>
  <c r="F63" i="3"/>
  <c r="C63" i="3"/>
  <c r="C62" i="3"/>
  <c r="E62" i="3" s="1"/>
  <c r="E63" i="3" s="1"/>
  <c r="D61" i="3"/>
  <c r="D62" i="3" s="1"/>
  <c r="C61" i="3"/>
  <c r="C55" i="3"/>
  <c r="C54" i="3"/>
  <c r="I53" i="3"/>
  <c r="I54" i="3" s="1"/>
  <c r="I55" i="3" s="1"/>
  <c r="I56" i="3" s="1"/>
  <c r="C53" i="3"/>
  <c r="C52" i="3"/>
  <c r="H52" i="3" s="1"/>
  <c r="H53" i="3" s="1"/>
  <c r="H54" i="3" s="1"/>
  <c r="H55" i="3" s="1"/>
  <c r="H56" i="3" s="1"/>
  <c r="C51" i="3"/>
  <c r="G51" i="3" s="1"/>
  <c r="F50" i="3"/>
  <c r="C50" i="3"/>
  <c r="C49" i="3"/>
  <c r="E49" i="3" s="1"/>
  <c r="E50" i="3" s="1"/>
  <c r="C48" i="3"/>
  <c r="D48" i="3" s="1"/>
  <c r="I44" i="3"/>
  <c r="I43" i="3"/>
  <c r="C43" i="3"/>
  <c r="I42" i="3"/>
  <c r="C42" i="3"/>
  <c r="I41" i="3"/>
  <c r="C41" i="3"/>
  <c r="C40" i="3"/>
  <c r="H40" i="3" s="1"/>
  <c r="H41" i="3" s="1"/>
  <c r="H42" i="3" s="1"/>
  <c r="H43" i="3" s="1"/>
  <c r="H44" i="3" s="1"/>
  <c r="G39" i="3"/>
  <c r="C39" i="3"/>
  <c r="C38" i="3"/>
  <c r="F38" i="3" s="1"/>
  <c r="C37" i="3"/>
  <c r="E37" i="3" s="1"/>
  <c r="C36" i="3"/>
  <c r="D36" i="3" s="1"/>
  <c r="D37" i="3" s="1"/>
  <c r="C32" i="3"/>
  <c r="C31" i="3"/>
  <c r="C30" i="3"/>
  <c r="I30" i="3" s="1"/>
  <c r="I31" i="3" s="1"/>
  <c r="I32" i="3" s="1"/>
  <c r="I33" i="3" s="1"/>
  <c r="C29" i="3"/>
  <c r="H29" i="3" s="1"/>
  <c r="G28" i="3"/>
  <c r="C28" i="3"/>
  <c r="C27" i="3"/>
  <c r="F27" i="3" s="1"/>
  <c r="F28" i="3" s="1"/>
  <c r="E26" i="3"/>
  <c r="C26" i="3"/>
  <c r="C25" i="3"/>
  <c r="D63" i="3" l="1"/>
  <c r="F67" i="3"/>
  <c r="F68" i="3" s="1"/>
  <c r="F69" i="3" s="1"/>
  <c r="F39" i="3"/>
  <c r="F40" i="3" s="1"/>
  <c r="F41" i="3" s="1"/>
  <c r="F42" i="3" s="1"/>
  <c r="F43" i="3" s="1"/>
  <c r="F44" i="3" s="1"/>
  <c r="E54" i="3"/>
  <c r="E55" i="3" s="1"/>
  <c r="E56" i="3" s="1"/>
  <c r="D26" i="3"/>
  <c r="E28" i="3"/>
  <c r="G68" i="3"/>
  <c r="G69" i="3" s="1"/>
  <c r="H68" i="3"/>
  <c r="H69" i="3" s="1"/>
  <c r="D38" i="3"/>
  <c r="D52" i="3"/>
  <c r="D53" i="3" s="1"/>
  <c r="D54" i="3" s="1"/>
  <c r="D55" i="3" s="1"/>
  <c r="D56" i="3" s="1"/>
  <c r="I68" i="3"/>
  <c r="I69" i="3" s="1"/>
  <c r="D27" i="3"/>
  <c r="D28" i="3" s="1"/>
  <c r="E38" i="3"/>
  <c r="E52" i="3"/>
  <c r="E53" i="3" s="1"/>
  <c r="D29" i="3"/>
  <c r="D64" i="3"/>
  <c r="D65" i="3" s="1"/>
  <c r="D66" i="3" s="1"/>
  <c r="D67" i="3" s="1"/>
  <c r="D68" i="3" s="1"/>
  <c r="D69" i="3" s="1"/>
  <c r="G52" i="3"/>
  <c r="G53" i="3" s="1"/>
  <c r="G54" i="3" s="1"/>
  <c r="G55" i="3" s="1"/>
  <c r="G56" i="3" s="1"/>
  <c r="E64" i="3"/>
  <c r="E65" i="3" s="1"/>
  <c r="E66" i="3" s="1"/>
  <c r="E67" i="3" s="1"/>
  <c r="E68" i="3" s="1"/>
  <c r="E69" i="3" s="1"/>
  <c r="F29" i="3"/>
  <c r="F30" i="3" s="1"/>
  <c r="F31" i="3" s="1"/>
  <c r="F32" i="3" s="1"/>
  <c r="F33" i="3" s="1"/>
  <c r="H30" i="3"/>
  <c r="H31" i="3" s="1"/>
  <c r="H32" i="3" s="1"/>
  <c r="H33" i="3" s="1"/>
  <c r="D39" i="3"/>
  <c r="D40" i="3" s="1"/>
  <c r="D41" i="3" s="1"/>
  <c r="D42" i="3" s="1"/>
  <c r="D43" i="3" s="1"/>
  <c r="D44" i="3" s="1"/>
  <c r="G40" i="3"/>
  <c r="G41" i="3" s="1"/>
  <c r="G42" i="3" s="1"/>
  <c r="G43" i="3" s="1"/>
  <c r="G44" i="3" s="1"/>
  <c r="D49" i="3"/>
  <c r="D50" i="3" s="1"/>
  <c r="E51" i="3"/>
  <c r="F64" i="3"/>
  <c r="F65" i="3" s="1"/>
  <c r="F66" i="3" s="1"/>
  <c r="D30" i="3"/>
  <c r="D31" i="3" s="1"/>
  <c r="D32" i="3" s="1"/>
  <c r="D33" i="3" s="1"/>
  <c r="E27" i="3"/>
  <c r="E29" i="3"/>
  <c r="E30" i="3" s="1"/>
  <c r="E31" i="3" s="1"/>
  <c r="E32" i="3" s="1"/>
  <c r="E33" i="3" s="1"/>
  <c r="D51" i="3"/>
  <c r="G29" i="3"/>
  <c r="G30" i="3" s="1"/>
  <c r="G31" i="3" s="1"/>
  <c r="G32" i="3" s="1"/>
  <c r="G33" i="3" s="1"/>
  <c r="E39" i="3"/>
  <c r="E40" i="3" s="1"/>
  <c r="E41" i="3" s="1"/>
  <c r="E42" i="3" s="1"/>
  <c r="E43" i="3" s="1"/>
  <c r="E44" i="3" s="1"/>
  <c r="F51" i="3"/>
  <c r="F52" i="3" s="1"/>
  <c r="F53" i="3" s="1"/>
  <c r="F54" i="3" s="1"/>
  <c r="F55" i="3" s="1"/>
  <c r="F56" i="3" s="1"/>
</calcChain>
</file>

<file path=xl/sharedStrings.xml><?xml version="1.0" encoding="utf-8"?>
<sst xmlns="http://schemas.openxmlformats.org/spreadsheetml/2006/main" count="91" uniqueCount="38">
  <si>
    <t>投资起始日期</t>
  </si>
  <si>
    <t>投资结束日期</t>
  </si>
  <si>
    <t>累积收益</t>
  </si>
  <si>
    <t>年均收益</t>
  </si>
  <si>
    <t>年化复合收益</t>
  </si>
  <si>
    <t>交易日期</t>
  </si>
  <si>
    <t>市盈率</t>
  </si>
  <si>
    <t>指数ETF收盘价</t>
  </si>
  <si>
    <t>PE百分位(%)</t>
  </si>
  <si>
    <t>指数ETF持仓(股)</t>
  </si>
  <si>
    <t>债券持仓(元)</t>
  </si>
  <si>
    <t>当前仓位价值(元)</t>
  </si>
  <si>
    <t>阶段收益</t>
  </si>
  <si>
    <t>年度收益</t>
    <phoneticPr fontId="2" type="noConversion"/>
  </si>
  <si>
    <t>沪深300指数(000300)</t>
    <phoneticPr fontId="2" type="noConversion"/>
  </si>
  <si>
    <t>沪深300ETF(510300)</t>
    <phoneticPr fontId="2" type="noConversion"/>
  </si>
  <si>
    <t>110020(易方达沪深300ETF）</t>
    <phoneticPr fontId="2" type="noConversion"/>
  </si>
  <si>
    <t>沪深300ETF(510300)+债券组合</t>
    <phoneticPr fontId="2" type="noConversion"/>
  </si>
  <si>
    <t>投资周期</t>
    <phoneticPr fontId="2" type="noConversion"/>
  </si>
  <si>
    <t>易方达沪深300ETF联接基金(110020)</t>
    <phoneticPr fontId="2" type="noConversion"/>
  </si>
  <si>
    <t>300ETF+债券组合</t>
    <phoneticPr fontId="2" type="noConversion"/>
  </si>
  <si>
    <t>2015-2022</t>
    <phoneticPr fontId="2" type="noConversion"/>
  </si>
  <si>
    <t>2016-2022</t>
    <phoneticPr fontId="2" type="noConversion"/>
  </si>
  <si>
    <t>2017-2022</t>
    <phoneticPr fontId="2" type="noConversion"/>
  </si>
  <si>
    <t>2018-2022</t>
  </si>
  <si>
    <t>2019-2022</t>
  </si>
  <si>
    <t>2020-2022</t>
  </si>
  <si>
    <t>2018-2022</t>
    <phoneticPr fontId="2" type="noConversion"/>
  </si>
  <si>
    <t>2019-2022</t>
    <phoneticPr fontId="2" type="noConversion"/>
  </si>
  <si>
    <t>2020-2022</t>
    <phoneticPr fontId="2" type="noConversion"/>
  </si>
  <si>
    <t>12个月(每年12月最后一个交易日）</t>
    <phoneticPr fontId="2" type="noConversion"/>
  </si>
  <si>
    <t>Rebalance周期</t>
    <phoneticPr fontId="2" type="noConversion"/>
  </si>
  <si>
    <t>6个月（6月和12月的最后一个交易日）</t>
    <phoneticPr fontId="2" type="noConversion"/>
  </si>
  <si>
    <t>年化复合收益-国债2.5%</t>
    <phoneticPr fontId="2" type="noConversion"/>
  </si>
  <si>
    <t>年化复合收益-国债3%</t>
    <phoneticPr fontId="2" type="noConversion"/>
  </si>
  <si>
    <t>年化复合收益-国债2%</t>
    <phoneticPr fontId="2" type="noConversion"/>
  </si>
  <si>
    <t>3% vs 2.5%复合收益差异</t>
    <phoneticPr fontId="2" type="noConversion"/>
  </si>
  <si>
    <t>3% vs 2%复合收益差异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</si>
</sst>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_);[Red]\(0.00\)"/>
  </numFmts>
  <fonts count="10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2"/>
      <color rgb="FF008000"/>
      <name val="Arial"/>
      <family val="2"/>
    </font>
    <font>
      <b/>
      <sz val="12"/>
      <color rgb="FFFF0000"/>
      <name val="Arial"/>
      <family val="2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10" fontId="4" fillId="0" borderId="0" xfId="0" applyNumberFormat="1" applyFont="1"/>
    <xf numFmtId="10" fontId="5" fillId="0" borderId="0" xfId="0" applyNumberFormat="1" applyFont="1"/>
    <xf numFmtId="0" fontId="6" fillId="0" borderId="1" xfId="0" applyFont="1" applyBorder="1" applyAlignment="1">
      <alignment horizontal="center" vertical="top"/>
    </xf>
    <xf numFmtId="176" fontId="7" fillId="0" borderId="0" xfId="0" applyNumberFormat="1" applyFont="1"/>
    <xf numFmtId="10" fontId="7" fillId="0" borderId="0" xfId="0" applyNumberFormat="1" applyFont="1"/>
    <xf numFmtId="0" fontId="7" fillId="0" borderId="0" xfId="0" applyFont="1"/>
    <xf numFmtId="10" fontId="8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zoomScale="179" workbookViewId="0">
      <selection activeCell="I13" sqref="I13"/>
    </sheetView>
  </sheetViews>
  <sheetFormatPr baseColWidth="10" defaultColWidth="8.83203125" defaultRowHeight="14"/>
  <cols>
    <col min="1" max="2" width="14" customWidth="1"/>
    <col min="3" max="3" width="12" bestFit="1" customWidth="1"/>
    <col min="4" max="4" width="9.33203125" bestFit="1" customWidth="1"/>
    <col min="5" max="5" width="14.1640625" bestFit="1" customWidth="1"/>
    <col min="6" max="6" width="20" style="4" customWidth="1"/>
    <col min="7" max="7" width="17" customWidth="1"/>
    <col min="8" max="9" width="20" style="4" customWidth="1"/>
    <col min="10" max="10" width="23" style="3" customWidth="1"/>
    <col min="11" max="11" width="22" style="3" customWidth="1"/>
    <col min="15" max="15" width="22" bestFit="1" customWidth="1"/>
  </cols>
  <sheetData>
    <row r="1" spans="1:15" ht="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"/>
    </row>
    <row r="2" spans="1:15" ht="17">
      <c r="A2" s="11">
        <v>42009</v>
      </c>
      <c r="B2" s="11">
        <v>44925</v>
      </c>
      <c r="C2" s="12">
        <v>0.71697130293258948</v>
      </c>
      <c r="D2" s="12">
        <v>7.3764648408840172E-2</v>
      </c>
      <c r="E2" s="12">
        <v>6.9905400197909806E-2</v>
      </c>
      <c r="F2" s="3"/>
      <c r="G2" s="3"/>
    </row>
    <row r="3" spans="1:15" ht="17">
      <c r="A3" s="11">
        <v>42373</v>
      </c>
      <c r="B3" s="11">
        <v>44925</v>
      </c>
      <c r="C3" s="12">
        <v>0.67704703916217568</v>
      </c>
      <c r="D3" s="12">
        <v>8.0886180101869307E-2</v>
      </c>
      <c r="E3" s="12">
        <v>7.6658298241745415E-2</v>
      </c>
      <c r="F3" s="3"/>
      <c r="G3" s="3"/>
    </row>
    <row r="4" spans="1:15" ht="17">
      <c r="A4" s="11">
        <v>42738</v>
      </c>
      <c r="B4" s="11">
        <v>44925</v>
      </c>
      <c r="C4" s="12">
        <v>0.64794305327672341</v>
      </c>
      <c r="D4" s="12">
        <v>9.1315209615901519E-2</v>
      </c>
      <c r="E4" s="12">
        <v>8.6818527275750013E-2</v>
      </c>
      <c r="F4" s="3"/>
      <c r="G4" s="3"/>
    </row>
    <row r="5" spans="1:15" ht="17">
      <c r="A5" s="11">
        <v>43102</v>
      </c>
      <c r="B5" s="11">
        <v>44925</v>
      </c>
      <c r="C5" s="12">
        <v>0.52223017412772732</v>
      </c>
      <c r="D5" s="12">
        <v>9.3032196912097215E-2</v>
      </c>
      <c r="E5" s="12">
        <v>8.7667283297351295E-2</v>
      </c>
      <c r="F5" s="3"/>
      <c r="G5" s="3"/>
    </row>
    <row r="6" spans="1:15" ht="17">
      <c r="A6" s="11">
        <v>43467</v>
      </c>
      <c r="B6" s="11">
        <v>44925</v>
      </c>
      <c r="C6" s="12">
        <v>0.51987957281490815</v>
      </c>
      <c r="D6" s="12">
        <v>0.11699211548084081</v>
      </c>
      <c r="E6" s="12">
        <v>0.1103305633700324</v>
      </c>
      <c r="F6" s="3"/>
      <c r="G6" s="3"/>
    </row>
    <row r="7" spans="1:15" ht="17">
      <c r="A7" s="11">
        <v>43832</v>
      </c>
      <c r="B7" s="11">
        <v>44925</v>
      </c>
      <c r="C7" s="12">
        <v>0.13307911662227179</v>
      </c>
      <c r="D7" s="12">
        <v>4.2944480683943041E-2</v>
      </c>
      <c r="E7" s="12">
        <v>4.2525640553416011E-2</v>
      </c>
      <c r="F7" s="3"/>
      <c r="G7" s="3"/>
    </row>
    <row r="10" spans="1:15">
      <c r="A10" s="1" t="s">
        <v>0</v>
      </c>
      <c r="B10" s="1" t="s">
        <v>1</v>
      </c>
      <c r="C10" s="1" t="s">
        <v>5</v>
      </c>
      <c r="D10" s="1" t="s">
        <v>6</v>
      </c>
      <c r="E10" s="1" t="s">
        <v>7</v>
      </c>
      <c r="F10" s="5" t="s">
        <v>8</v>
      </c>
      <c r="G10" s="1" t="s">
        <v>9</v>
      </c>
      <c r="H10" s="5" t="s">
        <v>10</v>
      </c>
      <c r="I10" s="5" t="s">
        <v>11</v>
      </c>
      <c r="J10" s="6" t="s">
        <v>12</v>
      </c>
      <c r="K10" s="6" t="s">
        <v>2</v>
      </c>
    </row>
    <row r="11" spans="1:15">
      <c r="A11" s="2">
        <v>42009</v>
      </c>
      <c r="B11" s="2">
        <v>44925</v>
      </c>
      <c r="C11" s="2">
        <v>42009</v>
      </c>
      <c r="D11">
        <v>14.4445</v>
      </c>
      <c r="E11">
        <v>3.169</v>
      </c>
      <c r="F11" s="4">
        <v>100</v>
      </c>
      <c r="G11">
        <v>0</v>
      </c>
      <c r="H11" s="4">
        <v>99975</v>
      </c>
      <c r="I11" s="4">
        <v>100000</v>
      </c>
    </row>
    <row r="12" spans="1:15">
      <c r="A12" s="2">
        <v>42009</v>
      </c>
      <c r="B12" s="2">
        <v>44925</v>
      </c>
      <c r="C12" s="2">
        <v>42369</v>
      </c>
      <c r="D12">
        <v>14.0748</v>
      </c>
      <c r="E12">
        <v>3.294</v>
      </c>
      <c r="F12" s="4">
        <v>81.461187214611869</v>
      </c>
      <c r="G12">
        <v>5793</v>
      </c>
      <c r="H12" s="4">
        <v>83845.542777095034</v>
      </c>
      <c r="I12" s="4">
        <v>102927.684777095</v>
      </c>
      <c r="J12" s="3">
        <v>2.9276847770950409E-2</v>
      </c>
      <c r="K12" s="3">
        <v>2.9276847770950409E-2</v>
      </c>
      <c r="M12" s="3"/>
      <c r="N12" s="3"/>
      <c r="O12" s="3"/>
    </row>
    <row r="13" spans="1:15">
      <c r="A13" s="2">
        <v>42009</v>
      </c>
      <c r="B13" s="2">
        <v>44925</v>
      </c>
      <c r="C13" s="2">
        <v>42734</v>
      </c>
      <c r="D13">
        <v>12.708600000000001</v>
      </c>
      <c r="E13">
        <v>2.9249999999999998</v>
      </c>
      <c r="F13" s="4">
        <v>72.534246575342465</v>
      </c>
      <c r="G13">
        <v>9700</v>
      </c>
      <c r="H13" s="4">
        <v>74929.728914041203</v>
      </c>
      <c r="I13" s="4">
        <v>103302.2289140412</v>
      </c>
      <c r="J13" s="3">
        <v>3.6389056817638381E-3</v>
      </c>
      <c r="K13" s="3">
        <v>3.3022289140412157E-2</v>
      </c>
      <c r="M13" s="3"/>
      <c r="N13" s="3"/>
      <c r="O13" s="3"/>
    </row>
    <row r="14" spans="1:15">
      <c r="A14" s="2">
        <v>42009</v>
      </c>
      <c r="B14" s="2">
        <v>44925</v>
      </c>
      <c r="C14" s="2">
        <v>43098</v>
      </c>
      <c r="D14">
        <v>15.8849</v>
      </c>
      <c r="E14">
        <v>3.698</v>
      </c>
      <c r="F14" s="4">
        <v>94.462719298245602</v>
      </c>
      <c r="G14">
        <v>1692</v>
      </c>
      <c r="H14" s="4">
        <v>106775.08084479161</v>
      </c>
      <c r="I14" s="4">
        <v>113032.09684479159</v>
      </c>
      <c r="J14" s="3">
        <v>9.418836392046015E-2</v>
      </c>
      <c r="K14" s="3">
        <v>0.1303209684479161</v>
      </c>
      <c r="M14" s="3"/>
      <c r="N14" s="3"/>
      <c r="O14" s="3"/>
    </row>
    <row r="15" spans="1:15">
      <c r="A15" s="2">
        <v>42009</v>
      </c>
      <c r="B15" s="2">
        <v>44925</v>
      </c>
      <c r="C15" s="2">
        <v>43462</v>
      </c>
      <c r="D15">
        <v>11.0808</v>
      </c>
      <c r="E15">
        <v>2.7269999999999999</v>
      </c>
      <c r="F15" s="4">
        <v>28.839122486288851</v>
      </c>
      <c r="G15">
        <v>29900</v>
      </c>
      <c r="H15" s="4">
        <v>33020.855288191109</v>
      </c>
      <c r="I15" s="4">
        <v>114558.1552881911</v>
      </c>
      <c r="J15" s="3">
        <v>1.350110708372498E-2</v>
      </c>
      <c r="K15" s="3">
        <v>0.1455815528819111</v>
      </c>
      <c r="M15" s="3"/>
      <c r="N15" s="3"/>
      <c r="O15" s="3"/>
    </row>
    <row r="16" spans="1:15">
      <c r="A16" s="2">
        <v>42009</v>
      </c>
      <c r="B16" s="2">
        <v>44925</v>
      </c>
      <c r="C16" s="2">
        <v>43830</v>
      </c>
      <c r="D16">
        <v>13.6601</v>
      </c>
      <c r="E16">
        <v>3.8849999999999998</v>
      </c>
      <c r="F16" s="4">
        <v>76.525821596244143</v>
      </c>
      <c r="G16">
        <v>9074</v>
      </c>
      <c r="H16" s="4">
        <v>114902.95093271619</v>
      </c>
      <c r="I16" s="4">
        <v>150155.44093271621</v>
      </c>
      <c r="J16" s="3">
        <v>0.31073549984262461</v>
      </c>
      <c r="K16" s="3">
        <v>0.50155440932716178</v>
      </c>
      <c r="M16" s="3"/>
      <c r="N16" s="3"/>
      <c r="O16" s="3"/>
    </row>
    <row r="17" spans="1:15">
      <c r="A17" s="2">
        <v>42009</v>
      </c>
      <c r="B17" s="2">
        <v>44925</v>
      </c>
      <c r="C17" s="2">
        <v>44196</v>
      </c>
      <c r="D17">
        <v>15.310700000000001</v>
      </c>
      <c r="E17">
        <v>5.0759999999999996</v>
      </c>
      <c r="F17" s="4">
        <v>90.896646132785762</v>
      </c>
      <c r="G17">
        <v>2948</v>
      </c>
      <c r="H17" s="4">
        <v>149444.89039457991</v>
      </c>
      <c r="I17" s="4">
        <v>164408.93839457989</v>
      </c>
      <c r="J17" s="3">
        <v>9.4924948262452097E-2</v>
      </c>
      <c r="K17" s="3">
        <v>0.64408938394579951</v>
      </c>
      <c r="M17" s="3"/>
      <c r="N17" s="3"/>
      <c r="O17" s="3"/>
    </row>
    <row r="18" spans="1:15">
      <c r="A18" s="2">
        <v>42009</v>
      </c>
      <c r="B18" s="2">
        <v>44925</v>
      </c>
      <c r="C18" s="2">
        <v>44561</v>
      </c>
      <c r="D18">
        <v>16.2988</v>
      </c>
      <c r="E18">
        <v>4.8689999999999998</v>
      </c>
      <c r="F18" s="4">
        <v>95.984180103437794</v>
      </c>
      <c r="G18">
        <v>1387</v>
      </c>
      <c r="H18" s="4">
        <v>161525.3349900519</v>
      </c>
      <c r="I18" s="4">
        <v>168278.63799005191</v>
      </c>
      <c r="J18" s="3">
        <v>2.3537039003224351E-2</v>
      </c>
      <c r="K18" s="3">
        <v>0.68278637990051894</v>
      </c>
      <c r="M18" s="3"/>
      <c r="N18" s="3"/>
      <c r="O18" s="3"/>
    </row>
    <row r="19" spans="1:15">
      <c r="A19" s="2">
        <v>42009</v>
      </c>
      <c r="B19" s="2">
        <v>44925</v>
      </c>
      <c r="C19" s="2">
        <v>44925</v>
      </c>
      <c r="D19">
        <v>11.902100000000001</v>
      </c>
      <c r="E19">
        <v>3.8740000000000001</v>
      </c>
      <c r="F19" s="4">
        <v>31.826896740619009</v>
      </c>
      <c r="G19">
        <v>30220</v>
      </c>
      <c r="H19" s="4">
        <v>54624.850293258933</v>
      </c>
      <c r="I19" s="4">
        <v>171697.1302932589</v>
      </c>
      <c r="J19" s="3">
        <v>2.0314475705520921E-2</v>
      </c>
      <c r="K19" s="3">
        <v>0.71697130293259004</v>
      </c>
      <c r="M19" s="3"/>
      <c r="N19" s="3"/>
      <c r="O19" s="3"/>
    </row>
    <row r="20" spans="1:15">
      <c r="A20" s="2">
        <v>42373</v>
      </c>
      <c r="B20" s="2">
        <v>44925</v>
      </c>
      <c r="C20" s="2">
        <v>42373</v>
      </c>
      <c r="D20">
        <v>13.1981</v>
      </c>
      <c r="E20">
        <v>3.0510000000000002</v>
      </c>
      <c r="F20" s="4">
        <v>71.246587807097356</v>
      </c>
      <c r="G20">
        <v>9421</v>
      </c>
      <c r="H20" s="4">
        <v>71231.530796466934</v>
      </c>
      <c r="I20" s="4">
        <v>100000</v>
      </c>
      <c r="M20" s="3"/>
    </row>
    <row r="21" spans="1:15">
      <c r="A21" s="2">
        <v>42373</v>
      </c>
      <c r="B21" s="2">
        <v>44925</v>
      </c>
      <c r="C21" s="2">
        <v>42734</v>
      </c>
      <c r="D21">
        <v>12.708600000000001</v>
      </c>
      <c r="E21">
        <v>2.9249999999999998</v>
      </c>
      <c r="F21" s="4">
        <v>72.534246575342465</v>
      </c>
      <c r="G21">
        <v>9474</v>
      </c>
      <c r="H21" s="4">
        <v>73189.530262621513</v>
      </c>
      <c r="I21" s="4">
        <v>100900.9802626215</v>
      </c>
      <c r="J21" s="3">
        <v>9.009802626215091E-3</v>
      </c>
      <c r="K21" s="3">
        <v>9.009802626215091E-3</v>
      </c>
    </row>
    <row r="22" spans="1:15">
      <c r="A22" s="2">
        <v>42373</v>
      </c>
      <c r="B22" s="2">
        <v>44925</v>
      </c>
      <c r="C22" s="2">
        <v>43098</v>
      </c>
      <c r="D22">
        <v>15.8849</v>
      </c>
      <c r="E22">
        <v>3.698</v>
      </c>
      <c r="F22" s="4">
        <v>94.462719298245602</v>
      </c>
      <c r="G22">
        <v>1653</v>
      </c>
      <c r="H22" s="4">
        <v>104291.52589940029</v>
      </c>
      <c r="I22" s="4">
        <v>110404.3198994003</v>
      </c>
      <c r="J22" s="3">
        <v>9.418480982091415E-2</v>
      </c>
      <c r="K22" s="3">
        <v>0.1040431989940034</v>
      </c>
    </row>
    <row r="23" spans="1:15">
      <c r="A23" s="2">
        <v>42373</v>
      </c>
      <c r="B23" s="2">
        <v>44925</v>
      </c>
      <c r="C23" s="2">
        <v>43462</v>
      </c>
      <c r="D23">
        <v>11.0808</v>
      </c>
      <c r="E23">
        <v>2.7269999999999999</v>
      </c>
      <c r="F23" s="4">
        <v>28.839122486288851</v>
      </c>
      <c r="G23">
        <v>29205</v>
      </c>
      <c r="H23" s="4">
        <v>32252.50251561173</v>
      </c>
      <c r="I23" s="4">
        <v>111894.53751561169</v>
      </c>
      <c r="J23" s="3">
        <v>1.349781980967091E-2</v>
      </c>
      <c r="K23" s="3">
        <v>0.1189453751561171</v>
      </c>
    </row>
    <row r="24" spans="1:15">
      <c r="A24" s="2">
        <v>42373</v>
      </c>
      <c r="B24" s="2">
        <v>44925</v>
      </c>
      <c r="C24" s="2">
        <v>43830</v>
      </c>
      <c r="D24">
        <v>13.6601</v>
      </c>
      <c r="E24">
        <v>3.8849999999999998</v>
      </c>
      <c r="F24" s="4">
        <v>76.525821596244143</v>
      </c>
      <c r="G24">
        <v>8863</v>
      </c>
      <c r="H24" s="4">
        <v>112231.6149848714</v>
      </c>
      <c r="I24" s="4">
        <v>146664.36998487139</v>
      </c>
      <c r="J24" s="3">
        <v>0.31073753233403839</v>
      </c>
      <c r="K24" s="3">
        <v>0.46664369984871379</v>
      </c>
    </row>
    <row r="25" spans="1:15">
      <c r="A25" s="2">
        <v>42373</v>
      </c>
      <c r="B25" s="2">
        <v>44925</v>
      </c>
      <c r="C25" s="2">
        <v>44196</v>
      </c>
      <c r="D25">
        <v>15.310700000000001</v>
      </c>
      <c r="E25">
        <v>5.0759999999999996</v>
      </c>
      <c r="F25" s="4">
        <v>90.896646132785762</v>
      </c>
      <c r="G25">
        <v>2880</v>
      </c>
      <c r="H25" s="4">
        <v>145967.5641044137</v>
      </c>
      <c r="I25" s="4">
        <v>160586.44410441371</v>
      </c>
      <c r="J25" s="3">
        <v>9.4924719077839947E-2</v>
      </c>
      <c r="K25" s="3">
        <v>0.60586444104413673</v>
      </c>
    </row>
    <row r="26" spans="1:15">
      <c r="A26" s="2">
        <v>42373</v>
      </c>
      <c r="B26" s="2">
        <v>44925</v>
      </c>
      <c r="C26" s="2">
        <v>44561</v>
      </c>
      <c r="D26">
        <v>16.2988</v>
      </c>
      <c r="E26">
        <v>4.8689999999999998</v>
      </c>
      <c r="F26" s="4">
        <v>95.984180103437794</v>
      </c>
      <c r="G26">
        <v>1355</v>
      </c>
      <c r="H26" s="4">
        <v>157768.4838098778</v>
      </c>
      <c r="I26" s="4">
        <v>164365.97880987779</v>
      </c>
      <c r="J26" s="3">
        <v>2.3535826616888359E-2</v>
      </c>
      <c r="K26" s="3">
        <v>0.64365978809877777</v>
      </c>
    </row>
    <row r="27" spans="1:15">
      <c r="A27" s="2">
        <v>42373</v>
      </c>
      <c r="B27" s="2">
        <v>44925</v>
      </c>
      <c r="C27" s="2">
        <v>44925</v>
      </c>
      <c r="D27">
        <v>11.902100000000001</v>
      </c>
      <c r="E27">
        <v>3.8740000000000001</v>
      </c>
      <c r="F27" s="4">
        <v>31.826896740619009</v>
      </c>
      <c r="G27">
        <v>29517</v>
      </c>
      <c r="H27" s="4">
        <v>53355.845916217593</v>
      </c>
      <c r="I27" s="4">
        <v>167704.70391621761</v>
      </c>
      <c r="J27" s="3">
        <v>2.031275042751823E-2</v>
      </c>
      <c r="K27" s="3">
        <v>0.67704703916217568</v>
      </c>
    </row>
    <row r="28" spans="1:15">
      <c r="A28" s="2">
        <v>42738</v>
      </c>
      <c r="B28" s="2">
        <v>44925</v>
      </c>
      <c r="C28" s="2">
        <v>42738</v>
      </c>
      <c r="D28">
        <v>12.8352</v>
      </c>
      <c r="E28">
        <v>2.9630000000000001</v>
      </c>
      <c r="F28" s="4">
        <v>74.521857923497279</v>
      </c>
      <c r="G28">
        <v>8596</v>
      </c>
      <c r="H28" s="4">
        <v>74505.053591871751</v>
      </c>
      <c r="I28" s="4">
        <v>100000</v>
      </c>
      <c r="K28" s="3">
        <v>0</v>
      </c>
    </row>
    <row r="29" spans="1:15">
      <c r="A29" s="2">
        <v>42738</v>
      </c>
      <c r="B29" s="2">
        <v>44925</v>
      </c>
      <c r="C29" s="2">
        <v>43098</v>
      </c>
      <c r="D29">
        <v>15.8849</v>
      </c>
      <c r="E29">
        <v>3.698</v>
      </c>
      <c r="F29" s="4">
        <v>94.462719298245602</v>
      </c>
      <c r="G29">
        <v>1624</v>
      </c>
      <c r="H29" s="4">
        <v>102483.30337292999</v>
      </c>
      <c r="I29" s="4">
        <v>108488.85537293</v>
      </c>
      <c r="J29" s="3">
        <v>8.4888553729300043E-2</v>
      </c>
      <c r="K29" s="3">
        <v>8.4888553729300043E-2</v>
      </c>
    </row>
    <row r="30" spans="1:15">
      <c r="A30" s="2">
        <v>42738</v>
      </c>
      <c r="B30" s="2">
        <v>44925</v>
      </c>
      <c r="C30" s="2">
        <v>43462</v>
      </c>
      <c r="D30">
        <v>11.0808</v>
      </c>
      <c r="E30">
        <v>2.7269999999999999</v>
      </c>
      <c r="F30" s="4">
        <v>28.839122486288851</v>
      </c>
      <c r="G30">
        <v>28698</v>
      </c>
      <c r="H30" s="4">
        <v>31694.11981623817</v>
      </c>
      <c r="I30" s="4">
        <v>109953.5658162382</v>
      </c>
      <c r="J30" s="3">
        <v>1.3501022185856909E-2</v>
      </c>
      <c r="K30" s="3">
        <v>9.9535658162381635E-2</v>
      </c>
    </row>
    <row r="31" spans="1:15">
      <c r="A31" s="2">
        <v>42738</v>
      </c>
      <c r="B31" s="2">
        <v>44925</v>
      </c>
      <c r="C31" s="2">
        <v>43830</v>
      </c>
      <c r="D31">
        <v>13.6601</v>
      </c>
      <c r="E31">
        <v>3.8849999999999998</v>
      </c>
      <c r="F31" s="4">
        <v>76.525821596244143</v>
      </c>
      <c r="G31">
        <v>8709</v>
      </c>
      <c r="H31" s="4">
        <v>110285.3734225899</v>
      </c>
      <c r="I31" s="4">
        <v>144119.83842258991</v>
      </c>
      <c r="J31" s="3">
        <v>0.31073364790599628</v>
      </c>
      <c r="K31" s="3">
        <v>0.44119838422589908</v>
      </c>
    </row>
    <row r="32" spans="1:15">
      <c r="A32" s="2">
        <v>42738</v>
      </c>
      <c r="B32" s="2">
        <v>44925</v>
      </c>
      <c r="C32" s="2">
        <v>44196</v>
      </c>
      <c r="D32">
        <v>15.310700000000001</v>
      </c>
      <c r="E32">
        <v>5.0759999999999996</v>
      </c>
      <c r="F32" s="4">
        <v>90.896646132785762</v>
      </c>
      <c r="G32">
        <v>2830</v>
      </c>
      <c r="H32" s="4">
        <v>143435.04393650679</v>
      </c>
      <c r="I32" s="4">
        <v>157800.1239365068</v>
      </c>
      <c r="J32" s="3">
        <v>9.4922986756364791E-2</v>
      </c>
      <c r="K32" s="3">
        <v>0.57800123936506842</v>
      </c>
    </row>
    <row r="33" spans="1:11">
      <c r="A33" s="2">
        <v>42738</v>
      </c>
      <c r="B33" s="2">
        <v>44925</v>
      </c>
      <c r="C33" s="2">
        <v>44561</v>
      </c>
      <c r="D33">
        <v>16.2988</v>
      </c>
      <c r="E33">
        <v>4.8689999999999998</v>
      </c>
      <c r="F33" s="4">
        <v>95.984180103437794</v>
      </c>
      <c r="G33">
        <v>1332</v>
      </c>
      <c r="H33" s="4">
        <v>155028.5836448975</v>
      </c>
      <c r="I33" s="4">
        <v>161514.0916448975</v>
      </c>
      <c r="J33" s="3">
        <v>2.3535898551543921E-2</v>
      </c>
      <c r="K33" s="3">
        <v>0.61514091644897517</v>
      </c>
    </row>
    <row r="34" spans="1:11">
      <c r="A34" s="2">
        <v>42738</v>
      </c>
      <c r="B34" s="2">
        <v>44925</v>
      </c>
      <c r="C34" s="2">
        <v>44925</v>
      </c>
      <c r="D34">
        <v>11.902100000000001</v>
      </c>
      <c r="E34">
        <v>3.8740000000000001</v>
      </c>
      <c r="F34" s="4">
        <v>31.826896740619009</v>
      </c>
      <c r="G34">
        <v>29005</v>
      </c>
      <c r="H34" s="4">
        <v>52428.935327672341</v>
      </c>
      <c r="I34" s="4">
        <v>164794.30532767231</v>
      </c>
      <c r="J34" s="3">
        <v>2.0309148566347131E-2</v>
      </c>
      <c r="K34" s="3">
        <v>0.64794305327672341</v>
      </c>
    </row>
    <row r="35" spans="1:11">
      <c r="A35" s="2">
        <v>43102</v>
      </c>
      <c r="B35" s="2">
        <v>44925</v>
      </c>
      <c r="C35" s="2">
        <v>43102</v>
      </c>
      <c r="D35">
        <v>16.112300000000001</v>
      </c>
      <c r="E35">
        <v>3.758</v>
      </c>
      <c r="F35" s="4">
        <v>95.568927789934349</v>
      </c>
      <c r="G35">
        <v>1178</v>
      </c>
      <c r="H35" s="4">
        <v>95548.076276682739</v>
      </c>
      <c r="I35" s="4">
        <v>100000</v>
      </c>
      <c r="K35" s="3">
        <v>0</v>
      </c>
    </row>
    <row r="36" spans="1:11">
      <c r="A36" s="2">
        <v>43102</v>
      </c>
      <c r="B36" s="2">
        <v>44925</v>
      </c>
      <c r="C36" s="2">
        <v>43462</v>
      </c>
      <c r="D36">
        <v>11.0808</v>
      </c>
      <c r="E36">
        <v>2.7269999999999999</v>
      </c>
      <c r="F36" s="4">
        <v>28.839122486288851</v>
      </c>
      <c r="G36">
        <v>26509</v>
      </c>
      <c r="H36" s="4">
        <v>29274.718283818169</v>
      </c>
      <c r="I36" s="4">
        <v>101564.7612838182</v>
      </c>
      <c r="J36" s="3">
        <v>1.564761283818172E-2</v>
      </c>
      <c r="K36" s="3">
        <v>1.564761283818172E-2</v>
      </c>
    </row>
    <row r="37" spans="1:11">
      <c r="A37" s="2">
        <v>43102</v>
      </c>
      <c r="B37" s="2">
        <v>44925</v>
      </c>
      <c r="C37" s="2">
        <v>43830</v>
      </c>
      <c r="D37">
        <v>13.6601</v>
      </c>
      <c r="E37">
        <v>3.8849999999999998</v>
      </c>
      <c r="F37" s="4">
        <v>76.525821596244143</v>
      </c>
      <c r="G37">
        <v>8045</v>
      </c>
      <c r="H37" s="4">
        <v>101870.0488850261</v>
      </c>
      <c r="I37" s="4">
        <v>133124.87388502611</v>
      </c>
      <c r="J37" s="3">
        <v>0.31073880548997312</v>
      </c>
      <c r="K37" s="3">
        <v>0.33124873885026102</v>
      </c>
    </row>
    <row r="38" spans="1:11">
      <c r="A38" s="2">
        <v>43102</v>
      </c>
      <c r="B38" s="2">
        <v>44925</v>
      </c>
      <c r="C38" s="2">
        <v>44196</v>
      </c>
      <c r="D38">
        <v>15.310700000000001</v>
      </c>
      <c r="E38">
        <v>5.0759999999999996</v>
      </c>
      <c r="F38" s="4">
        <v>90.896646132785762</v>
      </c>
      <c r="G38">
        <v>2614</v>
      </c>
      <c r="H38" s="4">
        <v>132493.2637641578</v>
      </c>
      <c r="I38" s="4">
        <v>145761.92776415779</v>
      </c>
      <c r="J38" s="3">
        <v>9.4926316249852594E-2</v>
      </c>
      <c r="K38" s="3">
        <v>0.45761927764157823</v>
      </c>
    </row>
    <row r="39" spans="1:11">
      <c r="A39" s="2">
        <v>43102</v>
      </c>
      <c r="B39" s="2">
        <v>44925</v>
      </c>
      <c r="C39" s="2">
        <v>44561</v>
      </c>
      <c r="D39">
        <v>16.2988</v>
      </c>
      <c r="E39">
        <v>4.8689999999999998</v>
      </c>
      <c r="F39" s="4">
        <v>95.984180103437794</v>
      </c>
      <c r="G39">
        <v>1230</v>
      </c>
      <c r="H39" s="4">
        <v>143203.73339010429</v>
      </c>
      <c r="I39" s="4">
        <v>149192.60339010431</v>
      </c>
      <c r="J39" s="3">
        <v>2.353615706494594E-2</v>
      </c>
      <c r="K39" s="3">
        <v>0.49192603390104339</v>
      </c>
    </row>
    <row r="40" spans="1:11">
      <c r="A40" s="2">
        <v>43102</v>
      </c>
      <c r="B40" s="2">
        <v>44925</v>
      </c>
      <c r="C40" s="2">
        <v>44925</v>
      </c>
      <c r="D40">
        <v>11.902100000000001</v>
      </c>
      <c r="E40">
        <v>3.8740000000000001</v>
      </c>
      <c r="F40" s="4">
        <v>31.826896740619009</v>
      </c>
      <c r="G40">
        <v>26792</v>
      </c>
      <c r="H40" s="4">
        <v>48430.809412772753</v>
      </c>
      <c r="I40" s="4">
        <v>152223.01741277281</v>
      </c>
      <c r="J40" s="3">
        <v>2.0312092917532661E-2</v>
      </c>
      <c r="K40" s="3">
        <v>0.52223017412772732</v>
      </c>
    </row>
    <row r="41" spans="1:11">
      <c r="A41" s="2">
        <v>43467</v>
      </c>
      <c r="B41" s="2">
        <v>44925</v>
      </c>
      <c r="C41" s="2">
        <v>43467</v>
      </c>
      <c r="D41">
        <v>10.9213</v>
      </c>
      <c r="E41">
        <v>2.6850000000000001</v>
      </c>
      <c r="F41" s="4">
        <v>28.089375284997718</v>
      </c>
      <c r="G41">
        <v>26775</v>
      </c>
      <c r="H41" s="4">
        <v>28084.12949317968</v>
      </c>
      <c r="I41" s="4">
        <v>100000</v>
      </c>
      <c r="K41" s="3">
        <v>0</v>
      </c>
    </row>
    <row r="42" spans="1:11">
      <c r="A42" s="2">
        <v>43467</v>
      </c>
      <c r="B42" s="2">
        <v>44925</v>
      </c>
      <c r="C42" s="2">
        <v>43830</v>
      </c>
      <c r="D42">
        <v>13.6601</v>
      </c>
      <c r="E42">
        <v>3.8849999999999998</v>
      </c>
      <c r="F42" s="4">
        <v>76.525821596244143</v>
      </c>
      <c r="G42">
        <v>8032</v>
      </c>
      <c r="H42" s="4">
        <v>101715.4936146019</v>
      </c>
      <c r="I42" s="4">
        <v>132919.81361460191</v>
      </c>
      <c r="J42" s="3">
        <v>0.329198136146019</v>
      </c>
      <c r="K42" s="3">
        <v>0.329198136146019</v>
      </c>
    </row>
    <row r="43" spans="1:11">
      <c r="A43" s="2">
        <v>43467</v>
      </c>
      <c r="B43" s="2">
        <v>44925</v>
      </c>
      <c r="C43" s="2">
        <v>44196</v>
      </c>
      <c r="D43">
        <v>15.310700000000001</v>
      </c>
      <c r="E43">
        <v>5.0759999999999996</v>
      </c>
      <c r="F43" s="4">
        <v>90.896646132785762</v>
      </c>
      <c r="G43">
        <v>2610</v>
      </c>
      <c r="H43" s="4">
        <v>132288.3899652258</v>
      </c>
      <c r="I43" s="4">
        <v>145536.74996522581</v>
      </c>
      <c r="J43" s="3">
        <v>9.4921411695674252E-2</v>
      </c>
      <c r="K43" s="3">
        <v>0.45536749965225809</v>
      </c>
    </row>
    <row r="44" spans="1:11">
      <c r="A44" s="2">
        <v>43467</v>
      </c>
      <c r="B44" s="2">
        <v>44925</v>
      </c>
      <c r="C44" s="2">
        <v>44561</v>
      </c>
      <c r="D44">
        <v>16.2988</v>
      </c>
      <c r="E44">
        <v>4.8689999999999998</v>
      </c>
      <c r="F44" s="4">
        <v>95.984180103437794</v>
      </c>
      <c r="G44">
        <v>1228</v>
      </c>
      <c r="H44" s="4">
        <v>142982.97984813291</v>
      </c>
      <c r="I44" s="4">
        <v>148962.11184813289</v>
      </c>
      <c r="J44" s="3">
        <v>2.353606139841324E-2</v>
      </c>
      <c r="K44" s="3">
        <v>0.48962111848132878</v>
      </c>
    </row>
    <row r="45" spans="1:11">
      <c r="A45" s="2">
        <v>43467</v>
      </c>
      <c r="B45" s="2">
        <v>44925</v>
      </c>
      <c r="C45" s="2">
        <v>44925</v>
      </c>
      <c r="D45">
        <v>11.902100000000001</v>
      </c>
      <c r="E45">
        <v>3.8740000000000001</v>
      </c>
      <c r="F45" s="4">
        <v>31.826896740619009</v>
      </c>
      <c r="G45">
        <v>26751</v>
      </c>
      <c r="H45" s="4">
        <v>48354.58328149085</v>
      </c>
      <c r="I45" s="4">
        <v>151987.95728149079</v>
      </c>
      <c r="J45" s="3">
        <v>2.031285268325678E-2</v>
      </c>
      <c r="K45" s="3">
        <v>0.51987957281490815</v>
      </c>
    </row>
    <row r="46" spans="1:11">
      <c r="A46" s="2">
        <v>43832</v>
      </c>
      <c r="B46" s="2">
        <v>44925</v>
      </c>
      <c r="C46" s="2">
        <v>43832</v>
      </c>
      <c r="D46">
        <v>13.8355</v>
      </c>
      <c r="E46">
        <v>3.9380000000000002</v>
      </c>
      <c r="F46" s="4">
        <v>78.616106333072707</v>
      </c>
      <c r="G46">
        <v>5428</v>
      </c>
      <c r="H46" s="4">
        <v>78599.537335966495</v>
      </c>
      <c r="I46" s="4">
        <v>100000</v>
      </c>
    </row>
    <row r="47" spans="1:11">
      <c r="A47" s="2">
        <v>43832</v>
      </c>
      <c r="B47" s="2">
        <v>44925</v>
      </c>
      <c r="C47" s="2">
        <v>44196</v>
      </c>
      <c r="D47">
        <v>15.310700000000001</v>
      </c>
      <c r="E47">
        <v>5.0759999999999996</v>
      </c>
      <c r="F47" s="4">
        <v>90.896646132785762</v>
      </c>
      <c r="G47">
        <v>1945</v>
      </c>
      <c r="H47" s="4">
        <v>98624.892879316525</v>
      </c>
      <c r="I47" s="4">
        <v>108497.7128793165</v>
      </c>
      <c r="J47" s="3">
        <v>8.4977128793165324E-2</v>
      </c>
      <c r="K47" s="3">
        <v>8.4977128793165324E-2</v>
      </c>
    </row>
    <row r="48" spans="1:11">
      <c r="A48" s="2">
        <v>43832</v>
      </c>
      <c r="B48" s="2">
        <v>44925</v>
      </c>
      <c r="C48" s="2">
        <v>44561</v>
      </c>
      <c r="D48">
        <v>16.2988</v>
      </c>
      <c r="E48">
        <v>4.8689999999999998</v>
      </c>
      <c r="F48" s="4">
        <v>95.984180103437794</v>
      </c>
      <c r="G48">
        <v>915</v>
      </c>
      <c r="H48" s="4">
        <v>106596.4587758744</v>
      </c>
      <c r="I48" s="4">
        <v>111051.5937758744</v>
      </c>
      <c r="J48" s="3">
        <v>2.353856895950068E-2</v>
      </c>
      <c r="K48" s="3">
        <v>0.1105159377587444</v>
      </c>
    </row>
    <row r="49" spans="1:11">
      <c r="A49" s="2">
        <v>43832</v>
      </c>
      <c r="B49" s="2">
        <v>44925</v>
      </c>
      <c r="C49" s="2">
        <v>44925</v>
      </c>
      <c r="D49">
        <v>11.902100000000001</v>
      </c>
      <c r="E49">
        <v>3.8740000000000001</v>
      </c>
      <c r="F49" s="4">
        <v>31.826896740619009</v>
      </c>
      <c r="G49">
        <v>19943</v>
      </c>
      <c r="H49" s="4">
        <v>36048.72966222719</v>
      </c>
      <c r="I49" s="4">
        <v>113307.9116622272</v>
      </c>
      <c r="J49" s="3">
        <v>2.031774429916311E-2</v>
      </c>
      <c r="K49" s="3">
        <v>0.13307911662227179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selection activeCell="K11" sqref="K11"/>
    </sheetView>
  </sheetViews>
  <sheetFormatPr baseColWidth="10" defaultColWidth="8.83203125" defaultRowHeight="14"/>
  <cols>
    <col min="1" max="2" width="14" customWidth="1"/>
    <col min="3" max="5" width="21" customWidth="1"/>
    <col min="6" max="6" width="20" style="4" customWidth="1"/>
    <col min="7" max="7" width="17" customWidth="1"/>
    <col min="8" max="9" width="20" style="4" customWidth="1"/>
    <col min="10" max="11" width="22" style="3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>
      <c r="A2" s="2">
        <v>42009</v>
      </c>
      <c r="B2" s="2">
        <v>44925</v>
      </c>
      <c r="C2" s="3">
        <v>0.68759849856120048</v>
      </c>
      <c r="D2" s="3">
        <v>7.0432746376714372E-2</v>
      </c>
      <c r="E2" s="3">
        <v>6.7600187256123156E-2</v>
      </c>
    </row>
    <row r="3" spans="1:11">
      <c r="A3" s="2">
        <v>42373</v>
      </c>
      <c r="B3" s="2">
        <v>44925</v>
      </c>
      <c r="C3" s="3">
        <v>0.67132094756298555</v>
      </c>
      <c r="D3" s="3">
        <v>7.9106108625693644E-2</v>
      </c>
      <c r="E3" s="3">
        <v>7.6132366616832758E-2</v>
      </c>
    </row>
    <row r="4" spans="1:11">
      <c r="A4" s="2">
        <v>42738</v>
      </c>
      <c r="B4" s="2">
        <v>44925</v>
      </c>
      <c r="C4" s="3">
        <v>0.60314264742438928</v>
      </c>
      <c r="D4" s="3">
        <v>8.5046527412419803E-2</v>
      </c>
      <c r="E4" s="3">
        <v>8.1837491280602137E-2</v>
      </c>
    </row>
    <row r="5" spans="1:11">
      <c r="A5" s="2">
        <v>43102</v>
      </c>
      <c r="B5" s="2">
        <v>44925</v>
      </c>
      <c r="C5" s="3">
        <v>0.44884251014162913</v>
      </c>
      <c r="D5" s="3">
        <v>8.0721988479208043E-2</v>
      </c>
      <c r="E5" s="3">
        <v>7.6971562816630756E-2</v>
      </c>
    </row>
    <row r="6" spans="1:11">
      <c r="A6" s="2">
        <v>43467</v>
      </c>
      <c r="B6" s="2">
        <v>44925</v>
      </c>
      <c r="C6" s="3">
        <v>0.45086404510534778</v>
      </c>
      <c r="D6" s="3">
        <v>0.1027906209330256</v>
      </c>
      <c r="E6" s="3">
        <v>9.7505434906437705E-2</v>
      </c>
    </row>
    <row r="7" spans="1:11">
      <c r="A7" s="2">
        <v>43832</v>
      </c>
      <c r="B7" s="2">
        <v>44925</v>
      </c>
      <c r="C7" s="3">
        <v>0.11701470375446001</v>
      </c>
      <c r="D7" s="3">
        <v>3.7762663846976428E-2</v>
      </c>
      <c r="E7" s="3">
        <v>3.757531286780913E-2</v>
      </c>
    </row>
    <row r="10" spans="1:11">
      <c r="A10" s="1" t="s">
        <v>0</v>
      </c>
      <c r="B10" s="1" t="s">
        <v>1</v>
      </c>
      <c r="C10" s="1" t="s">
        <v>5</v>
      </c>
      <c r="D10" s="1" t="s">
        <v>6</v>
      </c>
      <c r="E10" s="1" t="s">
        <v>7</v>
      </c>
      <c r="F10" s="5" t="s">
        <v>8</v>
      </c>
      <c r="G10" s="1" t="s">
        <v>9</v>
      </c>
      <c r="H10" s="5" t="s">
        <v>10</v>
      </c>
      <c r="I10" s="5" t="s">
        <v>11</v>
      </c>
      <c r="J10" s="6" t="s">
        <v>12</v>
      </c>
      <c r="K10" s="6" t="s">
        <v>2</v>
      </c>
    </row>
    <row r="11" spans="1:11">
      <c r="A11" s="2">
        <v>42009</v>
      </c>
      <c r="B11" s="2">
        <v>44925</v>
      </c>
      <c r="C11" s="2">
        <v>42009</v>
      </c>
      <c r="D11">
        <v>12.1892</v>
      </c>
      <c r="E11">
        <v>2.29</v>
      </c>
      <c r="F11" s="4">
        <v>100</v>
      </c>
      <c r="G11">
        <v>0</v>
      </c>
      <c r="H11" s="4">
        <v>99975</v>
      </c>
      <c r="I11" s="4">
        <v>100000</v>
      </c>
    </row>
    <row r="12" spans="1:11">
      <c r="A12" s="2">
        <v>42009</v>
      </c>
      <c r="B12" s="2">
        <v>44925</v>
      </c>
      <c r="C12" s="2">
        <v>42369</v>
      </c>
      <c r="D12">
        <v>10.3766</v>
      </c>
      <c r="E12">
        <v>2.0840000000000001</v>
      </c>
      <c r="F12" s="4">
        <v>71.050228310502277</v>
      </c>
      <c r="G12">
        <v>14298</v>
      </c>
      <c r="H12" s="4">
        <v>73125.847273032516</v>
      </c>
      <c r="I12" s="4">
        <v>102922.87927303249</v>
      </c>
      <c r="J12" s="3">
        <v>2.9228792730325189E-2</v>
      </c>
      <c r="K12" s="3">
        <v>2.9228792730325189E-2</v>
      </c>
    </row>
    <row r="13" spans="1:11">
      <c r="A13" s="2">
        <v>42009</v>
      </c>
      <c r="B13" s="2">
        <v>44925</v>
      </c>
      <c r="C13" s="2">
        <v>42734</v>
      </c>
      <c r="D13">
        <v>9.8614999999999995</v>
      </c>
      <c r="E13">
        <v>2.008</v>
      </c>
      <c r="F13" s="4">
        <v>67.260273972602732</v>
      </c>
      <c r="G13">
        <v>16961</v>
      </c>
      <c r="H13" s="4">
        <v>69970.864392640564</v>
      </c>
      <c r="I13" s="4">
        <v>104028.5523926406</v>
      </c>
      <c r="J13" s="3">
        <v>1.074273404919923E-2</v>
      </c>
      <c r="K13" s="3">
        <v>4.0285523926405498E-2</v>
      </c>
    </row>
    <row r="14" spans="1:11">
      <c r="A14" s="2">
        <v>42009</v>
      </c>
      <c r="B14" s="2">
        <v>44925</v>
      </c>
      <c r="C14" s="2">
        <v>43098</v>
      </c>
      <c r="D14">
        <v>12.878</v>
      </c>
      <c r="E14">
        <v>2.633</v>
      </c>
      <c r="F14" s="4">
        <v>95.668859649122808</v>
      </c>
      <c r="G14">
        <v>1920</v>
      </c>
      <c r="H14" s="4">
        <v>111653.0089025567</v>
      </c>
      <c r="I14" s="4">
        <v>116708.3689025567</v>
      </c>
      <c r="J14" s="3">
        <v>0.1218878492325652</v>
      </c>
      <c r="K14" s="3">
        <v>0.16708368902556739</v>
      </c>
    </row>
    <row r="15" spans="1:11">
      <c r="A15" s="2">
        <v>42009</v>
      </c>
      <c r="B15" s="2">
        <v>44925</v>
      </c>
      <c r="C15" s="2">
        <v>43462</v>
      </c>
      <c r="D15">
        <v>9.3084000000000007</v>
      </c>
      <c r="E15">
        <v>2.11</v>
      </c>
      <c r="F15" s="4">
        <v>34.689213893967093</v>
      </c>
      <c r="G15">
        <v>36847</v>
      </c>
      <c r="H15" s="4">
        <v>41271.129387886962</v>
      </c>
      <c r="I15" s="4">
        <v>119018.299387887</v>
      </c>
      <c r="J15" s="3">
        <v>1.979232943662201E-2</v>
      </c>
      <c r="K15" s="3">
        <v>0.1901829938788695</v>
      </c>
    </row>
    <row r="16" spans="1:11">
      <c r="A16" s="2">
        <v>42009</v>
      </c>
      <c r="B16" s="2">
        <v>44925</v>
      </c>
      <c r="C16" s="2">
        <v>43830</v>
      </c>
      <c r="D16">
        <v>10.965999999999999</v>
      </c>
      <c r="E16">
        <v>2.9289999999999998</v>
      </c>
      <c r="F16" s="4">
        <v>78.012519561815338</v>
      </c>
      <c r="G16">
        <v>11293</v>
      </c>
      <c r="H16" s="4">
        <v>117341.69481543019</v>
      </c>
      <c r="I16" s="4">
        <v>150418.89181543019</v>
      </c>
      <c r="J16" s="3">
        <v>0.26382995378892993</v>
      </c>
      <c r="K16" s="3">
        <v>0.504188918154302</v>
      </c>
    </row>
    <row r="17" spans="1:11">
      <c r="A17" s="2">
        <v>42009</v>
      </c>
      <c r="B17" s="2">
        <v>44925</v>
      </c>
      <c r="C17" s="2">
        <v>44196</v>
      </c>
      <c r="D17">
        <v>12.9481</v>
      </c>
      <c r="E17">
        <v>3.556</v>
      </c>
      <c r="F17" s="4">
        <v>95.277207392197127</v>
      </c>
      <c r="G17">
        <v>2138</v>
      </c>
      <c r="H17" s="4">
        <v>153415.4607361003</v>
      </c>
      <c r="I17" s="4">
        <v>161018.1887361003</v>
      </c>
      <c r="J17" s="3">
        <v>7.0465197507743049E-2</v>
      </c>
      <c r="K17" s="3">
        <v>0.61018188736100321</v>
      </c>
    </row>
    <row r="18" spans="1:11">
      <c r="A18" s="2">
        <v>42009</v>
      </c>
      <c r="B18" s="2">
        <v>44925</v>
      </c>
      <c r="C18" s="2">
        <v>44561</v>
      </c>
      <c r="D18">
        <v>13.690099999999999</v>
      </c>
      <c r="E18">
        <v>3.2189999999999999</v>
      </c>
      <c r="F18" s="4">
        <v>96.95771219957409</v>
      </c>
      <c r="G18">
        <v>1558</v>
      </c>
      <c r="H18" s="4">
        <v>159883.18222347781</v>
      </c>
      <c r="I18" s="4">
        <v>164898.3842234778</v>
      </c>
      <c r="J18" s="3">
        <v>2.4097870668120299E-2</v>
      </c>
      <c r="K18" s="3">
        <v>0.64898384223477845</v>
      </c>
    </row>
    <row r="19" spans="1:11">
      <c r="A19" s="2">
        <v>42009</v>
      </c>
      <c r="B19" s="2">
        <v>44925</v>
      </c>
      <c r="C19" s="2">
        <v>44925</v>
      </c>
      <c r="D19">
        <v>9.9567999999999994</v>
      </c>
      <c r="E19">
        <v>2.649</v>
      </c>
      <c r="F19" s="4">
        <v>37.30484798685292</v>
      </c>
      <c r="G19">
        <v>39949</v>
      </c>
      <c r="H19" s="4">
        <v>62934.948856120049</v>
      </c>
      <c r="I19" s="4">
        <v>168759.84985612001</v>
      </c>
      <c r="J19" s="3">
        <v>2.3417243600210021E-2</v>
      </c>
      <c r="K19" s="3">
        <v>0.68759849856120048</v>
      </c>
    </row>
    <row r="20" spans="1:11">
      <c r="A20" s="2">
        <v>42373</v>
      </c>
      <c r="B20" s="2">
        <v>44925</v>
      </c>
      <c r="C20" s="2">
        <v>42373</v>
      </c>
      <c r="D20">
        <v>9.8267000000000007</v>
      </c>
      <c r="E20">
        <v>1.946</v>
      </c>
      <c r="F20" s="4">
        <v>60.600545950864422</v>
      </c>
      <c r="G20">
        <v>20241</v>
      </c>
      <c r="H20" s="4">
        <v>60586.016461811632</v>
      </c>
      <c r="I20" s="4">
        <v>100000</v>
      </c>
      <c r="K20" s="3">
        <v>0</v>
      </c>
    </row>
    <row r="21" spans="1:11">
      <c r="A21" s="2">
        <v>42373</v>
      </c>
      <c r="B21" s="2">
        <v>44925</v>
      </c>
      <c r="C21" s="2">
        <v>42734</v>
      </c>
      <c r="D21">
        <v>9.8614999999999995</v>
      </c>
      <c r="E21">
        <v>2.008</v>
      </c>
      <c r="F21" s="4">
        <v>67.260273972602732</v>
      </c>
      <c r="G21">
        <v>16798</v>
      </c>
      <c r="H21" s="4">
        <v>69294.183929058985</v>
      </c>
      <c r="I21" s="4">
        <v>103024.56792905901</v>
      </c>
      <c r="J21" s="3">
        <v>3.0245679290589859E-2</v>
      </c>
      <c r="K21" s="3">
        <v>3.0245679290589859E-2</v>
      </c>
    </row>
    <row r="22" spans="1:11">
      <c r="A22" s="2">
        <v>42373</v>
      </c>
      <c r="B22" s="2">
        <v>44925</v>
      </c>
      <c r="C22" s="2">
        <v>43098</v>
      </c>
      <c r="D22">
        <v>12.878</v>
      </c>
      <c r="E22">
        <v>2.633</v>
      </c>
      <c r="F22" s="4">
        <v>95.668859649122808</v>
      </c>
      <c r="G22">
        <v>1901</v>
      </c>
      <c r="H22" s="4">
        <v>110577.06748283911</v>
      </c>
      <c r="I22" s="4">
        <v>115582.4004828391</v>
      </c>
      <c r="J22" s="3">
        <v>0.1218916303772055</v>
      </c>
      <c r="K22" s="3">
        <v>0.1558240048283914</v>
      </c>
    </row>
    <row r="23" spans="1:11">
      <c r="A23" s="2">
        <v>42373</v>
      </c>
      <c r="B23" s="2">
        <v>44925</v>
      </c>
      <c r="C23" s="2">
        <v>43462</v>
      </c>
      <c r="D23">
        <v>9.3084000000000007</v>
      </c>
      <c r="E23">
        <v>2.11</v>
      </c>
      <c r="F23" s="4">
        <v>34.689213893967093</v>
      </c>
      <c r="G23">
        <v>36492</v>
      </c>
      <c r="H23" s="4">
        <v>40872.211372666927</v>
      </c>
      <c r="I23" s="4">
        <v>117870.3313726669</v>
      </c>
      <c r="J23" s="3">
        <v>1.979480336340211E-2</v>
      </c>
      <c r="K23" s="3">
        <v>0.17870331372666939</v>
      </c>
    </row>
    <row r="24" spans="1:11">
      <c r="A24" s="2">
        <v>42373</v>
      </c>
      <c r="B24" s="2">
        <v>44925</v>
      </c>
      <c r="C24" s="2">
        <v>43830</v>
      </c>
      <c r="D24">
        <v>10.965999999999999</v>
      </c>
      <c r="E24">
        <v>2.9289999999999998</v>
      </c>
      <c r="F24" s="4">
        <v>78.012519561815338</v>
      </c>
      <c r="G24">
        <v>11184</v>
      </c>
      <c r="H24" s="4">
        <v>116210.42153100829</v>
      </c>
      <c r="I24" s="4">
        <v>148968.35753100831</v>
      </c>
      <c r="J24" s="3">
        <v>0.26383251659842788</v>
      </c>
      <c r="K24" s="3">
        <v>0.48968357531008277</v>
      </c>
    </row>
    <row r="25" spans="1:11">
      <c r="A25" s="2">
        <v>42373</v>
      </c>
      <c r="B25" s="2">
        <v>44925</v>
      </c>
      <c r="C25" s="2">
        <v>44196</v>
      </c>
      <c r="D25">
        <v>12.9481</v>
      </c>
      <c r="E25">
        <v>3.556</v>
      </c>
      <c r="F25" s="4">
        <v>95.277207392197127</v>
      </c>
      <c r="G25">
        <v>2118</v>
      </c>
      <c r="H25" s="4">
        <v>151933.7821450124</v>
      </c>
      <c r="I25" s="4">
        <v>159465.39014501241</v>
      </c>
      <c r="J25" s="3">
        <v>7.0464847622550453E-2</v>
      </c>
      <c r="K25" s="3">
        <v>0.59465390145012398</v>
      </c>
    </row>
    <row r="26" spans="1:11">
      <c r="A26" s="2">
        <v>42373</v>
      </c>
      <c r="B26" s="2">
        <v>44925</v>
      </c>
      <c r="C26" s="2">
        <v>44561</v>
      </c>
      <c r="D26">
        <v>13.690099999999999</v>
      </c>
      <c r="E26">
        <v>3.2189999999999999</v>
      </c>
      <c r="F26" s="4">
        <v>96.95771219957409</v>
      </c>
      <c r="G26">
        <v>1543</v>
      </c>
      <c r="H26" s="4">
        <v>158340.97466068421</v>
      </c>
      <c r="I26" s="4">
        <v>163307.8916606842</v>
      </c>
      <c r="J26" s="3">
        <v>2.40961472089809E-2</v>
      </c>
      <c r="K26" s="3">
        <v>0.63307891660684179</v>
      </c>
    </row>
    <row r="27" spans="1:11">
      <c r="A27" s="2">
        <v>42373</v>
      </c>
      <c r="B27" s="2">
        <v>44925</v>
      </c>
      <c r="C27" s="2">
        <v>44925</v>
      </c>
      <c r="D27">
        <v>9.9567999999999994</v>
      </c>
      <c r="E27">
        <v>2.649</v>
      </c>
      <c r="F27" s="4">
        <v>37.30484798685292</v>
      </c>
      <c r="G27">
        <v>39563</v>
      </c>
      <c r="H27" s="4">
        <v>62329.707756298543</v>
      </c>
      <c r="I27" s="4">
        <v>167132.09475629849</v>
      </c>
      <c r="J27" s="3">
        <v>2.3417135918698762E-2</v>
      </c>
      <c r="K27" s="3">
        <v>0.67132094756298555</v>
      </c>
    </row>
    <row r="28" spans="1:11">
      <c r="A28" s="2">
        <v>42738</v>
      </c>
      <c r="B28" s="2">
        <v>44925</v>
      </c>
      <c r="C28" s="2">
        <v>42738</v>
      </c>
      <c r="D28">
        <v>9.9680999999999997</v>
      </c>
      <c r="E28">
        <v>2.028</v>
      </c>
      <c r="F28" s="4">
        <v>70.423497267759572</v>
      </c>
      <c r="G28">
        <v>14580</v>
      </c>
      <c r="H28" s="4">
        <v>70406.761848014998</v>
      </c>
      <c r="I28" s="4">
        <v>100000</v>
      </c>
      <c r="K28" s="3">
        <v>0</v>
      </c>
    </row>
    <row r="29" spans="1:11">
      <c r="A29" s="2">
        <v>42738</v>
      </c>
      <c r="B29" s="2">
        <v>44925</v>
      </c>
      <c r="C29" s="2">
        <v>43098</v>
      </c>
      <c r="D29">
        <v>12.878</v>
      </c>
      <c r="E29">
        <v>2.633</v>
      </c>
      <c r="F29" s="4">
        <v>95.668859649122808</v>
      </c>
      <c r="G29">
        <v>1823</v>
      </c>
      <c r="H29" s="4">
        <v>106067.1048526845</v>
      </c>
      <c r="I29" s="4">
        <v>110867.0638526845</v>
      </c>
      <c r="J29" s="3">
        <v>0.1086706385268454</v>
      </c>
      <c r="K29" s="3">
        <v>0.1086706385268454</v>
      </c>
    </row>
    <row r="30" spans="1:11">
      <c r="A30" s="2">
        <v>42738</v>
      </c>
      <c r="B30" s="2">
        <v>44925</v>
      </c>
      <c r="C30" s="2">
        <v>43462</v>
      </c>
      <c r="D30">
        <v>9.3084000000000007</v>
      </c>
      <c r="E30">
        <v>2.11</v>
      </c>
      <c r="F30" s="4">
        <v>34.689213893967093</v>
      </c>
      <c r="G30">
        <v>35003</v>
      </c>
      <c r="H30" s="4">
        <v>39205.593954105942</v>
      </c>
      <c r="I30" s="4">
        <v>113061.92395410591</v>
      </c>
      <c r="J30" s="3">
        <v>1.9797224037048759E-2</v>
      </c>
      <c r="K30" s="3">
        <v>0.13061923954105931</v>
      </c>
    </row>
    <row r="31" spans="1:11">
      <c r="A31" s="2">
        <v>42738</v>
      </c>
      <c r="B31" s="2">
        <v>44925</v>
      </c>
      <c r="C31" s="2">
        <v>43830</v>
      </c>
      <c r="D31">
        <v>10.965999999999999</v>
      </c>
      <c r="E31">
        <v>2.9289999999999998</v>
      </c>
      <c r="F31" s="4">
        <v>78.012519561815338</v>
      </c>
      <c r="G31">
        <v>10728</v>
      </c>
      <c r="H31" s="4">
        <v>111468.7648451846</v>
      </c>
      <c r="I31" s="4">
        <v>142891.07684518461</v>
      </c>
      <c r="J31" s="3">
        <v>0.26383022548941287</v>
      </c>
      <c r="K31" s="3">
        <v>0.42891076845184539</v>
      </c>
    </row>
    <row r="32" spans="1:11">
      <c r="A32" s="2">
        <v>42738</v>
      </c>
      <c r="B32" s="2">
        <v>44925</v>
      </c>
      <c r="C32" s="2">
        <v>44196</v>
      </c>
      <c r="D32">
        <v>12.9481</v>
      </c>
      <c r="E32">
        <v>3.556</v>
      </c>
      <c r="F32" s="4">
        <v>95.277207392197127</v>
      </c>
      <c r="G32">
        <v>2031</v>
      </c>
      <c r="H32" s="4">
        <v>145737.7779612008</v>
      </c>
      <c r="I32" s="4">
        <v>152960.01396120081</v>
      </c>
      <c r="J32" s="3">
        <v>7.0465821507702975E-2</v>
      </c>
      <c r="K32" s="3">
        <v>0.5296001396120078</v>
      </c>
    </row>
    <row r="33" spans="1:11">
      <c r="A33" s="2">
        <v>42738</v>
      </c>
      <c r="B33" s="2">
        <v>44925</v>
      </c>
      <c r="C33" s="2">
        <v>44561</v>
      </c>
      <c r="D33">
        <v>13.690099999999999</v>
      </c>
      <c r="E33">
        <v>3.2189999999999999</v>
      </c>
      <c r="F33" s="4">
        <v>96.95771219957409</v>
      </c>
      <c r="G33">
        <v>1480</v>
      </c>
      <c r="H33" s="4">
        <v>151881.9061338896</v>
      </c>
      <c r="I33" s="4">
        <v>156646.02613388959</v>
      </c>
      <c r="J33" s="3">
        <v>2.4097880728644491E-2</v>
      </c>
      <c r="K33" s="3">
        <v>0.56646026133889604</v>
      </c>
    </row>
    <row r="34" spans="1:11">
      <c r="A34" s="2">
        <v>42738</v>
      </c>
      <c r="B34" s="2">
        <v>44925</v>
      </c>
      <c r="C34" s="2">
        <v>44925</v>
      </c>
      <c r="D34">
        <v>9.9567999999999994</v>
      </c>
      <c r="E34">
        <v>2.649</v>
      </c>
      <c r="F34" s="4">
        <v>37.30484798685292</v>
      </c>
      <c r="G34">
        <v>37949</v>
      </c>
      <c r="H34" s="4">
        <v>59787.363742438938</v>
      </c>
      <c r="I34" s="4">
        <v>160314.26474243891</v>
      </c>
      <c r="J34" s="3">
        <v>2.3417374184864229E-2</v>
      </c>
      <c r="K34" s="3">
        <v>0.60314264742438928</v>
      </c>
    </row>
    <row r="35" spans="1:11">
      <c r="A35" s="2">
        <v>43102</v>
      </c>
      <c r="B35" s="2">
        <v>44925</v>
      </c>
      <c r="C35" s="2">
        <v>43102</v>
      </c>
      <c r="D35">
        <v>13.0785</v>
      </c>
      <c r="E35">
        <v>2.6819999999999999</v>
      </c>
      <c r="F35" s="4">
        <v>96.991247264770237</v>
      </c>
      <c r="G35">
        <v>1121</v>
      </c>
      <c r="H35" s="4">
        <v>96968.478187907633</v>
      </c>
      <c r="I35" s="4">
        <v>100000</v>
      </c>
      <c r="K35" s="3">
        <v>0</v>
      </c>
    </row>
    <row r="36" spans="1:11">
      <c r="A36" s="2">
        <v>43102</v>
      </c>
      <c r="B36" s="2">
        <v>44925</v>
      </c>
      <c r="C36" s="2">
        <v>43462</v>
      </c>
      <c r="D36">
        <v>9.3084000000000007</v>
      </c>
      <c r="E36">
        <v>2.11</v>
      </c>
      <c r="F36" s="4">
        <v>34.689213893967093</v>
      </c>
      <c r="G36">
        <v>31634</v>
      </c>
      <c r="H36" s="4">
        <v>35432.244010524613</v>
      </c>
      <c r="I36" s="4">
        <v>102179.9840105246</v>
      </c>
      <c r="J36" s="3">
        <v>2.1799840105245941E-2</v>
      </c>
      <c r="K36" s="3">
        <v>2.1799840105245941E-2</v>
      </c>
    </row>
    <row r="37" spans="1:11">
      <c r="A37" s="2">
        <v>43102</v>
      </c>
      <c r="B37" s="2">
        <v>44925</v>
      </c>
      <c r="C37" s="2">
        <v>43830</v>
      </c>
      <c r="D37">
        <v>10.965999999999999</v>
      </c>
      <c r="E37">
        <v>2.9289999999999998</v>
      </c>
      <c r="F37" s="4">
        <v>78.012519561815338</v>
      </c>
      <c r="G37">
        <v>9695</v>
      </c>
      <c r="H37" s="4">
        <v>100741.4629109696</v>
      </c>
      <c r="I37" s="4">
        <v>129138.11791096959</v>
      </c>
      <c r="J37" s="3">
        <v>0.2638298895962663</v>
      </c>
      <c r="K37" s="3">
        <v>0.29138117910969558</v>
      </c>
    </row>
    <row r="38" spans="1:11">
      <c r="A38" s="2">
        <v>43102</v>
      </c>
      <c r="B38" s="2">
        <v>44925</v>
      </c>
      <c r="C38" s="2">
        <v>44196</v>
      </c>
      <c r="D38">
        <v>12.9481</v>
      </c>
      <c r="E38">
        <v>3.556</v>
      </c>
      <c r="F38" s="4">
        <v>95.277207392197127</v>
      </c>
      <c r="G38">
        <v>1836</v>
      </c>
      <c r="H38" s="4">
        <v>131708.88237772349</v>
      </c>
      <c r="I38" s="4">
        <v>138237.69837772349</v>
      </c>
      <c r="J38" s="3">
        <v>7.0463939028655886E-2</v>
      </c>
      <c r="K38" s="3">
        <v>0.38237698377723511</v>
      </c>
    </row>
    <row r="39" spans="1:11">
      <c r="A39" s="2">
        <v>43102</v>
      </c>
      <c r="B39" s="2">
        <v>44925</v>
      </c>
      <c r="C39" s="2">
        <v>44561</v>
      </c>
      <c r="D39">
        <v>13.690099999999999</v>
      </c>
      <c r="E39">
        <v>3.2189999999999999</v>
      </c>
      <c r="F39" s="4">
        <v>96.95771219957409</v>
      </c>
      <c r="G39">
        <v>1337</v>
      </c>
      <c r="H39" s="4">
        <v>137264.91574337491</v>
      </c>
      <c r="I39" s="4">
        <v>141568.71874337489</v>
      </c>
      <c r="J39" s="3">
        <v>2.4096323974880152E-2</v>
      </c>
      <c r="K39" s="3">
        <v>0.41568718743374888</v>
      </c>
    </row>
    <row r="40" spans="1:11">
      <c r="A40" s="2">
        <v>43102</v>
      </c>
      <c r="B40" s="2">
        <v>44925</v>
      </c>
      <c r="C40" s="2">
        <v>44925</v>
      </c>
      <c r="D40">
        <v>9.9567999999999994</v>
      </c>
      <c r="E40">
        <v>2.649</v>
      </c>
      <c r="F40" s="4">
        <v>37.30484798685292</v>
      </c>
      <c r="G40">
        <v>34297</v>
      </c>
      <c r="H40" s="4">
        <v>54031.498014162877</v>
      </c>
      <c r="I40" s="4">
        <v>144884.2510141629</v>
      </c>
      <c r="J40" s="3">
        <v>2.3419949690991929E-2</v>
      </c>
      <c r="K40" s="3">
        <v>0.44884251014162913</v>
      </c>
    </row>
    <row r="41" spans="1:11">
      <c r="A41" s="2">
        <v>43467</v>
      </c>
      <c r="B41" s="2">
        <v>44925</v>
      </c>
      <c r="C41" s="2">
        <v>43467</v>
      </c>
      <c r="D41">
        <v>9.1710999999999991</v>
      </c>
      <c r="E41">
        <v>2.0790000000000002</v>
      </c>
      <c r="F41" s="4">
        <v>30.369357045143641</v>
      </c>
      <c r="G41">
        <v>33483</v>
      </c>
      <c r="H41" s="4">
        <v>30363.84735069731</v>
      </c>
      <c r="I41" s="4">
        <v>100000</v>
      </c>
      <c r="K41" s="3">
        <v>0</v>
      </c>
    </row>
    <row r="42" spans="1:11">
      <c r="A42" s="2">
        <v>43467</v>
      </c>
      <c r="B42" s="2">
        <v>44925</v>
      </c>
      <c r="C42" s="2">
        <v>43830</v>
      </c>
      <c r="D42">
        <v>10.965999999999999</v>
      </c>
      <c r="E42">
        <v>2.9289999999999998</v>
      </c>
      <c r="F42" s="4">
        <v>78.012519561815338</v>
      </c>
      <c r="G42">
        <v>9709</v>
      </c>
      <c r="H42" s="4">
        <v>100880.24044719469</v>
      </c>
      <c r="I42" s="4">
        <v>129317.9014471947</v>
      </c>
      <c r="J42" s="3">
        <v>0.29317901447194711</v>
      </c>
      <c r="K42" s="3">
        <v>0.29317901447194711</v>
      </c>
    </row>
    <row r="43" spans="1:11">
      <c r="A43" s="2">
        <v>43467</v>
      </c>
      <c r="B43" s="2">
        <v>44925</v>
      </c>
      <c r="C43" s="2">
        <v>44196</v>
      </c>
      <c r="D43">
        <v>12.9481</v>
      </c>
      <c r="E43">
        <v>3.556</v>
      </c>
      <c r="F43" s="4">
        <v>95.277207392197127</v>
      </c>
      <c r="G43">
        <v>1838</v>
      </c>
      <c r="H43" s="4">
        <v>131894.49193547509</v>
      </c>
      <c r="I43" s="4">
        <v>138430.4199354751</v>
      </c>
      <c r="J43" s="3">
        <v>7.0466025092445372E-2</v>
      </c>
      <c r="K43" s="3">
        <v>0.38430419935475107</v>
      </c>
    </row>
    <row r="44" spans="1:11">
      <c r="A44" s="2">
        <v>43467</v>
      </c>
      <c r="B44" s="2">
        <v>44925</v>
      </c>
      <c r="C44" s="2">
        <v>44561</v>
      </c>
      <c r="D44">
        <v>13.690099999999999</v>
      </c>
      <c r="E44">
        <v>3.2189999999999999</v>
      </c>
      <c r="F44" s="4">
        <v>96.95771219957409</v>
      </c>
      <c r="G44">
        <v>1339</v>
      </c>
      <c r="H44" s="4">
        <v>137456.09219578741</v>
      </c>
      <c r="I44" s="4">
        <v>141766.33319578739</v>
      </c>
      <c r="J44" s="3">
        <v>2.4098122810486181E-2</v>
      </c>
      <c r="K44" s="3">
        <v>0.41766333195787381</v>
      </c>
    </row>
    <row r="45" spans="1:11">
      <c r="A45" s="2">
        <v>43467</v>
      </c>
      <c r="B45" s="2">
        <v>44925</v>
      </c>
      <c r="C45" s="2">
        <v>44925</v>
      </c>
      <c r="D45">
        <v>9.9567999999999994</v>
      </c>
      <c r="E45">
        <v>2.649</v>
      </c>
      <c r="F45" s="4">
        <v>37.30484798685292</v>
      </c>
      <c r="G45">
        <v>34345</v>
      </c>
      <c r="H45" s="4">
        <v>54106.499510534777</v>
      </c>
      <c r="I45" s="4">
        <v>145086.40451053481</v>
      </c>
      <c r="J45" s="3">
        <v>2.3419321357223799E-2</v>
      </c>
      <c r="K45" s="3">
        <v>0.45086404510534778</v>
      </c>
    </row>
    <row r="46" spans="1:11">
      <c r="A46" s="2">
        <v>43832</v>
      </c>
      <c r="B46" s="2">
        <v>44925</v>
      </c>
      <c r="C46" s="2">
        <v>43832</v>
      </c>
      <c r="D46">
        <v>11.0677</v>
      </c>
      <c r="E46">
        <v>2.952</v>
      </c>
      <c r="F46" s="4">
        <v>79.280688037529316</v>
      </c>
      <c r="G46">
        <v>7016</v>
      </c>
      <c r="H46" s="4">
        <v>79263.769294452009</v>
      </c>
      <c r="I46" s="4">
        <v>100000</v>
      </c>
      <c r="K46" s="3">
        <v>0</v>
      </c>
    </row>
    <row r="47" spans="1:11">
      <c r="A47" s="2">
        <v>43832</v>
      </c>
      <c r="B47" s="2">
        <v>44925</v>
      </c>
      <c r="C47" s="2">
        <v>44196</v>
      </c>
      <c r="D47">
        <v>12.9481</v>
      </c>
      <c r="E47">
        <v>3.556</v>
      </c>
      <c r="F47" s="4">
        <v>95.277207392197127</v>
      </c>
      <c r="G47">
        <v>1415</v>
      </c>
      <c r="H47" s="4">
        <v>101545.351504433</v>
      </c>
      <c r="I47" s="4">
        <v>106577.091504433</v>
      </c>
      <c r="J47" s="3">
        <v>6.5770915044329525E-2</v>
      </c>
      <c r="K47" s="3">
        <v>6.5770915044329525E-2</v>
      </c>
    </row>
    <row r="48" spans="1:11">
      <c r="A48" s="2">
        <v>43832</v>
      </c>
      <c r="B48" s="2">
        <v>44925</v>
      </c>
      <c r="C48" s="2">
        <v>44561</v>
      </c>
      <c r="D48">
        <v>13.690099999999999</v>
      </c>
      <c r="E48">
        <v>3.2189999999999999</v>
      </c>
      <c r="F48" s="4">
        <v>96.95771219957409</v>
      </c>
      <c r="G48">
        <v>1031</v>
      </c>
      <c r="H48" s="4">
        <v>105826.64145942969</v>
      </c>
      <c r="I48" s="4">
        <v>109145.4304594297</v>
      </c>
      <c r="J48" s="3">
        <v>2.4098414760078901E-2</v>
      </c>
      <c r="K48" s="3">
        <v>9.1454304594296598E-2</v>
      </c>
    </row>
    <row r="49" spans="1:11">
      <c r="A49" s="2">
        <v>43832</v>
      </c>
      <c r="B49" s="2">
        <v>44925</v>
      </c>
      <c r="C49" s="2">
        <v>44925</v>
      </c>
      <c r="D49">
        <v>9.9567999999999994</v>
      </c>
      <c r="E49">
        <v>2.649</v>
      </c>
      <c r="F49" s="4">
        <v>37.30484798685292</v>
      </c>
      <c r="G49">
        <v>26442</v>
      </c>
      <c r="H49" s="4">
        <v>41656.612375445991</v>
      </c>
      <c r="I49" s="4">
        <v>111701.47037544601</v>
      </c>
      <c r="J49" s="3">
        <v>2.3418661736520852E-2</v>
      </c>
      <c r="K49" s="3">
        <v>0.11701470375446001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64E4-EE87-9944-BCD4-B3735C52F25B}">
  <dimension ref="A1:I96"/>
  <sheetViews>
    <sheetView tabSelected="1" zoomScale="144" workbookViewId="0">
      <selection activeCell="C5" sqref="C5"/>
    </sheetView>
  </sheetViews>
  <sheetFormatPr baseColWidth="10" defaultRowHeight="14"/>
  <cols>
    <col min="1" max="1" width="36.33203125" bestFit="1" customWidth="1"/>
    <col min="2" max="2" width="22" bestFit="1" customWidth="1"/>
    <col min="3" max="3" width="21.33203125" bestFit="1" customWidth="1"/>
    <col min="4" max="4" width="35.6640625" bestFit="1" customWidth="1"/>
    <col min="5" max="5" width="31.1640625" bestFit="1" customWidth="1"/>
    <col min="6" max="6" width="22.1640625" bestFit="1" customWidth="1"/>
    <col min="7" max="7" width="20.33203125" bestFit="1" customWidth="1"/>
    <col min="8" max="8" width="13" bestFit="1" customWidth="1"/>
    <col min="9" max="9" width="14.1640625" bestFit="1" customWidth="1"/>
    <col min="10" max="11" width="15.33203125" bestFit="1" customWidth="1"/>
  </cols>
  <sheetData>
    <row r="1" spans="1:8" ht="17">
      <c r="A1" s="15" t="s">
        <v>13</v>
      </c>
      <c r="B1" s="15" t="s">
        <v>14</v>
      </c>
      <c r="C1" s="15" t="s">
        <v>15</v>
      </c>
      <c r="D1" s="15" t="s">
        <v>19</v>
      </c>
      <c r="E1" s="15" t="s">
        <v>17</v>
      </c>
      <c r="H1" s="7"/>
    </row>
    <row r="2" spans="1:8" ht="17">
      <c r="A2" s="13">
        <v>2015</v>
      </c>
      <c r="B2" s="12">
        <v>5.5800000000000002E-2</v>
      </c>
      <c r="C2" s="12">
        <v>7.0900000000000005E-2</v>
      </c>
      <c r="D2" s="12">
        <v>6.7299999999999999E-2</v>
      </c>
      <c r="E2" s="14">
        <v>2.9243626313379956E-2</v>
      </c>
      <c r="H2" s="7"/>
    </row>
    <row r="3" spans="1:8" ht="17">
      <c r="A3" s="13">
        <v>2016</v>
      </c>
      <c r="B3" s="12">
        <v>-0.1128</v>
      </c>
      <c r="C3" s="12">
        <v>-9.6100000000000005E-2</v>
      </c>
      <c r="D3" s="12">
        <v>-8.0399999999999999E-2</v>
      </c>
      <c r="E3" s="14">
        <v>3.6257380232167513E-3</v>
      </c>
      <c r="H3" s="7"/>
    </row>
    <row r="4" spans="1:8" ht="17">
      <c r="A4" s="13">
        <v>2017</v>
      </c>
      <c r="B4" s="12">
        <v>0.21779999999999999</v>
      </c>
      <c r="C4" s="12">
        <v>0.23139999999999999</v>
      </c>
      <c r="D4" s="12">
        <v>0.2263</v>
      </c>
      <c r="E4" s="14">
        <v>9.4133310948783855E-2</v>
      </c>
      <c r="H4" s="7"/>
    </row>
    <row r="5" spans="1:8" ht="17">
      <c r="A5" s="13">
        <v>2018</v>
      </c>
      <c r="B5" s="12">
        <v>-0.25309999999999999</v>
      </c>
      <c r="C5" s="12">
        <v>-0.2392</v>
      </c>
      <c r="D5" s="12">
        <v>-0.222</v>
      </c>
      <c r="E5" s="14">
        <v>1.3405418277275372E-2</v>
      </c>
      <c r="H5" s="7"/>
    </row>
    <row r="6" spans="1:8" ht="17">
      <c r="A6" s="13">
        <v>2019</v>
      </c>
      <c r="B6" s="12">
        <v>0.36070000000000002</v>
      </c>
      <c r="C6" s="12">
        <v>0.38009999999999999</v>
      </c>
      <c r="D6" s="12">
        <v>0.35809999999999997</v>
      </c>
      <c r="E6" s="14">
        <v>0.31057296217099695</v>
      </c>
      <c r="H6" s="7"/>
    </row>
    <row r="7" spans="1:8" ht="17">
      <c r="A7" s="13">
        <v>2020</v>
      </c>
      <c r="B7" s="12">
        <v>0.27210000000000001</v>
      </c>
      <c r="C7" s="12">
        <v>0.29089999999999999</v>
      </c>
      <c r="D7" s="12">
        <v>0.29720000000000002</v>
      </c>
      <c r="E7" s="14">
        <v>9.4855083236631499E-2</v>
      </c>
      <c r="H7" s="7"/>
    </row>
    <row r="8" spans="1:8" ht="17">
      <c r="A8" s="13">
        <v>2021</v>
      </c>
      <c r="B8" s="12">
        <v>-5.1999999999999998E-2</v>
      </c>
      <c r="C8" s="12">
        <v>-3.8300000000000001E-2</v>
      </c>
      <c r="D8" s="12">
        <v>-2.4299999999999999E-2</v>
      </c>
      <c r="E8" s="14">
        <v>2.3529427224653787E-2</v>
      </c>
      <c r="H8" s="7"/>
    </row>
    <row r="9" spans="1:8" ht="17">
      <c r="A9" s="13">
        <v>2022</v>
      </c>
      <c r="B9" s="12">
        <v>-0.21629999999999999</v>
      </c>
      <c r="C9" s="12">
        <v>-0.2031</v>
      </c>
      <c r="D9" s="12">
        <v>-0.18959999999999999</v>
      </c>
      <c r="E9" s="14">
        <v>2.0187532422887733E-2</v>
      </c>
      <c r="H9" s="7"/>
    </row>
    <row r="10" spans="1:8">
      <c r="H10" s="7"/>
    </row>
    <row r="11" spans="1:8" ht="16">
      <c r="B11" s="8"/>
      <c r="C11" s="8"/>
      <c r="D11" s="9"/>
      <c r="E11" s="9"/>
      <c r="F11" s="8"/>
      <c r="G11" s="9"/>
      <c r="H11" s="7"/>
    </row>
    <row r="12" spans="1:8">
      <c r="H12" s="7"/>
    </row>
    <row r="13" spans="1:8">
      <c r="H13" s="7"/>
    </row>
    <row r="14" spans="1:8">
      <c r="H14" s="7"/>
    </row>
    <row r="15" spans="1:8" ht="17">
      <c r="A15" s="15" t="s">
        <v>18</v>
      </c>
      <c r="B15" s="15" t="s">
        <v>14</v>
      </c>
      <c r="C15" s="15" t="s">
        <v>15</v>
      </c>
      <c r="D15" s="15" t="s">
        <v>19</v>
      </c>
      <c r="E15" s="15" t="s">
        <v>17</v>
      </c>
      <c r="H15" s="7"/>
    </row>
    <row r="16" spans="1:8" ht="17">
      <c r="A16" s="13" t="s">
        <v>21</v>
      </c>
      <c r="B16" s="12">
        <v>9.5679261169813179E-2</v>
      </c>
      <c r="C16" s="12">
        <v>0.23818505487775243</v>
      </c>
      <c r="D16" s="12">
        <v>0.30441632017673004</v>
      </c>
      <c r="E16" s="12">
        <v>0.71697130293258948</v>
      </c>
    </row>
    <row r="17" spans="1:9" ht="17">
      <c r="A17" s="13" t="s">
        <v>22</v>
      </c>
      <c r="B17" s="12">
        <v>3.7771605578531098E-2</v>
      </c>
      <c r="C17" s="12">
        <v>0.15620978137804853</v>
      </c>
      <c r="D17" s="12">
        <v>0.22216463991073732</v>
      </c>
      <c r="E17" s="12">
        <v>0.67704703916217568</v>
      </c>
    </row>
    <row r="18" spans="1:9" ht="17">
      <c r="A18" s="13" t="s">
        <v>23</v>
      </c>
      <c r="B18" s="12">
        <v>0.16971551575578347</v>
      </c>
      <c r="C18" s="12">
        <v>0.27913461818569352</v>
      </c>
      <c r="D18" s="12">
        <v>0.32901765975504271</v>
      </c>
      <c r="E18" s="12">
        <v>0.64794305327672341</v>
      </c>
    </row>
    <row r="19" spans="1:9" ht="17">
      <c r="A19" s="13" t="s">
        <v>24</v>
      </c>
      <c r="B19" s="12">
        <v>-3.9484713618177403E-2</v>
      </c>
      <c r="C19" s="12">
        <v>3.876451046426288E-2</v>
      </c>
      <c r="D19" s="12">
        <v>8.376226025853617E-2</v>
      </c>
      <c r="E19" s="12">
        <v>0.52223017412772732</v>
      </c>
    </row>
    <row r="20" spans="1:9" ht="17">
      <c r="A20" s="13" t="s">
        <v>25</v>
      </c>
      <c r="B20" s="12">
        <v>0.28600252561497208</v>
      </c>
      <c r="C20" s="12">
        <v>0.36535818935891573</v>
      </c>
      <c r="D20" s="12">
        <v>0.39301061729888964</v>
      </c>
      <c r="E20" s="12">
        <v>0.51987957281490815</v>
      </c>
    </row>
    <row r="21" spans="1:9" ht="17">
      <c r="A21" s="13" t="s">
        <v>26</v>
      </c>
      <c r="B21" s="12">
        <v>-5.4896358040000037E-2</v>
      </c>
      <c r="C21" s="12">
        <v>-1.0681697443000182E-2</v>
      </c>
      <c r="D21" s="12">
        <v>2.5705483616000002E-2</v>
      </c>
      <c r="E21" s="12">
        <v>0.13307911662227179</v>
      </c>
    </row>
    <row r="24" spans="1:9">
      <c r="B24" t="s">
        <v>14</v>
      </c>
      <c r="D24" t="s">
        <v>21</v>
      </c>
      <c r="E24" t="s">
        <v>22</v>
      </c>
      <c r="F24" t="s">
        <v>23</v>
      </c>
      <c r="G24" t="s">
        <v>27</v>
      </c>
      <c r="H24" t="s">
        <v>28</v>
      </c>
      <c r="I24" t="s">
        <v>29</v>
      </c>
    </row>
    <row r="25" spans="1:9">
      <c r="A25">
        <v>2015</v>
      </c>
      <c r="B25" s="3">
        <v>5.5800000000000002E-2</v>
      </c>
      <c r="C25" s="3">
        <f t="shared" ref="C25:C32" si="0">1+B25</f>
        <v>1.0558000000000001</v>
      </c>
      <c r="D25" s="3">
        <f>C25</f>
        <v>1.0558000000000001</v>
      </c>
      <c r="E25" s="3"/>
      <c r="F25" s="3"/>
      <c r="G25" s="3"/>
    </row>
    <row r="26" spans="1:9">
      <c r="A26">
        <v>2016</v>
      </c>
      <c r="B26" s="3">
        <v>-0.1128</v>
      </c>
      <c r="C26" s="3">
        <f t="shared" si="0"/>
        <v>0.88719999999999999</v>
      </c>
      <c r="D26" s="3">
        <f>C26*D25</f>
        <v>0.93670576000000005</v>
      </c>
      <c r="E26" s="3">
        <f>C26</f>
        <v>0.88719999999999999</v>
      </c>
      <c r="F26" s="3"/>
      <c r="G26" s="3"/>
    </row>
    <row r="27" spans="1:9">
      <c r="A27">
        <v>2017</v>
      </c>
      <c r="B27" s="3">
        <v>0.21779999999999999</v>
      </c>
      <c r="C27" s="3">
        <f t="shared" si="0"/>
        <v>1.2178</v>
      </c>
      <c r="D27" s="3">
        <f t="shared" ref="D27:D32" si="1">C27*D26</f>
        <v>1.1407202745280001</v>
      </c>
      <c r="E27" s="3">
        <f>C27*E26</f>
        <v>1.08043216</v>
      </c>
      <c r="F27" s="3">
        <f>C27</f>
        <v>1.2178</v>
      </c>
      <c r="G27" s="3"/>
    </row>
    <row r="28" spans="1:9">
      <c r="A28">
        <v>2018</v>
      </c>
      <c r="B28" s="3">
        <v>-0.25309999999999999</v>
      </c>
      <c r="C28" s="3">
        <f t="shared" si="0"/>
        <v>0.74690000000000001</v>
      </c>
      <c r="D28" s="3">
        <f t="shared" si="1"/>
        <v>0.85200397304496323</v>
      </c>
      <c r="E28" s="3">
        <f t="shared" ref="E28:E32" si="2">C28*E27</f>
        <v>0.80697478030399994</v>
      </c>
      <c r="F28" s="3">
        <f>C28*F27</f>
        <v>0.90957482000000001</v>
      </c>
      <c r="G28" s="3">
        <f>C28</f>
        <v>0.74690000000000001</v>
      </c>
    </row>
    <row r="29" spans="1:9">
      <c r="A29">
        <v>2019</v>
      </c>
      <c r="B29" s="3">
        <v>0.36070000000000002</v>
      </c>
      <c r="C29" s="3">
        <f t="shared" si="0"/>
        <v>1.3607</v>
      </c>
      <c r="D29" s="3">
        <f t="shared" si="1"/>
        <v>1.1593218061222814</v>
      </c>
      <c r="E29" s="3">
        <f t="shared" si="2"/>
        <v>1.0980505835596528</v>
      </c>
      <c r="F29" s="3">
        <f t="shared" ref="F29:F32" si="3">C29*F28</f>
        <v>1.2376584575739999</v>
      </c>
      <c r="G29" s="3">
        <f>C29*G28</f>
        <v>1.01630683</v>
      </c>
      <c r="H29" s="3">
        <f>C29</f>
        <v>1.3607</v>
      </c>
    </row>
    <row r="30" spans="1:9">
      <c r="A30">
        <v>2020</v>
      </c>
      <c r="B30" s="3">
        <v>0.27210000000000001</v>
      </c>
      <c r="C30" s="3">
        <f t="shared" si="0"/>
        <v>1.2721</v>
      </c>
      <c r="D30" s="3">
        <f t="shared" si="1"/>
        <v>1.4747732695681541</v>
      </c>
      <c r="E30" s="3">
        <f t="shared" si="2"/>
        <v>1.3968301473462343</v>
      </c>
      <c r="F30" s="3">
        <f t="shared" si="3"/>
        <v>1.5744253238798853</v>
      </c>
      <c r="G30" s="3">
        <f t="shared" ref="G30:G32" si="4">C30*G29</f>
        <v>1.2928439184430001</v>
      </c>
      <c r="H30" s="3">
        <f>C30*H29</f>
        <v>1.7309464700000001</v>
      </c>
      <c r="I30" s="3">
        <f>C30</f>
        <v>1.2721</v>
      </c>
    </row>
    <row r="31" spans="1:9">
      <c r="A31">
        <v>2021</v>
      </c>
      <c r="B31" s="3">
        <v>-5.1999999999999998E-2</v>
      </c>
      <c r="C31" s="3">
        <f t="shared" si="0"/>
        <v>0.94799999999999995</v>
      </c>
      <c r="D31" s="3">
        <f t="shared" si="1"/>
        <v>1.39808505955061</v>
      </c>
      <c r="E31" s="3">
        <f t="shared" si="2"/>
        <v>1.3241949796842301</v>
      </c>
      <c r="F31" s="3">
        <f t="shared" si="3"/>
        <v>1.4925552070381312</v>
      </c>
      <c r="G31" s="3">
        <f t="shared" si="4"/>
        <v>1.225616034683964</v>
      </c>
      <c r="H31" s="3">
        <f t="shared" ref="H31:H32" si="5">C31*H30</f>
        <v>1.64093725356</v>
      </c>
      <c r="I31" s="3">
        <f>C31*I30</f>
        <v>1.2059507999999999</v>
      </c>
    </row>
    <row r="32" spans="1:9">
      <c r="A32">
        <v>2022</v>
      </c>
      <c r="B32" s="3">
        <v>-0.21629999999999999</v>
      </c>
      <c r="C32" s="3">
        <f t="shared" si="0"/>
        <v>0.78370000000000006</v>
      </c>
      <c r="D32" s="3">
        <f t="shared" si="1"/>
        <v>1.0956792611698132</v>
      </c>
      <c r="E32" s="3">
        <f t="shared" si="2"/>
        <v>1.0377716055785311</v>
      </c>
      <c r="F32" s="3">
        <f t="shared" si="3"/>
        <v>1.1697155157557835</v>
      </c>
      <c r="G32" s="3">
        <f t="shared" si="4"/>
        <v>0.9605152863818226</v>
      </c>
      <c r="H32" s="3">
        <f t="shared" si="5"/>
        <v>1.2860025256149721</v>
      </c>
      <c r="I32" s="3">
        <f>C32*I31</f>
        <v>0.94510364195999996</v>
      </c>
    </row>
    <row r="33" spans="1:9">
      <c r="B33" s="3"/>
      <c r="C33" s="3"/>
      <c r="D33" s="3">
        <f t="shared" ref="D33:I33" si="6">D32-1</f>
        <v>9.5679261169813179E-2</v>
      </c>
      <c r="E33" s="3">
        <f t="shared" si="6"/>
        <v>3.7771605578531098E-2</v>
      </c>
      <c r="F33" s="3">
        <f t="shared" si="6"/>
        <v>0.16971551575578347</v>
      </c>
      <c r="G33" s="3">
        <f t="shared" si="6"/>
        <v>-3.9484713618177403E-2</v>
      </c>
      <c r="H33" s="3">
        <f t="shared" si="6"/>
        <v>0.28600252561497208</v>
      </c>
      <c r="I33" s="3">
        <f t="shared" si="6"/>
        <v>-5.4896358040000037E-2</v>
      </c>
    </row>
    <row r="34" spans="1:9">
      <c r="B34" s="3"/>
      <c r="C34" s="3"/>
      <c r="D34" s="3"/>
      <c r="E34" s="3"/>
      <c r="F34" s="3"/>
      <c r="G34" s="3"/>
      <c r="H34" s="3"/>
      <c r="I34" s="3"/>
    </row>
    <row r="35" spans="1:9">
      <c r="B35" t="s">
        <v>15</v>
      </c>
      <c r="D35" t="s">
        <v>21</v>
      </c>
      <c r="E35" t="s">
        <v>22</v>
      </c>
      <c r="F35" t="s">
        <v>23</v>
      </c>
      <c r="G35" t="s">
        <v>27</v>
      </c>
      <c r="H35" t="s">
        <v>28</v>
      </c>
      <c r="I35" t="s">
        <v>29</v>
      </c>
    </row>
    <row r="36" spans="1:9">
      <c r="A36">
        <v>2015</v>
      </c>
      <c r="B36" s="3">
        <v>7.0900000000000005E-2</v>
      </c>
      <c r="C36" s="3">
        <f t="shared" ref="C36:C43" si="7">1+B36</f>
        <v>1.0709</v>
      </c>
      <c r="D36" s="3">
        <f>C36</f>
        <v>1.0709</v>
      </c>
      <c r="E36" s="3"/>
      <c r="F36" s="3"/>
      <c r="G36" s="3"/>
    </row>
    <row r="37" spans="1:9">
      <c r="A37">
        <v>2016</v>
      </c>
      <c r="B37" s="3">
        <v>-9.6100000000000005E-2</v>
      </c>
      <c r="C37" s="3">
        <f t="shared" si="7"/>
        <v>0.90390000000000004</v>
      </c>
      <c r="D37" s="3">
        <f>C37*D36</f>
        <v>0.96798651000000002</v>
      </c>
      <c r="E37" s="3">
        <f>C37</f>
        <v>0.90390000000000004</v>
      </c>
      <c r="F37" s="3"/>
      <c r="G37" s="3"/>
    </row>
    <row r="38" spans="1:9">
      <c r="A38">
        <v>2017</v>
      </c>
      <c r="B38" s="3">
        <v>0.23139999999999999</v>
      </c>
      <c r="C38" s="3">
        <f t="shared" si="7"/>
        <v>1.2314000000000001</v>
      </c>
      <c r="D38" s="3">
        <f t="shared" ref="D38:D43" si="8">C38*D37</f>
        <v>1.1919785884140002</v>
      </c>
      <c r="E38" s="3">
        <f>C38*E37</f>
        <v>1.1130624600000001</v>
      </c>
      <c r="F38" s="3">
        <f>C38</f>
        <v>1.2314000000000001</v>
      </c>
      <c r="G38" s="3"/>
    </row>
    <row r="39" spans="1:9">
      <c r="A39">
        <v>2018</v>
      </c>
      <c r="B39" s="3">
        <v>-0.2392</v>
      </c>
      <c r="C39" s="3">
        <f t="shared" si="7"/>
        <v>0.76080000000000003</v>
      </c>
      <c r="D39" s="3">
        <f t="shared" si="8"/>
        <v>0.9068573100653714</v>
      </c>
      <c r="E39" s="3">
        <f t="shared" ref="E39:E43" si="9">C39*E38</f>
        <v>0.84681791956800012</v>
      </c>
      <c r="F39" s="3">
        <f>C39*F38</f>
        <v>0.93684912000000009</v>
      </c>
      <c r="G39" s="3">
        <f>C39</f>
        <v>0.76080000000000003</v>
      </c>
    </row>
    <row r="40" spans="1:9">
      <c r="A40">
        <v>2019</v>
      </c>
      <c r="B40" s="3">
        <v>0.38009999999999999</v>
      </c>
      <c r="C40" s="3">
        <f t="shared" si="7"/>
        <v>1.3801000000000001</v>
      </c>
      <c r="D40" s="3">
        <f t="shared" si="8"/>
        <v>1.2515537736212192</v>
      </c>
      <c r="E40" s="3">
        <f t="shared" si="9"/>
        <v>1.1686934107957971</v>
      </c>
      <c r="F40" s="3">
        <f t="shared" ref="F40:F43" si="10">C40*F39</f>
        <v>1.2929454705120003</v>
      </c>
      <c r="G40" s="3">
        <f>C40*G39</f>
        <v>1.0499800800000001</v>
      </c>
      <c r="H40" s="3">
        <f>C40</f>
        <v>1.3801000000000001</v>
      </c>
    </row>
    <row r="41" spans="1:9">
      <c r="A41">
        <v>2020</v>
      </c>
      <c r="B41" s="3">
        <v>0.29089999999999999</v>
      </c>
      <c r="C41" s="3">
        <f t="shared" si="7"/>
        <v>1.2908999999999999</v>
      </c>
      <c r="D41" s="3">
        <f t="shared" si="8"/>
        <v>1.6156307663676319</v>
      </c>
      <c r="E41" s="3">
        <f t="shared" si="9"/>
        <v>1.5086663239962945</v>
      </c>
      <c r="F41" s="3">
        <f t="shared" si="10"/>
        <v>1.669063307883941</v>
      </c>
      <c r="G41" s="3">
        <f t="shared" ref="G41:G43" si="11">C41*G40</f>
        <v>1.355419285272</v>
      </c>
      <c r="H41" s="3">
        <f>C41*H40</f>
        <v>1.7815710900000001</v>
      </c>
      <c r="I41" s="3">
        <f>C41</f>
        <v>1.2908999999999999</v>
      </c>
    </row>
    <row r="42" spans="1:9">
      <c r="A42">
        <v>2021</v>
      </c>
      <c r="B42" s="3">
        <v>-3.8300000000000001E-2</v>
      </c>
      <c r="C42" s="3">
        <f t="shared" si="7"/>
        <v>0.9617</v>
      </c>
      <c r="D42" s="3">
        <f t="shared" si="8"/>
        <v>1.5537521080157517</v>
      </c>
      <c r="E42" s="3">
        <f t="shared" si="9"/>
        <v>1.4508844037872364</v>
      </c>
      <c r="F42" s="3">
        <f t="shared" si="10"/>
        <v>1.605138183191986</v>
      </c>
      <c r="G42" s="3">
        <f t="shared" si="11"/>
        <v>1.3035067266460822</v>
      </c>
      <c r="H42" s="3">
        <f t="shared" ref="H42:H43" si="12">C42*H41</f>
        <v>1.7133369172530002</v>
      </c>
      <c r="I42" s="3">
        <f>C42*I41</f>
        <v>1.2414585299999998</v>
      </c>
    </row>
    <row r="43" spans="1:9">
      <c r="A43">
        <v>2022</v>
      </c>
      <c r="B43" s="3">
        <v>-0.2031</v>
      </c>
      <c r="C43" s="3">
        <f t="shared" si="7"/>
        <v>0.79689999999999994</v>
      </c>
      <c r="D43" s="3">
        <f t="shared" si="8"/>
        <v>1.2381850548777524</v>
      </c>
      <c r="E43" s="3">
        <f t="shared" si="9"/>
        <v>1.1562097813780485</v>
      </c>
      <c r="F43" s="3">
        <f t="shared" si="10"/>
        <v>1.2791346181856935</v>
      </c>
      <c r="G43" s="3">
        <f t="shared" si="11"/>
        <v>1.0387645104642629</v>
      </c>
      <c r="H43" s="3">
        <f t="shared" si="12"/>
        <v>1.3653581893589157</v>
      </c>
      <c r="I43" s="3">
        <f>C43*I42</f>
        <v>0.98931830255699982</v>
      </c>
    </row>
    <row r="44" spans="1:9">
      <c r="C44" s="3"/>
      <c r="D44" s="3">
        <f t="shared" ref="D44:I44" si="13">D43-1</f>
        <v>0.23818505487775243</v>
      </c>
      <c r="E44" s="3">
        <f t="shared" si="13"/>
        <v>0.15620978137804853</v>
      </c>
      <c r="F44" s="3">
        <f t="shared" si="13"/>
        <v>0.27913461818569352</v>
      </c>
      <c r="G44" s="3">
        <f t="shared" si="13"/>
        <v>3.876451046426288E-2</v>
      </c>
      <c r="H44" s="3">
        <f t="shared" si="13"/>
        <v>0.36535818935891573</v>
      </c>
      <c r="I44" s="3">
        <f t="shared" si="13"/>
        <v>-1.0681697443000182E-2</v>
      </c>
    </row>
    <row r="47" spans="1:9">
      <c r="B47" t="s">
        <v>16</v>
      </c>
      <c r="D47" t="s">
        <v>21</v>
      </c>
      <c r="E47" t="s">
        <v>22</v>
      </c>
      <c r="F47" t="s">
        <v>23</v>
      </c>
      <c r="G47" t="s">
        <v>27</v>
      </c>
      <c r="H47" t="s">
        <v>28</v>
      </c>
      <c r="I47" t="s">
        <v>29</v>
      </c>
    </row>
    <row r="48" spans="1:9">
      <c r="A48">
        <v>2015</v>
      </c>
      <c r="B48" s="3">
        <v>6.7299999999999999E-2</v>
      </c>
      <c r="C48" s="3">
        <f t="shared" ref="C48:C55" si="14">1+B48</f>
        <v>1.0672999999999999</v>
      </c>
      <c r="D48" s="3">
        <f>C48</f>
        <v>1.0672999999999999</v>
      </c>
      <c r="E48" s="3"/>
      <c r="F48" s="3"/>
      <c r="G48" s="3"/>
    </row>
    <row r="49" spans="1:9">
      <c r="A49">
        <v>2016</v>
      </c>
      <c r="B49" s="3">
        <v>-8.0399999999999999E-2</v>
      </c>
      <c r="C49" s="3">
        <f t="shared" si="14"/>
        <v>0.91959999999999997</v>
      </c>
      <c r="D49" s="3">
        <f>C49*D48</f>
        <v>0.9814890799999999</v>
      </c>
      <c r="E49" s="3">
        <f>C49</f>
        <v>0.91959999999999997</v>
      </c>
      <c r="F49" s="3"/>
      <c r="G49" s="3"/>
    </row>
    <row r="50" spans="1:9">
      <c r="A50">
        <v>2017</v>
      </c>
      <c r="B50" s="3">
        <v>0.2263</v>
      </c>
      <c r="C50" s="3">
        <f t="shared" si="14"/>
        <v>1.2262999999999999</v>
      </c>
      <c r="D50" s="3">
        <f t="shared" ref="D50:D55" si="15">C50*D49</f>
        <v>1.2036000588039999</v>
      </c>
      <c r="E50" s="3">
        <f>C50*E49</f>
        <v>1.1277054799999999</v>
      </c>
      <c r="F50" s="3">
        <f>C50</f>
        <v>1.2262999999999999</v>
      </c>
      <c r="G50" s="3"/>
    </row>
    <row r="51" spans="1:9">
      <c r="A51">
        <v>2018</v>
      </c>
      <c r="B51" s="3">
        <v>-0.222</v>
      </c>
      <c r="C51" s="3">
        <f t="shared" si="14"/>
        <v>0.77800000000000002</v>
      </c>
      <c r="D51" s="3">
        <f t="shared" si="15"/>
        <v>0.93640084574951199</v>
      </c>
      <c r="E51" s="3">
        <f t="shared" ref="E51:E55" si="16">C51*E50</f>
        <v>0.87735486344000002</v>
      </c>
      <c r="F51" s="3">
        <f>C51*F50</f>
        <v>0.95406139999999995</v>
      </c>
      <c r="G51" s="3">
        <f>C51</f>
        <v>0.77800000000000002</v>
      </c>
    </row>
    <row r="52" spans="1:9">
      <c r="A52">
        <v>2019</v>
      </c>
      <c r="B52" s="3">
        <v>0.35809999999999997</v>
      </c>
      <c r="C52" s="3">
        <f t="shared" si="14"/>
        <v>1.3580999999999999</v>
      </c>
      <c r="D52" s="3">
        <f t="shared" si="15"/>
        <v>1.2717259886124122</v>
      </c>
      <c r="E52" s="3">
        <f t="shared" si="16"/>
        <v>1.1915356400378638</v>
      </c>
      <c r="F52" s="3">
        <f t="shared" ref="F52:F55" si="17">C52*F51</f>
        <v>1.2957107873399998</v>
      </c>
      <c r="G52" s="3">
        <f>C52*G51</f>
        <v>1.0566017999999999</v>
      </c>
      <c r="H52" s="3">
        <f>C52</f>
        <v>1.3580999999999999</v>
      </c>
    </row>
    <row r="53" spans="1:9">
      <c r="A53">
        <v>2020</v>
      </c>
      <c r="B53" s="3">
        <v>0.29720000000000002</v>
      </c>
      <c r="C53" s="3">
        <f t="shared" si="14"/>
        <v>1.2972000000000001</v>
      </c>
      <c r="D53" s="3">
        <f t="shared" si="15"/>
        <v>1.6496829524280212</v>
      </c>
      <c r="E53" s="3">
        <f t="shared" si="16"/>
        <v>1.545660032257117</v>
      </c>
      <c r="F53" s="3">
        <f t="shared" si="17"/>
        <v>1.6807960333374479</v>
      </c>
      <c r="G53" s="3">
        <f t="shared" ref="G53:G55" si="18">C53*G52</f>
        <v>1.3706238549600001</v>
      </c>
      <c r="H53" s="3">
        <f>C53*H52</f>
        <v>1.7617273200000001</v>
      </c>
      <c r="I53" s="3">
        <f>C53</f>
        <v>1.2972000000000001</v>
      </c>
    </row>
    <row r="54" spans="1:9">
      <c r="A54">
        <v>2021</v>
      </c>
      <c r="B54" s="3">
        <v>-2.4299999999999999E-2</v>
      </c>
      <c r="C54" s="3">
        <f t="shared" si="14"/>
        <v>0.97570000000000001</v>
      </c>
      <c r="D54" s="3">
        <f t="shared" si="15"/>
        <v>1.6095956566840204</v>
      </c>
      <c r="E54" s="3">
        <f t="shared" si="16"/>
        <v>1.5081004934732691</v>
      </c>
      <c r="F54" s="3">
        <f t="shared" si="17"/>
        <v>1.639952689727348</v>
      </c>
      <c r="G54" s="3">
        <f t="shared" si="18"/>
        <v>1.3373176952844721</v>
      </c>
      <c r="H54" s="3">
        <f t="shared" ref="H54:H55" si="19">C54*H53</f>
        <v>1.7189173461240002</v>
      </c>
      <c r="I54" s="3">
        <f>C54*I53</f>
        <v>1.2656780400000001</v>
      </c>
    </row>
    <row r="55" spans="1:9">
      <c r="A55">
        <v>2022</v>
      </c>
      <c r="B55" s="3">
        <v>-0.18959999999999999</v>
      </c>
      <c r="C55" s="3">
        <f t="shared" si="14"/>
        <v>0.81040000000000001</v>
      </c>
      <c r="D55" s="3">
        <f t="shared" si="15"/>
        <v>1.30441632017673</v>
      </c>
      <c r="E55" s="3">
        <f t="shared" si="16"/>
        <v>1.2221646399107373</v>
      </c>
      <c r="F55" s="3">
        <f t="shared" si="17"/>
        <v>1.3290176597550427</v>
      </c>
      <c r="G55" s="3">
        <f t="shared" si="18"/>
        <v>1.0837622602585362</v>
      </c>
      <c r="H55" s="3">
        <f t="shared" si="19"/>
        <v>1.3930106172988896</v>
      </c>
      <c r="I55" s="3">
        <f>C55*I54</f>
        <v>1.025705483616</v>
      </c>
    </row>
    <row r="56" spans="1:9">
      <c r="D56" s="3">
        <f>D55-1</f>
        <v>0.30441632017673004</v>
      </c>
      <c r="E56" s="3">
        <f t="shared" ref="E56:I56" si="20">E55-1</f>
        <v>0.22216463991073732</v>
      </c>
      <c r="F56" s="3">
        <f t="shared" si="20"/>
        <v>0.32901765975504271</v>
      </c>
      <c r="G56" s="3">
        <f t="shared" si="20"/>
        <v>8.376226025853617E-2</v>
      </c>
      <c r="H56" s="3">
        <f t="shared" si="20"/>
        <v>0.39301061729888964</v>
      </c>
      <c r="I56" s="3">
        <f t="shared" si="20"/>
        <v>2.5705483616000002E-2</v>
      </c>
    </row>
    <row r="60" spans="1:9">
      <c r="B60" t="s">
        <v>20</v>
      </c>
      <c r="D60" t="s">
        <v>21</v>
      </c>
      <c r="E60" t="s">
        <v>22</v>
      </c>
      <c r="F60" t="s">
        <v>23</v>
      </c>
      <c r="G60" t="s">
        <v>27</v>
      </c>
      <c r="H60" t="s">
        <v>28</v>
      </c>
      <c r="I60" t="s">
        <v>29</v>
      </c>
    </row>
    <row r="61" spans="1:9">
      <c r="A61">
        <v>2015</v>
      </c>
      <c r="B61" s="3">
        <v>2.9276847770950409E-2</v>
      </c>
      <c r="C61" s="3">
        <f t="shared" ref="C61:C68" si="21">1+B61</f>
        <v>1.0292768477709504</v>
      </c>
      <c r="D61" s="3">
        <f>C61</f>
        <v>1.0292768477709504</v>
      </c>
      <c r="E61" s="3"/>
      <c r="F61" s="3"/>
      <c r="G61" s="3"/>
    </row>
    <row r="62" spans="1:9">
      <c r="A62">
        <v>2016</v>
      </c>
      <c r="B62" s="3">
        <v>3.6389056817638381E-3</v>
      </c>
      <c r="C62" s="3">
        <f t="shared" si="21"/>
        <v>1.0036389056817638</v>
      </c>
      <c r="D62" s="3">
        <f>C62*D61</f>
        <v>1.0330222891404122</v>
      </c>
      <c r="E62" s="3">
        <f>C62</f>
        <v>1.0036389056817638</v>
      </c>
      <c r="F62" s="3"/>
      <c r="G62" s="3"/>
    </row>
    <row r="63" spans="1:9">
      <c r="A63">
        <v>2017</v>
      </c>
      <c r="B63" s="3">
        <v>9.418836392046015E-2</v>
      </c>
      <c r="C63" s="3">
        <f t="shared" si="21"/>
        <v>1.0941883639204601</v>
      </c>
      <c r="D63" s="3">
        <f t="shared" ref="D63:D68" si="22">C63*D62</f>
        <v>1.1303209684479161</v>
      </c>
      <c r="E63" s="3">
        <f>C63*E62</f>
        <v>1.0981700121748501</v>
      </c>
      <c r="F63" s="3">
        <f>C63</f>
        <v>1.0941883639204601</v>
      </c>
      <c r="G63" s="3"/>
    </row>
    <row r="64" spans="1:9">
      <c r="A64">
        <v>2018</v>
      </c>
      <c r="B64" s="3">
        <v>1.350110708372498E-2</v>
      </c>
      <c r="C64" s="3">
        <f t="shared" si="21"/>
        <v>1.013501107083725</v>
      </c>
      <c r="D64" s="3">
        <f t="shared" si="22"/>
        <v>1.1455815528819111</v>
      </c>
      <c r="E64" s="3">
        <f t="shared" ref="E64:E68" si="23">C64*E63</f>
        <v>1.1129965231053582</v>
      </c>
      <c r="F64" s="3">
        <f>C64*F63</f>
        <v>1.1089611181915162</v>
      </c>
      <c r="G64" s="3">
        <f>C64</f>
        <v>1.013501107083725</v>
      </c>
    </row>
    <row r="65" spans="1:9">
      <c r="A65">
        <v>2019</v>
      </c>
      <c r="B65" s="3">
        <v>0.31073549984262461</v>
      </c>
      <c r="C65" s="3">
        <f t="shared" si="21"/>
        <v>1.3107354998426246</v>
      </c>
      <c r="D65" s="3">
        <f t="shared" si="22"/>
        <v>1.5015544093271618</v>
      </c>
      <c r="E65" s="3">
        <f t="shared" si="23"/>
        <v>1.4588440540356049</v>
      </c>
      <c r="F65" s="3">
        <f t="shared" ref="F65:F68" si="24">C65*F64</f>
        <v>1.453554705558793</v>
      </c>
      <c r="G65" s="3">
        <f>C65*G64</f>
        <v>1.3284318801844397</v>
      </c>
      <c r="H65" s="3">
        <f>C65</f>
        <v>1.3107354998426246</v>
      </c>
    </row>
    <row r="66" spans="1:9">
      <c r="A66">
        <v>2020</v>
      </c>
      <c r="B66" s="3">
        <v>9.4924948262452125E-2</v>
      </c>
      <c r="C66" s="3">
        <f t="shared" si="21"/>
        <v>1.0949249482624521</v>
      </c>
      <c r="D66" s="3">
        <f t="shared" si="22"/>
        <v>1.6440893839457995</v>
      </c>
      <c r="E66" s="3">
        <f t="shared" si="23"/>
        <v>1.5973247503879207</v>
      </c>
      <c r="F66" s="3">
        <f t="shared" si="24"/>
        <v>1.5915333107806051</v>
      </c>
      <c r="G66" s="3">
        <f t="shared" ref="G66:G68" si="25">C66*G65</f>
        <v>1.4545332076811397</v>
      </c>
      <c r="H66" s="3">
        <f>C66*H65</f>
        <v>1.435156999350945</v>
      </c>
      <c r="I66" s="3">
        <f>C66</f>
        <v>1.0949249482624521</v>
      </c>
    </row>
    <row r="67" spans="1:9">
      <c r="A67">
        <v>2021</v>
      </c>
      <c r="B67" s="3">
        <v>2.3537039003224351E-2</v>
      </c>
      <c r="C67" s="3">
        <f t="shared" si="21"/>
        <v>1.0235370390032243</v>
      </c>
      <c r="D67" s="3">
        <f t="shared" si="22"/>
        <v>1.6827863799005189</v>
      </c>
      <c r="E67" s="3">
        <f t="shared" si="23"/>
        <v>1.6349210453386167</v>
      </c>
      <c r="F67" s="3">
        <f t="shared" si="24"/>
        <v>1.628993292391379</v>
      </c>
      <c r="G67" s="3">
        <f t="shared" si="25"/>
        <v>1.4887686125218158</v>
      </c>
      <c r="H67" s="3">
        <f t="shared" ref="H67:H68" si="26">C67*H66</f>
        <v>1.4689363456204185</v>
      </c>
      <c r="I67" s="3">
        <f>C67*I66</f>
        <v>1.1206962394753088</v>
      </c>
    </row>
    <row r="68" spans="1:9">
      <c r="A68">
        <v>2022</v>
      </c>
      <c r="B68" s="3">
        <v>2.0314475705520921E-2</v>
      </c>
      <c r="C68" s="3">
        <f t="shared" si="21"/>
        <v>1.0203144757055209</v>
      </c>
      <c r="D68" s="3">
        <f t="shared" si="22"/>
        <v>1.7169713029325895</v>
      </c>
      <c r="E68" s="3">
        <f t="shared" si="23"/>
        <v>1.6681336091945929</v>
      </c>
      <c r="F68" s="3">
        <f t="shared" si="24"/>
        <v>1.6620854370541203</v>
      </c>
      <c r="G68" s="3">
        <f t="shared" si="25"/>
        <v>1.5190121663320324</v>
      </c>
      <c r="H68" s="3">
        <f t="shared" si="26"/>
        <v>1.4987770173264812</v>
      </c>
      <c r="I68" s="3">
        <f>C68*I67</f>
        <v>1.1434625960053986</v>
      </c>
    </row>
    <row r="69" spans="1:9">
      <c r="D69" s="3">
        <f>D68-1</f>
        <v>0.71697130293258948</v>
      </c>
      <c r="E69" s="3">
        <f t="shared" ref="E69:I69" si="27">E68-1</f>
        <v>0.66813360919459286</v>
      </c>
      <c r="F69" s="3">
        <f t="shared" si="27"/>
        <v>0.66208543705412026</v>
      </c>
      <c r="G69" s="3">
        <f t="shared" si="27"/>
        <v>0.5190121663320324</v>
      </c>
      <c r="H69" s="3">
        <f t="shared" si="27"/>
        <v>0.49877701732648116</v>
      </c>
      <c r="I69" s="3">
        <f t="shared" si="27"/>
        <v>0.14346259600539857</v>
      </c>
    </row>
    <row r="74" spans="1:9">
      <c r="D74" s="3"/>
    </row>
    <row r="75" spans="1:9">
      <c r="D75" s="3"/>
    </row>
    <row r="76" spans="1:9">
      <c r="D76" s="3"/>
    </row>
    <row r="77" spans="1:9">
      <c r="D77" s="3"/>
    </row>
    <row r="78" spans="1:9">
      <c r="D78" s="3"/>
    </row>
    <row r="79" spans="1:9">
      <c r="D79" s="3"/>
    </row>
    <row r="80" spans="1:9" ht="17">
      <c r="A80" s="10" t="s">
        <v>31</v>
      </c>
      <c r="B80" s="10" t="s">
        <v>0</v>
      </c>
      <c r="C80" s="10" t="s">
        <v>1</v>
      </c>
      <c r="D80" s="10" t="s">
        <v>2</v>
      </c>
      <c r="E80" s="10" t="s">
        <v>3</v>
      </c>
      <c r="F80" s="10" t="s">
        <v>4</v>
      </c>
    </row>
    <row r="81" spans="1:7" ht="17">
      <c r="A81" s="13" t="s">
        <v>30</v>
      </c>
      <c r="B81" s="11">
        <v>42009</v>
      </c>
      <c r="C81" s="11">
        <v>44925</v>
      </c>
      <c r="D81" s="12">
        <v>0.71697130293258948</v>
      </c>
      <c r="E81" s="12">
        <v>7.3764648408840172E-2</v>
      </c>
      <c r="F81" s="12">
        <v>6.9905400197909806E-2</v>
      </c>
    </row>
    <row r="82" spans="1:7" ht="17">
      <c r="A82" s="13" t="s">
        <v>32</v>
      </c>
      <c r="B82" s="11">
        <v>42009</v>
      </c>
      <c r="C82" s="11">
        <v>44925</v>
      </c>
      <c r="D82" s="12">
        <v>0.54872186932079314</v>
      </c>
      <c r="E82" s="12">
        <v>5.9933327970309522E-2</v>
      </c>
      <c r="F82" s="12">
        <v>5.6201254237906013E-2</v>
      </c>
    </row>
    <row r="90" spans="1:7" ht="17">
      <c r="A90" s="10" t="s">
        <v>0</v>
      </c>
      <c r="B90" s="10" t="s">
        <v>1</v>
      </c>
      <c r="C90" s="10" t="s">
        <v>34</v>
      </c>
      <c r="D90" s="10" t="s">
        <v>33</v>
      </c>
      <c r="E90" s="10" t="s">
        <v>35</v>
      </c>
      <c r="F90" s="10" t="s">
        <v>36</v>
      </c>
      <c r="G90" s="10" t="s">
        <v>37</v>
      </c>
    </row>
    <row r="91" spans="1:7" ht="17">
      <c r="A91" s="11">
        <v>42009</v>
      </c>
      <c r="B91" s="11">
        <v>44925</v>
      </c>
      <c r="C91" s="12">
        <v>6.9905400197909806E-2</v>
      </c>
      <c r="D91" s="12">
        <v>6.5818312092869036E-2</v>
      </c>
      <c r="E91" s="12">
        <v>6.1732738681261168E-2</v>
      </c>
      <c r="F91" s="12">
        <f>C91-D91</f>
        <v>4.0870881050407704E-3</v>
      </c>
      <c r="G91" s="12">
        <f>C91-E91</f>
        <v>8.1726615166486383E-3</v>
      </c>
    </row>
    <row r="92" spans="1:7" ht="17">
      <c r="A92" s="11">
        <v>42373</v>
      </c>
      <c r="B92" s="11">
        <v>44925</v>
      </c>
      <c r="C92" s="12">
        <v>7.6658298241745415E-2</v>
      </c>
      <c r="D92" s="12">
        <v>7.2782899319889127E-2</v>
      </c>
      <c r="E92" s="12">
        <v>6.8908376988420006E-2</v>
      </c>
      <c r="F92" s="12">
        <f>C92-D92</f>
        <v>3.8753989218562879E-3</v>
      </c>
      <c r="G92" s="12">
        <f t="shared" ref="G92:G96" si="28">C92-E92</f>
        <v>7.7499212533254092E-3</v>
      </c>
    </row>
    <row r="93" spans="1:7" ht="17">
      <c r="A93" s="11">
        <v>42738</v>
      </c>
      <c r="B93" s="11">
        <v>44925</v>
      </c>
      <c r="C93" s="12">
        <v>8.6818527275750013E-2</v>
      </c>
      <c r="D93" s="12">
        <v>8.2873984450528182E-2</v>
      </c>
      <c r="E93" s="12">
        <v>7.8927520571384191E-2</v>
      </c>
      <c r="F93" s="12">
        <f>C93-D93</f>
        <v>3.9445428252218306E-3</v>
      </c>
      <c r="G93" s="12">
        <f t="shared" si="28"/>
        <v>7.8910067043658216E-3</v>
      </c>
    </row>
    <row r="94" spans="1:7" ht="17">
      <c r="A94" s="11">
        <v>43102</v>
      </c>
      <c r="B94" s="11">
        <v>44925</v>
      </c>
      <c r="C94" s="12">
        <v>8.7667283297351295E-2</v>
      </c>
      <c r="D94" s="12">
        <v>8.3666720137539619E-2</v>
      </c>
      <c r="E94" s="12">
        <v>7.9664368686110043E-2</v>
      </c>
      <c r="F94" s="12">
        <f>C94-D94</f>
        <v>4.0005631598116764E-3</v>
      </c>
      <c r="G94" s="12">
        <f t="shared" si="28"/>
        <v>8.0029146112412519E-3</v>
      </c>
    </row>
    <row r="95" spans="1:7" ht="17">
      <c r="A95" s="11">
        <v>43467</v>
      </c>
      <c r="B95" s="11">
        <v>44925</v>
      </c>
      <c r="C95" s="12">
        <v>0.1103305633700324</v>
      </c>
      <c r="D95" s="12">
        <v>0.1065319281064943</v>
      </c>
      <c r="E95" s="12">
        <v>0.10272897403196191</v>
      </c>
      <c r="F95" s="12">
        <f>C95-D95</f>
        <v>3.7986352635381027E-3</v>
      </c>
      <c r="G95" s="12">
        <f t="shared" si="28"/>
        <v>7.6015893380704941E-3</v>
      </c>
    </row>
    <row r="96" spans="1:7" ht="17">
      <c r="A96" s="11">
        <v>43832</v>
      </c>
      <c r="B96" s="11">
        <v>44925</v>
      </c>
      <c r="C96" s="12">
        <v>4.2525640553416011E-2</v>
      </c>
      <c r="D96" s="12">
        <v>3.8096334437418777E-2</v>
      </c>
      <c r="E96" s="12">
        <v>3.3666940247587977E-2</v>
      </c>
      <c r="F96" s="12">
        <f>C96-D96</f>
        <v>4.4293061159972336E-3</v>
      </c>
      <c r="G96" s="12">
        <f t="shared" si="28"/>
        <v>8.8587003058280336E-3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000300.SH-510300</vt:lpstr>
      <vt:lpstr>000016.SH-510050</vt:lpstr>
      <vt:lpstr>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2023-01-24T16:15:32Z</dcterms:created>
  <dcterms:modified xsi:type="dcterms:W3CDTF">2023-01-25T08:50:15Z</dcterms:modified>
</cp:coreProperties>
</file>