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0\Desktop\"/>
    </mc:Choice>
  </mc:AlternateContent>
  <xr:revisionPtr revIDLastSave="0" documentId="13_ncr:1_{CF13EDAD-C825-4E04-B8A2-0B6D80549273}" xr6:coauthVersionLast="47" xr6:coauthVersionMax="47" xr10:uidLastSave="{00000000-0000-0000-0000-000000000000}"/>
  <bookViews>
    <workbookView xWindow="-108" yWindow="-108" windowWidth="23256" windowHeight="12576" xr2:uid="{BF1F6AD6-C83D-4DB6-B04A-233DC692B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G29" i="1" s="1"/>
  <c r="H28" i="1"/>
  <c r="H29" i="1" s="1"/>
  <c r="I28" i="1"/>
  <c r="I29" i="1" s="1"/>
  <c r="J28" i="1"/>
  <c r="J29" i="1" s="1"/>
  <c r="K28" i="1"/>
  <c r="L28" i="1"/>
  <c r="M28" i="1"/>
  <c r="N28" i="1"/>
  <c r="O28" i="1"/>
  <c r="O29" i="1" s="1"/>
  <c r="B28" i="1"/>
  <c r="B29" i="1" s="1"/>
  <c r="C29" i="1"/>
  <c r="F29" i="1"/>
  <c r="K29" i="1"/>
  <c r="N29" i="1"/>
  <c r="M29" i="1"/>
  <c r="D29" i="1"/>
  <c r="L29" i="1"/>
  <c r="E29" i="1"/>
  <c r="Q23" i="1"/>
  <c r="D27" i="1" s="1"/>
  <c r="C27" i="1"/>
  <c r="F27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5" i="1"/>
  <c r="M21" i="1"/>
  <c r="N21" i="1"/>
  <c r="O21" i="1"/>
  <c r="P21" i="1"/>
  <c r="Q21" i="1"/>
  <c r="R21" i="1"/>
  <c r="L21" i="1"/>
  <c r="U19" i="1"/>
  <c r="D19" i="1" s="1"/>
  <c r="C10" i="1"/>
  <c r="D10" i="1"/>
  <c r="E10" i="1"/>
  <c r="F10" i="1"/>
  <c r="G10" i="1"/>
  <c r="H10" i="1"/>
  <c r="I10" i="1"/>
  <c r="J10" i="1"/>
  <c r="K10" i="1"/>
  <c r="L10" i="1"/>
  <c r="M10" i="1"/>
  <c r="B10" i="1"/>
  <c r="B6" i="1"/>
  <c r="K19" i="1"/>
  <c r="N20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4" i="1"/>
  <c r="C6" i="1"/>
  <c r="D6" i="1"/>
  <c r="E6" i="1"/>
  <c r="F6" i="1"/>
  <c r="G6" i="1"/>
  <c r="H6" i="1"/>
  <c r="I6" i="1"/>
  <c r="J6" i="1"/>
  <c r="K6" i="1"/>
  <c r="L6" i="1"/>
  <c r="M6" i="1"/>
  <c r="I27" i="1" l="1"/>
  <c r="H27" i="1"/>
  <c r="G27" i="1"/>
  <c r="M27" i="1"/>
  <c r="E27" i="1"/>
  <c r="K27" i="1"/>
  <c r="J27" i="1"/>
  <c r="B27" i="1"/>
  <c r="O27" i="1"/>
  <c r="N27" i="1"/>
  <c r="L27" i="1"/>
  <c r="N19" i="1"/>
  <c r="C19" i="1"/>
  <c r="M19" i="1" s="1"/>
  <c r="M20" i="1"/>
  <c r="L20" i="1"/>
  <c r="B19" i="1"/>
  <c r="L19" i="1" s="1"/>
  <c r="R20" i="1"/>
  <c r="H19" i="1"/>
  <c r="R19" i="1" s="1"/>
  <c r="Q20" i="1"/>
  <c r="O20" i="1"/>
  <c r="E19" i="1"/>
  <c r="O19" i="1" s="1"/>
  <c r="G19" i="1"/>
  <c r="Q19" i="1" s="1"/>
  <c r="P20" i="1"/>
  <c r="F19" i="1"/>
  <c r="P19" i="1" s="1"/>
</calcChain>
</file>

<file path=xl/sharedStrings.xml><?xml version="1.0" encoding="utf-8"?>
<sst xmlns="http://schemas.openxmlformats.org/spreadsheetml/2006/main" count="20" uniqueCount="11">
  <si>
    <t>东京</t>
    <phoneticPr fontId="1" type="noConversion"/>
  </si>
  <si>
    <t>km</t>
    <phoneticPr fontId="1" type="noConversion"/>
  </si>
  <si>
    <t>m</t>
    <phoneticPr fontId="1" type="noConversion"/>
  </si>
  <si>
    <t>UCI</t>
    <phoneticPr fontId="1" type="noConversion"/>
  </si>
  <si>
    <t>坡度</t>
    <phoneticPr fontId="1" type="noConversion"/>
  </si>
  <si>
    <t>急转弯</t>
    <phoneticPr fontId="1" type="noConversion"/>
  </si>
  <si>
    <t>比例尺=</t>
    <phoneticPr fontId="1" type="noConversion"/>
  </si>
  <si>
    <t>里程</t>
    <phoneticPr fontId="1" type="noConversion"/>
  </si>
  <si>
    <t>半径</t>
    <phoneticPr fontId="1" type="noConversion"/>
  </si>
  <si>
    <t>限速</t>
    <phoneticPr fontId="1" type="noConversion"/>
  </si>
  <si>
    <t>m/s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</si>
</sst>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9B14-76BF-4993-BC56-63DB63AE9E24}">
  <dimension ref="A1:V29"/>
  <sheetViews>
    <sheetView tabSelected="1" workbookViewId="0">
      <selection activeCell="Q8" sqref="Q8"/>
    </sheetView>
  </sheetViews>
  <sheetFormatPr defaultRowHeight="13.8" x14ac:dyDescent="0.25"/>
  <cols>
    <col min="21" max="21" width="9.5546875" bestFit="1" customWidth="1"/>
  </cols>
  <sheetData>
    <row r="1" spans="1:22" x14ac:dyDescent="0.25">
      <c r="A1" t="s">
        <v>4</v>
      </c>
    </row>
    <row r="3" spans="1:22" x14ac:dyDescent="0.25">
      <c r="A3" t="s">
        <v>0</v>
      </c>
    </row>
    <row r="4" spans="1:22" x14ac:dyDescent="0.25">
      <c r="A4" s="1">
        <v>0</v>
      </c>
      <c r="B4" s="1">
        <v>2.7</v>
      </c>
      <c r="C4" s="1">
        <v>4.9000000000000004</v>
      </c>
      <c r="D4" s="1">
        <v>10.3</v>
      </c>
      <c r="E4" s="1">
        <v>15.5</v>
      </c>
      <c r="F4" s="1">
        <v>17.5</v>
      </c>
      <c r="G4" s="1">
        <v>22.1</v>
      </c>
      <c r="H4" s="1">
        <v>24.8</v>
      </c>
      <c r="I4" s="1">
        <v>27</v>
      </c>
      <c r="J4" s="1">
        <v>32.4</v>
      </c>
      <c r="K4" s="1">
        <v>37.6</v>
      </c>
      <c r="L4" s="1">
        <v>39.6</v>
      </c>
      <c r="M4" s="1">
        <v>44.2</v>
      </c>
      <c r="N4" t="s">
        <v>1</v>
      </c>
    </row>
    <row r="5" spans="1:22" x14ac:dyDescent="0.25">
      <c r="A5">
        <v>591</v>
      </c>
      <c r="B5">
        <v>493</v>
      </c>
      <c r="C5">
        <v>455</v>
      </c>
      <c r="D5">
        <v>676</v>
      </c>
      <c r="E5">
        <v>500</v>
      </c>
      <c r="F5">
        <v>590</v>
      </c>
      <c r="G5">
        <v>591</v>
      </c>
      <c r="H5">
        <v>493</v>
      </c>
      <c r="I5">
        <v>455</v>
      </c>
      <c r="J5">
        <v>676</v>
      </c>
      <c r="K5">
        <v>500</v>
      </c>
      <c r="L5">
        <v>590</v>
      </c>
      <c r="M5">
        <v>591</v>
      </c>
      <c r="N5" t="s">
        <v>2</v>
      </c>
    </row>
    <row r="6" spans="1:22" x14ac:dyDescent="0.25">
      <c r="B6" s="1">
        <f>(B5-A5)/(B4-A4)/1000</f>
        <v>-3.6296296296296292E-2</v>
      </c>
      <c r="C6" s="1">
        <f t="shared" ref="C6:M6" si="0">(C5-B5)/(C4-B4)/1000</f>
        <v>-1.7272727272727269E-2</v>
      </c>
      <c r="D6" s="1">
        <f t="shared" si="0"/>
        <v>4.0925925925925921E-2</v>
      </c>
      <c r="E6" s="1">
        <f t="shared" si="0"/>
        <v>-3.3846153846153852E-2</v>
      </c>
      <c r="F6" s="1">
        <f t="shared" si="0"/>
        <v>4.4999999999999998E-2</v>
      </c>
      <c r="G6" s="1">
        <f t="shared" si="0"/>
        <v>2.1739130434782601E-4</v>
      </c>
      <c r="H6" s="1">
        <f t="shared" si="0"/>
        <v>-3.6296296296296306E-2</v>
      </c>
      <c r="I6" s="1">
        <f t="shared" si="0"/>
        <v>-1.7272727272727276E-2</v>
      </c>
      <c r="J6" s="1">
        <f t="shared" si="0"/>
        <v>4.0925925925925935E-2</v>
      </c>
      <c r="K6" s="1">
        <f t="shared" si="0"/>
        <v>-3.3846153846153824E-2</v>
      </c>
      <c r="L6" s="1">
        <f t="shared" si="0"/>
        <v>4.4999999999999998E-2</v>
      </c>
      <c r="M6" s="1">
        <f t="shared" si="0"/>
        <v>2.1739130434782601E-4</v>
      </c>
    </row>
    <row r="7" spans="1:2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2" x14ac:dyDescent="0.25">
      <c r="A8" s="2">
        <v>0</v>
      </c>
      <c r="B8" s="2">
        <v>40</v>
      </c>
      <c r="C8" s="2">
        <v>80</v>
      </c>
      <c r="D8" s="2">
        <v>100</v>
      </c>
      <c r="E8" s="2">
        <v>110</v>
      </c>
      <c r="F8" s="2">
        <v>130</v>
      </c>
      <c r="G8" s="2">
        <v>140</v>
      </c>
      <c r="H8" s="2">
        <v>160</v>
      </c>
      <c r="I8" s="2">
        <v>195</v>
      </c>
      <c r="J8" s="2">
        <v>205</v>
      </c>
      <c r="K8" s="2">
        <v>215</v>
      </c>
      <c r="L8" s="2">
        <v>220</v>
      </c>
      <c r="M8" s="2">
        <v>234</v>
      </c>
      <c r="N8" t="s">
        <v>1</v>
      </c>
    </row>
    <row r="9" spans="1:22" x14ac:dyDescent="0.25">
      <c r="A9" s="3">
        <v>0</v>
      </c>
      <c r="B9" s="3">
        <v>0</v>
      </c>
      <c r="C9" s="3">
        <v>1121</v>
      </c>
      <c r="D9" s="3">
        <v>1121</v>
      </c>
      <c r="E9" s="3">
        <v>501</v>
      </c>
      <c r="F9" s="3">
        <v>501</v>
      </c>
      <c r="G9" s="3">
        <v>1451</v>
      </c>
      <c r="H9" s="3">
        <v>504</v>
      </c>
      <c r="I9" s="3">
        <v>504</v>
      </c>
      <c r="J9" s="3">
        <v>1026</v>
      </c>
      <c r="K9" s="3">
        <v>943</v>
      </c>
      <c r="L9" s="3">
        <v>503</v>
      </c>
      <c r="M9" s="3">
        <v>503</v>
      </c>
      <c r="N9" s="3" t="s">
        <v>2</v>
      </c>
      <c r="O9" s="3"/>
    </row>
    <row r="10" spans="1:22" x14ac:dyDescent="0.25">
      <c r="A10" s="2"/>
      <c r="B10" s="2">
        <f>(B9-A9)/1000/(B8-A8)</f>
        <v>0</v>
      </c>
      <c r="C10" s="2">
        <f t="shared" ref="C10:M10" si="1">(C9-B9)/1000/(C8-B8)</f>
        <v>2.8025000000000001E-2</v>
      </c>
      <c r="D10" s="2">
        <f t="shared" si="1"/>
        <v>0</v>
      </c>
      <c r="E10" s="2">
        <f t="shared" si="1"/>
        <v>-6.2E-2</v>
      </c>
      <c r="F10" s="2">
        <f t="shared" si="1"/>
        <v>0</v>
      </c>
      <c r="G10" s="2">
        <f t="shared" si="1"/>
        <v>9.5000000000000001E-2</v>
      </c>
      <c r="H10" s="2">
        <f t="shared" si="1"/>
        <v>-4.7349999999999996E-2</v>
      </c>
      <c r="I10" s="2">
        <f t="shared" si="1"/>
        <v>0</v>
      </c>
      <c r="J10" s="2">
        <f t="shared" si="1"/>
        <v>5.2200000000000003E-2</v>
      </c>
      <c r="K10" s="2">
        <f t="shared" si="1"/>
        <v>-8.3000000000000001E-3</v>
      </c>
      <c r="L10" s="2">
        <f t="shared" si="1"/>
        <v>-8.7999999999999995E-2</v>
      </c>
      <c r="M10" s="2">
        <f t="shared" si="1"/>
        <v>0</v>
      </c>
    </row>
    <row r="11" spans="1:22" x14ac:dyDescent="0.25">
      <c r="A11" t="s">
        <v>3</v>
      </c>
    </row>
    <row r="12" spans="1:22" x14ac:dyDescent="0.25">
      <c r="A12" s="2">
        <v>0</v>
      </c>
      <c r="B12" s="2">
        <v>4.2</v>
      </c>
      <c r="C12" s="2">
        <v>4.8</v>
      </c>
      <c r="D12" s="2">
        <v>6</v>
      </c>
      <c r="E12" s="2">
        <v>6.5</v>
      </c>
      <c r="F12" s="2">
        <v>7.5</v>
      </c>
      <c r="G12" s="2">
        <v>8</v>
      </c>
      <c r="H12" s="2">
        <v>12</v>
      </c>
      <c r="I12" s="2">
        <v>12.5</v>
      </c>
      <c r="J12" s="2">
        <v>14</v>
      </c>
      <c r="K12" s="2">
        <v>15.5</v>
      </c>
      <c r="L12" s="2">
        <v>16</v>
      </c>
      <c r="M12" s="2">
        <v>16.8</v>
      </c>
      <c r="N12" s="2">
        <v>18</v>
      </c>
      <c r="O12" s="2">
        <v>19</v>
      </c>
      <c r="P12" s="2">
        <v>24</v>
      </c>
      <c r="Q12" s="2">
        <v>24.5</v>
      </c>
      <c r="R12" s="2">
        <v>25.5</v>
      </c>
      <c r="S12" s="2">
        <v>26</v>
      </c>
      <c r="T12" s="2">
        <v>27.5</v>
      </c>
      <c r="U12" s="2">
        <v>28</v>
      </c>
      <c r="V12" s="2">
        <v>32.18</v>
      </c>
    </row>
    <row r="13" spans="1:22" x14ac:dyDescent="0.25">
      <c r="A13">
        <v>45</v>
      </c>
      <c r="B13">
        <v>45</v>
      </c>
      <c r="C13">
        <v>90</v>
      </c>
      <c r="D13">
        <v>90</v>
      </c>
      <c r="E13">
        <v>40</v>
      </c>
      <c r="F13">
        <v>40</v>
      </c>
      <c r="G13">
        <v>90</v>
      </c>
      <c r="H13">
        <v>90</v>
      </c>
      <c r="I13">
        <v>60</v>
      </c>
      <c r="J13">
        <v>90</v>
      </c>
      <c r="K13">
        <v>90</v>
      </c>
      <c r="L13">
        <v>70</v>
      </c>
      <c r="M13">
        <v>100</v>
      </c>
      <c r="N13">
        <v>70</v>
      </c>
      <c r="O13">
        <v>90</v>
      </c>
      <c r="P13">
        <v>90</v>
      </c>
      <c r="Q13">
        <v>50</v>
      </c>
      <c r="R13">
        <v>50</v>
      </c>
      <c r="S13">
        <v>90</v>
      </c>
      <c r="T13">
        <v>90</v>
      </c>
      <c r="U13">
        <v>30</v>
      </c>
      <c r="V13">
        <v>30</v>
      </c>
    </row>
    <row r="14" spans="1:22" x14ac:dyDescent="0.25">
      <c r="A14" s="2"/>
      <c r="B14" s="2">
        <f>(B13-A13)/1000/(B12-A12)</f>
        <v>0</v>
      </c>
      <c r="C14" s="2">
        <f t="shared" ref="C14:V14" si="2">(C13-B13)/1000/(C12-B12)</f>
        <v>7.5000000000000039E-2</v>
      </c>
      <c r="D14" s="2">
        <f t="shared" si="2"/>
        <v>0</v>
      </c>
      <c r="E14" s="2">
        <f t="shared" si="2"/>
        <v>-0.1</v>
      </c>
      <c r="F14" s="2">
        <f t="shared" si="2"/>
        <v>0</v>
      </c>
      <c r="G14" s="2">
        <f t="shared" si="2"/>
        <v>0.1</v>
      </c>
      <c r="H14" s="2">
        <f t="shared" si="2"/>
        <v>0</v>
      </c>
      <c r="I14" s="2">
        <f t="shared" si="2"/>
        <v>-0.06</v>
      </c>
      <c r="J14" s="2">
        <f t="shared" si="2"/>
        <v>0.02</v>
      </c>
      <c r="K14" s="2">
        <f t="shared" si="2"/>
        <v>0</v>
      </c>
      <c r="L14" s="2">
        <f t="shared" si="2"/>
        <v>-0.04</v>
      </c>
      <c r="M14" s="2">
        <f t="shared" si="2"/>
        <v>3.7499999999999964E-2</v>
      </c>
      <c r="N14" s="2">
        <f t="shared" si="2"/>
        <v>-2.5000000000000015E-2</v>
      </c>
      <c r="O14" s="2">
        <f t="shared" si="2"/>
        <v>0.02</v>
      </c>
      <c r="P14" s="2">
        <f t="shared" si="2"/>
        <v>0</v>
      </c>
      <c r="Q14" s="2">
        <f t="shared" si="2"/>
        <v>-0.08</v>
      </c>
      <c r="R14" s="2">
        <f t="shared" si="2"/>
        <v>0</v>
      </c>
      <c r="S14" s="2">
        <f t="shared" si="2"/>
        <v>0.08</v>
      </c>
      <c r="T14" s="2">
        <f t="shared" si="2"/>
        <v>0</v>
      </c>
      <c r="U14" s="2">
        <f t="shared" si="2"/>
        <v>-0.12</v>
      </c>
      <c r="V14" s="2">
        <f t="shared" si="2"/>
        <v>0</v>
      </c>
    </row>
    <row r="16" spans="1:22" x14ac:dyDescent="0.25">
      <c r="A16" t="s">
        <v>5</v>
      </c>
    </row>
    <row r="18" spans="1:21" x14ac:dyDescent="0.25">
      <c r="A18" t="s">
        <v>0</v>
      </c>
    </row>
    <row r="19" spans="1:21" x14ac:dyDescent="0.25">
      <c r="A19" t="s">
        <v>7</v>
      </c>
      <c r="B19">
        <f>B26*$U$19</f>
        <v>1891.5703608247422</v>
      </c>
      <c r="C19">
        <f t="shared" ref="C19:H19" si="3">C26*$U$19</f>
        <v>9970.8609201030922</v>
      </c>
      <c r="D19">
        <f t="shared" si="3"/>
        <v>20312.164948453606</v>
      </c>
      <c r="E19">
        <f t="shared" si="3"/>
        <v>21302.382989690723</v>
      </c>
      <c r="F19">
        <f t="shared" si="3"/>
        <v>36734.550309278347</v>
      </c>
      <c r="G19">
        <f t="shared" si="3"/>
        <v>39333.491814432993</v>
      </c>
      <c r="H19">
        <f t="shared" si="3"/>
        <v>39596.026546391753</v>
      </c>
      <c r="J19" t="s">
        <v>6</v>
      </c>
      <c r="K19">
        <f>400/71.57</f>
        <v>5.5889339108565048</v>
      </c>
      <c r="L19" s="2">
        <f>B19*$K$19</f>
        <v>10571.861734384476</v>
      </c>
      <c r="M19" s="2">
        <f t="shared" ref="M19:R19" si="4">C19*$K$19</f>
        <v>55726.482716798062</v>
      </c>
      <c r="N19" s="2">
        <f t="shared" si="4"/>
        <v>113523.34748332323</v>
      </c>
      <c r="O19" s="2">
        <f t="shared" si="4"/>
        <v>119057.61067313525</v>
      </c>
      <c r="P19" s="2">
        <f t="shared" si="4"/>
        <v>205306.97392359006</v>
      </c>
      <c r="Q19" s="2">
        <f t="shared" si="4"/>
        <v>219832.28623408132</v>
      </c>
      <c r="R19" s="2">
        <f t="shared" si="4"/>
        <v>221299.57550030324</v>
      </c>
      <c r="S19" t="s">
        <v>2</v>
      </c>
      <c r="U19">
        <f>234000/3298/400*71.57</f>
        <v>12.695103092783505</v>
      </c>
    </row>
    <row r="20" spans="1:21" x14ac:dyDescent="0.25">
      <c r="A20" t="s">
        <v>8</v>
      </c>
      <c r="B20">
        <v>9.75</v>
      </c>
      <c r="C20">
        <v>11.41</v>
      </c>
      <c r="D20">
        <v>22</v>
      </c>
      <c r="E20">
        <v>23.61</v>
      </c>
      <c r="F20">
        <v>17.73</v>
      </c>
      <c r="G20">
        <v>14.82</v>
      </c>
      <c r="H20">
        <v>10.68</v>
      </c>
      <c r="L20" s="2">
        <f>B20*$K$19</f>
        <v>54.492105630850922</v>
      </c>
      <c r="M20" s="2">
        <f t="shared" ref="M20:R20" si="5">C20*$K$19</f>
        <v>63.769735922872719</v>
      </c>
      <c r="N20" s="2">
        <f t="shared" si="5"/>
        <v>122.9565460388431</v>
      </c>
      <c r="O20" s="2">
        <f t="shared" si="5"/>
        <v>131.95472963532208</v>
      </c>
      <c r="P20" s="2">
        <f t="shared" si="5"/>
        <v>99.09179823948584</v>
      </c>
      <c r="Q20" s="2">
        <f t="shared" si="5"/>
        <v>82.828000558893407</v>
      </c>
      <c r="R20" s="2">
        <f t="shared" si="5"/>
        <v>59.689814167947468</v>
      </c>
      <c r="S20" t="s">
        <v>2</v>
      </c>
    </row>
    <row r="21" spans="1:21" x14ac:dyDescent="0.25">
      <c r="K21" t="s">
        <v>9</v>
      </c>
      <c r="L21" s="2">
        <f>(0.9*9.8*L20)^0.5</f>
        <v>21.923055710007791</v>
      </c>
      <c r="M21" s="2">
        <f t="shared" ref="M21:R21" si="6">(0.9*9.8*M20)^0.5</f>
        <v>23.716008745987114</v>
      </c>
      <c r="N21" s="2">
        <f t="shared" si="6"/>
        <v>32.931394383818557</v>
      </c>
      <c r="O21" s="2">
        <f t="shared" si="6"/>
        <v>34.115109781203117</v>
      </c>
      <c r="P21" s="2">
        <f t="shared" si="6"/>
        <v>29.56331612780043</v>
      </c>
      <c r="Q21" s="2">
        <f t="shared" si="6"/>
        <v>27.028558321328202</v>
      </c>
      <c r="R21" s="2">
        <f t="shared" si="6"/>
        <v>22.9448068407929</v>
      </c>
      <c r="S21" t="s">
        <v>10</v>
      </c>
    </row>
    <row r="22" spans="1:21" x14ac:dyDescent="0.25">
      <c r="A22" t="s">
        <v>3</v>
      </c>
    </row>
    <row r="23" spans="1:21" x14ac:dyDescent="0.25">
      <c r="A23" s="2" t="s">
        <v>7</v>
      </c>
      <c r="B23" s="2">
        <v>5.12</v>
      </c>
      <c r="C23" s="2">
        <v>7.64</v>
      </c>
      <c r="D23" s="2">
        <v>8.4499999999999993</v>
      </c>
      <c r="E23" s="2">
        <v>13.79</v>
      </c>
      <c r="F23" s="2">
        <v>15.23</v>
      </c>
      <c r="G23" s="2">
        <v>18.760000000000002</v>
      </c>
      <c r="H23" s="2">
        <v>19.23</v>
      </c>
      <c r="I23" s="2">
        <v>20.53</v>
      </c>
      <c r="J23" s="2">
        <v>22.61</v>
      </c>
      <c r="K23" s="2">
        <v>23.22</v>
      </c>
      <c r="L23" s="2">
        <v>27.69</v>
      </c>
      <c r="M23" s="2">
        <v>28.45</v>
      </c>
      <c r="N23" s="2">
        <v>30.22</v>
      </c>
      <c r="O23" s="2">
        <v>32.229999999999997</v>
      </c>
      <c r="Q23">
        <f>135/32.23</f>
        <v>4.1886441203847351</v>
      </c>
    </row>
    <row r="24" spans="1:21" x14ac:dyDescent="0.25">
      <c r="A24" s="2" t="s">
        <v>8</v>
      </c>
      <c r="B24" s="2">
        <v>25.46</v>
      </c>
      <c r="C24" s="2">
        <v>21.36</v>
      </c>
      <c r="D24" s="2">
        <v>35.619999999999997</v>
      </c>
      <c r="E24" s="2">
        <v>26.33</v>
      </c>
      <c r="F24" s="2">
        <v>46.39</v>
      </c>
      <c r="G24" s="2">
        <v>31.26</v>
      </c>
      <c r="H24" s="2">
        <v>96.41</v>
      </c>
      <c r="I24" s="2">
        <v>15.22</v>
      </c>
      <c r="J24" s="2">
        <v>62.63</v>
      </c>
      <c r="K24" s="2">
        <v>24.89</v>
      </c>
      <c r="L24" s="2">
        <v>54.33</v>
      </c>
      <c r="M24" s="2">
        <v>17.29</v>
      </c>
      <c r="N24" s="2">
        <v>31.51</v>
      </c>
      <c r="O24" s="2">
        <v>20.68</v>
      </c>
    </row>
    <row r="25" spans="1:21" x14ac:dyDescent="0.25">
      <c r="A25" s="2" t="s">
        <v>9</v>
      </c>
      <c r="B25" s="2">
        <f>(0.9*9.8*B24)^0.5</f>
        <v>14.985232730925469</v>
      </c>
      <c r="C25" s="2">
        <f t="shared" ref="C25:O25" si="7">(0.9*9.8*C24)^0.5</f>
        <v>13.725713096229281</v>
      </c>
      <c r="D25" s="2">
        <f t="shared" si="7"/>
        <v>17.724796190647719</v>
      </c>
      <c r="E25" s="2">
        <f t="shared" si="7"/>
        <v>15.239114147482457</v>
      </c>
      <c r="F25" s="2">
        <f t="shared" si="7"/>
        <v>20.227698831058365</v>
      </c>
      <c r="G25" s="2">
        <f t="shared" si="7"/>
        <v>16.604613816647468</v>
      </c>
      <c r="H25" s="2">
        <f t="shared" si="7"/>
        <v>29.160524686637583</v>
      </c>
      <c r="I25" s="2">
        <f t="shared" si="7"/>
        <v>11.586215948272327</v>
      </c>
      <c r="J25" s="2">
        <f t="shared" si="7"/>
        <v>23.503118941961723</v>
      </c>
      <c r="K25" s="2">
        <f t="shared" si="7"/>
        <v>14.816538057184614</v>
      </c>
      <c r="L25" s="2">
        <f t="shared" si="7"/>
        <v>21.890422563303797</v>
      </c>
      <c r="M25" s="2">
        <f t="shared" si="7"/>
        <v>12.348999959510891</v>
      </c>
      <c r="N25" s="2">
        <f t="shared" si="7"/>
        <v>16.670878801071048</v>
      </c>
      <c r="O25" s="2">
        <f t="shared" si="7"/>
        <v>13.505465560283364</v>
      </c>
    </row>
    <row r="26" spans="1:21" hidden="1" x14ac:dyDescent="0.25">
      <c r="B26">
        <v>149</v>
      </c>
      <c r="C26">
        <v>785.41</v>
      </c>
      <c r="D26">
        <v>1600</v>
      </c>
      <c r="E26">
        <v>1678</v>
      </c>
      <c r="F26">
        <v>2893.6</v>
      </c>
      <c r="G26">
        <v>3098.32</v>
      </c>
      <c r="H26">
        <v>3119</v>
      </c>
    </row>
    <row r="27" spans="1:21" x14ac:dyDescent="0.25">
      <c r="B27" s="4">
        <f>B23*$Q$23</f>
        <v>21.445857896369844</v>
      </c>
      <c r="C27" s="4">
        <f t="shared" ref="C27:O27" si="8">C23*$Q$23</f>
        <v>32.001241079739373</v>
      </c>
      <c r="D27" s="4">
        <f t="shared" si="8"/>
        <v>35.394042817251005</v>
      </c>
      <c r="E27" s="4">
        <f t="shared" si="8"/>
        <v>57.76140242010549</v>
      </c>
      <c r="F27" s="4">
        <f t="shared" si="8"/>
        <v>63.793049953459516</v>
      </c>
      <c r="G27" s="4">
        <f t="shared" si="8"/>
        <v>78.578963698417638</v>
      </c>
      <c r="H27" s="4">
        <f t="shared" si="8"/>
        <v>80.547626434998463</v>
      </c>
      <c r="I27" s="4">
        <f t="shared" si="8"/>
        <v>85.992863791498621</v>
      </c>
      <c r="J27" s="4">
        <f t="shared" si="8"/>
        <v>94.705243561898854</v>
      </c>
      <c r="K27" s="4">
        <f t="shared" si="8"/>
        <v>97.260316475333539</v>
      </c>
      <c r="L27" s="4">
        <f t="shared" si="8"/>
        <v>115.98355569345333</v>
      </c>
      <c r="M27" s="4">
        <f t="shared" si="8"/>
        <v>119.16692522494571</v>
      </c>
      <c r="N27" s="4">
        <f t="shared" si="8"/>
        <v>126.58082531802668</v>
      </c>
      <c r="O27" s="4">
        <f t="shared" si="8"/>
        <v>135</v>
      </c>
    </row>
    <row r="28" spans="1:21" x14ac:dyDescent="0.25">
      <c r="B28" s="4">
        <f>0.4*B24</f>
        <v>10.184000000000001</v>
      </c>
      <c r="C28" s="4">
        <f t="shared" ref="C28:O28" si="9">0.4*C24</f>
        <v>8.5440000000000005</v>
      </c>
      <c r="D28" s="4">
        <f t="shared" si="9"/>
        <v>14.247999999999999</v>
      </c>
      <c r="E28" s="4">
        <f t="shared" si="9"/>
        <v>10.532</v>
      </c>
      <c r="F28" s="4">
        <f t="shared" si="9"/>
        <v>18.556000000000001</v>
      </c>
      <c r="G28" s="4">
        <f t="shared" si="9"/>
        <v>12.504000000000001</v>
      </c>
      <c r="H28" s="4">
        <f t="shared" si="9"/>
        <v>38.564</v>
      </c>
      <c r="I28" s="4">
        <f t="shared" si="9"/>
        <v>6.088000000000001</v>
      </c>
      <c r="J28" s="4">
        <f t="shared" si="9"/>
        <v>25.052000000000003</v>
      </c>
      <c r="K28" s="4">
        <f t="shared" si="9"/>
        <v>9.9560000000000013</v>
      </c>
      <c r="L28" s="4">
        <f t="shared" si="9"/>
        <v>21.731999999999999</v>
      </c>
      <c r="M28" s="4">
        <f t="shared" si="9"/>
        <v>6.9160000000000004</v>
      </c>
      <c r="N28" s="4">
        <f t="shared" si="9"/>
        <v>12.604000000000001</v>
      </c>
      <c r="O28" s="4">
        <f t="shared" si="9"/>
        <v>8.2720000000000002</v>
      </c>
    </row>
    <row r="29" spans="1:21" x14ac:dyDescent="0.25">
      <c r="B29" s="4">
        <f>(0.9*9.8*B28)^0.5</f>
        <v>9.4774933394859211</v>
      </c>
      <c r="C29" s="4">
        <f t="shared" ref="C29:D29" si="10">(0.9*9.8*C28)^0.5</f>
        <v>8.6809031788172817</v>
      </c>
      <c r="D29" s="4">
        <f t="shared" si="10"/>
        <v>11.210145404944576</v>
      </c>
      <c r="E29" s="4">
        <f t="shared" ref="C29:O29" si="11">(0.9*9.8*E28)^0.5</f>
        <v>9.6380620458679349</v>
      </c>
      <c r="F29" s="4">
        <f t="shared" si="11"/>
        <v>12.793120026013984</v>
      </c>
      <c r="G29" s="4">
        <f t="shared" si="11"/>
        <v>10.501679865621501</v>
      </c>
      <c r="H29" s="4">
        <f t="shared" si="11"/>
        <v>18.442735155068512</v>
      </c>
      <c r="I29" s="4">
        <f t="shared" si="11"/>
        <v>7.3277663718216353</v>
      </c>
      <c r="J29" s="4">
        <f t="shared" si="11"/>
        <v>14.864677594889168</v>
      </c>
      <c r="K29" s="4">
        <f t="shared" si="11"/>
        <v>9.3708014598539009</v>
      </c>
      <c r="L29" s="4">
        <f t="shared" si="11"/>
        <v>13.844718848716287</v>
      </c>
      <c r="M29" s="4">
        <f t="shared" si="11"/>
        <v>7.810193339476303</v>
      </c>
      <c r="N29" s="4">
        <f t="shared" si="11"/>
        <v>10.543589521600317</v>
      </c>
      <c r="O29" s="4">
        <f t="shared" si="11"/>
        <v>8.5416064062914998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86150</cp:lastModifiedBy>
  <dcterms:created xsi:type="dcterms:W3CDTF">2022-02-21T06:39:39Z</dcterms:created>
  <dcterms:modified xsi:type="dcterms:W3CDTF">2022-02-21T09:36:56Z</dcterms:modified>
</cp:coreProperties>
</file>