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ot\sandbox\coursera\global-warming-model\"/>
    </mc:Choice>
  </mc:AlternateContent>
  <bookViews>
    <workbookView xWindow="0" yWindow="0" windowWidth="16296" windowHeight="5436" activeTab="1"/>
  </bookViews>
  <sheets>
    <sheet name="Parameters" sheetId="4" r:id="rId1"/>
    <sheet name="Model5" sheetId="3" r:id="rId2"/>
    <sheet name="Graphs" sheetId="5" r:id="rId3"/>
  </sheets>
  <definedNames>
    <definedName name="A" comment="Growth rate for CO2">Parameters!$B$4</definedName>
    <definedName name="Aerosol_coeff">Parameters!$B$15</definedName>
    <definedName name="B">Parameters!$B$5</definedName>
    <definedName name="C_">Parameters!$B$7</definedName>
    <definedName name="Equilibrium_CO2">Parameters!$B$2</definedName>
    <definedName name="Initial_CO2">Parameters!$B$3</definedName>
    <definedName name="Response_time">Parameters!$B$8</definedName>
    <definedName name="Timestep">Parameters!$B$10</definedName>
    <definedName name="Without_Us_target">Parameters!$B$9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C4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C94" i="3" l="1"/>
  <c r="B7" i="4"/>
  <c r="C5" i="3"/>
  <c r="B15" i="4" l="1"/>
  <c r="D5" i="3" s="1"/>
  <c r="O5" i="3"/>
  <c r="P5" i="3" s="1"/>
  <c r="C6" i="3"/>
  <c r="D205" i="3" l="1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95" i="3"/>
  <c r="D204" i="3"/>
  <c r="D200" i="3"/>
  <c r="D196" i="3"/>
  <c r="D188" i="3"/>
  <c r="D184" i="3"/>
  <c r="D176" i="3"/>
  <c r="D168" i="3"/>
  <c r="D160" i="3"/>
  <c r="D148" i="3"/>
  <c r="D140" i="3"/>
  <c r="D132" i="3"/>
  <c r="D124" i="3"/>
  <c r="D112" i="3"/>
  <c r="D104" i="3"/>
  <c r="D96" i="3"/>
  <c r="D88" i="3"/>
  <c r="D80" i="3"/>
  <c r="D68" i="3"/>
  <c r="D64" i="3"/>
  <c r="D56" i="3"/>
  <c r="D44" i="3"/>
  <c r="D36" i="3"/>
  <c r="D28" i="3"/>
  <c r="D20" i="3"/>
  <c r="D12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192" i="3"/>
  <c r="D180" i="3"/>
  <c r="D172" i="3"/>
  <c r="D164" i="3"/>
  <c r="D156" i="3"/>
  <c r="D152" i="3"/>
  <c r="D144" i="3"/>
  <c r="D136" i="3"/>
  <c r="D128" i="3"/>
  <c r="D120" i="3"/>
  <c r="D116" i="3"/>
  <c r="D108" i="3"/>
  <c r="D100" i="3"/>
  <c r="D92" i="3"/>
  <c r="D84" i="3"/>
  <c r="D76" i="3"/>
  <c r="D72" i="3"/>
  <c r="D60" i="3"/>
  <c r="D52" i="3"/>
  <c r="D48" i="3"/>
  <c r="D40" i="3"/>
  <c r="D32" i="3"/>
  <c r="D24" i="3"/>
  <c r="D16" i="3"/>
  <c r="D8" i="3"/>
  <c r="O6" i="3"/>
  <c r="E95" i="3" l="1"/>
  <c r="P6" i="3"/>
  <c r="Q6" i="3"/>
  <c r="O7" i="3"/>
  <c r="C7" i="3"/>
  <c r="Q7" i="3" l="1"/>
  <c r="R7" i="3" s="1"/>
  <c r="P7" i="3"/>
  <c r="Q5" i="3"/>
  <c r="R5" i="3" s="1"/>
  <c r="S5" i="3" s="1"/>
  <c r="T5" i="3" s="1"/>
  <c r="R6" i="3"/>
  <c r="S6" i="3" s="1"/>
  <c r="T6" i="3" s="1"/>
  <c r="U6" i="3" s="1"/>
  <c r="O9" i="3"/>
  <c r="C9" i="3"/>
  <c r="O8" i="3"/>
  <c r="C8" i="3"/>
  <c r="Q8" i="3" l="1"/>
  <c r="R8" i="3" s="1"/>
  <c r="P8" i="3"/>
  <c r="S7" i="3"/>
  <c r="T7" i="3" s="1"/>
  <c r="U7" i="3" s="1"/>
  <c r="Q9" i="3"/>
  <c r="R9" i="3" s="1"/>
  <c r="P9" i="3"/>
  <c r="O10" i="3"/>
  <c r="C10" i="3"/>
  <c r="S9" i="3" l="1"/>
  <c r="T9" i="3" s="1"/>
  <c r="U9" i="3" s="1"/>
  <c r="P10" i="3"/>
  <c r="Q10" i="3"/>
  <c r="R10" i="3" s="1"/>
  <c r="S8" i="3"/>
  <c r="T8" i="3" s="1"/>
  <c r="U8" i="3" s="1"/>
  <c r="O11" i="3"/>
  <c r="C11" i="3"/>
  <c r="S10" i="3" l="1"/>
  <c r="T10" i="3" s="1"/>
  <c r="U10" i="3" s="1"/>
  <c r="Q11" i="3"/>
  <c r="R11" i="3" s="1"/>
  <c r="P11" i="3"/>
  <c r="O12" i="3"/>
  <c r="C12" i="3"/>
  <c r="S11" i="3" l="1"/>
  <c r="T11" i="3" s="1"/>
  <c r="U11" i="3" s="1"/>
  <c r="P12" i="3"/>
  <c r="Q12" i="3"/>
  <c r="R12" i="3" s="1"/>
  <c r="O13" i="3"/>
  <c r="C13" i="3"/>
  <c r="S12" i="3" l="1"/>
  <c r="T12" i="3" s="1"/>
  <c r="U12" i="3" s="1"/>
  <c r="Q13" i="3"/>
  <c r="R13" i="3" s="1"/>
  <c r="P13" i="3"/>
  <c r="O14" i="3"/>
  <c r="C14" i="3"/>
  <c r="S13" i="3" l="1"/>
  <c r="T13" i="3" s="1"/>
  <c r="U13" i="3" s="1"/>
  <c r="Q14" i="3"/>
  <c r="R14" i="3" s="1"/>
  <c r="P14" i="3"/>
  <c r="O15" i="3"/>
  <c r="C15" i="3"/>
  <c r="Q15" i="3" l="1"/>
  <c r="R15" i="3" s="1"/>
  <c r="P15" i="3"/>
  <c r="S14" i="3"/>
  <c r="T14" i="3" s="1"/>
  <c r="U14" i="3" s="1"/>
  <c r="O16" i="3"/>
  <c r="C16" i="3"/>
  <c r="S15" i="3" l="1"/>
  <c r="T15" i="3" s="1"/>
  <c r="U15" i="3" s="1"/>
  <c r="Q16" i="3"/>
  <c r="R16" i="3" s="1"/>
  <c r="P16" i="3"/>
  <c r="O17" i="3"/>
  <c r="C17" i="3"/>
  <c r="P17" i="3" l="1"/>
  <c r="Q17" i="3"/>
  <c r="R17" i="3" s="1"/>
  <c r="S16" i="3"/>
  <c r="T16" i="3" s="1"/>
  <c r="U16" i="3" s="1"/>
  <c r="O18" i="3"/>
  <c r="C18" i="3"/>
  <c r="Q18" i="3" l="1"/>
  <c r="R18" i="3" s="1"/>
  <c r="P18" i="3"/>
  <c r="S17" i="3"/>
  <c r="T17" i="3" s="1"/>
  <c r="U17" i="3" s="1"/>
  <c r="O19" i="3"/>
  <c r="C19" i="3"/>
  <c r="S18" i="3" l="1"/>
  <c r="T18" i="3" s="1"/>
  <c r="U18" i="3" s="1"/>
  <c r="Q19" i="3"/>
  <c r="R19" i="3" s="1"/>
  <c r="P19" i="3"/>
  <c r="O20" i="3"/>
  <c r="C20" i="3"/>
  <c r="P20" i="3" l="1"/>
  <c r="Q20" i="3"/>
  <c r="R20" i="3" s="1"/>
  <c r="S19" i="3"/>
  <c r="T19" i="3" s="1"/>
  <c r="U19" i="3" s="1"/>
  <c r="O21" i="3"/>
  <c r="C21" i="3"/>
  <c r="S20" i="3" l="1"/>
  <c r="T20" i="3" s="1"/>
  <c r="U20" i="3" s="1"/>
  <c r="Q21" i="3"/>
  <c r="R21" i="3" s="1"/>
  <c r="P21" i="3"/>
  <c r="O22" i="3"/>
  <c r="C22" i="3"/>
  <c r="Q22" i="3" l="1"/>
  <c r="R22" i="3" s="1"/>
  <c r="P22" i="3"/>
  <c r="S21" i="3"/>
  <c r="T21" i="3" s="1"/>
  <c r="U21" i="3" s="1"/>
  <c r="O23" i="3"/>
  <c r="C23" i="3"/>
  <c r="Q23" i="3" l="1"/>
  <c r="R23" i="3" s="1"/>
  <c r="P23" i="3"/>
  <c r="S22" i="3"/>
  <c r="T22" i="3" s="1"/>
  <c r="U22" i="3" s="1"/>
  <c r="O24" i="3"/>
  <c r="C24" i="3"/>
  <c r="S23" i="3" l="1"/>
  <c r="T23" i="3" s="1"/>
  <c r="U23" i="3" s="1"/>
  <c r="P24" i="3"/>
  <c r="Q24" i="3"/>
  <c r="R24" i="3" s="1"/>
  <c r="O25" i="3"/>
  <c r="C25" i="3"/>
  <c r="S24" i="3" l="1"/>
  <c r="T24" i="3" s="1"/>
  <c r="U24" i="3" s="1"/>
  <c r="Q25" i="3"/>
  <c r="R25" i="3" s="1"/>
  <c r="P25" i="3"/>
  <c r="O26" i="3"/>
  <c r="C26" i="3"/>
  <c r="Q26" i="3" l="1"/>
  <c r="R26" i="3" s="1"/>
  <c r="P26" i="3"/>
  <c r="S25" i="3"/>
  <c r="T25" i="3" s="1"/>
  <c r="U25" i="3" s="1"/>
  <c r="O27" i="3"/>
  <c r="C27" i="3"/>
  <c r="Q27" i="3" l="1"/>
  <c r="R27" i="3" s="1"/>
  <c r="P27" i="3"/>
  <c r="S26" i="3"/>
  <c r="T26" i="3" s="1"/>
  <c r="U26" i="3" s="1"/>
  <c r="O28" i="3"/>
  <c r="C28" i="3"/>
  <c r="P28" i="3" l="1"/>
  <c r="Q28" i="3"/>
  <c r="R28" i="3" s="1"/>
  <c r="S27" i="3"/>
  <c r="T27" i="3" s="1"/>
  <c r="U27" i="3" s="1"/>
  <c r="O29" i="3"/>
  <c r="C29" i="3"/>
  <c r="Q29" i="3" l="1"/>
  <c r="R29" i="3" s="1"/>
  <c r="P29" i="3"/>
  <c r="S28" i="3"/>
  <c r="T28" i="3" s="1"/>
  <c r="U28" i="3" s="1"/>
  <c r="O30" i="3"/>
  <c r="C30" i="3"/>
  <c r="Q30" i="3" l="1"/>
  <c r="R30" i="3" s="1"/>
  <c r="P30" i="3"/>
  <c r="S29" i="3"/>
  <c r="T29" i="3" s="1"/>
  <c r="U29" i="3" s="1"/>
  <c r="O31" i="3"/>
  <c r="C31" i="3"/>
  <c r="P31" i="3" l="1"/>
  <c r="Q31" i="3"/>
  <c r="R31" i="3" s="1"/>
  <c r="S30" i="3"/>
  <c r="T30" i="3" s="1"/>
  <c r="U30" i="3" s="1"/>
  <c r="O32" i="3"/>
  <c r="C32" i="3"/>
  <c r="Q32" i="3" l="1"/>
  <c r="R32" i="3" s="1"/>
  <c r="P32" i="3"/>
  <c r="S31" i="3"/>
  <c r="T31" i="3" s="1"/>
  <c r="U31" i="3" s="1"/>
  <c r="O33" i="3"/>
  <c r="C33" i="3"/>
  <c r="P33" i="3" l="1"/>
  <c r="Q33" i="3"/>
  <c r="R33" i="3" s="1"/>
  <c r="S32" i="3"/>
  <c r="T32" i="3" s="1"/>
  <c r="U32" i="3" s="1"/>
  <c r="O34" i="3"/>
  <c r="C34" i="3"/>
  <c r="Q34" i="3" l="1"/>
  <c r="R34" i="3" s="1"/>
  <c r="P34" i="3"/>
  <c r="S33" i="3"/>
  <c r="T33" i="3" s="1"/>
  <c r="U33" i="3" s="1"/>
  <c r="O35" i="3"/>
  <c r="C35" i="3"/>
  <c r="S34" i="3" l="1"/>
  <c r="T34" i="3" s="1"/>
  <c r="U34" i="3" s="1"/>
  <c r="Q35" i="3"/>
  <c r="R35" i="3" s="1"/>
  <c r="P35" i="3"/>
  <c r="O36" i="3"/>
  <c r="C36" i="3"/>
  <c r="S35" i="3" l="1"/>
  <c r="T35" i="3" s="1"/>
  <c r="U35" i="3" s="1"/>
  <c r="P36" i="3"/>
  <c r="Q36" i="3"/>
  <c r="R36" i="3" s="1"/>
  <c r="O37" i="3"/>
  <c r="C37" i="3"/>
  <c r="S36" i="3" l="1"/>
  <c r="T36" i="3" s="1"/>
  <c r="U36" i="3" s="1"/>
  <c r="Q37" i="3"/>
  <c r="R37" i="3" s="1"/>
  <c r="P37" i="3"/>
  <c r="O38" i="3"/>
  <c r="C38" i="3"/>
  <c r="S37" i="3" l="1"/>
  <c r="T37" i="3" s="1"/>
  <c r="U37" i="3" s="1"/>
  <c r="Q38" i="3"/>
  <c r="R38" i="3" s="1"/>
  <c r="P38" i="3"/>
  <c r="O39" i="3"/>
  <c r="C39" i="3"/>
  <c r="P39" i="3" l="1"/>
  <c r="Q39" i="3"/>
  <c r="R39" i="3" s="1"/>
  <c r="S38" i="3"/>
  <c r="T38" i="3" s="1"/>
  <c r="U38" i="3" s="1"/>
  <c r="O40" i="3"/>
  <c r="C40" i="3"/>
  <c r="Q40" i="3" l="1"/>
  <c r="R40" i="3" s="1"/>
  <c r="P40" i="3"/>
  <c r="S39" i="3"/>
  <c r="T39" i="3" s="1"/>
  <c r="U39" i="3" s="1"/>
  <c r="O41" i="3"/>
  <c r="C41" i="3"/>
  <c r="Q41" i="3" l="1"/>
  <c r="R41" i="3" s="1"/>
  <c r="P41" i="3"/>
  <c r="S40" i="3"/>
  <c r="T40" i="3" s="1"/>
  <c r="U40" i="3" s="1"/>
  <c r="O42" i="3"/>
  <c r="C42" i="3"/>
  <c r="P42" i="3" l="1"/>
  <c r="Q42" i="3"/>
  <c r="R42" i="3" s="1"/>
  <c r="S41" i="3"/>
  <c r="T41" i="3" s="1"/>
  <c r="U41" i="3" s="1"/>
  <c r="O43" i="3"/>
  <c r="C43" i="3"/>
  <c r="P43" i="3" l="1"/>
  <c r="Q43" i="3"/>
  <c r="R43" i="3" s="1"/>
  <c r="S42" i="3"/>
  <c r="T42" i="3" s="1"/>
  <c r="U42" i="3" s="1"/>
  <c r="O44" i="3"/>
  <c r="C44" i="3"/>
  <c r="Q44" i="3" l="1"/>
  <c r="R44" i="3" s="1"/>
  <c r="P44" i="3"/>
  <c r="S43" i="3"/>
  <c r="T43" i="3" s="1"/>
  <c r="U43" i="3" s="1"/>
  <c r="O45" i="3"/>
  <c r="C45" i="3"/>
  <c r="Q45" i="3" l="1"/>
  <c r="R45" i="3" s="1"/>
  <c r="P45" i="3"/>
  <c r="S44" i="3"/>
  <c r="T44" i="3" s="1"/>
  <c r="U44" i="3" s="1"/>
  <c r="O46" i="3"/>
  <c r="C46" i="3"/>
  <c r="P46" i="3" l="1"/>
  <c r="Q46" i="3"/>
  <c r="R46" i="3" s="1"/>
  <c r="S45" i="3"/>
  <c r="T45" i="3" s="1"/>
  <c r="U45" i="3" s="1"/>
  <c r="O47" i="3"/>
  <c r="C47" i="3"/>
  <c r="Q47" i="3" l="1"/>
  <c r="R47" i="3" s="1"/>
  <c r="P47" i="3"/>
  <c r="S46" i="3"/>
  <c r="T46" i="3" s="1"/>
  <c r="U46" i="3" s="1"/>
  <c r="O48" i="3"/>
  <c r="C48" i="3"/>
  <c r="Q48" i="3" l="1"/>
  <c r="R48" i="3" s="1"/>
  <c r="P48" i="3"/>
  <c r="S47" i="3"/>
  <c r="T47" i="3" s="1"/>
  <c r="U47" i="3" s="1"/>
  <c r="O49" i="3"/>
  <c r="C49" i="3"/>
  <c r="Q49" i="3" l="1"/>
  <c r="R49" i="3" s="1"/>
  <c r="P49" i="3"/>
  <c r="S48" i="3"/>
  <c r="T48" i="3" s="1"/>
  <c r="U48" i="3" s="1"/>
  <c r="O50" i="3"/>
  <c r="C50" i="3"/>
  <c r="S49" i="3" l="1"/>
  <c r="T49" i="3" s="1"/>
  <c r="U49" i="3" s="1"/>
  <c r="Q50" i="3"/>
  <c r="R50" i="3" s="1"/>
  <c r="P50" i="3"/>
  <c r="O51" i="3"/>
  <c r="C51" i="3"/>
  <c r="Q51" i="3" l="1"/>
  <c r="R51" i="3" s="1"/>
  <c r="P51" i="3"/>
  <c r="S50" i="3"/>
  <c r="T50" i="3" s="1"/>
  <c r="U50" i="3" s="1"/>
  <c r="O52" i="3"/>
  <c r="C52" i="3"/>
  <c r="S51" i="3" l="1"/>
  <c r="T51" i="3" s="1"/>
  <c r="U51" i="3" s="1"/>
  <c r="Q52" i="3"/>
  <c r="R52" i="3" s="1"/>
  <c r="P52" i="3"/>
  <c r="O53" i="3"/>
  <c r="C53" i="3"/>
  <c r="P53" i="3" l="1"/>
  <c r="Q53" i="3"/>
  <c r="R53" i="3" s="1"/>
  <c r="S52" i="3"/>
  <c r="T52" i="3" s="1"/>
  <c r="U52" i="3" s="1"/>
  <c r="O54" i="3"/>
  <c r="C54" i="3"/>
  <c r="Q54" i="3" l="1"/>
  <c r="R54" i="3" s="1"/>
  <c r="P54" i="3"/>
  <c r="S53" i="3"/>
  <c r="T53" i="3" s="1"/>
  <c r="U53" i="3" s="1"/>
  <c r="O55" i="3"/>
  <c r="C55" i="3"/>
  <c r="Q55" i="3" l="1"/>
  <c r="R55" i="3" s="1"/>
  <c r="P55" i="3"/>
  <c r="S54" i="3"/>
  <c r="T54" i="3" s="1"/>
  <c r="U54" i="3" s="1"/>
  <c r="O56" i="3"/>
  <c r="C56" i="3"/>
  <c r="S55" i="3" l="1"/>
  <c r="T55" i="3" s="1"/>
  <c r="U55" i="3" s="1"/>
  <c r="P56" i="3"/>
  <c r="Q56" i="3"/>
  <c r="R56" i="3" s="1"/>
  <c r="O57" i="3"/>
  <c r="C57" i="3"/>
  <c r="S56" i="3" l="1"/>
  <c r="T56" i="3" s="1"/>
  <c r="U56" i="3" s="1"/>
  <c r="Q57" i="3"/>
  <c r="R57" i="3" s="1"/>
  <c r="P57" i="3"/>
  <c r="O58" i="3"/>
  <c r="C58" i="3"/>
  <c r="S57" i="3" l="1"/>
  <c r="T57" i="3" s="1"/>
  <c r="U57" i="3" s="1"/>
  <c r="Q58" i="3"/>
  <c r="R58" i="3" s="1"/>
  <c r="P58" i="3"/>
  <c r="O59" i="3"/>
  <c r="C59" i="3"/>
  <c r="P59" i="3" l="1"/>
  <c r="Q59" i="3"/>
  <c r="R59" i="3" s="1"/>
  <c r="S58" i="3"/>
  <c r="T58" i="3" s="1"/>
  <c r="U58" i="3" s="1"/>
  <c r="O60" i="3"/>
  <c r="C60" i="3"/>
  <c r="P60" i="3" l="1"/>
  <c r="Q60" i="3"/>
  <c r="R60" i="3" s="1"/>
  <c r="S59" i="3"/>
  <c r="T59" i="3" s="1"/>
  <c r="U59" i="3" s="1"/>
  <c r="O61" i="3"/>
  <c r="C61" i="3"/>
  <c r="S60" i="3" l="1"/>
  <c r="T60" i="3" s="1"/>
  <c r="U60" i="3" s="1"/>
  <c r="Q61" i="3"/>
  <c r="R61" i="3" s="1"/>
  <c r="P61" i="3"/>
  <c r="O62" i="3"/>
  <c r="C62" i="3"/>
  <c r="Q62" i="3" l="1"/>
  <c r="R62" i="3" s="1"/>
  <c r="P62" i="3"/>
  <c r="S61" i="3"/>
  <c r="T61" i="3" s="1"/>
  <c r="U61" i="3" s="1"/>
  <c r="O63" i="3"/>
  <c r="C63" i="3"/>
  <c r="S62" i="3" l="1"/>
  <c r="T62" i="3" s="1"/>
  <c r="U62" i="3" s="1"/>
  <c r="P63" i="3"/>
  <c r="Q63" i="3"/>
  <c r="R63" i="3" s="1"/>
  <c r="O64" i="3"/>
  <c r="C64" i="3"/>
  <c r="Q64" i="3" l="1"/>
  <c r="R64" i="3" s="1"/>
  <c r="P64" i="3"/>
  <c r="S63" i="3"/>
  <c r="T63" i="3" s="1"/>
  <c r="U63" i="3" s="1"/>
  <c r="O65" i="3"/>
  <c r="C65" i="3"/>
  <c r="Q65" i="3" l="1"/>
  <c r="R65" i="3" s="1"/>
  <c r="P65" i="3"/>
  <c r="S64" i="3"/>
  <c r="T64" i="3" s="1"/>
  <c r="U64" i="3" s="1"/>
  <c r="O66" i="3"/>
  <c r="C66" i="3"/>
  <c r="P66" i="3" l="1"/>
  <c r="Q66" i="3"/>
  <c r="R66" i="3" s="1"/>
  <c r="S65" i="3"/>
  <c r="T65" i="3" s="1"/>
  <c r="U65" i="3" s="1"/>
  <c r="O67" i="3"/>
  <c r="C67" i="3"/>
  <c r="S66" i="3" l="1"/>
  <c r="T66" i="3" s="1"/>
  <c r="U66" i="3" s="1"/>
  <c r="Q67" i="3"/>
  <c r="R67" i="3" s="1"/>
  <c r="P67" i="3"/>
  <c r="O68" i="3"/>
  <c r="C68" i="3"/>
  <c r="Q68" i="3" l="1"/>
  <c r="R68" i="3" s="1"/>
  <c r="P68" i="3"/>
  <c r="S67" i="3"/>
  <c r="T67" i="3" s="1"/>
  <c r="U67" i="3" s="1"/>
  <c r="O69" i="3"/>
  <c r="C69" i="3"/>
  <c r="Q69" i="3" l="1"/>
  <c r="R69" i="3" s="1"/>
  <c r="P69" i="3"/>
  <c r="S68" i="3"/>
  <c r="T68" i="3" s="1"/>
  <c r="U68" i="3" s="1"/>
  <c r="O70" i="3"/>
  <c r="C70" i="3"/>
  <c r="S69" i="3" l="1"/>
  <c r="T69" i="3" s="1"/>
  <c r="U69" i="3" s="1"/>
  <c r="Q70" i="3"/>
  <c r="R70" i="3" s="1"/>
  <c r="P70" i="3"/>
  <c r="O71" i="3"/>
  <c r="C71" i="3"/>
  <c r="Q71" i="3" l="1"/>
  <c r="R71" i="3" s="1"/>
  <c r="P71" i="3"/>
  <c r="S70" i="3"/>
  <c r="T70" i="3" s="1"/>
  <c r="U70" i="3" s="1"/>
  <c r="O72" i="3"/>
  <c r="C72" i="3"/>
  <c r="S71" i="3" l="1"/>
  <c r="T71" i="3" s="1"/>
  <c r="U71" i="3" s="1"/>
  <c r="Q72" i="3"/>
  <c r="R72" i="3" s="1"/>
  <c r="P72" i="3"/>
  <c r="O73" i="3"/>
  <c r="C73" i="3"/>
  <c r="S72" i="3" l="1"/>
  <c r="T72" i="3" s="1"/>
  <c r="U72" i="3" s="1"/>
  <c r="Q73" i="3"/>
  <c r="R73" i="3" s="1"/>
  <c r="P73" i="3"/>
  <c r="O74" i="3"/>
  <c r="C74" i="3"/>
  <c r="S73" i="3" l="1"/>
  <c r="T73" i="3" s="1"/>
  <c r="U73" i="3" s="1"/>
  <c r="Q74" i="3"/>
  <c r="R74" i="3" s="1"/>
  <c r="P74" i="3"/>
  <c r="O75" i="3"/>
  <c r="C75" i="3"/>
  <c r="S74" i="3" l="1"/>
  <c r="T74" i="3" s="1"/>
  <c r="U74" i="3" s="1"/>
  <c r="Q75" i="3"/>
  <c r="R75" i="3" s="1"/>
  <c r="P75" i="3"/>
  <c r="O76" i="3"/>
  <c r="C76" i="3"/>
  <c r="S75" i="3" l="1"/>
  <c r="T75" i="3" s="1"/>
  <c r="U75" i="3" s="1"/>
  <c r="P76" i="3"/>
  <c r="Q76" i="3"/>
  <c r="R76" i="3" s="1"/>
  <c r="O77" i="3"/>
  <c r="C77" i="3"/>
  <c r="P77" i="3" l="1"/>
  <c r="Q77" i="3"/>
  <c r="R77" i="3" s="1"/>
  <c r="S76" i="3"/>
  <c r="T76" i="3" s="1"/>
  <c r="U76" i="3" s="1"/>
  <c r="O78" i="3"/>
  <c r="C78" i="3"/>
  <c r="P78" i="3" l="1"/>
  <c r="Q78" i="3"/>
  <c r="R78" i="3" s="1"/>
  <c r="S77" i="3"/>
  <c r="T77" i="3" s="1"/>
  <c r="U77" i="3" s="1"/>
  <c r="O79" i="3"/>
  <c r="C79" i="3"/>
  <c r="S78" i="3" l="1"/>
  <c r="T78" i="3" s="1"/>
  <c r="U78" i="3" s="1"/>
  <c r="Q79" i="3"/>
  <c r="R79" i="3" s="1"/>
  <c r="P79" i="3"/>
  <c r="O80" i="3"/>
  <c r="C80" i="3"/>
  <c r="S79" i="3" l="1"/>
  <c r="T79" i="3" s="1"/>
  <c r="U79" i="3" s="1"/>
  <c r="P80" i="3"/>
  <c r="Q80" i="3"/>
  <c r="R80" i="3" s="1"/>
  <c r="O81" i="3"/>
  <c r="C81" i="3"/>
  <c r="S80" i="3" l="1"/>
  <c r="T80" i="3" s="1"/>
  <c r="U80" i="3" s="1"/>
  <c r="P81" i="3"/>
  <c r="Q81" i="3"/>
  <c r="R81" i="3" s="1"/>
  <c r="O82" i="3"/>
  <c r="C82" i="3"/>
  <c r="Q82" i="3" l="1"/>
  <c r="R82" i="3" s="1"/>
  <c r="P82" i="3"/>
  <c r="S81" i="3"/>
  <c r="T81" i="3" s="1"/>
  <c r="U81" i="3" s="1"/>
  <c r="O83" i="3"/>
  <c r="C83" i="3"/>
  <c r="S82" i="3" l="1"/>
  <c r="T82" i="3" s="1"/>
  <c r="U82" i="3" s="1"/>
  <c r="P83" i="3"/>
  <c r="Q83" i="3"/>
  <c r="R83" i="3" s="1"/>
  <c r="O84" i="3"/>
  <c r="C84" i="3"/>
  <c r="P84" i="3" l="1"/>
  <c r="Q84" i="3"/>
  <c r="R84" i="3" s="1"/>
  <c r="S83" i="3"/>
  <c r="T83" i="3" s="1"/>
  <c r="U83" i="3" s="1"/>
  <c r="O85" i="3"/>
  <c r="C85" i="3"/>
  <c r="S84" i="3" l="1"/>
  <c r="T84" i="3" s="1"/>
  <c r="U84" i="3" s="1"/>
  <c r="Q85" i="3"/>
  <c r="R85" i="3" s="1"/>
  <c r="P85" i="3"/>
  <c r="O86" i="3"/>
  <c r="C86" i="3"/>
  <c r="Q86" i="3" l="1"/>
  <c r="R86" i="3" s="1"/>
  <c r="P86" i="3"/>
  <c r="S85" i="3"/>
  <c r="T85" i="3" s="1"/>
  <c r="U85" i="3" s="1"/>
  <c r="O87" i="3"/>
  <c r="C87" i="3"/>
  <c r="P87" i="3" l="1"/>
  <c r="Q87" i="3"/>
  <c r="R87" i="3" s="1"/>
  <c r="S86" i="3"/>
  <c r="T86" i="3" s="1"/>
  <c r="U86" i="3" s="1"/>
  <c r="O88" i="3"/>
  <c r="C88" i="3"/>
  <c r="Q88" i="3" l="1"/>
  <c r="R88" i="3" s="1"/>
  <c r="P88" i="3"/>
  <c r="S87" i="3"/>
  <c r="T87" i="3" s="1"/>
  <c r="U87" i="3" s="1"/>
  <c r="O89" i="3"/>
  <c r="C89" i="3"/>
  <c r="S88" i="3" l="1"/>
  <c r="T88" i="3" s="1"/>
  <c r="U88" i="3" s="1"/>
  <c r="Q89" i="3"/>
  <c r="R89" i="3" s="1"/>
  <c r="P89" i="3"/>
  <c r="O90" i="3"/>
  <c r="C90" i="3"/>
  <c r="S89" i="3" l="1"/>
  <c r="T89" i="3" s="1"/>
  <c r="U89" i="3" s="1"/>
  <c r="Q90" i="3"/>
  <c r="R90" i="3" s="1"/>
  <c r="P90" i="3"/>
  <c r="O91" i="3"/>
  <c r="C91" i="3"/>
  <c r="S90" i="3" l="1"/>
  <c r="T90" i="3" s="1"/>
  <c r="U90" i="3" s="1"/>
  <c r="Q91" i="3"/>
  <c r="R91" i="3" s="1"/>
  <c r="P91" i="3"/>
  <c r="O92" i="3"/>
  <c r="C92" i="3"/>
  <c r="S91" i="3" l="1"/>
  <c r="T91" i="3" s="1"/>
  <c r="U91" i="3" s="1"/>
  <c r="Q92" i="3"/>
  <c r="R92" i="3" s="1"/>
  <c r="P92" i="3"/>
  <c r="O93" i="3"/>
  <c r="C93" i="3"/>
  <c r="S92" i="3" l="1"/>
  <c r="T92" i="3" s="1"/>
  <c r="U92" i="3" s="1"/>
  <c r="Q93" i="3"/>
  <c r="R93" i="3" s="1"/>
  <c r="P93" i="3"/>
  <c r="O94" i="3"/>
  <c r="S93" i="3" l="1"/>
  <c r="T93" i="3" s="1"/>
  <c r="U93" i="3" s="1"/>
  <c r="Q94" i="3"/>
  <c r="R94" i="3" s="1"/>
  <c r="P94" i="3"/>
  <c r="O95" i="3"/>
  <c r="C95" i="3"/>
  <c r="P95" i="3" l="1"/>
  <c r="Q95" i="3"/>
  <c r="R95" i="3" s="1"/>
  <c r="S94" i="3"/>
  <c r="T94" i="3" s="1"/>
  <c r="U94" i="3" s="1"/>
  <c r="O96" i="3"/>
  <c r="C96" i="3"/>
  <c r="Q96" i="3" l="1"/>
  <c r="R96" i="3" s="1"/>
  <c r="P96" i="3"/>
  <c r="S95" i="3"/>
  <c r="T95" i="3" s="1"/>
  <c r="U95" i="3" s="1"/>
  <c r="O97" i="3"/>
  <c r="C97" i="3"/>
  <c r="S96" i="3" l="1"/>
  <c r="T96" i="3" s="1"/>
  <c r="U96" i="3" s="1"/>
  <c r="Q97" i="3"/>
  <c r="R97" i="3" s="1"/>
  <c r="P97" i="3"/>
  <c r="O98" i="3"/>
  <c r="C98" i="3"/>
  <c r="S97" i="3" l="1"/>
  <c r="T97" i="3" s="1"/>
  <c r="U97" i="3" s="1"/>
  <c r="Q98" i="3"/>
  <c r="R98" i="3" s="1"/>
  <c r="P98" i="3"/>
  <c r="O99" i="3"/>
  <c r="C99" i="3"/>
  <c r="S98" i="3" l="1"/>
  <c r="T98" i="3" s="1"/>
  <c r="U98" i="3" s="1"/>
  <c r="Q99" i="3"/>
  <c r="R99" i="3" s="1"/>
  <c r="P99" i="3"/>
  <c r="O100" i="3"/>
  <c r="C100" i="3"/>
  <c r="S99" i="3" l="1"/>
  <c r="T99" i="3" s="1"/>
  <c r="U99" i="3" s="1"/>
  <c r="Q100" i="3"/>
  <c r="R100" i="3" s="1"/>
  <c r="P100" i="3"/>
  <c r="O101" i="3"/>
  <c r="C101" i="3"/>
  <c r="S100" i="3" l="1"/>
  <c r="T100" i="3" s="1"/>
  <c r="U100" i="3" s="1"/>
  <c r="Q101" i="3"/>
  <c r="R101" i="3" s="1"/>
  <c r="P101" i="3"/>
  <c r="O102" i="3"/>
  <c r="C102" i="3"/>
  <c r="S101" i="3" l="1"/>
  <c r="T101" i="3" s="1"/>
  <c r="U101" i="3" s="1"/>
  <c r="P102" i="3"/>
  <c r="Q102" i="3"/>
  <c r="R102" i="3" s="1"/>
  <c r="O103" i="3"/>
  <c r="C103" i="3"/>
  <c r="S102" i="3" l="1"/>
  <c r="T102" i="3" s="1"/>
  <c r="U102" i="3" s="1"/>
  <c r="Q103" i="3"/>
  <c r="R103" i="3" s="1"/>
  <c r="P103" i="3"/>
  <c r="O104" i="3"/>
  <c r="C104" i="3"/>
  <c r="S103" i="3" l="1"/>
  <c r="T103" i="3" s="1"/>
  <c r="U103" i="3" s="1"/>
  <c r="Q104" i="3"/>
  <c r="R104" i="3" s="1"/>
  <c r="P104" i="3"/>
  <c r="O105" i="3"/>
  <c r="C105" i="3"/>
  <c r="S104" i="3" l="1"/>
  <c r="T104" i="3" s="1"/>
  <c r="U104" i="3" s="1"/>
  <c r="P105" i="3"/>
  <c r="Q105" i="3"/>
  <c r="R105" i="3" s="1"/>
  <c r="O106" i="3"/>
  <c r="C106" i="3"/>
  <c r="P106" i="3" l="1"/>
  <c r="Q106" i="3"/>
  <c r="R106" i="3" s="1"/>
  <c r="S105" i="3"/>
  <c r="T105" i="3" s="1"/>
  <c r="U105" i="3" s="1"/>
  <c r="O107" i="3"/>
  <c r="C107" i="3"/>
  <c r="P107" i="3" l="1"/>
  <c r="Q107" i="3"/>
  <c r="R107" i="3" s="1"/>
  <c r="S106" i="3"/>
  <c r="T106" i="3" s="1"/>
  <c r="U106" i="3" s="1"/>
  <c r="O108" i="3"/>
  <c r="C108" i="3"/>
  <c r="Q108" i="3" l="1"/>
  <c r="R108" i="3" s="1"/>
  <c r="P108" i="3"/>
  <c r="S107" i="3"/>
  <c r="T107" i="3" s="1"/>
  <c r="U107" i="3" s="1"/>
  <c r="O109" i="3"/>
  <c r="C109" i="3"/>
  <c r="S108" i="3" l="1"/>
  <c r="T108" i="3" s="1"/>
  <c r="U108" i="3" s="1"/>
  <c r="P109" i="3"/>
  <c r="Q109" i="3"/>
  <c r="R109" i="3" s="1"/>
  <c r="O110" i="3"/>
  <c r="C110" i="3"/>
  <c r="Q110" i="3" l="1"/>
  <c r="R110" i="3" s="1"/>
  <c r="P110" i="3"/>
  <c r="S109" i="3"/>
  <c r="T109" i="3" s="1"/>
  <c r="U109" i="3" s="1"/>
  <c r="O111" i="3"/>
  <c r="C111" i="3"/>
  <c r="P111" i="3" l="1"/>
  <c r="Q111" i="3"/>
  <c r="R111" i="3" s="1"/>
  <c r="S110" i="3"/>
  <c r="T110" i="3" s="1"/>
  <c r="U110" i="3" s="1"/>
  <c r="O112" i="3"/>
  <c r="C112" i="3"/>
  <c r="Q112" i="3" l="1"/>
  <c r="R112" i="3" s="1"/>
  <c r="P112" i="3"/>
  <c r="S111" i="3"/>
  <c r="T111" i="3" s="1"/>
  <c r="U111" i="3" s="1"/>
  <c r="O113" i="3"/>
  <c r="C113" i="3"/>
  <c r="S112" i="3" l="1"/>
  <c r="T112" i="3" s="1"/>
  <c r="U112" i="3" s="1"/>
  <c r="Q113" i="3"/>
  <c r="R113" i="3" s="1"/>
  <c r="P113" i="3"/>
  <c r="O114" i="3"/>
  <c r="C114" i="3"/>
  <c r="S113" i="3" l="1"/>
  <c r="T113" i="3" s="1"/>
  <c r="U113" i="3" s="1"/>
  <c r="Q114" i="3"/>
  <c r="R114" i="3" s="1"/>
  <c r="P114" i="3"/>
  <c r="O115" i="3"/>
  <c r="C115" i="3"/>
  <c r="S114" i="3" l="1"/>
  <c r="T114" i="3" s="1"/>
  <c r="U114" i="3" s="1"/>
  <c r="Q115" i="3"/>
  <c r="R115" i="3" s="1"/>
  <c r="P115" i="3"/>
  <c r="O116" i="3"/>
  <c r="C116" i="3"/>
  <c r="S115" i="3" l="1"/>
  <c r="T115" i="3" s="1"/>
  <c r="U115" i="3" s="1"/>
  <c r="Q116" i="3"/>
  <c r="R116" i="3" s="1"/>
  <c r="P116" i="3"/>
  <c r="O117" i="3"/>
  <c r="C117" i="3"/>
  <c r="C118" i="3"/>
  <c r="S116" i="3" l="1"/>
  <c r="T116" i="3" s="1"/>
  <c r="U116" i="3" s="1"/>
  <c r="N117" i="3"/>
  <c r="O118" i="3" s="1"/>
  <c r="P117" i="3"/>
  <c r="S117" i="3" s="1"/>
  <c r="T117" i="3" s="1"/>
  <c r="U117" i="3" s="1"/>
  <c r="C119" i="3"/>
  <c r="P118" i="3" l="1"/>
  <c r="S118" i="3" s="1"/>
  <c r="T118" i="3" s="1"/>
  <c r="U118" i="3" s="1"/>
  <c r="N118" i="3"/>
  <c r="O119" i="3" s="1"/>
  <c r="P119" i="3" l="1"/>
  <c r="S119" i="3" s="1"/>
  <c r="T119" i="3" s="1"/>
  <c r="U119" i="3" s="1"/>
  <c r="N119" i="3"/>
  <c r="O120" i="3" s="1"/>
  <c r="C120" i="3"/>
  <c r="C121" i="3"/>
  <c r="P120" i="3" l="1"/>
  <c r="S120" i="3" s="1"/>
  <c r="T120" i="3" s="1"/>
  <c r="U120" i="3" s="1"/>
  <c r="N120" i="3"/>
  <c r="O121" i="3" s="1"/>
  <c r="E120" i="3"/>
  <c r="F120" i="3" s="1"/>
  <c r="G120" i="3" s="1"/>
  <c r="I120" i="3" s="1"/>
  <c r="E6" i="3"/>
  <c r="F6" i="3" s="1"/>
  <c r="G6" i="3" s="1"/>
  <c r="I6" i="3" s="1"/>
  <c r="E5" i="3"/>
  <c r="F5" i="3" s="1"/>
  <c r="G5" i="3" s="1"/>
  <c r="H5" i="3" s="1"/>
  <c r="H6" i="3" s="1"/>
  <c r="H7" i="3" s="1"/>
  <c r="H8" i="3" s="1"/>
  <c r="H9" i="3" s="1"/>
  <c r="E7" i="3"/>
  <c r="F7" i="3" s="1"/>
  <c r="G7" i="3" s="1"/>
  <c r="I7" i="3" s="1"/>
  <c r="E8" i="3"/>
  <c r="F8" i="3" s="1"/>
  <c r="G8" i="3" s="1"/>
  <c r="I8" i="3" s="1"/>
  <c r="E9" i="3"/>
  <c r="F9" i="3" s="1"/>
  <c r="G9" i="3" s="1"/>
  <c r="I9" i="3" s="1"/>
  <c r="E10" i="3"/>
  <c r="F10" i="3" s="1"/>
  <c r="G10" i="3" s="1"/>
  <c r="I10" i="3" s="1"/>
  <c r="E11" i="3"/>
  <c r="F11" i="3" s="1"/>
  <c r="G11" i="3" s="1"/>
  <c r="I11" i="3" s="1"/>
  <c r="E12" i="3"/>
  <c r="F12" i="3" s="1"/>
  <c r="G12" i="3" s="1"/>
  <c r="I12" i="3" s="1"/>
  <c r="E13" i="3"/>
  <c r="F13" i="3" s="1"/>
  <c r="G13" i="3" s="1"/>
  <c r="I13" i="3" s="1"/>
  <c r="E14" i="3"/>
  <c r="F14" i="3" s="1"/>
  <c r="G14" i="3" s="1"/>
  <c r="I14" i="3" s="1"/>
  <c r="E15" i="3"/>
  <c r="F15" i="3" s="1"/>
  <c r="G15" i="3" s="1"/>
  <c r="I15" i="3" s="1"/>
  <c r="E16" i="3"/>
  <c r="F16" i="3" s="1"/>
  <c r="G16" i="3" s="1"/>
  <c r="I16" i="3" s="1"/>
  <c r="E17" i="3"/>
  <c r="F17" i="3" s="1"/>
  <c r="G17" i="3" s="1"/>
  <c r="I17" i="3" s="1"/>
  <c r="E18" i="3"/>
  <c r="F18" i="3" s="1"/>
  <c r="G18" i="3" s="1"/>
  <c r="I18" i="3" s="1"/>
  <c r="E19" i="3"/>
  <c r="F19" i="3" s="1"/>
  <c r="G19" i="3" s="1"/>
  <c r="I19" i="3" s="1"/>
  <c r="E20" i="3"/>
  <c r="F20" i="3" s="1"/>
  <c r="G20" i="3" s="1"/>
  <c r="I20" i="3" s="1"/>
  <c r="E21" i="3"/>
  <c r="F21" i="3" s="1"/>
  <c r="G21" i="3" s="1"/>
  <c r="I21" i="3" s="1"/>
  <c r="E22" i="3"/>
  <c r="F22" i="3" s="1"/>
  <c r="G22" i="3" s="1"/>
  <c r="I22" i="3" s="1"/>
  <c r="E23" i="3"/>
  <c r="F23" i="3" s="1"/>
  <c r="G23" i="3" s="1"/>
  <c r="I23" i="3" s="1"/>
  <c r="E24" i="3"/>
  <c r="F24" i="3" s="1"/>
  <c r="G24" i="3" s="1"/>
  <c r="I24" i="3" s="1"/>
  <c r="E25" i="3"/>
  <c r="F25" i="3" s="1"/>
  <c r="G25" i="3" s="1"/>
  <c r="I25" i="3" s="1"/>
  <c r="E26" i="3"/>
  <c r="F26" i="3" s="1"/>
  <c r="G26" i="3" s="1"/>
  <c r="I26" i="3" s="1"/>
  <c r="E27" i="3"/>
  <c r="F27" i="3" s="1"/>
  <c r="G27" i="3" s="1"/>
  <c r="I27" i="3" s="1"/>
  <c r="E28" i="3"/>
  <c r="F28" i="3" s="1"/>
  <c r="G28" i="3" s="1"/>
  <c r="I28" i="3" s="1"/>
  <c r="E29" i="3"/>
  <c r="F29" i="3" s="1"/>
  <c r="G29" i="3" s="1"/>
  <c r="I29" i="3" s="1"/>
  <c r="E30" i="3"/>
  <c r="F30" i="3" s="1"/>
  <c r="G30" i="3" s="1"/>
  <c r="I30" i="3" s="1"/>
  <c r="E31" i="3"/>
  <c r="F31" i="3" s="1"/>
  <c r="G31" i="3" s="1"/>
  <c r="I31" i="3" s="1"/>
  <c r="E32" i="3"/>
  <c r="F32" i="3" s="1"/>
  <c r="G32" i="3" s="1"/>
  <c r="I32" i="3" s="1"/>
  <c r="E33" i="3"/>
  <c r="F33" i="3" s="1"/>
  <c r="G33" i="3" s="1"/>
  <c r="I33" i="3" s="1"/>
  <c r="E34" i="3"/>
  <c r="F34" i="3" s="1"/>
  <c r="G34" i="3" s="1"/>
  <c r="I34" i="3" s="1"/>
  <c r="E35" i="3"/>
  <c r="F35" i="3" s="1"/>
  <c r="G35" i="3" s="1"/>
  <c r="I35" i="3" s="1"/>
  <c r="E36" i="3"/>
  <c r="F36" i="3" s="1"/>
  <c r="G36" i="3" s="1"/>
  <c r="I36" i="3" s="1"/>
  <c r="E37" i="3"/>
  <c r="F37" i="3" s="1"/>
  <c r="G37" i="3" s="1"/>
  <c r="I37" i="3" s="1"/>
  <c r="E38" i="3"/>
  <c r="F38" i="3" s="1"/>
  <c r="G38" i="3" s="1"/>
  <c r="I38" i="3" s="1"/>
  <c r="E39" i="3"/>
  <c r="F39" i="3" s="1"/>
  <c r="G39" i="3" s="1"/>
  <c r="I39" i="3" s="1"/>
  <c r="E40" i="3"/>
  <c r="F40" i="3" s="1"/>
  <c r="G40" i="3" s="1"/>
  <c r="I40" i="3" s="1"/>
  <c r="E41" i="3"/>
  <c r="F41" i="3" s="1"/>
  <c r="G41" i="3" s="1"/>
  <c r="I41" i="3" s="1"/>
  <c r="E42" i="3"/>
  <c r="F42" i="3" s="1"/>
  <c r="G42" i="3" s="1"/>
  <c r="I42" i="3" s="1"/>
  <c r="E43" i="3"/>
  <c r="F43" i="3" s="1"/>
  <c r="G43" i="3" s="1"/>
  <c r="I43" i="3" s="1"/>
  <c r="E44" i="3"/>
  <c r="F44" i="3" s="1"/>
  <c r="G44" i="3" s="1"/>
  <c r="I44" i="3" s="1"/>
  <c r="E45" i="3"/>
  <c r="F45" i="3" s="1"/>
  <c r="G45" i="3" s="1"/>
  <c r="I45" i="3" s="1"/>
  <c r="E46" i="3"/>
  <c r="F46" i="3" s="1"/>
  <c r="G46" i="3" s="1"/>
  <c r="I46" i="3" s="1"/>
  <c r="E47" i="3"/>
  <c r="F47" i="3" s="1"/>
  <c r="G47" i="3" s="1"/>
  <c r="I47" i="3" s="1"/>
  <c r="E48" i="3"/>
  <c r="F48" i="3" s="1"/>
  <c r="G48" i="3" s="1"/>
  <c r="I48" i="3" s="1"/>
  <c r="E49" i="3"/>
  <c r="F49" i="3" s="1"/>
  <c r="G49" i="3" s="1"/>
  <c r="I49" i="3" s="1"/>
  <c r="E50" i="3"/>
  <c r="F50" i="3" s="1"/>
  <c r="G50" i="3" s="1"/>
  <c r="I50" i="3" s="1"/>
  <c r="E51" i="3"/>
  <c r="F51" i="3" s="1"/>
  <c r="G51" i="3" s="1"/>
  <c r="I51" i="3" s="1"/>
  <c r="E52" i="3"/>
  <c r="F52" i="3" s="1"/>
  <c r="G52" i="3" s="1"/>
  <c r="I52" i="3" s="1"/>
  <c r="E53" i="3"/>
  <c r="F53" i="3" s="1"/>
  <c r="G53" i="3" s="1"/>
  <c r="I53" i="3" s="1"/>
  <c r="E54" i="3"/>
  <c r="F54" i="3" s="1"/>
  <c r="G54" i="3" s="1"/>
  <c r="I54" i="3" s="1"/>
  <c r="E55" i="3"/>
  <c r="F55" i="3" s="1"/>
  <c r="G55" i="3" s="1"/>
  <c r="I55" i="3" s="1"/>
  <c r="E56" i="3"/>
  <c r="F56" i="3" s="1"/>
  <c r="G56" i="3" s="1"/>
  <c r="I56" i="3" s="1"/>
  <c r="E57" i="3"/>
  <c r="F57" i="3" s="1"/>
  <c r="G57" i="3" s="1"/>
  <c r="I57" i="3" s="1"/>
  <c r="E58" i="3"/>
  <c r="F58" i="3" s="1"/>
  <c r="G58" i="3" s="1"/>
  <c r="I58" i="3" s="1"/>
  <c r="E59" i="3"/>
  <c r="F59" i="3" s="1"/>
  <c r="G59" i="3" s="1"/>
  <c r="I59" i="3" s="1"/>
  <c r="E60" i="3"/>
  <c r="F60" i="3" s="1"/>
  <c r="G60" i="3" s="1"/>
  <c r="I60" i="3" s="1"/>
  <c r="E61" i="3"/>
  <c r="F61" i="3" s="1"/>
  <c r="G61" i="3" s="1"/>
  <c r="I61" i="3" s="1"/>
  <c r="E62" i="3"/>
  <c r="F62" i="3" s="1"/>
  <c r="G62" i="3" s="1"/>
  <c r="I62" i="3" s="1"/>
  <c r="E63" i="3"/>
  <c r="F63" i="3" s="1"/>
  <c r="G63" i="3" s="1"/>
  <c r="I63" i="3" s="1"/>
  <c r="E64" i="3"/>
  <c r="F64" i="3" s="1"/>
  <c r="G64" i="3" s="1"/>
  <c r="I64" i="3" s="1"/>
  <c r="E65" i="3"/>
  <c r="F65" i="3" s="1"/>
  <c r="G65" i="3" s="1"/>
  <c r="I65" i="3" s="1"/>
  <c r="E66" i="3"/>
  <c r="F66" i="3" s="1"/>
  <c r="G66" i="3" s="1"/>
  <c r="I66" i="3" s="1"/>
  <c r="E67" i="3"/>
  <c r="F67" i="3" s="1"/>
  <c r="G67" i="3" s="1"/>
  <c r="I67" i="3" s="1"/>
  <c r="E68" i="3"/>
  <c r="F68" i="3" s="1"/>
  <c r="G68" i="3" s="1"/>
  <c r="I68" i="3" s="1"/>
  <c r="E69" i="3"/>
  <c r="F69" i="3" s="1"/>
  <c r="G69" i="3" s="1"/>
  <c r="I69" i="3" s="1"/>
  <c r="E70" i="3"/>
  <c r="F70" i="3" s="1"/>
  <c r="G70" i="3" s="1"/>
  <c r="I70" i="3" s="1"/>
  <c r="E71" i="3"/>
  <c r="F71" i="3" s="1"/>
  <c r="G71" i="3" s="1"/>
  <c r="I71" i="3" s="1"/>
  <c r="E72" i="3"/>
  <c r="F72" i="3" s="1"/>
  <c r="G72" i="3" s="1"/>
  <c r="I72" i="3" s="1"/>
  <c r="E73" i="3"/>
  <c r="F73" i="3" s="1"/>
  <c r="G73" i="3" s="1"/>
  <c r="I73" i="3" s="1"/>
  <c r="E74" i="3"/>
  <c r="F74" i="3" s="1"/>
  <c r="G74" i="3" s="1"/>
  <c r="I74" i="3" s="1"/>
  <c r="E75" i="3"/>
  <c r="F75" i="3" s="1"/>
  <c r="G75" i="3" s="1"/>
  <c r="I75" i="3" s="1"/>
  <c r="E76" i="3"/>
  <c r="F76" i="3" s="1"/>
  <c r="G76" i="3" s="1"/>
  <c r="I76" i="3" s="1"/>
  <c r="E77" i="3"/>
  <c r="F77" i="3" s="1"/>
  <c r="G77" i="3" s="1"/>
  <c r="I77" i="3" s="1"/>
  <c r="E78" i="3"/>
  <c r="F78" i="3" s="1"/>
  <c r="G78" i="3" s="1"/>
  <c r="I78" i="3" s="1"/>
  <c r="E79" i="3"/>
  <c r="F79" i="3" s="1"/>
  <c r="G79" i="3" s="1"/>
  <c r="I79" i="3" s="1"/>
  <c r="E80" i="3"/>
  <c r="F80" i="3" s="1"/>
  <c r="G80" i="3" s="1"/>
  <c r="I80" i="3" s="1"/>
  <c r="E81" i="3"/>
  <c r="F81" i="3" s="1"/>
  <c r="G81" i="3" s="1"/>
  <c r="I81" i="3" s="1"/>
  <c r="E82" i="3"/>
  <c r="F82" i="3" s="1"/>
  <c r="G82" i="3" s="1"/>
  <c r="I82" i="3" s="1"/>
  <c r="E83" i="3"/>
  <c r="F83" i="3" s="1"/>
  <c r="G83" i="3" s="1"/>
  <c r="I83" i="3" s="1"/>
  <c r="E84" i="3"/>
  <c r="F84" i="3" s="1"/>
  <c r="G84" i="3" s="1"/>
  <c r="I84" i="3" s="1"/>
  <c r="E85" i="3"/>
  <c r="F85" i="3" s="1"/>
  <c r="G85" i="3" s="1"/>
  <c r="I85" i="3" s="1"/>
  <c r="E86" i="3"/>
  <c r="F86" i="3" s="1"/>
  <c r="G86" i="3" s="1"/>
  <c r="I86" i="3" s="1"/>
  <c r="E87" i="3"/>
  <c r="F87" i="3" s="1"/>
  <c r="G87" i="3" s="1"/>
  <c r="I87" i="3" s="1"/>
  <c r="E88" i="3"/>
  <c r="F88" i="3" s="1"/>
  <c r="G88" i="3" s="1"/>
  <c r="I88" i="3" s="1"/>
  <c r="E89" i="3"/>
  <c r="F89" i="3" s="1"/>
  <c r="G89" i="3" s="1"/>
  <c r="I89" i="3" s="1"/>
  <c r="E90" i="3"/>
  <c r="F90" i="3" s="1"/>
  <c r="G90" i="3" s="1"/>
  <c r="I90" i="3" s="1"/>
  <c r="E91" i="3"/>
  <c r="F91" i="3" s="1"/>
  <c r="G91" i="3" s="1"/>
  <c r="I91" i="3" s="1"/>
  <c r="E92" i="3"/>
  <c r="F92" i="3" s="1"/>
  <c r="G92" i="3" s="1"/>
  <c r="I92" i="3" s="1"/>
  <c r="E93" i="3"/>
  <c r="F93" i="3" s="1"/>
  <c r="G93" i="3" s="1"/>
  <c r="I93" i="3" s="1"/>
  <c r="E94" i="3"/>
  <c r="F94" i="3" s="1"/>
  <c r="G94" i="3" s="1"/>
  <c r="I94" i="3" s="1"/>
  <c r="F95" i="3"/>
  <c r="E96" i="3"/>
  <c r="F96" i="3" s="1"/>
  <c r="G96" i="3" s="1"/>
  <c r="I96" i="3" s="1"/>
  <c r="E97" i="3"/>
  <c r="F97" i="3" s="1"/>
  <c r="G97" i="3" s="1"/>
  <c r="I97" i="3" s="1"/>
  <c r="E98" i="3"/>
  <c r="F98" i="3" s="1"/>
  <c r="G98" i="3" s="1"/>
  <c r="I98" i="3" s="1"/>
  <c r="E99" i="3"/>
  <c r="F99" i="3" s="1"/>
  <c r="G99" i="3" s="1"/>
  <c r="I99" i="3" s="1"/>
  <c r="E100" i="3"/>
  <c r="F100" i="3" s="1"/>
  <c r="G100" i="3" s="1"/>
  <c r="I100" i="3" s="1"/>
  <c r="E101" i="3"/>
  <c r="F101" i="3" s="1"/>
  <c r="G101" i="3" s="1"/>
  <c r="I101" i="3" s="1"/>
  <c r="E102" i="3"/>
  <c r="F102" i="3" s="1"/>
  <c r="G102" i="3" s="1"/>
  <c r="I102" i="3" s="1"/>
  <c r="E103" i="3"/>
  <c r="F103" i="3" s="1"/>
  <c r="G103" i="3" s="1"/>
  <c r="I103" i="3" s="1"/>
  <c r="E104" i="3"/>
  <c r="F104" i="3" s="1"/>
  <c r="G104" i="3" s="1"/>
  <c r="I104" i="3" s="1"/>
  <c r="E105" i="3"/>
  <c r="F105" i="3" s="1"/>
  <c r="G105" i="3" s="1"/>
  <c r="I105" i="3" s="1"/>
  <c r="E106" i="3"/>
  <c r="F106" i="3" s="1"/>
  <c r="G106" i="3" s="1"/>
  <c r="I106" i="3" s="1"/>
  <c r="E107" i="3"/>
  <c r="F107" i="3" s="1"/>
  <c r="G107" i="3" s="1"/>
  <c r="I107" i="3" s="1"/>
  <c r="E108" i="3"/>
  <c r="F108" i="3" s="1"/>
  <c r="G108" i="3" s="1"/>
  <c r="I108" i="3" s="1"/>
  <c r="E109" i="3"/>
  <c r="F109" i="3" s="1"/>
  <c r="G109" i="3" s="1"/>
  <c r="I109" i="3" s="1"/>
  <c r="E110" i="3"/>
  <c r="F110" i="3" s="1"/>
  <c r="G110" i="3" s="1"/>
  <c r="I110" i="3" s="1"/>
  <c r="E111" i="3"/>
  <c r="F111" i="3" s="1"/>
  <c r="G111" i="3" s="1"/>
  <c r="I111" i="3" s="1"/>
  <c r="E112" i="3"/>
  <c r="F112" i="3" s="1"/>
  <c r="G112" i="3" s="1"/>
  <c r="I112" i="3" s="1"/>
  <c r="E113" i="3"/>
  <c r="F113" i="3" s="1"/>
  <c r="G113" i="3" s="1"/>
  <c r="I113" i="3" s="1"/>
  <c r="E114" i="3"/>
  <c r="F114" i="3" s="1"/>
  <c r="G114" i="3" s="1"/>
  <c r="I114" i="3" s="1"/>
  <c r="E115" i="3"/>
  <c r="F115" i="3" s="1"/>
  <c r="G115" i="3" s="1"/>
  <c r="I115" i="3" s="1"/>
  <c r="E116" i="3"/>
  <c r="F116" i="3" s="1"/>
  <c r="G116" i="3" s="1"/>
  <c r="I116" i="3" s="1"/>
  <c r="E117" i="3"/>
  <c r="F117" i="3" s="1"/>
  <c r="G117" i="3" s="1"/>
  <c r="I117" i="3" s="1"/>
  <c r="E118" i="3"/>
  <c r="F118" i="3" s="1"/>
  <c r="G118" i="3" s="1"/>
  <c r="I118" i="3" s="1"/>
  <c r="C122" i="3"/>
  <c r="E121" i="3"/>
  <c r="E119" i="3"/>
  <c r="F119" i="3" s="1"/>
  <c r="G119" i="3" s="1"/>
  <c r="I119" i="3" s="1"/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G95" i="3"/>
  <c r="I95" i="3" s="1"/>
  <c r="P121" i="3"/>
  <c r="S121" i="3" s="1"/>
  <c r="T121" i="3" s="1"/>
  <c r="U121" i="3" s="1"/>
  <c r="N121" i="3"/>
  <c r="O122" i="3" s="1"/>
  <c r="F121" i="3"/>
  <c r="G121" i="3" s="1"/>
  <c r="I121" i="3" s="1"/>
  <c r="C123" i="3"/>
  <c r="E122" i="3"/>
  <c r="P122" i="3" l="1"/>
  <c r="S122" i="3" s="1"/>
  <c r="T122" i="3" s="1"/>
  <c r="U122" i="3" s="1"/>
  <c r="N122" i="3"/>
  <c r="O123" i="3" s="1"/>
  <c r="F122" i="3"/>
  <c r="G122" i="3" s="1"/>
  <c r="I122" i="3" s="1"/>
  <c r="C124" i="3"/>
  <c r="E123" i="3"/>
  <c r="F123" i="3" s="1"/>
  <c r="G123" i="3" s="1"/>
  <c r="I123" i="3" s="1"/>
  <c r="H122" i="3" l="1"/>
  <c r="H123" i="3" s="1"/>
  <c r="P123" i="3"/>
  <c r="S123" i="3" s="1"/>
  <c r="T123" i="3" s="1"/>
  <c r="U123" i="3" s="1"/>
  <c r="N123" i="3"/>
  <c r="O124" i="3" s="1"/>
  <c r="C125" i="3"/>
  <c r="E124" i="3"/>
  <c r="F124" i="3" s="1"/>
  <c r="G124" i="3" s="1"/>
  <c r="I124" i="3" s="1"/>
  <c r="H124" i="3" l="1"/>
  <c r="P124" i="3"/>
  <c r="S124" i="3" s="1"/>
  <c r="T124" i="3" s="1"/>
  <c r="U124" i="3" s="1"/>
  <c r="N124" i="3"/>
  <c r="O125" i="3" s="1"/>
  <c r="C126" i="3"/>
  <c r="E125" i="3"/>
  <c r="F125" i="3" s="1"/>
  <c r="G125" i="3" s="1"/>
  <c r="I125" i="3" s="1"/>
  <c r="H125" i="3" l="1"/>
  <c r="P125" i="3"/>
  <c r="S125" i="3" s="1"/>
  <c r="T125" i="3" s="1"/>
  <c r="U125" i="3" s="1"/>
  <c r="N125" i="3"/>
  <c r="O126" i="3" s="1"/>
  <c r="C127" i="3"/>
  <c r="E126" i="3"/>
  <c r="P126" i="3" l="1"/>
  <c r="S126" i="3" s="1"/>
  <c r="T126" i="3" s="1"/>
  <c r="U126" i="3" s="1"/>
  <c r="N126" i="3"/>
  <c r="O127" i="3" s="1"/>
  <c r="F126" i="3"/>
  <c r="G126" i="3" s="1"/>
  <c r="I126" i="3" s="1"/>
  <c r="C128" i="3"/>
  <c r="E127" i="3"/>
  <c r="H126" i="3" l="1"/>
  <c r="H127" i="3" s="1"/>
  <c r="H128" i="3" s="1"/>
  <c r="P127" i="3"/>
  <c r="S127" i="3" s="1"/>
  <c r="T127" i="3" s="1"/>
  <c r="U127" i="3" s="1"/>
  <c r="N127" i="3"/>
  <c r="O128" i="3" s="1"/>
  <c r="F127" i="3"/>
  <c r="G127" i="3" s="1"/>
  <c r="I127" i="3" s="1"/>
  <c r="C129" i="3"/>
  <c r="E128" i="3"/>
  <c r="F128" i="3" s="1"/>
  <c r="G128" i="3" s="1"/>
  <c r="I128" i="3" s="1"/>
  <c r="P128" i="3" l="1"/>
  <c r="S128" i="3" s="1"/>
  <c r="T128" i="3" s="1"/>
  <c r="U128" i="3" s="1"/>
  <c r="N128" i="3"/>
  <c r="O129" i="3" s="1"/>
  <c r="C130" i="3"/>
  <c r="E129" i="3"/>
  <c r="F129" i="3" s="1"/>
  <c r="G129" i="3" s="1"/>
  <c r="I129" i="3" s="1"/>
  <c r="H129" i="3" l="1"/>
  <c r="P129" i="3"/>
  <c r="S129" i="3" s="1"/>
  <c r="T129" i="3" s="1"/>
  <c r="U129" i="3" s="1"/>
  <c r="N129" i="3"/>
  <c r="O130" i="3" s="1"/>
  <c r="C131" i="3"/>
  <c r="E130" i="3"/>
  <c r="F130" i="3" s="1"/>
  <c r="G130" i="3" s="1"/>
  <c r="I130" i="3" s="1"/>
  <c r="H130" i="3" l="1"/>
  <c r="P130" i="3"/>
  <c r="S130" i="3" s="1"/>
  <c r="T130" i="3" s="1"/>
  <c r="U130" i="3" s="1"/>
  <c r="N130" i="3"/>
  <c r="O131" i="3" s="1"/>
  <c r="C132" i="3"/>
  <c r="E131" i="3"/>
  <c r="F131" i="3" s="1"/>
  <c r="G131" i="3" s="1"/>
  <c r="I131" i="3" s="1"/>
  <c r="H131" i="3" l="1"/>
  <c r="P131" i="3"/>
  <c r="S131" i="3" s="1"/>
  <c r="T131" i="3" s="1"/>
  <c r="U131" i="3" s="1"/>
  <c r="N131" i="3"/>
  <c r="O132" i="3" s="1"/>
  <c r="C133" i="3"/>
  <c r="E132" i="3"/>
  <c r="P132" i="3" l="1"/>
  <c r="S132" i="3" s="1"/>
  <c r="T132" i="3" s="1"/>
  <c r="U132" i="3" s="1"/>
  <c r="N132" i="3"/>
  <c r="O133" i="3" s="1"/>
  <c r="C134" i="3"/>
  <c r="E133" i="3"/>
  <c r="F132" i="3"/>
  <c r="G132" i="3" s="1"/>
  <c r="I132" i="3" s="1"/>
  <c r="H132" i="3" l="1"/>
  <c r="H133" i="3" s="1"/>
  <c r="H134" i="3" s="1"/>
  <c r="P133" i="3"/>
  <c r="S133" i="3" s="1"/>
  <c r="T133" i="3" s="1"/>
  <c r="U133" i="3" s="1"/>
  <c r="N133" i="3"/>
  <c r="O134" i="3" s="1"/>
  <c r="F133" i="3"/>
  <c r="G133" i="3" s="1"/>
  <c r="I133" i="3" s="1"/>
  <c r="C135" i="3"/>
  <c r="E134" i="3"/>
  <c r="F134" i="3" s="1"/>
  <c r="G134" i="3" s="1"/>
  <c r="I134" i="3" s="1"/>
  <c r="P134" i="3" l="1"/>
  <c r="S134" i="3" s="1"/>
  <c r="T134" i="3" s="1"/>
  <c r="U134" i="3" s="1"/>
  <c r="N134" i="3"/>
  <c r="O135" i="3" s="1"/>
  <c r="C136" i="3"/>
  <c r="E135" i="3"/>
  <c r="P135" i="3" l="1"/>
  <c r="S135" i="3" s="1"/>
  <c r="T135" i="3" s="1"/>
  <c r="U135" i="3" s="1"/>
  <c r="N135" i="3"/>
  <c r="O136" i="3" s="1"/>
  <c r="F135" i="3"/>
  <c r="G135" i="3" s="1"/>
  <c r="C137" i="3"/>
  <c r="E136" i="3"/>
  <c r="F136" i="3" s="1"/>
  <c r="G136" i="3" s="1"/>
  <c r="I136" i="3" s="1"/>
  <c r="I135" i="3" l="1"/>
  <c r="H135" i="3"/>
  <c r="H136" i="3" s="1"/>
  <c r="P136" i="3"/>
  <c r="S136" i="3" s="1"/>
  <c r="T136" i="3" s="1"/>
  <c r="U136" i="3" s="1"/>
  <c r="N136" i="3"/>
  <c r="O137" i="3" s="1"/>
  <c r="C138" i="3"/>
  <c r="E137" i="3"/>
  <c r="P137" i="3" l="1"/>
  <c r="S137" i="3" s="1"/>
  <c r="T137" i="3" s="1"/>
  <c r="U137" i="3" s="1"/>
  <c r="N137" i="3"/>
  <c r="O138" i="3" s="1"/>
  <c r="F137" i="3"/>
  <c r="G137" i="3" s="1"/>
  <c r="I137" i="3" s="1"/>
  <c r="C139" i="3"/>
  <c r="E138" i="3"/>
  <c r="H137" i="3" l="1"/>
  <c r="H138" i="3" s="1"/>
  <c r="H139" i="3" s="1"/>
  <c r="P138" i="3"/>
  <c r="S138" i="3" s="1"/>
  <c r="T138" i="3" s="1"/>
  <c r="U138" i="3" s="1"/>
  <c r="N138" i="3"/>
  <c r="O139" i="3" s="1"/>
  <c r="F138" i="3"/>
  <c r="G138" i="3" s="1"/>
  <c r="I138" i="3" s="1"/>
  <c r="C140" i="3"/>
  <c r="E139" i="3"/>
  <c r="F139" i="3" s="1"/>
  <c r="G139" i="3" s="1"/>
  <c r="I139" i="3" s="1"/>
  <c r="P139" i="3" l="1"/>
  <c r="S139" i="3" s="1"/>
  <c r="T139" i="3" s="1"/>
  <c r="U139" i="3" s="1"/>
  <c r="N139" i="3"/>
  <c r="O140" i="3" s="1"/>
  <c r="C141" i="3"/>
  <c r="E140" i="3"/>
  <c r="P140" i="3" l="1"/>
  <c r="S140" i="3" s="1"/>
  <c r="T140" i="3" s="1"/>
  <c r="U140" i="3" s="1"/>
  <c r="N140" i="3"/>
  <c r="O141" i="3" s="1"/>
  <c r="F140" i="3"/>
  <c r="G140" i="3" s="1"/>
  <c r="C142" i="3"/>
  <c r="E141" i="3"/>
  <c r="I140" i="3" l="1"/>
  <c r="H140" i="3"/>
  <c r="P141" i="3"/>
  <c r="S141" i="3" s="1"/>
  <c r="T141" i="3" s="1"/>
  <c r="U141" i="3" s="1"/>
  <c r="N141" i="3"/>
  <c r="O142" i="3" s="1"/>
  <c r="F141" i="3"/>
  <c r="G141" i="3" s="1"/>
  <c r="I141" i="3" s="1"/>
  <c r="C143" i="3"/>
  <c r="E142" i="3"/>
  <c r="H141" i="3" l="1"/>
  <c r="H142" i="3" s="1"/>
  <c r="P142" i="3"/>
  <c r="S142" i="3" s="1"/>
  <c r="T142" i="3" s="1"/>
  <c r="U142" i="3" s="1"/>
  <c r="N142" i="3"/>
  <c r="O143" i="3" s="1"/>
  <c r="F142" i="3"/>
  <c r="G142" i="3" s="1"/>
  <c r="I142" i="3" s="1"/>
  <c r="C144" i="3"/>
  <c r="E143" i="3"/>
  <c r="P143" i="3" l="1"/>
  <c r="S143" i="3" s="1"/>
  <c r="T143" i="3" s="1"/>
  <c r="U143" i="3" s="1"/>
  <c r="N143" i="3"/>
  <c r="O144" i="3" s="1"/>
  <c r="C145" i="3"/>
  <c r="E144" i="3"/>
  <c r="F144" i="3" s="1"/>
  <c r="G144" i="3" s="1"/>
  <c r="I144" i="3" s="1"/>
  <c r="F143" i="3"/>
  <c r="G143" i="3" s="1"/>
  <c r="I143" i="3" s="1"/>
  <c r="H143" i="3" l="1"/>
  <c r="H144" i="3" s="1"/>
  <c r="H145" i="3" s="1"/>
  <c r="P144" i="3"/>
  <c r="S144" i="3" s="1"/>
  <c r="T144" i="3" s="1"/>
  <c r="U144" i="3" s="1"/>
  <c r="N144" i="3"/>
  <c r="O145" i="3" s="1"/>
  <c r="C146" i="3"/>
  <c r="E145" i="3"/>
  <c r="F145" i="3" s="1"/>
  <c r="G145" i="3" s="1"/>
  <c r="I145" i="3" s="1"/>
  <c r="P145" i="3" l="1"/>
  <c r="S145" i="3" s="1"/>
  <c r="T145" i="3" s="1"/>
  <c r="U145" i="3" s="1"/>
  <c r="N145" i="3"/>
  <c r="O146" i="3" s="1"/>
  <c r="C147" i="3"/>
  <c r="E146" i="3"/>
  <c r="F146" i="3" s="1"/>
  <c r="G146" i="3" s="1"/>
  <c r="I146" i="3" s="1"/>
  <c r="H146" i="3" l="1"/>
  <c r="P146" i="3"/>
  <c r="S146" i="3" s="1"/>
  <c r="T146" i="3" s="1"/>
  <c r="U146" i="3" s="1"/>
  <c r="N146" i="3"/>
  <c r="O147" i="3" s="1"/>
  <c r="C148" i="3"/>
  <c r="E147" i="3"/>
  <c r="P147" i="3" l="1"/>
  <c r="S147" i="3" s="1"/>
  <c r="T147" i="3" s="1"/>
  <c r="U147" i="3" s="1"/>
  <c r="N147" i="3"/>
  <c r="O148" i="3" s="1"/>
  <c r="F147" i="3"/>
  <c r="G147" i="3" s="1"/>
  <c r="I147" i="3" s="1"/>
  <c r="C149" i="3"/>
  <c r="E148" i="3"/>
  <c r="H147" i="3" l="1"/>
  <c r="H148" i="3" s="1"/>
  <c r="P148" i="3"/>
  <c r="S148" i="3" s="1"/>
  <c r="T148" i="3" s="1"/>
  <c r="U148" i="3" s="1"/>
  <c r="N148" i="3"/>
  <c r="O149" i="3" s="1"/>
  <c r="F148" i="3"/>
  <c r="G148" i="3" s="1"/>
  <c r="I148" i="3" s="1"/>
  <c r="C150" i="3"/>
  <c r="E149" i="3"/>
  <c r="P149" i="3" l="1"/>
  <c r="S149" i="3" s="1"/>
  <c r="T149" i="3" s="1"/>
  <c r="U149" i="3" s="1"/>
  <c r="N149" i="3"/>
  <c r="O150" i="3" s="1"/>
  <c r="F149" i="3"/>
  <c r="G149" i="3" s="1"/>
  <c r="I149" i="3" s="1"/>
  <c r="C151" i="3"/>
  <c r="E150" i="3"/>
  <c r="H149" i="3" l="1"/>
  <c r="H150" i="3" s="1"/>
  <c r="P150" i="3"/>
  <c r="S150" i="3" s="1"/>
  <c r="T150" i="3" s="1"/>
  <c r="U150" i="3" s="1"/>
  <c r="N150" i="3"/>
  <c r="O151" i="3" s="1"/>
  <c r="F150" i="3"/>
  <c r="G150" i="3" s="1"/>
  <c r="I150" i="3" s="1"/>
  <c r="C152" i="3"/>
  <c r="E151" i="3"/>
  <c r="H151" i="3" l="1"/>
  <c r="H152" i="3" s="1"/>
  <c r="P151" i="3"/>
  <c r="S151" i="3" s="1"/>
  <c r="T151" i="3" s="1"/>
  <c r="U151" i="3" s="1"/>
  <c r="N151" i="3"/>
  <c r="O152" i="3" s="1"/>
  <c r="F151" i="3"/>
  <c r="G151" i="3" s="1"/>
  <c r="I151" i="3" s="1"/>
  <c r="C153" i="3"/>
  <c r="E152" i="3"/>
  <c r="F152" i="3" s="1"/>
  <c r="G152" i="3" s="1"/>
  <c r="I152" i="3" s="1"/>
  <c r="P152" i="3" l="1"/>
  <c r="S152" i="3" s="1"/>
  <c r="T152" i="3" s="1"/>
  <c r="U152" i="3" s="1"/>
  <c r="N152" i="3"/>
  <c r="O153" i="3" s="1"/>
  <c r="C154" i="3"/>
  <c r="E153" i="3"/>
  <c r="F153" i="3" s="1"/>
  <c r="G153" i="3" s="1"/>
  <c r="I153" i="3" s="1"/>
  <c r="H153" i="3" l="1"/>
  <c r="P153" i="3"/>
  <c r="S153" i="3" s="1"/>
  <c r="T153" i="3" s="1"/>
  <c r="U153" i="3" s="1"/>
  <c r="N153" i="3"/>
  <c r="O154" i="3" s="1"/>
  <c r="C155" i="3"/>
  <c r="E154" i="3"/>
  <c r="H154" i="3" l="1"/>
  <c r="H155" i="3" s="1"/>
  <c r="P154" i="3"/>
  <c r="S154" i="3" s="1"/>
  <c r="T154" i="3" s="1"/>
  <c r="U154" i="3" s="1"/>
  <c r="N154" i="3"/>
  <c r="O155" i="3" s="1"/>
  <c r="F154" i="3"/>
  <c r="G154" i="3" s="1"/>
  <c r="I154" i="3" s="1"/>
  <c r="C156" i="3"/>
  <c r="E155" i="3"/>
  <c r="F155" i="3" s="1"/>
  <c r="G155" i="3" s="1"/>
  <c r="I155" i="3" s="1"/>
  <c r="P155" i="3" l="1"/>
  <c r="S155" i="3" s="1"/>
  <c r="T155" i="3" s="1"/>
  <c r="U155" i="3" s="1"/>
  <c r="N155" i="3"/>
  <c r="O156" i="3" s="1"/>
  <c r="C157" i="3"/>
  <c r="E156" i="3"/>
  <c r="P156" i="3" l="1"/>
  <c r="S156" i="3" s="1"/>
  <c r="T156" i="3" s="1"/>
  <c r="U156" i="3" s="1"/>
  <c r="N156" i="3"/>
  <c r="O157" i="3" s="1"/>
  <c r="F156" i="3"/>
  <c r="G156" i="3" s="1"/>
  <c r="C158" i="3"/>
  <c r="E157" i="3"/>
  <c r="I156" i="3" l="1"/>
  <c r="H156" i="3"/>
  <c r="P157" i="3"/>
  <c r="S157" i="3" s="1"/>
  <c r="T157" i="3" s="1"/>
  <c r="U157" i="3" s="1"/>
  <c r="N157" i="3"/>
  <c r="O158" i="3" s="1"/>
  <c r="F157" i="3"/>
  <c r="G157" i="3" s="1"/>
  <c r="I157" i="3" s="1"/>
  <c r="C159" i="3"/>
  <c r="E158" i="3"/>
  <c r="H157" i="3" l="1"/>
  <c r="H158" i="3" s="1"/>
  <c r="P158" i="3"/>
  <c r="S158" i="3" s="1"/>
  <c r="T158" i="3" s="1"/>
  <c r="U158" i="3" s="1"/>
  <c r="N158" i="3"/>
  <c r="O159" i="3" s="1"/>
  <c r="F158" i="3"/>
  <c r="G158" i="3" s="1"/>
  <c r="I158" i="3" s="1"/>
  <c r="C160" i="3"/>
  <c r="E159" i="3"/>
  <c r="P159" i="3" l="1"/>
  <c r="S159" i="3" s="1"/>
  <c r="T159" i="3" s="1"/>
  <c r="U159" i="3" s="1"/>
  <c r="N159" i="3"/>
  <c r="O160" i="3" s="1"/>
  <c r="F159" i="3"/>
  <c r="G159" i="3" s="1"/>
  <c r="I159" i="3" s="1"/>
  <c r="C161" i="3"/>
  <c r="E160" i="3"/>
  <c r="H159" i="3" l="1"/>
  <c r="H160" i="3" s="1"/>
  <c r="H161" i="3" s="1"/>
  <c r="P160" i="3"/>
  <c r="S160" i="3" s="1"/>
  <c r="T160" i="3" s="1"/>
  <c r="U160" i="3" s="1"/>
  <c r="N160" i="3"/>
  <c r="O161" i="3" s="1"/>
  <c r="F160" i="3"/>
  <c r="G160" i="3" s="1"/>
  <c r="I160" i="3" s="1"/>
  <c r="C162" i="3"/>
  <c r="E161" i="3"/>
  <c r="F161" i="3" s="1"/>
  <c r="G161" i="3" s="1"/>
  <c r="I161" i="3" s="1"/>
  <c r="P161" i="3" l="1"/>
  <c r="S161" i="3" s="1"/>
  <c r="T161" i="3" s="1"/>
  <c r="U161" i="3" s="1"/>
  <c r="N161" i="3"/>
  <c r="O162" i="3" s="1"/>
  <c r="C163" i="3"/>
  <c r="E162" i="3"/>
  <c r="F162" i="3" s="1"/>
  <c r="G162" i="3" s="1"/>
  <c r="I162" i="3" s="1"/>
  <c r="H162" i="3" l="1"/>
  <c r="P162" i="3"/>
  <c r="S162" i="3" s="1"/>
  <c r="T162" i="3" s="1"/>
  <c r="U162" i="3" s="1"/>
  <c r="N162" i="3"/>
  <c r="O163" i="3" s="1"/>
  <c r="C164" i="3"/>
  <c r="E163" i="3"/>
  <c r="H163" i="3" l="1"/>
  <c r="H164" i="3" s="1"/>
  <c r="P163" i="3"/>
  <c r="S163" i="3" s="1"/>
  <c r="T163" i="3" s="1"/>
  <c r="U163" i="3" s="1"/>
  <c r="N163" i="3"/>
  <c r="O164" i="3" s="1"/>
  <c r="F163" i="3"/>
  <c r="G163" i="3" s="1"/>
  <c r="I163" i="3" s="1"/>
  <c r="C165" i="3"/>
  <c r="E164" i="3"/>
  <c r="F164" i="3" s="1"/>
  <c r="G164" i="3" s="1"/>
  <c r="I164" i="3" s="1"/>
  <c r="P164" i="3" l="1"/>
  <c r="S164" i="3" s="1"/>
  <c r="T164" i="3" s="1"/>
  <c r="U164" i="3" s="1"/>
  <c r="N164" i="3"/>
  <c r="O165" i="3" s="1"/>
  <c r="C166" i="3"/>
  <c r="E165" i="3"/>
  <c r="P165" i="3" l="1"/>
  <c r="S165" i="3" s="1"/>
  <c r="T165" i="3" s="1"/>
  <c r="U165" i="3" s="1"/>
  <c r="N165" i="3"/>
  <c r="O166" i="3" s="1"/>
  <c r="F165" i="3"/>
  <c r="G165" i="3" s="1"/>
  <c r="C167" i="3"/>
  <c r="E166" i="3"/>
  <c r="I165" i="3" l="1"/>
  <c r="H165" i="3"/>
  <c r="P166" i="3"/>
  <c r="S166" i="3" s="1"/>
  <c r="T166" i="3" s="1"/>
  <c r="U166" i="3" s="1"/>
  <c r="N166" i="3"/>
  <c r="O167" i="3" s="1"/>
  <c r="F166" i="3"/>
  <c r="G166" i="3" s="1"/>
  <c r="I166" i="3" s="1"/>
  <c r="C168" i="3"/>
  <c r="E167" i="3"/>
  <c r="F167" i="3" s="1"/>
  <c r="G167" i="3" s="1"/>
  <c r="I167" i="3" s="1"/>
  <c r="H166" i="3" l="1"/>
  <c r="H167" i="3" s="1"/>
  <c r="P167" i="3"/>
  <c r="S167" i="3" s="1"/>
  <c r="T167" i="3" s="1"/>
  <c r="U167" i="3" s="1"/>
  <c r="N167" i="3"/>
  <c r="O168" i="3" s="1"/>
  <c r="C169" i="3"/>
  <c r="E168" i="3"/>
  <c r="P168" i="3" l="1"/>
  <c r="S168" i="3" s="1"/>
  <c r="T168" i="3" s="1"/>
  <c r="U168" i="3" s="1"/>
  <c r="N168" i="3"/>
  <c r="O169" i="3" s="1"/>
  <c r="C170" i="3"/>
  <c r="E169" i="3"/>
  <c r="F169" i="3" s="1"/>
  <c r="G169" i="3" s="1"/>
  <c r="I169" i="3" s="1"/>
  <c r="F168" i="3"/>
  <c r="G168" i="3" s="1"/>
  <c r="I168" i="3" s="1"/>
  <c r="H168" i="3" l="1"/>
  <c r="H169" i="3" s="1"/>
  <c r="P169" i="3"/>
  <c r="S169" i="3" s="1"/>
  <c r="T169" i="3" s="1"/>
  <c r="U169" i="3" s="1"/>
  <c r="N169" i="3"/>
  <c r="O170" i="3" s="1"/>
  <c r="C171" i="3"/>
  <c r="E170" i="3"/>
  <c r="P170" i="3" l="1"/>
  <c r="S170" i="3" s="1"/>
  <c r="T170" i="3" s="1"/>
  <c r="U170" i="3" s="1"/>
  <c r="N170" i="3"/>
  <c r="O171" i="3" s="1"/>
  <c r="F170" i="3"/>
  <c r="G170" i="3" s="1"/>
  <c r="I170" i="3" s="1"/>
  <c r="C172" i="3"/>
  <c r="E171" i="3"/>
  <c r="H170" i="3" l="1"/>
  <c r="H171" i="3" s="1"/>
  <c r="P171" i="3"/>
  <c r="S171" i="3" s="1"/>
  <c r="T171" i="3" s="1"/>
  <c r="U171" i="3" s="1"/>
  <c r="N171" i="3"/>
  <c r="O172" i="3" s="1"/>
  <c r="F171" i="3"/>
  <c r="G171" i="3" s="1"/>
  <c r="I171" i="3" s="1"/>
  <c r="C173" i="3"/>
  <c r="E172" i="3"/>
  <c r="H172" i="3" l="1"/>
  <c r="H173" i="3" s="1"/>
  <c r="P172" i="3"/>
  <c r="S172" i="3" s="1"/>
  <c r="T172" i="3" s="1"/>
  <c r="U172" i="3" s="1"/>
  <c r="N172" i="3"/>
  <c r="O173" i="3" s="1"/>
  <c r="F172" i="3"/>
  <c r="G172" i="3" s="1"/>
  <c r="I172" i="3" s="1"/>
  <c r="C174" i="3"/>
  <c r="E173" i="3"/>
  <c r="F173" i="3" s="1"/>
  <c r="G173" i="3" s="1"/>
  <c r="I173" i="3" s="1"/>
  <c r="P173" i="3" l="1"/>
  <c r="S173" i="3" s="1"/>
  <c r="T173" i="3" s="1"/>
  <c r="U173" i="3" s="1"/>
  <c r="N173" i="3"/>
  <c r="O174" i="3" s="1"/>
  <c r="C175" i="3"/>
  <c r="E174" i="3"/>
  <c r="P174" i="3" l="1"/>
  <c r="S174" i="3" s="1"/>
  <c r="T174" i="3" s="1"/>
  <c r="U174" i="3" s="1"/>
  <c r="N174" i="3"/>
  <c r="O175" i="3" s="1"/>
  <c r="F174" i="3"/>
  <c r="G174" i="3" s="1"/>
  <c r="C176" i="3"/>
  <c r="E175" i="3"/>
  <c r="I174" i="3" l="1"/>
  <c r="H174" i="3"/>
  <c r="P175" i="3"/>
  <c r="S175" i="3" s="1"/>
  <c r="T175" i="3" s="1"/>
  <c r="U175" i="3" s="1"/>
  <c r="N175" i="3"/>
  <c r="O176" i="3" s="1"/>
  <c r="F175" i="3"/>
  <c r="G175" i="3" s="1"/>
  <c r="I175" i="3" s="1"/>
  <c r="C177" i="3"/>
  <c r="E176" i="3"/>
  <c r="F176" i="3" s="1"/>
  <c r="G176" i="3" s="1"/>
  <c r="I176" i="3" s="1"/>
  <c r="H175" i="3" l="1"/>
  <c r="H176" i="3" s="1"/>
  <c r="P176" i="3"/>
  <c r="S176" i="3" s="1"/>
  <c r="T176" i="3" s="1"/>
  <c r="U176" i="3" s="1"/>
  <c r="N176" i="3"/>
  <c r="O177" i="3" s="1"/>
  <c r="C178" i="3"/>
  <c r="E177" i="3"/>
  <c r="P177" i="3" l="1"/>
  <c r="S177" i="3" s="1"/>
  <c r="T177" i="3" s="1"/>
  <c r="U177" i="3" s="1"/>
  <c r="N177" i="3"/>
  <c r="O178" i="3" s="1"/>
  <c r="F177" i="3"/>
  <c r="G177" i="3" s="1"/>
  <c r="I177" i="3" s="1"/>
  <c r="C179" i="3"/>
  <c r="E178" i="3"/>
  <c r="H177" i="3" l="1"/>
  <c r="H178" i="3" s="1"/>
  <c r="P178" i="3"/>
  <c r="S178" i="3" s="1"/>
  <c r="T178" i="3" s="1"/>
  <c r="U178" i="3" s="1"/>
  <c r="N178" i="3"/>
  <c r="O179" i="3" s="1"/>
  <c r="F178" i="3"/>
  <c r="G178" i="3" s="1"/>
  <c r="I178" i="3" s="1"/>
  <c r="C180" i="3"/>
  <c r="E179" i="3"/>
  <c r="P179" i="3" l="1"/>
  <c r="S179" i="3" s="1"/>
  <c r="T179" i="3" s="1"/>
  <c r="U179" i="3" s="1"/>
  <c r="N179" i="3"/>
  <c r="O180" i="3" s="1"/>
  <c r="F179" i="3"/>
  <c r="G179" i="3" s="1"/>
  <c r="I179" i="3" s="1"/>
  <c r="C181" i="3"/>
  <c r="E180" i="3"/>
  <c r="H179" i="3" l="1"/>
  <c r="H180" i="3" s="1"/>
  <c r="H181" i="3" s="1"/>
  <c r="P180" i="3"/>
  <c r="S180" i="3" s="1"/>
  <c r="T180" i="3" s="1"/>
  <c r="U180" i="3" s="1"/>
  <c r="N180" i="3"/>
  <c r="O181" i="3" s="1"/>
  <c r="F180" i="3"/>
  <c r="G180" i="3" s="1"/>
  <c r="I180" i="3" s="1"/>
  <c r="C182" i="3"/>
  <c r="E181" i="3"/>
  <c r="F181" i="3" s="1"/>
  <c r="G181" i="3" s="1"/>
  <c r="I181" i="3" s="1"/>
  <c r="P181" i="3" l="1"/>
  <c r="S181" i="3" s="1"/>
  <c r="T181" i="3" s="1"/>
  <c r="U181" i="3" s="1"/>
  <c r="N181" i="3"/>
  <c r="O182" i="3" s="1"/>
  <c r="C183" i="3"/>
  <c r="E182" i="3"/>
  <c r="P182" i="3" l="1"/>
  <c r="S182" i="3" s="1"/>
  <c r="T182" i="3" s="1"/>
  <c r="U182" i="3" s="1"/>
  <c r="N182" i="3"/>
  <c r="O183" i="3" s="1"/>
  <c r="F182" i="3"/>
  <c r="G182" i="3" s="1"/>
  <c r="C184" i="3"/>
  <c r="E183" i="3"/>
  <c r="F183" i="3" s="1"/>
  <c r="G183" i="3" s="1"/>
  <c r="I183" i="3" s="1"/>
  <c r="I182" i="3" l="1"/>
  <c r="H182" i="3"/>
  <c r="H183" i="3" s="1"/>
  <c r="P183" i="3"/>
  <c r="S183" i="3" s="1"/>
  <c r="T183" i="3" s="1"/>
  <c r="U183" i="3" s="1"/>
  <c r="N183" i="3"/>
  <c r="O184" i="3" s="1"/>
  <c r="C185" i="3"/>
  <c r="E184" i="3"/>
  <c r="P184" i="3" l="1"/>
  <c r="S184" i="3" s="1"/>
  <c r="T184" i="3" s="1"/>
  <c r="U184" i="3" s="1"/>
  <c r="N184" i="3"/>
  <c r="O185" i="3" s="1"/>
  <c r="F184" i="3"/>
  <c r="G184" i="3" s="1"/>
  <c r="I184" i="3" s="1"/>
  <c r="C186" i="3"/>
  <c r="E185" i="3"/>
  <c r="H184" i="3" l="1"/>
  <c r="H185" i="3" s="1"/>
  <c r="P185" i="3"/>
  <c r="S185" i="3" s="1"/>
  <c r="T185" i="3" s="1"/>
  <c r="U185" i="3" s="1"/>
  <c r="N185" i="3"/>
  <c r="O186" i="3" s="1"/>
  <c r="F185" i="3"/>
  <c r="G185" i="3" s="1"/>
  <c r="I185" i="3" s="1"/>
  <c r="C187" i="3"/>
  <c r="E186" i="3"/>
  <c r="P186" i="3" l="1"/>
  <c r="S186" i="3" s="1"/>
  <c r="T186" i="3" s="1"/>
  <c r="U186" i="3" s="1"/>
  <c r="N186" i="3"/>
  <c r="O187" i="3" s="1"/>
  <c r="F186" i="3"/>
  <c r="G186" i="3" s="1"/>
  <c r="I186" i="3" s="1"/>
  <c r="C188" i="3"/>
  <c r="E187" i="3"/>
  <c r="H186" i="3" l="1"/>
  <c r="H187" i="3" s="1"/>
  <c r="H188" i="3" s="1"/>
  <c r="P187" i="3"/>
  <c r="S187" i="3" s="1"/>
  <c r="T187" i="3" s="1"/>
  <c r="U187" i="3" s="1"/>
  <c r="N187" i="3"/>
  <c r="O188" i="3" s="1"/>
  <c r="F187" i="3"/>
  <c r="G187" i="3" s="1"/>
  <c r="I187" i="3" s="1"/>
  <c r="C189" i="3"/>
  <c r="E188" i="3"/>
  <c r="F188" i="3" s="1"/>
  <c r="G188" i="3" s="1"/>
  <c r="I188" i="3" s="1"/>
  <c r="P188" i="3" l="1"/>
  <c r="S188" i="3" s="1"/>
  <c r="T188" i="3" s="1"/>
  <c r="U188" i="3" s="1"/>
  <c r="N188" i="3"/>
  <c r="O189" i="3" s="1"/>
  <c r="C190" i="3"/>
  <c r="E189" i="3"/>
  <c r="P189" i="3" l="1"/>
  <c r="S189" i="3" s="1"/>
  <c r="T189" i="3" s="1"/>
  <c r="U189" i="3" s="1"/>
  <c r="N189" i="3"/>
  <c r="O190" i="3" s="1"/>
  <c r="F189" i="3"/>
  <c r="G189" i="3" s="1"/>
  <c r="C191" i="3"/>
  <c r="E190" i="3"/>
  <c r="I189" i="3" l="1"/>
  <c r="H189" i="3"/>
  <c r="P190" i="3"/>
  <c r="S190" i="3" s="1"/>
  <c r="T190" i="3" s="1"/>
  <c r="U190" i="3" s="1"/>
  <c r="N190" i="3"/>
  <c r="O191" i="3" s="1"/>
  <c r="F190" i="3"/>
  <c r="G190" i="3" s="1"/>
  <c r="I190" i="3" s="1"/>
  <c r="C192" i="3"/>
  <c r="E191" i="3"/>
  <c r="H190" i="3" l="1"/>
  <c r="H191" i="3" s="1"/>
  <c r="P191" i="3"/>
  <c r="S191" i="3" s="1"/>
  <c r="T191" i="3" s="1"/>
  <c r="U191" i="3" s="1"/>
  <c r="N191" i="3"/>
  <c r="O192" i="3" s="1"/>
  <c r="F191" i="3"/>
  <c r="G191" i="3" s="1"/>
  <c r="I191" i="3" s="1"/>
  <c r="C193" i="3"/>
  <c r="E192" i="3"/>
  <c r="H192" i="3" l="1"/>
  <c r="H193" i="3" s="1"/>
  <c r="P192" i="3"/>
  <c r="S192" i="3" s="1"/>
  <c r="T192" i="3" s="1"/>
  <c r="U192" i="3" s="1"/>
  <c r="N192" i="3"/>
  <c r="O193" i="3" s="1"/>
  <c r="F192" i="3"/>
  <c r="G192" i="3" s="1"/>
  <c r="I192" i="3" s="1"/>
  <c r="C194" i="3"/>
  <c r="E193" i="3"/>
  <c r="F193" i="3" s="1"/>
  <c r="G193" i="3" s="1"/>
  <c r="I193" i="3" s="1"/>
  <c r="P193" i="3" l="1"/>
  <c r="S193" i="3" s="1"/>
  <c r="T193" i="3" s="1"/>
  <c r="U193" i="3" s="1"/>
  <c r="N193" i="3"/>
  <c r="O194" i="3" s="1"/>
  <c r="C195" i="3"/>
  <c r="E194" i="3"/>
  <c r="P194" i="3" l="1"/>
  <c r="S194" i="3" s="1"/>
  <c r="T194" i="3" s="1"/>
  <c r="U194" i="3" s="1"/>
  <c r="N194" i="3"/>
  <c r="O195" i="3" s="1"/>
  <c r="F194" i="3"/>
  <c r="G194" i="3" s="1"/>
  <c r="C196" i="3"/>
  <c r="E195" i="3"/>
  <c r="I194" i="3" l="1"/>
  <c r="H194" i="3"/>
  <c r="P195" i="3"/>
  <c r="S195" i="3" s="1"/>
  <c r="T195" i="3" s="1"/>
  <c r="U195" i="3" s="1"/>
  <c r="N195" i="3"/>
  <c r="O196" i="3" s="1"/>
  <c r="F195" i="3"/>
  <c r="G195" i="3" s="1"/>
  <c r="I195" i="3" s="1"/>
  <c r="C197" i="3"/>
  <c r="E196" i="3"/>
  <c r="H195" i="3" l="1"/>
  <c r="P196" i="3"/>
  <c r="S196" i="3" s="1"/>
  <c r="T196" i="3" s="1"/>
  <c r="U196" i="3" s="1"/>
  <c r="N196" i="3"/>
  <c r="O197" i="3" s="1"/>
  <c r="F196" i="3"/>
  <c r="G196" i="3" s="1"/>
  <c r="I196" i="3" s="1"/>
  <c r="C198" i="3"/>
  <c r="E197" i="3"/>
  <c r="F197" i="3" s="1"/>
  <c r="G197" i="3" s="1"/>
  <c r="I197" i="3" s="1"/>
  <c r="H196" i="3" l="1"/>
  <c r="H197" i="3" s="1"/>
  <c r="P197" i="3"/>
  <c r="S197" i="3" s="1"/>
  <c r="T197" i="3" s="1"/>
  <c r="U197" i="3" s="1"/>
  <c r="N197" i="3"/>
  <c r="O198" i="3" s="1"/>
  <c r="C199" i="3"/>
  <c r="E198" i="3"/>
  <c r="P198" i="3" l="1"/>
  <c r="S198" i="3" s="1"/>
  <c r="T198" i="3" s="1"/>
  <c r="U198" i="3" s="1"/>
  <c r="N198" i="3"/>
  <c r="O199" i="3" s="1"/>
  <c r="F198" i="3"/>
  <c r="G198" i="3" s="1"/>
  <c r="I198" i="3" s="1"/>
  <c r="C200" i="3"/>
  <c r="E199" i="3"/>
  <c r="F199" i="3" s="1"/>
  <c r="G199" i="3" s="1"/>
  <c r="I199" i="3" s="1"/>
  <c r="H198" i="3" l="1"/>
  <c r="H199" i="3" s="1"/>
  <c r="P199" i="3"/>
  <c r="S199" i="3" s="1"/>
  <c r="T199" i="3" s="1"/>
  <c r="U199" i="3" s="1"/>
  <c r="N199" i="3"/>
  <c r="O200" i="3" s="1"/>
  <c r="C201" i="3"/>
  <c r="E200" i="3"/>
  <c r="P200" i="3" l="1"/>
  <c r="S200" i="3" s="1"/>
  <c r="T200" i="3" s="1"/>
  <c r="U200" i="3" s="1"/>
  <c r="N200" i="3"/>
  <c r="O201" i="3" s="1"/>
  <c r="F200" i="3"/>
  <c r="G200" i="3" s="1"/>
  <c r="I200" i="3" s="1"/>
  <c r="C202" i="3"/>
  <c r="E201" i="3"/>
  <c r="H200" i="3" l="1"/>
  <c r="P201" i="3"/>
  <c r="S201" i="3" s="1"/>
  <c r="T201" i="3" s="1"/>
  <c r="U201" i="3" s="1"/>
  <c r="N201" i="3"/>
  <c r="O202" i="3" s="1"/>
  <c r="F201" i="3"/>
  <c r="G201" i="3" s="1"/>
  <c r="I201" i="3" s="1"/>
  <c r="C203" i="3"/>
  <c r="E202" i="3"/>
  <c r="H201" i="3" l="1"/>
  <c r="P202" i="3"/>
  <c r="S202" i="3" s="1"/>
  <c r="T202" i="3" s="1"/>
  <c r="U202" i="3" s="1"/>
  <c r="N202" i="3"/>
  <c r="O203" i="3" s="1"/>
  <c r="F202" i="3"/>
  <c r="G202" i="3" s="1"/>
  <c r="I202" i="3" s="1"/>
  <c r="C204" i="3"/>
  <c r="E203" i="3"/>
  <c r="H202" i="3" l="1"/>
  <c r="P203" i="3"/>
  <c r="S203" i="3" s="1"/>
  <c r="T203" i="3" s="1"/>
  <c r="U203" i="3" s="1"/>
  <c r="N203" i="3"/>
  <c r="O204" i="3" s="1"/>
  <c r="C205" i="3"/>
  <c r="E204" i="3"/>
  <c r="F203" i="3"/>
  <c r="G203" i="3" s="1"/>
  <c r="I203" i="3" s="1"/>
  <c r="H203" i="3" l="1"/>
  <c r="P204" i="3"/>
  <c r="S204" i="3" s="1"/>
  <c r="T204" i="3" s="1"/>
  <c r="U204" i="3" s="1"/>
  <c r="N204" i="3"/>
  <c r="O205" i="3" s="1"/>
  <c r="F204" i="3"/>
  <c r="G204" i="3" s="1"/>
  <c r="I204" i="3" s="1"/>
  <c r="E205" i="3"/>
  <c r="H204" i="3" l="1"/>
  <c r="H205" i="3" s="1"/>
  <c r="N205" i="3"/>
  <c r="P205" i="3"/>
  <c r="S205" i="3" s="1"/>
  <c r="T205" i="3" s="1"/>
  <c r="U205" i="3" s="1"/>
  <c r="F205" i="3"/>
  <c r="G205" i="3" s="1"/>
  <c r="I205" i="3" s="1"/>
</calcChain>
</file>

<file path=xl/sharedStrings.xml><?xml version="1.0" encoding="utf-8"?>
<sst xmlns="http://schemas.openxmlformats.org/spreadsheetml/2006/main" count="54" uniqueCount="33">
  <si>
    <t>Year</t>
  </si>
  <si>
    <t>A</t>
  </si>
  <si>
    <t>per annum</t>
  </si>
  <si>
    <t>pCO2</t>
  </si>
  <si>
    <t>Equilibrium CO2</t>
  </si>
  <si>
    <t>Initial CO2</t>
  </si>
  <si>
    <t xml:space="preserve">RF from CO2 </t>
  </si>
  <si>
    <t>B</t>
  </si>
  <si>
    <t>RF masking scaled</t>
  </si>
  <si>
    <t>RF masking</t>
  </si>
  <si>
    <t>Radiation Forcing</t>
  </si>
  <si>
    <t>degrees per doubling</t>
  </si>
  <si>
    <t>Climate Sensitivity_2X</t>
  </si>
  <si>
    <t>C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</si>
  <si>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</t>
    </r>
  </si>
  <si>
    <t>BAU</t>
  </si>
  <si>
    <t>WWO</t>
  </si>
  <si>
    <t>ppm</t>
  </si>
  <si>
    <t>W/(m*m)</t>
  </si>
  <si>
    <t>Kelvin</t>
  </si>
  <si>
    <t>degrees per (W.m-2 forcing)</t>
  </si>
  <si>
    <t>years</t>
  </si>
  <si>
    <t>Response time</t>
  </si>
  <si>
    <t>Without Us target</t>
  </si>
  <si>
    <t>T</t>
  </si>
  <si>
    <t>Timestep</t>
  </si>
  <si>
    <t>RFCO2</t>
  </si>
  <si>
    <t>Teq</t>
  </si>
  <si>
    <t>Trans</t>
  </si>
  <si>
    <t>Aerosol w/m2 now</t>
  </si>
  <si>
    <t>CO2 2015</t>
  </si>
  <si>
    <t>CO2 2014</t>
  </si>
  <si>
    <t>Aerosol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</si>
</sst>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1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horizontal="center" vertical="top" wrapText="1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</a:t>
            </a:r>
            <a:r>
              <a:rPr lang="en-NZ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Business as usual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Model5!$A$5:$A$205</c:f>
              <c:numCache>
                <c:formatCode>General</c:formatCode>
                <c:ptCount val="20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  <c:pt idx="150">
                  <c:v>2051</c:v>
                </c:pt>
                <c:pt idx="151">
                  <c:v>2052</c:v>
                </c:pt>
                <c:pt idx="152">
                  <c:v>2053</c:v>
                </c:pt>
                <c:pt idx="153">
                  <c:v>2054</c:v>
                </c:pt>
                <c:pt idx="154">
                  <c:v>2055</c:v>
                </c:pt>
                <c:pt idx="155">
                  <c:v>2056</c:v>
                </c:pt>
                <c:pt idx="156">
                  <c:v>2057</c:v>
                </c:pt>
                <c:pt idx="157">
                  <c:v>2058</c:v>
                </c:pt>
                <c:pt idx="158">
                  <c:v>2059</c:v>
                </c:pt>
                <c:pt idx="159">
                  <c:v>2060</c:v>
                </c:pt>
                <c:pt idx="160">
                  <c:v>2061</c:v>
                </c:pt>
                <c:pt idx="161">
                  <c:v>2062</c:v>
                </c:pt>
                <c:pt idx="162">
                  <c:v>2063</c:v>
                </c:pt>
                <c:pt idx="163">
                  <c:v>2064</c:v>
                </c:pt>
                <c:pt idx="164">
                  <c:v>2065</c:v>
                </c:pt>
                <c:pt idx="165">
                  <c:v>2066</c:v>
                </c:pt>
                <c:pt idx="166">
                  <c:v>2067</c:v>
                </c:pt>
                <c:pt idx="167">
                  <c:v>2068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2072</c:v>
                </c:pt>
                <c:pt idx="172">
                  <c:v>2073</c:v>
                </c:pt>
                <c:pt idx="173">
                  <c:v>2074</c:v>
                </c:pt>
                <c:pt idx="174">
                  <c:v>2075</c:v>
                </c:pt>
                <c:pt idx="175">
                  <c:v>2076</c:v>
                </c:pt>
                <c:pt idx="176">
                  <c:v>2077</c:v>
                </c:pt>
                <c:pt idx="177">
                  <c:v>2078</c:v>
                </c:pt>
                <c:pt idx="178">
                  <c:v>2079</c:v>
                </c:pt>
                <c:pt idx="179">
                  <c:v>2080</c:v>
                </c:pt>
                <c:pt idx="180">
                  <c:v>2081</c:v>
                </c:pt>
                <c:pt idx="181">
                  <c:v>2082</c:v>
                </c:pt>
                <c:pt idx="182">
                  <c:v>2083</c:v>
                </c:pt>
                <c:pt idx="183">
                  <c:v>2084</c:v>
                </c:pt>
                <c:pt idx="184">
                  <c:v>2085</c:v>
                </c:pt>
                <c:pt idx="185">
                  <c:v>2086</c:v>
                </c:pt>
                <c:pt idx="186">
                  <c:v>2087</c:v>
                </c:pt>
                <c:pt idx="187">
                  <c:v>2088</c:v>
                </c:pt>
                <c:pt idx="188">
                  <c:v>2089</c:v>
                </c:pt>
                <c:pt idx="189">
                  <c:v>2090</c:v>
                </c:pt>
                <c:pt idx="190">
                  <c:v>2091</c:v>
                </c:pt>
                <c:pt idx="191">
                  <c:v>2092</c:v>
                </c:pt>
                <c:pt idx="192">
                  <c:v>2093</c:v>
                </c:pt>
                <c:pt idx="193">
                  <c:v>2094</c:v>
                </c:pt>
                <c:pt idx="194">
                  <c:v>2095</c:v>
                </c:pt>
                <c:pt idx="195">
                  <c:v>2096</c:v>
                </c:pt>
                <c:pt idx="196">
                  <c:v>2097</c:v>
                </c:pt>
                <c:pt idx="197">
                  <c:v>2098</c:v>
                </c:pt>
                <c:pt idx="198">
                  <c:v>2099</c:v>
                </c:pt>
                <c:pt idx="199">
                  <c:v>2100</c:v>
                </c:pt>
                <c:pt idx="200">
                  <c:v>2101</c:v>
                </c:pt>
              </c:numCache>
            </c:numRef>
          </c:xVal>
          <c:yVal>
            <c:numRef>
              <c:f>Model5!$B$5:$B$205</c:f>
              <c:numCache>
                <c:formatCode>0.0000</c:formatCode>
                <c:ptCount val="201"/>
                <c:pt idx="0">
                  <c:v>290.22500000000002</c:v>
                </c:pt>
                <c:pt idx="1">
                  <c:v>290.4550625</c:v>
                </c:pt>
                <c:pt idx="2">
                  <c:v>290.69030140625</c:v>
                </c:pt>
                <c:pt idx="3">
                  <c:v>290.93083318789064</c:v>
                </c:pt>
                <c:pt idx="4">
                  <c:v>291.1767769346182</c:v>
                </c:pt>
                <c:pt idx="5">
                  <c:v>291.42825441564713</c:v>
                </c:pt>
                <c:pt idx="6">
                  <c:v>291.68539013999919</c:v>
                </c:pt>
                <c:pt idx="7">
                  <c:v>291.94831141814916</c:v>
                </c:pt>
                <c:pt idx="8">
                  <c:v>292.21714842505753</c:v>
                </c:pt>
                <c:pt idx="9">
                  <c:v>292.49203426462134</c:v>
                </c:pt>
                <c:pt idx="10">
                  <c:v>292.77310503557533</c:v>
                </c:pt>
                <c:pt idx="11">
                  <c:v>293.06049989887578</c:v>
                </c:pt>
                <c:pt idx="12">
                  <c:v>293.35436114660047</c:v>
                </c:pt>
                <c:pt idx="13">
                  <c:v>293.654834272399</c:v>
                </c:pt>
                <c:pt idx="14">
                  <c:v>293.96206804352801</c:v>
                </c:pt>
                <c:pt idx="15">
                  <c:v>294.27621457450738</c:v>
                </c:pt>
                <c:pt idx="16">
                  <c:v>294.59742940243382</c:v>
                </c:pt>
                <c:pt idx="17">
                  <c:v>294.92587156398855</c:v>
                </c:pt>
                <c:pt idx="18">
                  <c:v>295.26170367417831</c:v>
                </c:pt>
                <c:pt idx="19">
                  <c:v>295.60509200684731</c:v>
                </c:pt>
                <c:pt idx="20">
                  <c:v>295.95620657700135</c:v>
                </c:pt>
                <c:pt idx="21">
                  <c:v>296.31522122498387</c:v>
                </c:pt>
                <c:pt idx="22">
                  <c:v>296.68231370254603</c:v>
                </c:pt>
                <c:pt idx="23">
                  <c:v>297.0576657608533</c:v>
                </c:pt>
                <c:pt idx="24">
                  <c:v>297.4414632404725</c:v>
                </c:pt>
                <c:pt idx="25">
                  <c:v>297.83389616338314</c:v>
                </c:pt>
                <c:pt idx="26">
                  <c:v>298.23515882705925</c:v>
                </c:pt>
                <c:pt idx="27">
                  <c:v>298.6454499006681</c:v>
                </c:pt>
                <c:pt idx="28">
                  <c:v>299.06497252343314</c:v>
                </c:pt>
                <c:pt idx="29">
                  <c:v>299.49393440521038</c:v>
                </c:pt>
                <c:pt idx="30">
                  <c:v>299.9325479293276</c:v>
                </c:pt>
                <c:pt idx="31">
                  <c:v>300.38103025773745</c:v>
                </c:pt>
                <c:pt idx="32">
                  <c:v>300.83960343853653</c:v>
                </c:pt>
                <c:pt idx="33">
                  <c:v>301.30849451590359</c:v>
                </c:pt>
                <c:pt idx="34">
                  <c:v>301.7879356425114</c:v>
                </c:pt>
                <c:pt idx="35">
                  <c:v>302.27816419446788</c:v>
                </c:pt>
                <c:pt idx="36">
                  <c:v>302.77942288884338</c:v>
                </c:pt>
                <c:pt idx="37">
                  <c:v>303.29195990384238</c:v>
                </c:pt>
                <c:pt idx="38">
                  <c:v>303.81602900167883</c:v>
                </c:pt>
                <c:pt idx="39">
                  <c:v>304.35188965421662</c:v>
                </c:pt>
                <c:pt idx="40">
                  <c:v>304.89980717143646</c:v>
                </c:pt>
                <c:pt idx="41">
                  <c:v>305.46005283279379</c:v>
                </c:pt>
                <c:pt idx="42">
                  <c:v>306.03290402153164</c:v>
                </c:pt>
                <c:pt idx="43">
                  <c:v>306.61864436201608</c:v>
                </c:pt>
                <c:pt idx="44">
                  <c:v>307.21756386016142</c:v>
                </c:pt>
                <c:pt idx="45">
                  <c:v>307.82995904701505</c:v>
                </c:pt>
                <c:pt idx="46">
                  <c:v>308.45613312557288</c:v>
                </c:pt>
                <c:pt idx="47">
                  <c:v>309.09639612089825</c:v>
                </c:pt>
                <c:pt idx="48">
                  <c:v>309.75106503361843</c:v>
                </c:pt>
                <c:pt idx="49">
                  <c:v>310.42046399687484</c:v>
                </c:pt>
                <c:pt idx="50">
                  <c:v>311.10492443680454</c:v>
                </c:pt>
                <c:pt idx="51">
                  <c:v>311.80478523663265</c:v>
                </c:pt>
                <c:pt idx="52">
                  <c:v>312.52039290445691</c:v>
                </c:pt>
                <c:pt idx="53">
                  <c:v>313.25210174480719</c:v>
                </c:pt>
                <c:pt idx="54">
                  <c:v>314.00027403406534</c:v>
                </c:pt>
                <c:pt idx="55">
                  <c:v>314.76528019983181</c:v>
                </c:pt>
                <c:pt idx="56">
                  <c:v>315.54749900432802</c:v>
                </c:pt>
                <c:pt idx="57">
                  <c:v>316.34731773192539</c:v>
                </c:pt>
                <c:pt idx="58">
                  <c:v>317.16513238089374</c:v>
                </c:pt>
                <c:pt idx="59">
                  <c:v>318.00134785946386</c:v>
                </c:pt>
                <c:pt idx="60">
                  <c:v>318.85637818630181</c:v>
                </c:pt>
                <c:pt idx="61">
                  <c:v>319.73064669549359</c:v>
                </c:pt>
                <c:pt idx="62">
                  <c:v>320.6245862461422</c:v>
                </c:pt>
                <c:pt idx="63">
                  <c:v>321.5386394366804</c:v>
                </c:pt>
                <c:pt idx="64">
                  <c:v>322.47325882400571</c:v>
                </c:pt>
                <c:pt idx="65">
                  <c:v>323.42890714754583</c:v>
                </c:pt>
                <c:pt idx="66">
                  <c:v>324.4060575583656</c:v>
                </c:pt>
                <c:pt idx="67">
                  <c:v>325.40519385342884</c:v>
                </c:pt>
                <c:pt idx="68">
                  <c:v>326.42681071513101</c:v>
                </c:pt>
                <c:pt idx="69">
                  <c:v>327.47141395622145</c:v>
                </c:pt>
                <c:pt idx="70">
                  <c:v>328.53952077023644</c:v>
                </c:pt>
                <c:pt idx="71">
                  <c:v>329.63165998756676</c:v>
                </c:pt>
                <c:pt idx="72">
                  <c:v>330.74837233728704</c:v>
                </c:pt>
                <c:pt idx="73">
                  <c:v>331.89021071487599</c:v>
                </c:pt>
                <c:pt idx="74">
                  <c:v>333.0577404559607</c:v>
                </c:pt>
                <c:pt idx="75">
                  <c:v>334.25153961621982</c:v>
                </c:pt>
                <c:pt idx="76">
                  <c:v>335.47219925758475</c:v>
                </c:pt>
                <c:pt idx="77">
                  <c:v>336.72032374088042</c:v>
                </c:pt>
                <c:pt idx="78">
                  <c:v>337.99653102505022</c:v>
                </c:pt>
                <c:pt idx="79">
                  <c:v>339.30145297311384</c:v>
                </c:pt>
                <c:pt idx="80">
                  <c:v>340.63573566500889</c:v>
                </c:pt>
                <c:pt idx="81">
                  <c:v>342.00003971747162</c:v>
                </c:pt>
                <c:pt idx="82">
                  <c:v>343.39504061111472</c:v>
                </c:pt>
                <c:pt idx="83">
                  <c:v>344.82142902486481</c:v>
                </c:pt>
                <c:pt idx="84">
                  <c:v>346.27991117792425</c:v>
                </c:pt>
                <c:pt idx="85">
                  <c:v>347.77120917942756</c:v>
                </c:pt>
                <c:pt idx="86">
                  <c:v>349.29606138596466</c:v>
                </c:pt>
                <c:pt idx="87">
                  <c:v>350.85522276714886</c:v>
                </c:pt>
                <c:pt idx="88">
                  <c:v>352.44946527940971</c:v>
                </c:pt>
                <c:pt idx="89">
                  <c:v>354.07957824819641</c:v>
                </c:pt>
                <c:pt idx="90">
                  <c:v>355.74636875878082</c:v>
                </c:pt>
                <c:pt idx="91">
                  <c:v>357.4506620558534</c:v>
                </c:pt>
                <c:pt idx="92">
                  <c:v>359.19330195211012</c:v>
                </c:pt>
                <c:pt idx="93">
                  <c:v>360.97515124603262</c:v>
                </c:pt>
                <c:pt idx="94">
                  <c:v>362.79709214906836</c:v>
                </c:pt>
                <c:pt idx="95">
                  <c:v>364.6600267224224</c:v>
                </c:pt>
                <c:pt idx="96">
                  <c:v>366.56487732367691</c:v>
                </c:pt>
                <c:pt idx="97">
                  <c:v>368.51258706345965</c:v>
                </c:pt>
                <c:pt idx="98">
                  <c:v>370.50412027238747</c:v>
                </c:pt>
                <c:pt idx="99">
                  <c:v>372.54046297851619</c:v>
                </c:pt>
                <c:pt idx="100">
                  <c:v>374.6226233955328</c:v>
                </c:pt>
                <c:pt idx="101">
                  <c:v>376.7516324219323</c:v>
                </c:pt>
                <c:pt idx="102">
                  <c:v>378.92854415142574</c:v>
                </c:pt>
                <c:pt idx="103">
                  <c:v>381.15443639483283</c:v>
                </c:pt>
                <c:pt idx="104">
                  <c:v>383.43041121371658</c:v>
                </c:pt>
                <c:pt idx="105">
                  <c:v>385.75759546602524</c:v>
                </c:pt>
                <c:pt idx="106">
                  <c:v>388.1371413640108</c:v>
                </c:pt>
                <c:pt idx="107">
                  <c:v>390.57022704470103</c:v>
                </c:pt>
                <c:pt idx="108">
                  <c:v>393.05805715320679</c:v>
                </c:pt>
                <c:pt idx="109">
                  <c:v>395.60186343915393</c:v>
                </c:pt>
                <c:pt idx="110">
                  <c:v>398.20290536653488</c:v>
                </c:pt>
                <c:pt idx="111">
                  <c:v>400.86247073728191</c:v>
                </c:pt>
                <c:pt idx="112">
                  <c:v>403.58187632887075</c:v>
                </c:pt>
                <c:pt idx="113">
                  <c:v>406.36246854627035</c:v>
                </c:pt>
                <c:pt idx="114">
                  <c:v>409.20562408856142</c:v>
                </c:pt>
                <c:pt idx="115">
                  <c:v>412.11275063055405</c:v>
                </c:pt>
                <c:pt idx="116">
                  <c:v>415.08528751974154</c:v>
                </c:pt>
                <c:pt idx="117">
                  <c:v>418.12470648893571</c:v>
                </c:pt>
                <c:pt idx="118">
                  <c:v>421.23251238493674</c:v>
                </c:pt>
                <c:pt idx="119">
                  <c:v>424.41024391359781</c:v>
                </c:pt>
                <c:pt idx="120">
                  <c:v>427.65947440165377</c:v>
                </c:pt>
                <c:pt idx="121">
                  <c:v>430.98181257569098</c:v>
                </c:pt>
                <c:pt idx="122">
                  <c:v>434.37890335864404</c:v>
                </c:pt>
                <c:pt idx="123">
                  <c:v>437.85242868421352</c:v>
                </c:pt>
                <c:pt idx="124">
                  <c:v>441.40410832960833</c:v>
                </c:pt>
                <c:pt idx="125">
                  <c:v>445.03570076702454</c:v>
                </c:pt>
                <c:pt idx="126">
                  <c:v>448.74900403428262</c:v>
                </c:pt>
                <c:pt idx="127">
                  <c:v>452.54585662505394</c:v>
                </c:pt>
                <c:pt idx="128">
                  <c:v>456.42813839911764</c:v>
                </c:pt>
                <c:pt idx="129">
                  <c:v>460.39777151309778</c:v>
                </c:pt>
                <c:pt idx="130">
                  <c:v>464.45672137214251</c:v>
                </c:pt>
                <c:pt idx="131">
                  <c:v>468.60699760301571</c:v>
                </c:pt>
                <c:pt idx="132">
                  <c:v>472.85065504908357</c:v>
                </c:pt>
                <c:pt idx="133">
                  <c:v>477.1897947876879</c:v>
                </c:pt>
                <c:pt idx="134">
                  <c:v>481.62656517041091</c:v>
                </c:pt>
                <c:pt idx="135">
                  <c:v>486.16316288674511</c:v>
                </c:pt>
                <c:pt idx="136">
                  <c:v>490.80183405169686</c:v>
                </c:pt>
                <c:pt idx="137">
                  <c:v>495.54487531786003</c:v>
                </c:pt>
                <c:pt idx="138">
                  <c:v>500.39463501251191</c:v>
                </c:pt>
                <c:pt idx="139">
                  <c:v>505.35351430029345</c:v>
                </c:pt>
                <c:pt idx="140">
                  <c:v>510.42396837205001</c:v>
                </c:pt>
                <c:pt idx="141">
                  <c:v>515.60850766042108</c:v>
                </c:pt>
                <c:pt idx="142">
                  <c:v>520.90969908278055</c:v>
                </c:pt>
                <c:pt idx="143">
                  <c:v>526.33016731214309</c:v>
                </c:pt>
                <c:pt idx="144">
                  <c:v>531.87259607666624</c:v>
                </c:pt>
                <c:pt idx="145">
                  <c:v>537.53972948839123</c:v>
                </c:pt>
                <c:pt idx="146">
                  <c:v>543.33437340188004</c:v>
                </c:pt>
                <c:pt idx="147">
                  <c:v>549.25939680342231</c:v>
                </c:pt>
                <c:pt idx="148">
                  <c:v>555.31773323149923</c:v>
                </c:pt>
                <c:pt idx="149">
                  <c:v>561.51238222920801</c:v>
                </c:pt>
                <c:pt idx="150">
                  <c:v>567.84641082936514</c:v>
                </c:pt>
                <c:pt idx="151">
                  <c:v>574.32295507302592</c:v>
                </c:pt>
                <c:pt idx="152">
                  <c:v>580.94522156216908</c:v>
                </c:pt>
                <c:pt idx="153">
                  <c:v>587.71648904731785</c:v>
                </c:pt>
                <c:pt idx="154">
                  <c:v>594.64011005088241</c:v>
                </c:pt>
                <c:pt idx="155">
                  <c:v>601.71951252702729</c:v>
                </c:pt>
                <c:pt idx="156">
                  <c:v>608.95820155888532</c:v>
                </c:pt>
                <c:pt idx="157">
                  <c:v>616.35976109396029</c:v>
                </c:pt>
                <c:pt idx="158">
                  <c:v>623.92785571857439</c:v>
                </c:pt>
                <c:pt idx="159">
                  <c:v>631.66623247224231</c:v>
                </c:pt>
                <c:pt idx="160">
                  <c:v>639.57872270286771</c:v>
                </c:pt>
                <c:pt idx="161">
                  <c:v>647.66924396368222</c:v>
                </c:pt>
                <c:pt idx="162">
                  <c:v>655.94180195286503</c:v>
                </c:pt>
                <c:pt idx="163">
                  <c:v>664.40049249680442</c:v>
                </c:pt>
                <c:pt idx="164">
                  <c:v>673.04950357798248</c:v>
                </c:pt>
                <c:pt idx="165">
                  <c:v>681.89311740848711</c:v>
                </c:pt>
                <c:pt idx="166">
                  <c:v>690.9357125501781</c:v>
                </c:pt>
                <c:pt idx="167">
                  <c:v>700.18176608255703</c:v>
                </c:pt>
                <c:pt idx="168">
                  <c:v>709.63585581941447</c:v>
                </c:pt>
                <c:pt idx="169">
                  <c:v>719.30266257535129</c:v>
                </c:pt>
                <c:pt idx="170">
                  <c:v>729.1869724832967</c:v>
                </c:pt>
                <c:pt idx="171">
                  <c:v>739.29367936417088</c:v>
                </c:pt>
                <c:pt idx="172">
                  <c:v>749.62778714986473</c:v>
                </c:pt>
                <c:pt idx="173">
                  <c:v>760.19441236073669</c:v>
                </c:pt>
                <c:pt idx="174">
                  <c:v>770.99878663885329</c:v>
                </c:pt>
                <c:pt idx="175">
                  <c:v>782.0462593382274</c:v>
                </c:pt>
                <c:pt idx="176">
                  <c:v>793.34230017333755</c:v>
                </c:pt>
                <c:pt idx="177">
                  <c:v>804.89250192723762</c:v>
                </c:pt>
                <c:pt idx="178">
                  <c:v>816.70258322060045</c:v>
                </c:pt>
                <c:pt idx="179">
                  <c:v>828.77839134306396</c:v>
                </c:pt>
                <c:pt idx="180">
                  <c:v>841.12590514828287</c:v>
                </c:pt>
                <c:pt idx="181">
                  <c:v>853.75123801411917</c:v>
                </c:pt>
                <c:pt idx="182">
                  <c:v>866.66064086943686</c:v>
                </c:pt>
                <c:pt idx="183">
                  <c:v>879.86050528899921</c:v>
                </c:pt>
                <c:pt idx="184">
                  <c:v>893.35736665800164</c:v>
                </c:pt>
                <c:pt idx="185">
                  <c:v>907.15790740780665</c:v>
                </c:pt>
                <c:pt idx="186">
                  <c:v>921.26896032448224</c:v>
                </c:pt>
                <c:pt idx="187">
                  <c:v>935.69751193178308</c:v>
                </c:pt>
                <c:pt idx="188">
                  <c:v>950.45070595024822</c:v>
                </c:pt>
                <c:pt idx="189">
                  <c:v>965.53584683412873</c:v>
                </c:pt>
                <c:pt idx="190">
                  <c:v>980.96040338789658</c:v>
                </c:pt>
                <c:pt idx="191">
                  <c:v>996.73201246412418</c:v>
                </c:pt>
                <c:pt idx="192">
                  <c:v>1012.8584827445669</c:v>
                </c:pt>
                <c:pt idx="193">
                  <c:v>1029.3477986063197</c:v>
                </c:pt>
                <c:pt idx="194">
                  <c:v>1046.2081240749617</c:v>
                </c:pt>
                <c:pt idx="195">
                  <c:v>1063.4478068666483</c:v>
                </c:pt>
                <c:pt idx="196">
                  <c:v>1081.0753825211477</c:v>
                </c:pt>
                <c:pt idx="197">
                  <c:v>1099.0995786278736</c:v>
                </c:pt>
                <c:pt idx="198">
                  <c:v>1117.5293191470007</c:v>
                </c:pt>
                <c:pt idx="199">
                  <c:v>1136.3737288278082</c:v>
                </c:pt>
                <c:pt idx="200">
                  <c:v>1155.6421377264339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B9A-B923-4EE27BFFA3F2}"/>
            </c:ext>
          </c:extLst>
        </c:ser>
        <c:ser>
          <c:idx val="1"/>
          <c:order val="1"/>
          <c:tx>
            <c:v>World without 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Model5!$A$5:$A$205</c:f>
              <c:numCache>
                <c:formatCode>General</c:formatCode>
                <c:ptCount val="20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  <c:pt idx="121">
                  <c:v>2022</c:v>
                </c:pt>
                <c:pt idx="122">
                  <c:v>2023</c:v>
                </c:pt>
                <c:pt idx="123">
                  <c:v>2024</c:v>
                </c:pt>
                <c:pt idx="124">
                  <c:v>2025</c:v>
                </c:pt>
                <c:pt idx="125">
                  <c:v>2026</c:v>
                </c:pt>
                <c:pt idx="126">
                  <c:v>2027</c:v>
                </c:pt>
                <c:pt idx="127">
                  <c:v>2028</c:v>
                </c:pt>
                <c:pt idx="128">
                  <c:v>2029</c:v>
                </c:pt>
                <c:pt idx="129">
                  <c:v>2030</c:v>
                </c:pt>
                <c:pt idx="130">
                  <c:v>2031</c:v>
                </c:pt>
                <c:pt idx="131">
                  <c:v>2032</c:v>
                </c:pt>
                <c:pt idx="132">
                  <c:v>2033</c:v>
                </c:pt>
                <c:pt idx="133">
                  <c:v>2034</c:v>
                </c:pt>
                <c:pt idx="134">
                  <c:v>2035</c:v>
                </c:pt>
                <c:pt idx="135">
                  <c:v>2036</c:v>
                </c:pt>
                <c:pt idx="136">
                  <c:v>2037</c:v>
                </c:pt>
                <c:pt idx="137">
                  <c:v>2038</c:v>
                </c:pt>
                <c:pt idx="138">
                  <c:v>2039</c:v>
                </c:pt>
                <c:pt idx="139">
                  <c:v>2040</c:v>
                </c:pt>
                <c:pt idx="140">
                  <c:v>2041</c:v>
                </c:pt>
                <c:pt idx="141">
                  <c:v>2042</c:v>
                </c:pt>
                <c:pt idx="142">
                  <c:v>2043</c:v>
                </c:pt>
                <c:pt idx="143">
                  <c:v>2044</c:v>
                </c:pt>
                <c:pt idx="144">
                  <c:v>2045</c:v>
                </c:pt>
                <c:pt idx="145">
                  <c:v>2046</c:v>
                </c:pt>
                <c:pt idx="146">
                  <c:v>2047</c:v>
                </c:pt>
                <c:pt idx="147">
                  <c:v>2048</c:v>
                </c:pt>
                <c:pt idx="148">
                  <c:v>2049</c:v>
                </c:pt>
                <c:pt idx="149">
                  <c:v>2050</c:v>
                </c:pt>
                <c:pt idx="150">
                  <c:v>2051</c:v>
                </c:pt>
                <c:pt idx="151">
                  <c:v>2052</c:v>
                </c:pt>
                <c:pt idx="152">
                  <c:v>2053</c:v>
                </c:pt>
                <c:pt idx="153">
                  <c:v>2054</c:v>
                </c:pt>
                <c:pt idx="154">
                  <c:v>2055</c:v>
                </c:pt>
                <c:pt idx="155">
                  <c:v>2056</c:v>
                </c:pt>
                <c:pt idx="156">
                  <c:v>2057</c:v>
                </c:pt>
                <c:pt idx="157">
                  <c:v>2058</c:v>
                </c:pt>
                <c:pt idx="158">
                  <c:v>2059</c:v>
                </c:pt>
                <c:pt idx="159">
                  <c:v>2060</c:v>
                </c:pt>
                <c:pt idx="160">
                  <c:v>2061</c:v>
                </c:pt>
                <c:pt idx="161">
                  <c:v>2062</c:v>
                </c:pt>
                <c:pt idx="162">
                  <c:v>2063</c:v>
                </c:pt>
                <c:pt idx="163">
                  <c:v>2064</c:v>
                </c:pt>
                <c:pt idx="164">
                  <c:v>2065</c:v>
                </c:pt>
                <c:pt idx="165">
                  <c:v>2066</c:v>
                </c:pt>
                <c:pt idx="166">
                  <c:v>2067</c:v>
                </c:pt>
                <c:pt idx="167">
                  <c:v>2068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2072</c:v>
                </c:pt>
                <c:pt idx="172">
                  <c:v>2073</c:v>
                </c:pt>
                <c:pt idx="173">
                  <c:v>2074</c:v>
                </c:pt>
                <c:pt idx="174">
                  <c:v>2075</c:v>
                </c:pt>
                <c:pt idx="175">
                  <c:v>2076</c:v>
                </c:pt>
                <c:pt idx="176">
                  <c:v>2077</c:v>
                </c:pt>
                <c:pt idx="177">
                  <c:v>2078</c:v>
                </c:pt>
                <c:pt idx="178">
                  <c:v>2079</c:v>
                </c:pt>
                <c:pt idx="179">
                  <c:v>2080</c:v>
                </c:pt>
                <c:pt idx="180">
                  <c:v>2081</c:v>
                </c:pt>
                <c:pt idx="181">
                  <c:v>2082</c:v>
                </c:pt>
                <c:pt idx="182">
                  <c:v>2083</c:v>
                </c:pt>
                <c:pt idx="183">
                  <c:v>2084</c:v>
                </c:pt>
                <c:pt idx="184">
                  <c:v>2085</c:v>
                </c:pt>
                <c:pt idx="185">
                  <c:v>2086</c:v>
                </c:pt>
                <c:pt idx="186">
                  <c:v>2087</c:v>
                </c:pt>
                <c:pt idx="187">
                  <c:v>2088</c:v>
                </c:pt>
                <c:pt idx="188">
                  <c:v>2089</c:v>
                </c:pt>
                <c:pt idx="189">
                  <c:v>2090</c:v>
                </c:pt>
                <c:pt idx="190">
                  <c:v>2091</c:v>
                </c:pt>
                <c:pt idx="191">
                  <c:v>2092</c:v>
                </c:pt>
                <c:pt idx="192">
                  <c:v>2093</c:v>
                </c:pt>
                <c:pt idx="193">
                  <c:v>2094</c:v>
                </c:pt>
                <c:pt idx="194">
                  <c:v>2095</c:v>
                </c:pt>
                <c:pt idx="195">
                  <c:v>2096</c:v>
                </c:pt>
                <c:pt idx="196">
                  <c:v>2097</c:v>
                </c:pt>
                <c:pt idx="197">
                  <c:v>2098</c:v>
                </c:pt>
                <c:pt idx="198">
                  <c:v>2099</c:v>
                </c:pt>
                <c:pt idx="199">
                  <c:v>2100</c:v>
                </c:pt>
                <c:pt idx="200">
                  <c:v>2101</c:v>
                </c:pt>
              </c:numCache>
            </c:numRef>
          </c:xVal>
          <c:yVal>
            <c:numRef>
              <c:f>Model5!$O$5:$O$205</c:f>
              <c:numCache>
                <c:formatCode>0.00</c:formatCode>
                <c:ptCount val="201"/>
                <c:pt idx="0">
                  <c:v>290.22500000000002</c:v>
                </c:pt>
                <c:pt idx="1">
                  <c:v>290.4550625</c:v>
                </c:pt>
                <c:pt idx="2">
                  <c:v>290.69030140625</c:v>
                </c:pt>
                <c:pt idx="3">
                  <c:v>290.93083318789064</c:v>
                </c:pt>
                <c:pt idx="4">
                  <c:v>291.1767769346182</c:v>
                </c:pt>
                <c:pt idx="5">
                  <c:v>291.42825441564713</c:v>
                </c:pt>
                <c:pt idx="6">
                  <c:v>291.68539013999919</c:v>
                </c:pt>
                <c:pt idx="7">
                  <c:v>291.94831141814916</c:v>
                </c:pt>
                <c:pt idx="8">
                  <c:v>292.21714842505753</c:v>
                </c:pt>
                <c:pt idx="9">
                  <c:v>292.49203426462134</c:v>
                </c:pt>
                <c:pt idx="10">
                  <c:v>292.77310503557533</c:v>
                </c:pt>
                <c:pt idx="11">
                  <c:v>293.06049989887578</c:v>
                </c:pt>
                <c:pt idx="12">
                  <c:v>293.35436114660047</c:v>
                </c:pt>
                <c:pt idx="13">
                  <c:v>293.654834272399</c:v>
                </c:pt>
                <c:pt idx="14">
                  <c:v>293.96206804352801</c:v>
                </c:pt>
                <c:pt idx="15">
                  <c:v>294.27621457450738</c:v>
                </c:pt>
                <c:pt idx="16">
                  <c:v>294.59742940243382</c:v>
                </c:pt>
                <c:pt idx="17">
                  <c:v>294.92587156398855</c:v>
                </c:pt>
                <c:pt idx="18">
                  <c:v>295.26170367417831</c:v>
                </c:pt>
                <c:pt idx="19">
                  <c:v>295.60509200684731</c:v>
                </c:pt>
                <c:pt idx="20">
                  <c:v>295.95620657700135</c:v>
                </c:pt>
                <c:pt idx="21">
                  <c:v>296.31522122498387</c:v>
                </c:pt>
                <c:pt idx="22">
                  <c:v>296.68231370254603</c:v>
                </c:pt>
                <c:pt idx="23">
                  <c:v>297.0576657608533</c:v>
                </c:pt>
                <c:pt idx="24">
                  <c:v>297.4414632404725</c:v>
                </c:pt>
                <c:pt idx="25">
                  <c:v>297.83389616338314</c:v>
                </c:pt>
                <c:pt idx="26">
                  <c:v>298.23515882705925</c:v>
                </c:pt>
                <c:pt idx="27">
                  <c:v>298.6454499006681</c:v>
                </c:pt>
                <c:pt idx="28">
                  <c:v>299.06497252343314</c:v>
                </c:pt>
                <c:pt idx="29">
                  <c:v>299.49393440521038</c:v>
                </c:pt>
                <c:pt idx="30">
                  <c:v>299.9325479293276</c:v>
                </c:pt>
                <c:pt idx="31">
                  <c:v>300.38103025773745</c:v>
                </c:pt>
                <c:pt idx="32">
                  <c:v>300.83960343853653</c:v>
                </c:pt>
                <c:pt idx="33">
                  <c:v>301.30849451590359</c:v>
                </c:pt>
                <c:pt idx="34">
                  <c:v>301.7879356425114</c:v>
                </c:pt>
                <c:pt idx="35">
                  <c:v>302.27816419446788</c:v>
                </c:pt>
                <c:pt idx="36">
                  <c:v>302.77942288884338</c:v>
                </c:pt>
                <c:pt idx="37">
                  <c:v>303.29195990384238</c:v>
                </c:pt>
                <c:pt idx="38">
                  <c:v>303.81602900167883</c:v>
                </c:pt>
                <c:pt idx="39">
                  <c:v>304.35188965421662</c:v>
                </c:pt>
                <c:pt idx="40">
                  <c:v>304.89980717143646</c:v>
                </c:pt>
                <c:pt idx="41">
                  <c:v>305.46005283279379</c:v>
                </c:pt>
                <c:pt idx="42">
                  <c:v>306.03290402153164</c:v>
                </c:pt>
                <c:pt idx="43">
                  <c:v>306.61864436201608</c:v>
                </c:pt>
                <c:pt idx="44">
                  <c:v>307.21756386016142</c:v>
                </c:pt>
                <c:pt idx="45">
                  <c:v>307.82995904701505</c:v>
                </c:pt>
                <c:pt idx="46">
                  <c:v>308.45613312557288</c:v>
                </c:pt>
                <c:pt idx="47">
                  <c:v>309.09639612089825</c:v>
                </c:pt>
                <c:pt idx="48">
                  <c:v>309.75106503361843</c:v>
                </c:pt>
                <c:pt idx="49">
                  <c:v>310.42046399687484</c:v>
                </c:pt>
                <c:pt idx="50">
                  <c:v>311.10492443680454</c:v>
                </c:pt>
                <c:pt idx="51">
                  <c:v>311.80478523663265</c:v>
                </c:pt>
                <c:pt idx="52">
                  <c:v>312.52039290445691</c:v>
                </c:pt>
                <c:pt idx="53">
                  <c:v>313.25210174480719</c:v>
                </c:pt>
                <c:pt idx="54">
                  <c:v>314.00027403406534</c:v>
                </c:pt>
                <c:pt idx="55">
                  <c:v>314.76528019983181</c:v>
                </c:pt>
                <c:pt idx="56">
                  <c:v>315.54749900432802</c:v>
                </c:pt>
                <c:pt idx="57">
                  <c:v>316.34731773192539</c:v>
                </c:pt>
                <c:pt idx="58">
                  <c:v>317.16513238089374</c:v>
                </c:pt>
                <c:pt idx="59">
                  <c:v>318.00134785946386</c:v>
                </c:pt>
                <c:pt idx="60">
                  <c:v>318.85637818630181</c:v>
                </c:pt>
                <c:pt idx="61">
                  <c:v>319.73064669549359</c:v>
                </c:pt>
                <c:pt idx="62">
                  <c:v>320.6245862461422</c:v>
                </c:pt>
                <c:pt idx="63">
                  <c:v>321.5386394366804</c:v>
                </c:pt>
                <c:pt idx="64">
                  <c:v>322.47325882400571</c:v>
                </c:pt>
                <c:pt idx="65">
                  <c:v>323.42890714754583</c:v>
                </c:pt>
                <c:pt idx="66">
                  <c:v>324.4060575583656</c:v>
                </c:pt>
                <c:pt idx="67">
                  <c:v>325.40519385342884</c:v>
                </c:pt>
                <c:pt idx="68">
                  <c:v>326.42681071513101</c:v>
                </c:pt>
                <c:pt idx="69">
                  <c:v>327.47141395622145</c:v>
                </c:pt>
                <c:pt idx="70">
                  <c:v>328.53952077023644</c:v>
                </c:pt>
                <c:pt idx="71">
                  <c:v>329.63165998756676</c:v>
                </c:pt>
                <c:pt idx="72">
                  <c:v>330.74837233728704</c:v>
                </c:pt>
                <c:pt idx="73">
                  <c:v>331.89021071487599</c:v>
                </c:pt>
                <c:pt idx="74">
                  <c:v>333.0577404559607</c:v>
                </c:pt>
                <c:pt idx="75">
                  <c:v>334.25153961621982</c:v>
                </c:pt>
                <c:pt idx="76">
                  <c:v>335.47219925758475</c:v>
                </c:pt>
                <c:pt idx="77">
                  <c:v>336.72032374088042</c:v>
                </c:pt>
                <c:pt idx="78">
                  <c:v>337.99653102505022</c:v>
                </c:pt>
                <c:pt idx="79">
                  <c:v>339.30145297311384</c:v>
                </c:pt>
                <c:pt idx="80">
                  <c:v>340.63573566500889</c:v>
                </c:pt>
                <c:pt idx="81">
                  <c:v>342.00003971747162</c:v>
                </c:pt>
                <c:pt idx="82">
                  <c:v>343.39504061111472</c:v>
                </c:pt>
                <c:pt idx="83">
                  <c:v>344.82142902486481</c:v>
                </c:pt>
                <c:pt idx="84">
                  <c:v>346.27991117792425</c:v>
                </c:pt>
                <c:pt idx="85">
                  <c:v>347.77120917942756</c:v>
                </c:pt>
                <c:pt idx="86">
                  <c:v>349.29606138596466</c:v>
                </c:pt>
                <c:pt idx="87">
                  <c:v>350.85522276714886</c:v>
                </c:pt>
                <c:pt idx="88">
                  <c:v>352.44946527940971</c:v>
                </c:pt>
                <c:pt idx="89">
                  <c:v>354.07957824819641</c:v>
                </c:pt>
                <c:pt idx="90">
                  <c:v>355.74636875878082</c:v>
                </c:pt>
                <c:pt idx="91">
                  <c:v>357.4506620558534</c:v>
                </c:pt>
                <c:pt idx="92">
                  <c:v>359.19330195211012</c:v>
                </c:pt>
                <c:pt idx="93">
                  <c:v>360.97515124603262</c:v>
                </c:pt>
                <c:pt idx="94">
                  <c:v>362.79709214906836</c:v>
                </c:pt>
                <c:pt idx="95">
                  <c:v>364.6600267224224</c:v>
                </c:pt>
                <c:pt idx="96">
                  <c:v>366.56487732367691</c:v>
                </c:pt>
                <c:pt idx="97">
                  <c:v>368.51258706345965</c:v>
                </c:pt>
                <c:pt idx="98">
                  <c:v>370.50412027238747</c:v>
                </c:pt>
                <c:pt idx="99">
                  <c:v>372.54046297851619</c:v>
                </c:pt>
                <c:pt idx="100">
                  <c:v>374.6226233955328</c:v>
                </c:pt>
                <c:pt idx="101">
                  <c:v>376.7516324219323</c:v>
                </c:pt>
                <c:pt idx="102">
                  <c:v>378.92854415142574</c:v>
                </c:pt>
                <c:pt idx="103">
                  <c:v>381.15443639483283</c:v>
                </c:pt>
                <c:pt idx="104">
                  <c:v>383.43041121371658</c:v>
                </c:pt>
                <c:pt idx="105">
                  <c:v>385.75759546602524</c:v>
                </c:pt>
                <c:pt idx="106">
                  <c:v>388.1371413640108</c:v>
                </c:pt>
                <c:pt idx="107">
                  <c:v>390.57022704470103</c:v>
                </c:pt>
                <c:pt idx="108">
                  <c:v>393.05805715320679</c:v>
                </c:pt>
                <c:pt idx="109">
                  <c:v>395.60186343915393</c:v>
                </c:pt>
                <c:pt idx="110">
                  <c:v>398.20290536653488</c:v>
                </c:pt>
                <c:pt idx="111">
                  <c:v>400.86247073728191</c:v>
                </c:pt>
                <c:pt idx="112">
                  <c:v>403.58187632887075</c:v>
                </c:pt>
                <c:pt idx="113">
                  <c:v>402.94605756558207</c:v>
                </c:pt>
                <c:pt idx="114">
                  <c:v>402.31659698992627</c:v>
                </c:pt>
                <c:pt idx="115">
                  <c:v>401.69343102002699</c:v>
                </c:pt>
                <c:pt idx="116">
                  <c:v>401.0764967098267</c:v>
                </c:pt>
                <c:pt idx="117">
                  <c:v>400.46573174272845</c:v>
                </c:pt>
                <c:pt idx="118">
                  <c:v>399.86107442530118</c:v>
                </c:pt>
                <c:pt idx="119">
                  <c:v>399.26246368104819</c:v>
                </c:pt>
                <c:pt idx="120">
                  <c:v>398.66983904423773</c:v>
                </c:pt>
                <c:pt idx="121">
                  <c:v>398.08314065379534</c:v>
                </c:pt>
                <c:pt idx="122">
                  <c:v>397.50230924725736</c:v>
                </c:pt>
                <c:pt idx="123">
                  <c:v>396.92728615478478</c:v>
                </c:pt>
                <c:pt idx="124">
                  <c:v>396.35801329323692</c:v>
                </c:pt>
                <c:pt idx="125">
                  <c:v>395.79443316030455</c:v>
                </c:pt>
                <c:pt idx="126">
                  <c:v>395.23648882870151</c:v>
                </c:pt>
                <c:pt idx="127">
                  <c:v>394.68412394041451</c:v>
                </c:pt>
                <c:pt idx="128">
                  <c:v>394.13728270101035</c:v>
                </c:pt>
                <c:pt idx="129">
                  <c:v>393.59590987400026</c:v>
                </c:pt>
                <c:pt idx="130">
                  <c:v>393.05995077526023</c:v>
                </c:pt>
                <c:pt idx="131">
                  <c:v>392.52935126750765</c:v>
                </c:pt>
                <c:pt idx="132">
                  <c:v>392.00405775483256</c:v>
                </c:pt>
                <c:pt idx="133">
                  <c:v>391.48401717728422</c:v>
                </c:pt>
                <c:pt idx="134">
                  <c:v>390.96917700551137</c:v>
                </c:pt>
                <c:pt idx="135">
                  <c:v>390.45948523545627</c:v>
                </c:pt>
                <c:pt idx="136">
                  <c:v>389.95489038310171</c:v>
                </c:pt>
                <c:pt idx="137">
                  <c:v>389.45534147927071</c:v>
                </c:pt>
                <c:pt idx="138">
                  <c:v>388.96078806447798</c:v>
                </c:pt>
                <c:pt idx="139">
                  <c:v>388.47118018383321</c:v>
                </c:pt>
                <c:pt idx="140">
                  <c:v>387.98646838199488</c:v>
                </c:pt>
                <c:pt idx="141">
                  <c:v>387.50660369817496</c:v>
                </c:pt>
                <c:pt idx="142">
                  <c:v>387.03153766119323</c:v>
                </c:pt>
                <c:pt idx="143">
                  <c:v>386.56122228458128</c:v>
                </c:pt>
                <c:pt idx="144">
                  <c:v>386.09561006173544</c:v>
                </c:pt>
                <c:pt idx="145">
                  <c:v>385.63465396111809</c:v>
                </c:pt>
                <c:pt idx="146">
                  <c:v>385.17830742150693</c:v>
                </c:pt>
                <c:pt idx="147">
                  <c:v>384.72652434729184</c:v>
                </c:pt>
                <c:pt idx="148">
                  <c:v>384.2792591038189</c:v>
                </c:pt>
                <c:pt idx="149">
                  <c:v>383.8364665127807</c:v>
                </c:pt>
                <c:pt idx="150">
                  <c:v>383.39810184765292</c:v>
                </c:pt>
                <c:pt idx="151">
                  <c:v>382.96412082917641</c:v>
                </c:pt>
                <c:pt idx="152">
                  <c:v>382.53447962088467</c:v>
                </c:pt>
                <c:pt idx="153">
                  <c:v>382.10913482467583</c:v>
                </c:pt>
                <c:pt idx="154">
                  <c:v>381.68804347642907</c:v>
                </c:pt>
                <c:pt idx="155">
                  <c:v>381.27116304166481</c:v>
                </c:pt>
                <c:pt idx="156">
                  <c:v>380.85845141124815</c:v>
                </c:pt>
                <c:pt idx="157">
                  <c:v>380.44986689713568</c:v>
                </c:pt>
                <c:pt idx="158">
                  <c:v>380.04536822816431</c:v>
                </c:pt>
                <c:pt idx="159">
                  <c:v>379.64491454588267</c:v>
                </c:pt>
                <c:pt idx="160">
                  <c:v>379.24846540042387</c:v>
                </c:pt>
                <c:pt idx="161">
                  <c:v>378.85598074641962</c:v>
                </c:pt>
                <c:pt idx="162">
                  <c:v>378.4674209389554</c:v>
                </c:pt>
                <c:pt idx="163">
                  <c:v>378.08274672956583</c:v>
                </c:pt>
                <c:pt idx="164">
                  <c:v>377.70191926227017</c:v>
                </c:pt>
                <c:pt idx="165">
                  <c:v>377.32490006964747</c:v>
                </c:pt>
                <c:pt idx="166">
                  <c:v>376.95165106895098</c:v>
                </c:pt>
                <c:pt idx="167">
                  <c:v>376.58213455826149</c:v>
                </c:pt>
                <c:pt idx="168">
                  <c:v>376.21631321267887</c:v>
                </c:pt>
                <c:pt idx="169">
                  <c:v>375.85415008055207</c:v>
                </c:pt>
                <c:pt idx="170">
                  <c:v>375.49560857974654</c:v>
                </c:pt>
                <c:pt idx="171">
                  <c:v>375.14065249394906</c:v>
                </c:pt>
                <c:pt idx="172">
                  <c:v>374.78924596900958</c:v>
                </c:pt>
                <c:pt idx="173">
                  <c:v>374.44135350931947</c:v>
                </c:pt>
                <c:pt idx="174">
                  <c:v>374.0969399742263</c:v>
                </c:pt>
                <c:pt idx="175">
                  <c:v>373.75597057448402</c:v>
                </c:pt>
                <c:pt idx="176">
                  <c:v>373.41841086873916</c:v>
                </c:pt>
                <c:pt idx="177">
                  <c:v>373.08422676005176</c:v>
                </c:pt>
                <c:pt idx="178">
                  <c:v>372.75338449245123</c:v>
                </c:pt>
                <c:pt idx="179">
                  <c:v>372.42585064752672</c:v>
                </c:pt>
                <c:pt idx="180">
                  <c:v>372.10159214105147</c:v>
                </c:pt>
                <c:pt idx="181">
                  <c:v>371.78057621964098</c:v>
                </c:pt>
                <c:pt idx="182">
                  <c:v>371.46277045744455</c:v>
                </c:pt>
                <c:pt idx="183">
                  <c:v>371.14814275287011</c:v>
                </c:pt>
                <c:pt idx="184">
                  <c:v>370.83666132534142</c:v>
                </c:pt>
                <c:pt idx="185">
                  <c:v>370.52829471208798</c:v>
                </c:pt>
                <c:pt idx="186">
                  <c:v>370.22301176496711</c:v>
                </c:pt>
                <c:pt idx="187">
                  <c:v>369.92078164731743</c:v>
                </c:pt>
                <c:pt idx="188">
                  <c:v>369.62157383084423</c:v>
                </c:pt>
                <c:pt idx="189">
                  <c:v>369.32535809253579</c:v>
                </c:pt>
                <c:pt idx="190">
                  <c:v>369.03210451161044</c:v>
                </c:pt>
                <c:pt idx="191">
                  <c:v>368.74178346649433</c:v>
                </c:pt>
                <c:pt idx="192">
                  <c:v>368.45436563182938</c:v>
                </c:pt>
                <c:pt idx="193">
                  <c:v>368.16982197551107</c:v>
                </c:pt>
                <c:pt idx="194">
                  <c:v>367.88812375575594</c:v>
                </c:pt>
                <c:pt idx="195">
                  <c:v>367.60924251819836</c:v>
                </c:pt>
                <c:pt idx="196">
                  <c:v>367.3331500930164</c:v>
                </c:pt>
                <c:pt idx="197">
                  <c:v>367.05981859208623</c:v>
                </c:pt>
                <c:pt idx="198">
                  <c:v>366.78922040616538</c:v>
                </c:pt>
                <c:pt idx="199">
                  <c:v>366.52132820210375</c:v>
                </c:pt>
                <c:pt idx="200">
                  <c:v>366.25611492008272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6-4B9A-B923-4EE27BFF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79840"/>
        <c:axId val="450783792"/>
      </c:scatterChart>
      <c:valAx>
        <c:axId val="3603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83792"/>
        <c:crosses val="autoZero"/>
        <c:crossBetween val="midCat"/>
      </c:valAx>
      <c:valAx>
        <c:axId val="4507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327660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5" sqref="B15"/>
    </sheetView>
  </sheetViews>
  <sheetFormatPr defaultRowHeight="14.4"/>
  <cols>
    <col min="1" max="1" width="18" customWidth="1"/>
    <col min="3" max="3" width="18.21875" customWidth="1"/>
  </cols>
  <sheetData>
    <row r="2" spans="1:3">
      <c r="A2" t="s">
        <v>4</v>
      </c>
      <c r="B2">
        <v>280</v>
      </c>
      <c r="C2" t="s">
        <v>17</v>
      </c>
    </row>
    <row r="3" spans="1:3">
      <c r="A3" t="s">
        <v>5</v>
      </c>
      <c r="B3">
        <v>290</v>
      </c>
      <c r="C3" t="s">
        <v>17</v>
      </c>
    </row>
    <row r="4" spans="1:3">
      <c r="A4" t="s">
        <v>1</v>
      </c>
      <c r="B4">
        <v>2.2499999999999999E-2</v>
      </c>
      <c r="C4" t="s">
        <v>2</v>
      </c>
    </row>
    <row r="5" spans="1:3">
      <c r="A5" t="s">
        <v>7</v>
      </c>
      <c r="B5">
        <v>-0.3</v>
      </c>
    </row>
    <row r="6" spans="1:3">
      <c r="A6" t="s">
        <v>12</v>
      </c>
      <c r="B6">
        <v>3</v>
      </c>
      <c r="C6" t="s">
        <v>11</v>
      </c>
    </row>
    <row r="7" spans="1:3">
      <c r="A7" t="s">
        <v>13</v>
      </c>
      <c r="B7">
        <f>B6/4</f>
        <v>0.75</v>
      </c>
      <c r="C7" t="s">
        <v>20</v>
      </c>
    </row>
    <row r="8" spans="1:3">
      <c r="A8" t="s">
        <v>22</v>
      </c>
      <c r="B8">
        <v>20</v>
      </c>
      <c r="C8" t="s">
        <v>21</v>
      </c>
    </row>
    <row r="9" spans="1:3">
      <c r="A9" t="s">
        <v>23</v>
      </c>
      <c r="B9">
        <v>340</v>
      </c>
      <c r="C9" t="s">
        <v>17</v>
      </c>
    </row>
    <row r="10" spans="1:3">
      <c r="A10" t="s">
        <v>25</v>
      </c>
      <c r="B10">
        <v>1</v>
      </c>
      <c r="C10" t="s">
        <v>21</v>
      </c>
    </row>
    <row r="12" spans="1:3">
      <c r="A12" t="s">
        <v>29</v>
      </c>
      <c r="B12">
        <v>-0.75</v>
      </c>
    </row>
    <row r="13" spans="1:3">
      <c r="A13" t="s">
        <v>30</v>
      </c>
      <c r="B13">
        <f>Model5!B119</f>
        <v>409.20562408856142</v>
      </c>
    </row>
    <row r="14" spans="1:3">
      <c r="A14" t="s">
        <v>31</v>
      </c>
      <c r="B14">
        <f>Model5!B118</f>
        <v>406.36246854627035</v>
      </c>
    </row>
    <row r="15" spans="1:3">
      <c r="A15" t="s">
        <v>32</v>
      </c>
      <c r="B15">
        <f>B12/(B13-B14)</f>
        <v>-0.26379140671130319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abSelected="1" workbookViewId="0">
      <pane ySplit="3" topLeftCell="A76" activePane="bottomLeft" state="frozen"/>
      <selection pane="bottomLeft" activeCell="B8" sqref="B8"/>
    </sheetView>
  </sheetViews>
  <sheetFormatPr defaultRowHeight="14.4"/>
  <cols>
    <col min="1" max="1" width="10.5546875" bestFit="1" customWidth="1"/>
    <col min="2" max="2" width="9.5546875" style="5" bestFit="1" customWidth="1"/>
    <col min="3" max="3" width="10.33203125" style="5" customWidth="1"/>
    <col min="4" max="4" width="9.21875" style="5" customWidth="1"/>
    <col min="5" max="13" width="9" style="5" bestFit="1" customWidth="1"/>
  </cols>
  <sheetData>
    <row r="1" spans="1:21">
      <c r="B1" s="5" t="s">
        <v>15</v>
      </c>
      <c r="O1" t="s">
        <v>16</v>
      </c>
    </row>
    <row r="2" spans="1:21" s="2" customFormat="1" ht="52.8" customHeight="1">
      <c r="A2" s="2" t="s">
        <v>0</v>
      </c>
      <c r="B2" s="6" t="s">
        <v>3</v>
      </c>
      <c r="C2" s="6" t="s">
        <v>6</v>
      </c>
      <c r="D2" s="6" t="s">
        <v>8</v>
      </c>
      <c r="E2" s="6" t="s">
        <v>9</v>
      </c>
      <c r="F2" s="6" t="s">
        <v>10</v>
      </c>
      <c r="G2" s="7" t="s">
        <v>14</v>
      </c>
      <c r="H2" s="7" t="s">
        <v>24</v>
      </c>
      <c r="I2" s="6"/>
      <c r="J2" s="6"/>
      <c r="K2" s="6"/>
      <c r="L2" s="6"/>
      <c r="M2" s="6"/>
      <c r="O2" s="2" t="s">
        <v>3</v>
      </c>
      <c r="P2" s="2" t="s">
        <v>6</v>
      </c>
      <c r="Q2" s="2" t="s">
        <v>8</v>
      </c>
      <c r="R2" s="2" t="s">
        <v>9</v>
      </c>
      <c r="S2" s="2" t="s">
        <v>10</v>
      </c>
      <c r="T2" s="3" t="s">
        <v>14</v>
      </c>
    </row>
    <row r="3" spans="1:21" s="2" customFormat="1" ht="16.8" customHeight="1">
      <c r="B3" s="6" t="s">
        <v>17</v>
      </c>
      <c r="C3" s="6" t="s">
        <v>18</v>
      </c>
      <c r="D3" s="6" t="s">
        <v>18</v>
      </c>
      <c r="E3" s="6" t="s">
        <v>18</v>
      </c>
      <c r="F3" s="6" t="s">
        <v>18</v>
      </c>
      <c r="G3" s="7" t="s">
        <v>19</v>
      </c>
      <c r="H3" s="7" t="s">
        <v>19</v>
      </c>
      <c r="I3" s="6"/>
      <c r="J3" s="6"/>
      <c r="K3" s="6"/>
      <c r="L3" s="6"/>
      <c r="M3" s="6"/>
      <c r="O3" s="2" t="s">
        <v>17</v>
      </c>
      <c r="P3" s="2" t="s">
        <v>18</v>
      </c>
      <c r="Q3" s="2" t="s">
        <v>18</v>
      </c>
      <c r="R3" s="2" t="s">
        <v>18</v>
      </c>
      <c r="S3" s="2" t="s">
        <v>18</v>
      </c>
      <c r="T3" s="3" t="s">
        <v>19</v>
      </c>
    </row>
    <row r="4" spans="1:21">
      <c r="A4" s="9">
        <v>1900</v>
      </c>
      <c r="B4" s="10">
        <f>Initial_CO2</f>
        <v>290</v>
      </c>
      <c r="C4" s="10">
        <f t="shared" ref="C4:C68" si="0">4*LN(B4/Equilibrium_CO2)/LN(2)</f>
        <v>0.20250429227987257</v>
      </c>
      <c r="D4" s="10"/>
      <c r="E4" s="10"/>
      <c r="F4" s="10"/>
      <c r="G4" s="10"/>
      <c r="H4" s="10">
        <v>0</v>
      </c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</row>
    <row r="5" spans="1:21">
      <c r="A5">
        <f>A4+Timestep</f>
        <v>1901</v>
      </c>
      <c r="B5" s="5">
        <f>Equilibrium_CO2+(B4-Equilibrium_CO2)*(1+A*Timestep)</f>
        <v>290.22500000000002</v>
      </c>
      <c r="C5" s="5">
        <f t="shared" si="0"/>
        <v>0.20697988571994561</v>
      </c>
      <c r="D5" s="5">
        <f>Aerosol_coeff*(B5-B4)</f>
        <v>-5.9353066510049214E-2</v>
      </c>
      <c r="E5" s="5">
        <f t="shared" ref="E5:E68" si="1">MAX(D5,D$120)</f>
        <v>-5.9353066510049214E-2</v>
      </c>
      <c r="F5" s="5">
        <f>C5+E5</f>
        <v>0.1476268192098964</v>
      </c>
      <c r="G5" s="5">
        <f t="shared" ref="G5:G68" si="2">C_*F5</f>
        <v>0.1107201144074223</v>
      </c>
      <c r="H5" s="5">
        <f>H4+(G5-H4)*Timestep/Response_time</f>
        <v>5.5360057203711153E-3</v>
      </c>
      <c r="N5" s="1"/>
      <c r="O5" s="1">
        <f t="shared" ref="O5:O36" si="3">B5</f>
        <v>290.22500000000002</v>
      </c>
      <c r="P5" s="1">
        <f t="shared" ref="P4:P68" si="4">4*LN(O5/Equilibrium_CO2)/LN(2)</f>
        <v>0.20697988571994561</v>
      </c>
      <c r="Q5" s="1">
        <f>Q6</f>
        <v>-6.9018749999992218E-2</v>
      </c>
      <c r="R5" s="1">
        <f t="shared" ref="R5:R6" si="5">MAX(Q5,Q$120)</f>
        <v>0</v>
      </c>
      <c r="S5" s="1">
        <f>P5+R5</f>
        <v>0.20697988571994561</v>
      </c>
      <c r="T5" s="1">
        <f t="shared" ref="T5:T6" si="6">C_*S5</f>
        <v>0.1552349142899592</v>
      </c>
      <c r="U5" s="1"/>
    </row>
    <row r="6" spans="1:21">
      <c r="A6">
        <f>A5+Timestep</f>
        <v>1902</v>
      </c>
      <c r="B6" s="5">
        <f>Equilibrium_CO2+(B5-Equilibrium_CO2)*(1+A*Timestep)</f>
        <v>290.4550625</v>
      </c>
      <c r="C6" s="5">
        <f t="shared" si="0"/>
        <v>0.21155259371039695</v>
      </c>
      <c r="D6" s="5">
        <f>Aerosol_coeff*(B6-B5)</f>
        <v>-6.0688510506512354E-2</v>
      </c>
      <c r="E6" s="5">
        <f t="shared" si="1"/>
        <v>-6.0688510506512354E-2</v>
      </c>
      <c r="F6" s="5">
        <f t="shared" ref="F6:F69" si="7">C6+E6</f>
        <v>0.15086408320388459</v>
      </c>
      <c r="G6" s="5">
        <f t="shared" si="2"/>
        <v>0.11314806240291345</v>
      </c>
      <c r="H6" s="5">
        <f>H5+(G6-H5)*Timestep/Response_time</f>
        <v>1.0916608554498232E-2</v>
      </c>
      <c r="I6" s="5">
        <f t="shared" ref="I6:I37" si="8">G6*($A6-$A5)/Response_time</f>
        <v>5.6574031201456721E-3</v>
      </c>
      <c r="N6" s="1"/>
      <c r="O6" s="1">
        <f t="shared" si="3"/>
        <v>290.4550625</v>
      </c>
      <c r="P6" s="1">
        <f t="shared" si="4"/>
        <v>0.21155259371039695</v>
      </c>
      <c r="Q6" s="1">
        <f t="shared" ref="Q6:Q37" si="9">B*(O6-O5)</f>
        <v>-6.9018749999992218E-2</v>
      </c>
      <c r="R6" s="1">
        <f t="shared" si="5"/>
        <v>0</v>
      </c>
      <c r="S6" s="1">
        <f t="shared" ref="S6" si="10">P6+R6</f>
        <v>0.21155259371039695</v>
      </c>
      <c r="T6" s="1">
        <f t="shared" si="6"/>
        <v>0.15866444528279772</v>
      </c>
      <c r="U6" s="1">
        <f t="shared" ref="U6:U37" si="11">T6*($A6-$A5)/Response_time</f>
        <v>7.9332222641398855E-3</v>
      </c>
    </row>
    <row r="7" spans="1:21">
      <c r="A7">
        <f>A6+Timestep</f>
        <v>1903</v>
      </c>
      <c r="B7" s="5">
        <f>Equilibrium_CO2+(B6-Equilibrium_CO2)*(1+A*Timestep)</f>
        <v>290.69030140625</v>
      </c>
      <c r="C7" s="5">
        <f t="shared" si="0"/>
        <v>0.21622444406777519</v>
      </c>
      <c r="D7" s="5">
        <f>Aerosol_coeff*(B7-B6)</f>
        <v>-6.2054001992916864E-2</v>
      </c>
      <c r="E7" s="5">
        <f t="shared" si="1"/>
        <v>-6.2054001992916864E-2</v>
      </c>
      <c r="F7" s="5">
        <f t="shared" si="7"/>
        <v>0.15417044207485833</v>
      </c>
      <c r="G7" s="5">
        <f t="shared" si="2"/>
        <v>0.11562783155614376</v>
      </c>
      <c r="H7" s="5">
        <f>H6+(G7-H6)*Timestep/Response_time</f>
        <v>1.6152169704580506E-2</v>
      </c>
      <c r="I7" s="5">
        <f t="shared" si="8"/>
        <v>5.7813915778071878E-3</v>
      </c>
      <c r="N7" s="1"/>
      <c r="O7" s="1">
        <f t="shared" si="3"/>
        <v>290.69030140625</v>
      </c>
      <c r="P7" s="1">
        <f t="shared" si="4"/>
        <v>0.21622444406777519</v>
      </c>
      <c r="Q7" s="1">
        <f t="shared" si="9"/>
        <v>-7.057167187500113E-2</v>
      </c>
      <c r="R7" s="1">
        <f t="shared" ref="R7:R70" si="12">MAX(Q7,Q$120)</f>
        <v>0</v>
      </c>
      <c r="S7" s="1">
        <f t="shared" ref="S7:S70" si="13">P7+R7</f>
        <v>0.21622444406777519</v>
      </c>
      <c r="T7" s="1">
        <f t="shared" ref="T7:T70" si="14">C_*S7</f>
        <v>0.16216833305083139</v>
      </c>
      <c r="U7" s="1">
        <f t="shared" si="11"/>
        <v>8.1084166525415696E-3</v>
      </c>
    </row>
    <row r="8" spans="1:21">
      <c r="A8">
        <f>A7+Timestep</f>
        <v>1904</v>
      </c>
      <c r="B8" s="5">
        <f>Equilibrium_CO2+(B7-Equilibrium_CO2)*(1+A*Timestep)</f>
        <v>290.93083318789064</v>
      </c>
      <c r="C8" s="5">
        <f t="shared" si="0"/>
        <v>0.22099750347283584</v>
      </c>
      <c r="D8" s="5">
        <f>Aerosol_coeff*(B8-B7)</f>
        <v>-6.3450217037760687E-2</v>
      </c>
      <c r="E8" s="5">
        <f t="shared" si="1"/>
        <v>-6.3450217037760687E-2</v>
      </c>
      <c r="F8" s="5">
        <f t="shared" si="7"/>
        <v>0.15754728643507515</v>
      </c>
      <c r="G8" s="5">
        <f t="shared" si="2"/>
        <v>0.11816046482630636</v>
      </c>
      <c r="H8" s="5">
        <f>H7+(G8-H7)*Timestep/Response_time</f>
        <v>2.1252584460666798E-2</v>
      </c>
      <c r="I8" s="5">
        <f t="shared" si="8"/>
        <v>5.9080232413153185E-3</v>
      </c>
      <c r="N8" s="1"/>
      <c r="O8" s="1">
        <f t="shared" si="3"/>
        <v>290.93083318789064</v>
      </c>
      <c r="P8" s="1">
        <f t="shared" si="4"/>
        <v>0.22099750347283584</v>
      </c>
      <c r="Q8" s="1">
        <f t="shared" si="9"/>
        <v>-7.215953449219227E-2</v>
      </c>
      <c r="R8" s="1">
        <f t="shared" si="12"/>
        <v>0</v>
      </c>
      <c r="S8" s="1">
        <f t="shared" si="13"/>
        <v>0.22099750347283584</v>
      </c>
      <c r="T8" s="1">
        <f t="shared" si="14"/>
        <v>0.16574812760462687</v>
      </c>
      <c r="U8" s="1">
        <f t="shared" si="11"/>
        <v>8.2874063802313436E-3</v>
      </c>
    </row>
    <row r="9" spans="1:21">
      <c r="A9">
        <f>A8+Timestep</f>
        <v>1905</v>
      </c>
      <c r="B9" s="5">
        <f>Equilibrium_CO2+(B8-Equilibrium_CO2)*(1+A*Timestep)</f>
        <v>291.1767769346182</v>
      </c>
      <c r="C9" s="5">
        <f t="shared" si="0"/>
        <v>0.22587387806316303</v>
      </c>
      <c r="D9" s="5">
        <f>Aerosol_coeff*(B9-B8)</f>
        <v>-6.4877846921112065E-2</v>
      </c>
      <c r="E9" s="5">
        <f t="shared" si="1"/>
        <v>-6.4877846921112065E-2</v>
      </c>
      <c r="F9" s="5">
        <f t="shared" si="7"/>
        <v>0.16099603114205097</v>
      </c>
      <c r="G9" s="5">
        <f t="shared" si="2"/>
        <v>0.12074702335653822</v>
      </c>
      <c r="H9" s="5">
        <f>H8+(G9-H8)*Timestep/Response_time</f>
        <v>2.6227306405460369E-2</v>
      </c>
      <c r="I9" s="5">
        <f t="shared" si="8"/>
        <v>6.0373511678269111E-3</v>
      </c>
      <c r="N9" s="1"/>
      <c r="O9" s="1">
        <f t="shared" si="3"/>
        <v>291.1767769346182</v>
      </c>
      <c r="P9" s="1">
        <f t="shared" si="4"/>
        <v>0.22587387806316303</v>
      </c>
      <c r="Q9" s="1">
        <f t="shared" si="9"/>
        <v>-7.37831240182686E-2</v>
      </c>
      <c r="R9" s="1">
        <f t="shared" si="12"/>
        <v>0</v>
      </c>
      <c r="S9" s="1">
        <f t="shared" si="13"/>
        <v>0.22587387806316303</v>
      </c>
      <c r="T9" s="1">
        <f t="shared" si="14"/>
        <v>0.16940540854737227</v>
      </c>
      <c r="U9" s="1">
        <f t="shared" si="11"/>
        <v>8.470270427368613E-3</v>
      </c>
    </row>
    <row r="10" spans="1:21">
      <c r="A10">
        <f>A9+Timestep</f>
        <v>1906</v>
      </c>
      <c r="B10" s="5">
        <f>Equilibrium_CO2+(B9-Equilibrium_CO2)*(1+A*Timestep)</f>
        <v>291.42825441564713</v>
      </c>
      <c r="C10" s="5">
        <f t="shared" si="0"/>
        <v>0.23085571402797725</v>
      </c>
      <c r="D10" s="5">
        <f>Aerosol_coeff*(B10-B9)</f>
        <v>-6.6337598476836027E-2</v>
      </c>
      <c r="E10" s="5">
        <f t="shared" si="1"/>
        <v>-6.6337598476836027E-2</v>
      </c>
      <c r="F10" s="5">
        <f t="shared" si="7"/>
        <v>0.16451811555114121</v>
      </c>
      <c r="G10" s="5">
        <f t="shared" si="2"/>
        <v>0.12338858666335591</v>
      </c>
      <c r="H10" s="5">
        <f>H9+(G10-H9)*Timestep/Response_time</f>
        <v>3.1085370418355147E-2</v>
      </c>
      <c r="I10" s="5">
        <f t="shared" si="8"/>
        <v>6.1694293331677951E-3</v>
      </c>
      <c r="N10" s="1"/>
      <c r="O10" s="1">
        <f t="shared" si="3"/>
        <v>291.42825441564713</v>
      </c>
      <c r="P10" s="1">
        <f t="shared" si="4"/>
        <v>0.23085571402797725</v>
      </c>
      <c r="Q10" s="1">
        <f t="shared" si="9"/>
        <v>-7.544324430867845E-2</v>
      </c>
      <c r="R10" s="1">
        <f t="shared" si="12"/>
        <v>0</v>
      </c>
      <c r="S10" s="1">
        <f t="shared" si="13"/>
        <v>0.23085571402797725</v>
      </c>
      <c r="T10" s="1">
        <f t="shared" si="14"/>
        <v>0.17314178552098294</v>
      </c>
      <c r="U10" s="1">
        <f t="shared" si="11"/>
        <v>8.6570892760491468E-3</v>
      </c>
    </row>
    <row r="11" spans="1:21">
      <c r="A11">
        <f>A10+Timestep</f>
        <v>1907</v>
      </c>
      <c r="B11" s="5">
        <f>Equilibrium_CO2+(B10-Equilibrium_CO2)*(1+A*Timestep)</f>
        <v>291.68539013999919</v>
      </c>
      <c r="C11" s="5">
        <f t="shared" si="0"/>
        <v>0.23594519820475471</v>
      </c>
      <c r="D11" s="5">
        <f>Aerosol_coeff*(B11-B10)</f>
        <v>-6.7830194442558167E-2</v>
      </c>
      <c r="E11" s="5">
        <f t="shared" si="1"/>
        <v>-6.7830194442558167E-2</v>
      </c>
      <c r="F11" s="5">
        <f t="shared" si="7"/>
        <v>0.16811500376219654</v>
      </c>
      <c r="G11" s="5">
        <f t="shared" si="2"/>
        <v>0.1260862528216474</v>
      </c>
      <c r="H11" s="5">
        <f>H10+(G11-H10)*Timestep/Response_time</f>
        <v>3.5835414538519759E-2</v>
      </c>
      <c r="I11" s="5">
        <f t="shared" si="8"/>
        <v>6.3043126410823698E-3</v>
      </c>
      <c r="N11" s="1"/>
      <c r="O11" s="1">
        <f t="shared" si="3"/>
        <v>291.68539013999919</v>
      </c>
      <c r="P11" s="1">
        <f t="shared" si="4"/>
        <v>0.23594519820475471</v>
      </c>
      <c r="Q11" s="1">
        <f t="shared" si="9"/>
        <v>-7.7140717305616127E-2</v>
      </c>
      <c r="R11" s="1">
        <f t="shared" si="12"/>
        <v>0</v>
      </c>
      <c r="S11" s="1">
        <f t="shared" si="13"/>
        <v>0.23594519820475471</v>
      </c>
      <c r="T11" s="1">
        <f t="shared" si="14"/>
        <v>0.17695889865356604</v>
      </c>
      <c r="U11" s="1">
        <f t="shared" si="11"/>
        <v>8.8479449326783026E-3</v>
      </c>
    </row>
    <row r="12" spans="1:21">
      <c r="A12">
        <f>A11+Timestep</f>
        <v>1908</v>
      </c>
      <c r="B12" s="5">
        <f>Equilibrium_CO2+(B11-Equilibrium_CO2)*(1+A*Timestep)</f>
        <v>291.94831141814916</v>
      </c>
      <c r="C12" s="5">
        <f t="shared" si="0"/>
        <v>0.24114455867729931</v>
      </c>
      <c r="D12" s="5">
        <f>Aerosol_coeff*(B12-B11)</f>
        <v>-6.935637381751561E-2</v>
      </c>
      <c r="E12" s="5">
        <f t="shared" si="1"/>
        <v>-6.935637381751561E-2</v>
      </c>
      <c r="F12" s="5">
        <f t="shared" si="7"/>
        <v>0.1717881848597837</v>
      </c>
      <c r="G12" s="5">
        <f t="shared" si="2"/>
        <v>0.12884113864483776</v>
      </c>
      <c r="H12" s="5">
        <f>H11+(G12-H11)*Timestep/Response_time</f>
        <v>4.0485700743835659E-2</v>
      </c>
      <c r="I12" s="5">
        <f t="shared" si="8"/>
        <v>6.4420569322418877E-3</v>
      </c>
      <c r="N12" s="1"/>
      <c r="O12" s="1">
        <f t="shared" si="3"/>
        <v>291.94831141814916</v>
      </c>
      <c r="P12" s="1">
        <f t="shared" si="4"/>
        <v>0.24114455867729931</v>
      </c>
      <c r="Q12" s="1">
        <f t="shared" si="9"/>
        <v>-7.8876383444992371E-2</v>
      </c>
      <c r="R12" s="1">
        <f t="shared" si="12"/>
        <v>0</v>
      </c>
      <c r="S12" s="1">
        <f t="shared" si="13"/>
        <v>0.24114455867729931</v>
      </c>
      <c r="T12" s="1">
        <f t="shared" si="14"/>
        <v>0.18085841900797447</v>
      </c>
      <c r="U12" s="1">
        <f t="shared" si="11"/>
        <v>9.0429209503987244E-3</v>
      </c>
    </row>
    <row r="13" spans="1:21">
      <c r="A13">
        <f>A12+Timestep</f>
        <v>1909</v>
      </c>
      <c r="B13" s="5">
        <f>Equilibrium_CO2+(B12-Equilibrium_CO2)*(1+A*Timestep)</f>
        <v>292.21714842505753</v>
      </c>
      <c r="C13" s="5">
        <f t="shared" si="0"/>
        <v>0.24645606537485995</v>
      </c>
      <c r="D13" s="5">
        <f>Aerosol_coeff*(B13-B12)</f>
        <v>-7.0916892228415337E-2</v>
      </c>
      <c r="E13" s="5">
        <f t="shared" si="1"/>
        <v>-7.0916892228415337E-2</v>
      </c>
      <c r="F13" s="5">
        <f t="shared" si="7"/>
        <v>0.17553917314644463</v>
      </c>
      <c r="G13" s="5">
        <f t="shared" si="2"/>
        <v>0.13165437985983347</v>
      </c>
      <c r="H13" s="5">
        <f>H12+(G13-H12)*Timestep/Response_time</f>
        <v>4.504413469963555E-2</v>
      </c>
      <c r="I13" s="5">
        <f t="shared" si="8"/>
        <v>6.5827189929916737E-3</v>
      </c>
      <c r="N13" s="1"/>
      <c r="O13" s="1">
        <f t="shared" si="3"/>
        <v>292.21714842505753</v>
      </c>
      <c r="P13" s="1">
        <f t="shared" si="4"/>
        <v>0.24645606537485995</v>
      </c>
      <c r="Q13" s="1">
        <f t="shared" si="9"/>
        <v>-8.0651102072511097E-2</v>
      </c>
      <c r="R13" s="1">
        <f t="shared" si="12"/>
        <v>0</v>
      </c>
      <c r="S13" s="1">
        <f t="shared" si="13"/>
        <v>0.24645606537485995</v>
      </c>
      <c r="T13" s="1">
        <f t="shared" si="14"/>
        <v>0.18484204903114496</v>
      </c>
      <c r="U13" s="1">
        <f t="shared" si="11"/>
        <v>9.2421024515572485E-3</v>
      </c>
    </row>
    <row r="14" spans="1:21">
      <c r="A14">
        <f>A13+Timestep</f>
        <v>1910</v>
      </c>
      <c r="B14" s="5">
        <f>Equilibrium_CO2+(B13-Equilibrium_CO2)*(1+A*Timestep)</f>
        <v>292.49203426462134</v>
      </c>
      <c r="C14" s="5">
        <f t="shared" si="0"/>
        <v>0.25188203067188769</v>
      </c>
      <c r="D14" s="5">
        <f>Aerosol_coeff*(B14-B13)</f>
        <v>-7.2512522303554539E-2</v>
      </c>
      <c r="E14" s="5">
        <f t="shared" si="1"/>
        <v>-7.2512522303554539E-2</v>
      </c>
      <c r="F14" s="5">
        <f t="shared" si="7"/>
        <v>0.17936950836833315</v>
      </c>
      <c r="G14" s="5">
        <f t="shared" si="2"/>
        <v>0.13452713127624988</v>
      </c>
      <c r="H14" s="5">
        <f>H13+(G14-H13)*Timestep/Response_time</f>
        <v>4.9518284528466266E-2</v>
      </c>
      <c r="I14" s="5">
        <f t="shared" si="8"/>
        <v>6.7263565638124943E-3</v>
      </c>
      <c r="N14" s="1"/>
      <c r="O14" s="1">
        <f t="shared" si="3"/>
        <v>292.49203426462134</v>
      </c>
      <c r="P14" s="1">
        <f t="shared" si="4"/>
        <v>0.25188203067188769</v>
      </c>
      <c r="Q14" s="1">
        <f t="shared" si="9"/>
        <v>-8.2465751869142415E-2</v>
      </c>
      <c r="R14" s="1">
        <f t="shared" si="12"/>
        <v>0</v>
      </c>
      <c r="S14" s="1">
        <f t="shared" si="13"/>
        <v>0.25188203067188769</v>
      </c>
      <c r="T14" s="1">
        <f t="shared" si="14"/>
        <v>0.18891152300391578</v>
      </c>
      <c r="U14" s="1">
        <f t="shared" si="11"/>
        <v>9.4455761501957888E-3</v>
      </c>
    </row>
    <row r="15" spans="1:21">
      <c r="A15">
        <f>A14+Timestep</f>
        <v>1911</v>
      </c>
      <c r="B15" s="5">
        <f>Equilibrium_CO2+(B14-Equilibrium_CO2)*(1+A*Timestep)</f>
        <v>292.77310503557533</v>
      </c>
      <c r="C15" s="5">
        <f t="shared" si="0"/>
        <v>0.25742480998798634</v>
      </c>
      <c r="D15" s="5">
        <f>Aerosol_coeff*(B15-B14)</f>
        <v>-7.4144054055383088E-2</v>
      </c>
      <c r="E15" s="5">
        <f t="shared" si="1"/>
        <v>-7.4144054055383088E-2</v>
      </c>
      <c r="F15" s="5">
        <f t="shared" si="7"/>
        <v>0.18328075593260323</v>
      </c>
      <c r="G15" s="5">
        <f t="shared" si="2"/>
        <v>0.13746056694945241</v>
      </c>
      <c r="H15" s="5">
        <f>H14+(G15-H14)*Timestep/Response_time</f>
        <v>5.3915398649515577E-2</v>
      </c>
      <c r="I15" s="5">
        <f t="shared" si="8"/>
        <v>6.8730283474726208E-3</v>
      </c>
      <c r="N15" s="1"/>
      <c r="O15" s="1">
        <f t="shared" si="3"/>
        <v>292.77310503557533</v>
      </c>
      <c r="P15" s="1">
        <f t="shared" si="4"/>
        <v>0.25742480998798634</v>
      </c>
      <c r="Q15" s="1">
        <f t="shared" si="9"/>
        <v>-8.4321231286196507E-2</v>
      </c>
      <c r="R15" s="1">
        <f t="shared" si="12"/>
        <v>0</v>
      </c>
      <c r="S15" s="1">
        <f t="shared" si="13"/>
        <v>0.25742480998798634</v>
      </c>
      <c r="T15" s="1">
        <f t="shared" si="14"/>
        <v>0.19306860749098975</v>
      </c>
      <c r="U15" s="1">
        <f t="shared" si="11"/>
        <v>9.6534303745494879E-3</v>
      </c>
    </row>
    <row r="16" spans="1:21">
      <c r="A16">
        <f>A15+Timestep</f>
        <v>1912</v>
      </c>
      <c r="B16" s="5">
        <f>Equilibrium_CO2+(B15-Equilibrium_CO2)*(1+A*Timestep)</f>
        <v>293.06049989887578</v>
      </c>
      <c r="C16" s="5">
        <f t="shared" si="0"/>
        <v>0.26308680238759857</v>
      </c>
      <c r="D16" s="5">
        <f>Aerosol_coeff*(B16-B15)</f>
        <v>-7.5812295271628083E-2</v>
      </c>
      <c r="E16" s="5">
        <f t="shared" si="1"/>
        <v>-7.5812295271628083E-2</v>
      </c>
      <c r="F16" s="5">
        <f t="shared" si="7"/>
        <v>0.18727450711597049</v>
      </c>
      <c r="G16" s="5">
        <f t="shared" si="2"/>
        <v>0.14045588033697787</v>
      </c>
      <c r="H16" s="5">
        <f>H15+(G16-H15)*Timestep/Response_time</f>
        <v>5.8242422733888688E-2</v>
      </c>
      <c r="I16" s="5">
        <f t="shared" si="8"/>
        <v>7.0227940168488935E-3</v>
      </c>
      <c r="N16" s="1"/>
      <c r="O16" s="1">
        <f t="shared" si="3"/>
        <v>293.06049989887578</v>
      </c>
      <c r="P16" s="1">
        <f t="shared" si="4"/>
        <v>0.26308680238759857</v>
      </c>
      <c r="Q16" s="1">
        <f t="shared" si="9"/>
        <v>-8.6218458990134653E-2</v>
      </c>
      <c r="R16" s="1">
        <f t="shared" si="12"/>
        <v>0</v>
      </c>
      <c r="S16" s="1">
        <f t="shared" si="13"/>
        <v>0.26308680238759857</v>
      </c>
      <c r="T16" s="1">
        <f t="shared" si="14"/>
        <v>0.19731510179069894</v>
      </c>
      <c r="U16" s="1">
        <f t="shared" si="11"/>
        <v>9.8657550895349475E-3</v>
      </c>
    </row>
    <row r="17" spans="1:21">
      <c r="A17">
        <f>A16+Timestep</f>
        <v>1913</v>
      </c>
      <c r="B17" s="5">
        <f>Equilibrium_CO2+(B16-Equilibrium_CO2)*(1+A*Timestep)</f>
        <v>293.35436114660047</v>
      </c>
      <c r="C17" s="5">
        <f t="shared" si="0"/>
        <v>0.26887045117894198</v>
      </c>
      <c r="D17" s="5">
        <f>Aerosol_coeff*(B17-B16)</f>
        <v>-7.7518071915235257E-2</v>
      </c>
      <c r="E17" s="5">
        <f t="shared" si="1"/>
        <v>-7.7518071915235257E-2</v>
      </c>
      <c r="F17" s="5">
        <f t="shared" si="7"/>
        <v>0.19135237926370674</v>
      </c>
      <c r="G17" s="5">
        <f t="shared" si="2"/>
        <v>0.14351428444778005</v>
      </c>
      <c r="H17" s="5">
        <f>H16+(G17-H16)*Timestep/Response_time</f>
        <v>6.250601581958326E-2</v>
      </c>
      <c r="I17" s="5">
        <f t="shared" si="8"/>
        <v>7.1757142223890027E-3</v>
      </c>
      <c r="N17" s="1"/>
      <c r="O17" s="1">
        <f t="shared" si="3"/>
        <v>293.35436114660047</v>
      </c>
      <c r="P17" s="1">
        <f t="shared" si="4"/>
        <v>0.26887045117894198</v>
      </c>
      <c r="Q17" s="1">
        <f t="shared" si="9"/>
        <v>-8.8158374317407598E-2</v>
      </c>
      <c r="R17" s="1">
        <f t="shared" si="12"/>
        <v>0</v>
      </c>
      <c r="S17" s="1">
        <f t="shared" si="13"/>
        <v>0.26887045117894198</v>
      </c>
      <c r="T17" s="1">
        <f t="shared" si="14"/>
        <v>0.2016528383842065</v>
      </c>
      <c r="U17" s="1">
        <f t="shared" si="11"/>
        <v>1.0082641919210326E-2</v>
      </c>
    </row>
    <row r="18" spans="1:21">
      <c r="A18">
        <f>A17+Timestep</f>
        <v>1914</v>
      </c>
      <c r="B18" s="5">
        <f>Equilibrium_CO2+(B17-Equilibrium_CO2)*(1+A*Timestep)</f>
        <v>293.654834272399</v>
      </c>
      <c r="C18" s="5">
        <f t="shared" si="0"/>
        <v>0.27477824451169158</v>
      </c>
      <c r="D18" s="5">
        <f>Aerosol_coeff*(B18-B17)</f>
        <v>-7.9262228533337309E-2</v>
      </c>
      <c r="E18" s="5">
        <f t="shared" si="1"/>
        <v>-7.9262228533337309E-2</v>
      </c>
      <c r="F18" s="5">
        <f t="shared" si="7"/>
        <v>0.19551601597835427</v>
      </c>
      <c r="G18" s="5">
        <f t="shared" si="2"/>
        <v>0.14663701198376572</v>
      </c>
      <c r="H18" s="5">
        <f>H17+(G18-H17)*Timestep/Response_time</f>
        <v>6.6712565627792389E-2</v>
      </c>
      <c r="I18" s="5">
        <f t="shared" si="8"/>
        <v>7.3318505991882858E-3</v>
      </c>
      <c r="N18" s="1"/>
      <c r="O18" s="1">
        <f t="shared" si="3"/>
        <v>293.654834272399</v>
      </c>
      <c r="P18" s="1">
        <f t="shared" si="4"/>
        <v>0.27477824451169158</v>
      </c>
      <c r="Q18" s="1">
        <f t="shared" si="9"/>
        <v>-9.0141937739559808E-2</v>
      </c>
      <c r="R18" s="1">
        <f t="shared" si="12"/>
        <v>0</v>
      </c>
      <c r="S18" s="1">
        <f t="shared" si="13"/>
        <v>0.27477824451169158</v>
      </c>
      <c r="T18" s="1">
        <f t="shared" si="14"/>
        <v>0.2060836833837687</v>
      </c>
      <c r="U18" s="1">
        <f t="shared" si="11"/>
        <v>1.0304184169188435E-2</v>
      </c>
    </row>
    <row r="19" spans="1:21">
      <c r="A19">
        <f>A18+Timestep</f>
        <v>1915</v>
      </c>
      <c r="B19" s="5">
        <f>Equilibrium_CO2+(B18-Equilibrium_CO2)*(1+A*Timestep)</f>
        <v>293.96206804352801</v>
      </c>
      <c r="C19" s="5">
        <f t="shared" si="0"/>
        <v>0.2808127159728675</v>
      </c>
      <c r="D19" s="5">
        <f>Aerosol_coeff*(B19-B18)</f>
        <v>-8.1045628675339085E-2</v>
      </c>
      <c r="E19" s="5">
        <f t="shared" si="1"/>
        <v>-8.1045628675339085E-2</v>
      </c>
      <c r="F19" s="5">
        <f t="shared" si="7"/>
        <v>0.1997670872975284</v>
      </c>
      <c r="G19" s="5">
        <f t="shared" si="2"/>
        <v>0.14982531547314631</v>
      </c>
      <c r="H19" s="5">
        <f>H18+(G19-H18)*Timestep/Response_time</f>
        <v>7.0868203120060091E-2</v>
      </c>
      <c r="I19" s="5">
        <f t="shared" si="8"/>
        <v>7.4912657736573157E-3</v>
      </c>
      <c r="N19" s="1"/>
      <c r="O19" s="1">
        <f t="shared" si="3"/>
        <v>293.96206804352801</v>
      </c>
      <c r="P19" s="1">
        <f t="shared" si="4"/>
        <v>0.2808127159728675</v>
      </c>
      <c r="Q19" s="1">
        <f t="shared" si="9"/>
        <v>-9.2170131338701819E-2</v>
      </c>
      <c r="R19" s="1">
        <f t="shared" si="12"/>
        <v>0</v>
      </c>
      <c r="S19" s="1">
        <f t="shared" si="13"/>
        <v>0.2808127159728675</v>
      </c>
      <c r="T19" s="1">
        <f t="shared" si="14"/>
        <v>0.21060953697965062</v>
      </c>
      <c r="U19" s="1">
        <f t="shared" si="11"/>
        <v>1.0530476848982531E-2</v>
      </c>
    </row>
    <row r="20" spans="1:21">
      <c r="A20">
        <f>A19+Timestep</f>
        <v>1916</v>
      </c>
      <c r="B20" s="5">
        <f>Equilibrium_CO2+(B19-Equilibrium_CO2)*(1+A*Timestep)</f>
        <v>294.27621457450738</v>
      </c>
      <c r="C20" s="5">
        <f t="shared" si="0"/>
        <v>0.28697644518037269</v>
      </c>
      <c r="D20" s="5">
        <f>Aerosol_coeff*(B20-B19)</f>
        <v>-8.2869155320524426E-2</v>
      </c>
      <c r="E20" s="5">
        <f t="shared" si="1"/>
        <v>-8.2869155320524426E-2</v>
      </c>
      <c r="F20" s="5">
        <f t="shared" si="7"/>
        <v>0.20410728985984827</v>
      </c>
      <c r="G20" s="5">
        <f t="shared" si="2"/>
        <v>0.1530804673948862</v>
      </c>
      <c r="H20" s="5">
        <f>H19+(G20-H19)*Timestep/Response_time</f>
        <v>7.4978816333801393E-2</v>
      </c>
      <c r="I20" s="5">
        <f t="shared" si="8"/>
        <v>7.6540233697443101E-3</v>
      </c>
      <c r="N20" s="1"/>
      <c r="O20" s="1">
        <f t="shared" si="3"/>
        <v>294.27621457450738</v>
      </c>
      <c r="P20" s="1">
        <f t="shared" si="4"/>
        <v>0.28697644518037269</v>
      </c>
      <c r="Q20" s="1">
        <f t="shared" si="9"/>
        <v>-9.4243959293811477E-2</v>
      </c>
      <c r="R20" s="1">
        <f t="shared" si="12"/>
        <v>0</v>
      </c>
      <c r="S20" s="1">
        <f t="shared" si="13"/>
        <v>0.28697644518037269</v>
      </c>
      <c r="T20" s="1">
        <f t="shared" si="14"/>
        <v>0.21523233388527951</v>
      </c>
      <c r="U20" s="1">
        <f t="shared" si="11"/>
        <v>1.0761616694263976E-2</v>
      </c>
    </row>
    <row r="21" spans="1:21">
      <c r="A21">
        <f>A20+Timestep</f>
        <v>1917</v>
      </c>
      <c r="B21" s="5">
        <f>Equilibrium_CO2+(B20-Equilibrium_CO2)*(1+A*Timestep)</f>
        <v>294.59742940243382</v>
      </c>
      <c r="C21" s="5">
        <f t="shared" si="0"/>
        <v>0.29327205837360715</v>
      </c>
      <c r="D21" s="5">
        <f>Aerosol_coeff*(B21-B20)</f>
        <v>-8.4733711315244736E-2</v>
      </c>
      <c r="E21" s="5">
        <f t="shared" si="1"/>
        <v>-8.4733711315244736E-2</v>
      </c>
      <c r="F21" s="5">
        <f t="shared" si="7"/>
        <v>0.20853834705836241</v>
      </c>
      <c r="G21" s="5">
        <f t="shared" si="2"/>
        <v>0.15640376029377182</v>
      </c>
      <c r="H21" s="5">
        <f>H20+(G21-H20)*Timestep/Response_time</f>
        <v>7.9050063531799913E-2</v>
      </c>
      <c r="I21" s="5">
        <f t="shared" si="8"/>
        <v>7.8201880146885911E-3</v>
      </c>
      <c r="N21" s="1"/>
      <c r="O21" s="1">
        <f t="shared" si="3"/>
        <v>294.59742940243382</v>
      </c>
      <c r="P21" s="1">
        <f t="shared" si="4"/>
        <v>0.29327205837360715</v>
      </c>
      <c r="Q21" s="1">
        <f t="shared" si="9"/>
        <v>-9.6364448377931913E-2</v>
      </c>
      <c r="R21" s="1">
        <f t="shared" si="12"/>
        <v>0</v>
      </c>
      <c r="S21" s="1">
        <f t="shared" si="13"/>
        <v>0.29327205837360715</v>
      </c>
      <c r="T21" s="1">
        <f t="shared" si="14"/>
        <v>0.21995404378020536</v>
      </c>
      <c r="U21" s="1">
        <f t="shared" si="11"/>
        <v>1.0997702189010267E-2</v>
      </c>
    </row>
    <row r="22" spans="1:21">
      <c r="A22">
        <f>A21+Timestep</f>
        <v>1918</v>
      </c>
      <c r="B22" s="5">
        <f>Equilibrium_CO2+(B21-Equilibrium_CO2)*(1+A*Timestep)</f>
        <v>294.92587156398855</v>
      </c>
      <c r="C22" s="5">
        <f t="shared" si="0"/>
        <v>0.29970222900052845</v>
      </c>
      <c r="D22" s="5">
        <f>Aerosol_coeff*(B22-B21)</f>
        <v>-8.664021981982413E-2</v>
      </c>
      <c r="E22" s="5">
        <f t="shared" si="1"/>
        <v>-8.664021981982413E-2</v>
      </c>
      <c r="F22" s="5">
        <f t="shared" si="7"/>
        <v>0.21306200918070434</v>
      </c>
      <c r="G22" s="5">
        <f t="shared" si="2"/>
        <v>0.15979650688552827</v>
      </c>
      <c r="H22" s="5">
        <f>H21+(G22-H21)*Timestep/Response_time</f>
        <v>8.308738569948633E-2</v>
      </c>
      <c r="I22" s="5">
        <f t="shared" si="8"/>
        <v>7.9898253442764137E-3</v>
      </c>
      <c r="N22" s="1"/>
      <c r="O22" s="1">
        <f t="shared" si="3"/>
        <v>294.92587156398855</v>
      </c>
      <c r="P22" s="1">
        <f t="shared" si="4"/>
        <v>0.29970222900052845</v>
      </c>
      <c r="Q22" s="1">
        <f t="shared" si="9"/>
        <v>-9.8532648466419917E-2</v>
      </c>
      <c r="R22" s="1">
        <f t="shared" si="12"/>
        <v>0</v>
      </c>
      <c r="S22" s="1">
        <f t="shared" si="13"/>
        <v>0.29970222900052845</v>
      </c>
      <c r="T22" s="1">
        <f t="shared" si="14"/>
        <v>0.22477667175039634</v>
      </c>
      <c r="U22" s="1">
        <f t="shared" si="11"/>
        <v>1.1238833587519818E-2</v>
      </c>
    </row>
    <row r="23" spans="1:21">
      <c r="A23">
        <f>A22+Timestep</f>
        <v>1919</v>
      </c>
      <c r="B23" s="5">
        <f>Equilibrium_CO2+(B22-Equilibrium_CO2)*(1+A*Timestep)</f>
        <v>295.26170367417831</v>
      </c>
      <c r="C23" s="5">
        <f t="shared" si="0"/>
        <v>0.30626967830054619</v>
      </c>
      <c r="D23" s="5">
        <f>Aerosol_coeff*(B23-B22)</f>
        <v>-8.8589624765781083E-2</v>
      </c>
      <c r="E23" s="5">
        <f t="shared" si="1"/>
        <v>-8.8589624765781083E-2</v>
      </c>
      <c r="F23" s="5">
        <f t="shared" si="7"/>
        <v>0.21768005353476511</v>
      </c>
      <c r="G23" s="5">
        <f t="shared" si="2"/>
        <v>0.16326004015107382</v>
      </c>
      <c r="H23" s="5">
        <f>H22+(G23-H22)*Timestep/Response_time</f>
        <v>8.7096018422065699E-2</v>
      </c>
      <c r="I23" s="5">
        <f t="shared" si="8"/>
        <v>8.1630020075536911E-3</v>
      </c>
      <c r="N23" s="1"/>
      <c r="O23" s="1">
        <f t="shared" si="3"/>
        <v>295.26170367417831</v>
      </c>
      <c r="P23" s="1">
        <f t="shared" si="4"/>
        <v>0.30626967830054619</v>
      </c>
      <c r="Q23" s="1">
        <f t="shared" si="9"/>
        <v>-0.10074963305692676</v>
      </c>
      <c r="R23" s="1">
        <f t="shared" si="12"/>
        <v>0</v>
      </c>
      <c r="S23" s="1">
        <f t="shared" si="13"/>
        <v>0.30626967830054619</v>
      </c>
      <c r="T23" s="1">
        <f t="shared" si="14"/>
        <v>0.22970225872540964</v>
      </c>
      <c r="U23" s="1">
        <f t="shared" si="11"/>
        <v>1.1485112936270482E-2</v>
      </c>
    </row>
    <row r="24" spans="1:21">
      <c r="A24">
        <f>A23+Timestep</f>
        <v>1920</v>
      </c>
      <c r="B24" s="5">
        <f>Equilibrium_CO2+(B23-Equilibrium_CO2)*(1+A*Timestep)</f>
        <v>295.60509200684731</v>
      </c>
      <c r="C24" s="5">
        <f t="shared" si="0"/>
        <v>0.31297717588254903</v>
      </c>
      <c r="D24" s="5">
        <f>Aerosol_coeff*(B24-B23)</f>
        <v>-9.0582891323006551E-2</v>
      </c>
      <c r="E24" s="5">
        <f t="shared" si="1"/>
        <v>-9.0582891323006551E-2</v>
      </c>
      <c r="F24" s="5">
        <f t="shared" si="7"/>
        <v>0.22239428455954247</v>
      </c>
      <c r="G24" s="5">
        <f t="shared" si="2"/>
        <v>0.16679571341965685</v>
      </c>
      <c r="H24" s="5">
        <f>H23+(G24-H23)*Timestep/Response_time</f>
        <v>9.1081003171945257E-2</v>
      </c>
      <c r="I24" s="5">
        <f t="shared" si="8"/>
        <v>8.3397856709828428E-3</v>
      </c>
      <c r="N24" s="1"/>
      <c r="O24" s="1">
        <f t="shared" si="3"/>
        <v>295.60509200684731</v>
      </c>
      <c r="P24" s="1">
        <f t="shared" si="4"/>
        <v>0.31297717588254903</v>
      </c>
      <c r="Q24" s="1">
        <f t="shared" si="9"/>
        <v>-0.10301649980070238</v>
      </c>
      <c r="R24" s="1">
        <f t="shared" si="12"/>
        <v>0</v>
      </c>
      <c r="S24" s="1">
        <f t="shared" si="13"/>
        <v>0.31297717588254903</v>
      </c>
      <c r="T24" s="1">
        <f t="shared" si="14"/>
        <v>0.23473288191191177</v>
      </c>
      <c r="U24" s="1">
        <f t="shared" si="11"/>
        <v>1.1736644095595588E-2</v>
      </c>
    </row>
    <row r="25" spans="1:21">
      <c r="A25">
        <f>A24+Timestep</f>
        <v>1921</v>
      </c>
      <c r="B25" s="5">
        <f>Equilibrium_CO2+(B24-Equilibrium_CO2)*(1+A*Timestep)</f>
        <v>295.95620657700135</v>
      </c>
      <c r="C25" s="5">
        <f t="shared" si="0"/>
        <v>0.31982754029741894</v>
      </c>
      <c r="D25" s="5">
        <f>Aerosol_coeff*(B25-B24)</f>
        <v>-9.2621006377768392E-2</v>
      </c>
      <c r="E25" s="5">
        <f t="shared" si="1"/>
        <v>-9.2621006377768392E-2</v>
      </c>
      <c r="F25" s="5">
        <f t="shared" si="7"/>
        <v>0.22720653391965057</v>
      </c>
      <c r="G25" s="5">
        <f t="shared" si="2"/>
        <v>0.17040490043973794</v>
      </c>
      <c r="H25" s="5">
        <f>H24+(G25-H24)*Timestep/Response_time</f>
        <v>9.5047198035334887E-2</v>
      </c>
      <c r="I25" s="5">
        <f t="shared" si="8"/>
        <v>8.5202450219868976E-3</v>
      </c>
      <c r="N25" s="1"/>
      <c r="O25" s="1">
        <f t="shared" si="3"/>
        <v>295.95620657700135</v>
      </c>
      <c r="P25" s="1">
        <f t="shared" si="4"/>
        <v>0.31982754029741894</v>
      </c>
      <c r="Q25" s="1">
        <f t="shared" si="9"/>
        <v>-0.10533437104621157</v>
      </c>
      <c r="R25" s="1">
        <f t="shared" si="12"/>
        <v>0</v>
      </c>
      <c r="S25" s="1">
        <f t="shared" si="13"/>
        <v>0.31982754029741894</v>
      </c>
      <c r="T25" s="1">
        <f t="shared" si="14"/>
        <v>0.23987065522306422</v>
      </c>
      <c r="U25" s="1">
        <f t="shared" si="11"/>
        <v>1.1993532761153211E-2</v>
      </c>
    </row>
    <row r="26" spans="1:21">
      <c r="A26">
        <f>A25+Timestep</f>
        <v>1922</v>
      </c>
      <c r="B26" s="5">
        <f>Equilibrium_CO2+(B25-Equilibrium_CO2)*(1+A*Timestep)</f>
        <v>296.31522122498387</v>
      </c>
      <c r="C26" s="5">
        <f t="shared" si="0"/>
        <v>0.32682363960426436</v>
      </c>
      <c r="D26" s="5">
        <f>Aerosol_coeff*(B26-B25)</f>
        <v>-9.4704979021272104E-2</v>
      </c>
      <c r="E26" s="5">
        <f t="shared" si="1"/>
        <v>-9.4704979021272104E-2</v>
      </c>
      <c r="F26" s="5">
        <f t="shared" si="7"/>
        <v>0.23211866058299224</v>
      </c>
      <c r="G26" s="5">
        <f t="shared" si="2"/>
        <v>0.17408899543724418</v>
      </c>
      <c r="H26" s="5">
        <f>H25+(G26-H25)*Timestep/Response_time</f>
        <v>9.8999287905430347E-2</v>
      </c>
      <c r="I26" s="5">
        <f t="shared" si="8"/>
        <v>8.7044497718622091E-3</v>
      </c>
      <c r="N26" s="1"/>
      <c r="O26" s="1">
        <f t="shared" si="3"/>
        <v>296.31522122498387</v>
      </c>
      <c r="P26" s="1">
        <f t="shared" si="4"/>
        <v>0.32682363960426436</v>
      </c>
      <c r="Q26" s="1">
        <f t="shared" si="9"/>
        <v>-0.10770439439475581</v>
      </c>
      <c r="R26" s="1">
        <f t="shared" si="12"/>
        <v>0</v>
      </c>
      <c r="S26" s="1">
        <f t="shared" si="13"/>
        <v>0.32682363960426436</v>
      </c>
      <c r="T26" s="1">
        <f t="shared" si="14"/>
        <v>0.24511772970319828</v>
      </c>
      <c r="U26" s="1">
        <f t="shared" si="11"/>
        <v>1.2255886485159915E-2</v>
      </c>
    </row>
    <row r="27" spans="1:21">
      <c r="A27">
        <f>A26+Timestep</f>
        <v>1923</v>
      </c>
      <c r="B27" s="5">
        <f>Equilibrium_CO2+(B26-Equilibrium_CO2)*(1+A*Timestep)</f>
        <v>296.68231370254603</v>
      </c>
      <c r="C27" s="5">
        <f t="shared" si="0"/>
        <v>0.33396839192964833</v>
      </c>
      <c r="D27" s="5">
        <f>Aerosol_coeff*(B27-B26)</f>
        <v>-9.6835841049257812E-2</v>
      </c>
      <c r="E27" s="5">
        <f t="shared" si="1"/>
        <v>-9.6835841049257812E-2</v>
      </c>
      <c r="F27" s="5">
        <f t="shared" si="7"/>
        <v>0.23713255088039054</v>
      </c>
      <c r="G27" s="5">
        <f t="shared" si="2"/>
        <v>0.1778494131602929</v>
      </c>
      <c r="H27" s="5">
        <f>H26+(G27-H26)*Timestep/Response_time</f>
        <v>0.10294179416817348</v>
      </c>
      <c r="I27" s="5">
        <f t="shared" si="8"/>
        <v>8.8924706580146458E-3</v>
      </c>
      <c r="N27" s="1"/>
      <c r="O27" s="1">
        <f t="shared" si="3"/>
        <v>296.68231370254603</v>
      </c>
      <c r="P27" s="1">
        <f t="shared" si="4"/>
        <v>0.33396839192964833</v>
      </c>
      <c r="Q27" s="1">
        <f t="shared" si="9"/>
        <v>-0.11012774326864587</v>
      </c>
      <c r="R27" s="1">
        <f t="shared" si="12"/>
        <v>0</v>
      </c>
      <c r="S27" s="1">
        <f t="shared" si="13"/>
        <v>0.33396839192964833</v>
      </c>
      <c r="T27" s="1">
        <f t="shared" si="14"/>
        <v>0.25047629394723625</v>
      </c>
      <c r="U27" s="1">
        <f t="shared" si="11"/>
        <v>1.2523814697361812E-2</v>
      </c>
    </row>
    <row r="28" spans="1:21">
      <c r="A28">
        <f>A27+Timestep</f>
        <v>1924</v>
      </c>
      <c r="B28" s="5">
        <f>Equilibrium_CO2+(B27-Equilibrium_CO2)*(1+A*Timestep)</f>
        <v>297.0576657608533</v>
      </c>
      <c r="C28" s="5">
        <f t="shared" si="0"/>
        <v>0.34126476601901856</v>
      </c>
      <c r="D28" s="5">
        <f>Aerosol_coeff*(B28-B27)</f>
        <v>-9.9014647472858208E-2</v>
      </c>
      <c r="E28" s="5">
        <f t="shared" si="1"/>
        <v>-9.9014647472858208E-2</v>
      </c>
      <c r="F28" s="5">
        <f t="shared" si="7"/>
        <v>0.24225011854616035</v>
      </c>
      <c r="G28" s="5">
        <f t="shared" si="2"/>
        <v>0.18168758890962028</v>
      </c>
      <c r="H28" s="5">
        <f>H27+(G28-H27)*Timestep/Response_time</f>
        <v>0.10687908390524582</v>
      </c>
      <c r="I28" s="5">
        <f t="shared" si="8"/>
        <v>9.0843794454810133E-3</v>
      </c>
      <c r="N28" s="1"/>
      <c r="O28" s="1">
        <f t="shared" si="3"/>
        <v>297.0576657608533</v>
      </c>
      <c r="P28" s="1">
        <f t="shared" si="4"/>
        <v>0.34126476601901856</v>
      </c>
      <c r="Q28" s="1">
        <f t="shared" si="9"/>
        <v>-0.1126056174921814</v>
      </c>
      <c r="R28" s="1">
        <f t="shared" si="12"/>
        <v>0</v>
      </c>
      <c r="S28" s="1">
        <f t="shared" si="13"/>
        <v>0.34126476601901856</v>
      </c>
      <c r="T28" s="1">
        <f t="shared" si="14"/>
        <v>0.25594857451426389</v>
      </c>
      <c r="U28" s="1">
        <f t="shared" si="11"/>
        <v>1.2797428725713194E-2</v>
      </c>
    </row>
    <row r="29" spans="1:21">
      <c r="A29">
        <f>A28+Timestep</f>
        <v>1925</v>
      </c>
      <c r="B29" s="5">
        <f>Equilibrium_CO2+(B28-Equilibrium_CO2)*(1+A*Timestep)</f>
        <v>297.4414632404725</v>
      </c>
      <c r="C29" s="5">
        <f t="shared" si="0"/>
        <v>0.34871578177953838</v>
      </c>
      <c r="D29" s="5">
        <f>Aerosol_coeff*(B29-B28)</f>
        <v>-0.10124247704100262</v>
      </c>
      <c r="E29" s="5">
        <f t="shared" si="1"/>
        <v>-0.10124247704100262</v>
      </c>
      <c r="F29" s="5">
        <f t="shared" si="7"/>
        <v>0.24747330473853577</v>
      </c>
      <c r="G29" s="5">
        <f t="shared" si="2"/>
        <v>0.18560497855390182</v>
      </c>
      <c r="H29" s="5">
        <f>H28+(G29-H28)*Timestep/Response_time</f>
        <v>0.11081537863767862</v>
      </c>
      <c r="I29" s="5">
        <f t="shared" si="8"/>
        <v>9.2802489276950905E-3</v>
      </c>
      <c r="N29" s="1"/>
      <c r="O29" s="1">
        <f t="shared" si="3"/>
        <v>297.4414632404725</v>
      </c>
      <c r="P29" s="1">
        <f t="shared" si="4"/>
        <v>0.34871578177953838</v>
      </c>
      <c r="Q29" s="1">
        <f t="shared" si="9"/>
        <v>-0.11513924388576129</v>
      </c>
      <c r="R29" s="1">
        <f t="shared" si="12"/>
        <v>0</v>
      </c>
      <c r="S29" s="1">
        <f t="shared" si="13"/>
        <v>0.34871578177953838</v>
      </c>
      <c r="T29" s="1">
        <f t="shared" si="14"/>
        <v>0.2615368363346538</v>
      </c>
      <c r="U29" s="1">
        <f t="shared" si="11"/>
        <v>1.3076841816732691E-2</v>
      </c>
    </row>
    <row r="30" spans="1:21">
      <c r="A30">
        <f>A29+Timestep</f>
        <v>1926</v>
      </c>
      <c r="B30" s="5">
        <f>Equilibrium_CO2+(B29-Equilibrium_CO2)*(1+A*Timestep)</f>
        <v>297.83389616338314</v>
      </c>
      <c r="C30" s="5">
        <f t="shared" si="0"/>
        <v>0.35632451081345184</v>
      </c>
      <c r="D30" s="5">
        <f>Aerosol_coeff*(B30-B29)</f>
        <v>-0.10352043277442702</v>
      </c>
      <c r="E30" s="5">
        <f t="shared" si="1"/>
        <v>-0.10352043277442702</v>
      </c>
      <c r="F30" s="5">
        <f t="shared" si="7"/>
        <v>0.25280407803902483</v>
      </c>
      <c r="G30" s="5">
        <f t="shared" si="2"/>
        <v>0.18960305852926862</v>
      </c>
      <c r="H30" s="5">
        <f>H29+(G30-H29)*Timestep/Response_time</f>
        <v>0.11475476263225812</v>
      </c>
      <c r="I30" s="5">
        <f t="shared" si="8"/>
        <v>9.4801529264634306E-3</v>
      </c>
      <c r="N30" s="1"/>
      <c r="O30" s="1">
        <f t="shared" si="3"/>
        <v>297.83389616338314</v>
      </c>
      <c r="P30" s="1">
        <f t="shared" si="4"/>
        <v>0.35632451081345184</v>
      </c>
      <c r="Q30" s="1">
        <f t="shared" si="9"/>
        <v>-0.117729876873193</v>
      </c>
      <c r="R30" s="1">
        <f t="shared" si="12"/>
        <v>0</v>
      </c>
      <c r="S30" s="1">
        <f t="shared" si="13"/>
        <v>0.35632451081345184</v>
      </c>
      <c r="T30" s="1">
        <f t="shared" si="14"/>
        <v>0.26724338311008888</v>
      </c>
      <c r="U30" s="1">
        <f t="shared" si="11"/>
        <v>1.3362169155504445E-2</v>
      </c>
    </row>
    <row r="31" spans="1:21">
      <c r="A31">
        <f>A30+Timestep</f>
        <v>1927</v>
      </c>
      <c r="B31" s="5">
        <f>Equilibrium_CO2+(B30-Equilibrium_CO2)*(1+A*Timestep)</f>
        <v>298.23515882705925</v>
      </c>
      <c r="C31" s="5">
        <f t="shared" si="0"/>
        <v>0.36409407694113433</v>
      </c>
      <c r="D31" s="5">
        <f>Aerosol_coeff*(B31-B30)</f>
        <v>-0.1058496425118448</v>
      </c>
      <c r="E31" s="5">
        <f t="shared" si="1"/>
        <v>-0.1058496425118448</v>
      </c>
      <c r="F31" s="5">
        <f t="shared" si="7"/>
        <v>0.25824443442928952</v>
      </c>
      <c r="G31" s="5">
        <f t="shared" si="2"/>
        <v>0.19368332582196712</v>
      </c>
      <c r="H31" s="5">
        <f>H30+(G31-H30)*Timestep/Response_time</f>
        <v>0.11870119079174357</v>
      </c>
      <c r="I31" s="5">
        <f t="shared" si="8"/>
        <v>9.6841662910983565E-3</v>
      </c>
      <c r="N31" s="1"/>
      <c r="O31" s="1">
        <f t="shared" si="3"/>
        <v>298.23515882705925</v>
      </c>
      <c r="P31" s="1">
        <f t="shared" si="4"/>
        <v>0.36409407694113433</v>
      </c>
      <c r="Q31" s="1">
        <f t="shared" si="9"/>
        <v>-0.12037879910283208</v>
      </c>
      <c r="R31" s="1">
        <f t="shared" si="12"/>
        <v>0</v>
      </c>
      <c r="S31" s="1">
        <f t="shared" si="13"/>
        <v>0.36409407694113433</v>
      </c>
      <c r="T31" s="1">
        <f t="shared" si="14"/>
        <v>0.27307055770585076</v>
      </c>
      <c r="U31" s="1">
        <f t="shared" si="11"/>
        <v>1.3653527885292538E-2</v>
      </c>
    </row>
    <row r="32" spans="1:21">
      <c r="A32">
        <f>A31+Timestep</f>
        <v>1928</v>
      </c>
      <c r="B32" s="5">
        <f>Equilibrium_CO2+(B31-Equilibrium_CO2)*(1+A*Timestep)</f>
        <v>298.6454499006681</v>
      </c>
      <c r="C32" s="5">
        <f t="shared" si="0"/>
        <v>0.37202765671291543</v>
      </c>
      <c r="D32" s="5">
        <f>Aerosol_coeff*(B32-B31)</f>
        <v>-0.10823125946836835</v>
      </c>
      <c r="E32" s="5">
        <f t="shared" si="1"/>
        <v>-0.10823125946836835</v>
      </c>
      <c r="F32" s="5">
        <f t="shared" si="7"/>
        <v>0.26379639724454707</v>
      </c>
      <c r="G32" s="5">
        <f t="shared" si="2"/>
        <v>0.1978472979334103</v>
      </c>
      <c r="H32" s="5">
        <f>H31+(G32-H31)*Timestep/Response_time</f>
        <v>0.1226584961488269</v>
      </c>
      <c r="I32" s="5">
        <f t="shared" si="8"/>
        <v>9.8923648966705146E-3</v>
      </c>
      <c r="N32" s="1"/>
      <c r="O32" s="1">
        <f t="shared" si="3"/>
        <v>298.6454499006681</v>
      </c>
      <c r="P32" s="1">
        <f t="shared" si="4"/>
        <v>0.37202765671291543</v>
      </c>
      <c r="Q32" s="1">
        <f t="shared" si="9"/>
        <v>-0.12308732208265383</v>
      </c>
      <c r="R32" s="1">
        <f t="shared" si="12"/>
        <v>0</v>
      </c>
      <c r="S32" s="1">
        <f t="shared" si="13"/>
        <v>0.37202765671291543</v>
      </c>
      <c r="T32" s="1">
        <f t="shared" si="14"/>
        <v>0.27902074253468656</v>
      </c>
      <c r="U32" s="1">
        <f t="shared" si="11"/>
        <v>1.3951037126734327E-2</v>
      </c>
    </row>
    <row r="33" spans="1:21">
      <c r="A33">
        <f>A32+Timestep</f>
        <v>1929</v>
      </c>
      <c r="B33" s="5">
        <f>Equilibrium_CO2+(B32-Equilibrium_CO2)*(1+A*Timestep)</f>
        <v>299.06497252343314</v>
      </c>
      <c r="C33" s="5">
        <f t="shared" si="0"/>
        <v>0.38012847990871068</v>
      </c>
      <c r="D33" s="5">
        <f>Aerosol_coeff*(B33-B32)</f>
        <v>-0.11066646280640627</v>
      </c>
      <c r="E33" s="5">
        <f t="shared" si="1"/>
        <v>-0.11066646280640627</v>
      </c>
      <c r="F33" s="5">
        <f t="shared" si="7"/>
        <v>0.26946201710230444</v>
      </c>
      <c r="G33" s="5">
        <f t="shared" si="2"/>
        <v>0.20209651282672833</v>
      </c>
      <c r="H33" s="5">
        <f>H32+(G33-H32)*Timestep/Response_time</f>
        <v>0.12663039698272197</v>
      </c>
      <c r="I33" s="5">
        <f t="shared" si="8"/>
        <v>1.0104825641336416E-2</v>
      </c>
      <c r="N33" s="1"/>
      <c r="O33" s="1">
        <f t="shared" si="3"/>
        <v>299.06497252343314</v>
      </c>
      <c r="P33" s="1">
        <f t="shared" si="4"/>
        <v>0.38012847990871068</v>
      </c>
      <c r="Q33" s="1">
        <f t="shared" si="9"/>
        <v>-0.1258567868295131</v>
      </c>
      <c r="R33" s="1">
        <f t="shared" si="12"/>
        <v>0</v>
      </c>
      <c r="S33" s="1">
        <f t="shared" si="13"/>
        <v>0.38012847990871068</v>
      </c>
      <c r="T33" s="1">
        <f t="shared" si="14"/>
        <v>0.28509635993153304</v>
      </c>
      <c r="U33" s="1">
        <f t="shared" si="11"/>
        <v>1.4254817996576652E-2</v>
      </c>
    </row>
    <row r="34" spans="1:21">
      <c r="A34">
        <f>A33+Timestep</f>
        <v>1930</v>
      </c>
      <c r="B34" s="5">
        <f>Equilibrium_CO2+(B33-Equilibrium_CO2)*(1+A*Timestep)</f>
        <v>299.49393440521038</v>
      </c>
      <c r="C34" s="5">
        <f t="shared" si="0"/>
        <v>0.38839983002453732</v>
      </c>
      <c r="D34" s="5">
        <f>Aerosol_coeff*(B34-B33)</f>
        <v>-0.11315645821954606</v>
      </c>
      <c r="E34" s="5">
        <f t="shared" si="1"/>
        <v>-0.11315645821954606</v>
      </c>
      <c r="F34" s="5">
        <f t="shared" si="7"/>
        <v>0.27524337180499125</v>
      </c>
      <c r="G34" s="5">
        <f t="shared" si="2"/>
        <v>0.20643252885374344</v>
      </c>
      <c r="H34" s="5">
        <f>H33+(G34-H33)*Timestep/Response_time</f>
        <v>0.13062050357627303</v>
      </c>
      <c r="I34" s="5">
        <f t="shared" si="8"/>
        <v>1.0321626442687172E-2</v>
      </c>
      <c r="N34" s="1"/>
      <c r="O34" s="1">
        <f t="shared" si="3"/>
        <v>299.49393440521038</v>
      </c>
      <c r="P34" s="1">
        <f t="shared" si="4"/>
        <v>0.38839983002453732</v>
      </c>
      <c r="Q34" s="1">
        <f t="shared" si="9"/>
        <v>-0.12868856453317221</v>
      </c>
      <c r="R34" s="1">
        <f t="shared" si="12"/>
        <v>0</v>
      </c>
      <c r="S34" s="1">
        <f t="shared" si="13"/>
        <v>0.38839983002453732</v>
      </c>
      <c r="T34" s="1">
        <f t="shared" si="14"/>
        <v>0.291299872518403</v>
      </c>
      <c r="U34" s="1">
        <f t="shared" si="11"/>
        <v>1.4564993625920151E-2</v>
      </c>
    </row>
    <row r="35" spans="1:21">
      <c r="A35">
        <f>A34+Timestep</f>
        <v>1931</v>
      </c>
      <c r="B35" s="5">
        <f>Equilibrium_CO2+(B34-Equilibrium_CO2)*(1+A*Timestep)</f>
        <v>299.9325479293276</v>
      </c>
      <c r="C35" s="5">
        <f t="shared" si="0"/>
        <v>0.39684504474486237</v>
      </c>
      <c r="D35" s="5">
        <f>Aerosol_coeff*(B35-B34)</f>
        <v>-0.1157024785294824</v>
      </c>
      <c r="E35" s="5">
        <f t="shared" si="1"/>
        <v>-0.1157024785294824</v>
      </c>
      <c r="F35" s="5">
        <f t="shared" si="7"/>
        <v>0.28114256621537997</v>
      </c>
      <c r="G35" s="5">
        <f t="shared" si="2"/>
        <v>0.21085692466153499</v>
      </c>
      <c r="H35" s="5">
        <f>H34+(G35-H34)*Timestep/Response_time</f>
        <v>0.13463232463053612</v>
      </c>
      <c r="I35" s="5">
        <f t="shared" si="8"/>
        <v>1.054284623307675E-2</v>
      </c>
      <c r="N35" s="1"/>
      <c r="O35" s="1">
        <f t="shared" si="3"/>
        <v>299.9325479293276</v>
      </c>
      <c r="P35" s="1">
        <f t="shared" si="4"/>
        <v>0.39684504474486237</v>
      </c>
      <c r="Q35" s="1">
        <f t="shared" si="9"/>
        <v>-0.13158405723516467</v>
      </c>
      <c r="R35" s="1">
        <f t="shared" si="12"/>
        <v>0</v>
      </c>
      <c r="S35" s="1">
        <f t="shared" si="13"/>
        <v>0.39684504474486237</v>
      </c>
      <c r="T35" s="1">
        <f t="shared" si="14"/>
        <v>0.29763378355864678</v>
      </c>
      <c r="U35" s="1">
        <f t="shared" si="11"/>
        <v>1.4881689177932339E-2</v>
      </c>
    </row>
    <row r="36" spans="1:21">
      <c r="A36">
        <f>A35+Timestep</f>
        <v>1932</v>
      </c>
      <c r="B36" s="5">
        <f>Equilibrium_CO2+(B35-Equilibrium_CO2)*(1+A*Timestep)</f>
        <v>300.38103025773745</v>
      </c>
      <c r="C36" s="5">
        <f t="shared" si="0"/>
        <v>0.40546751639977752</v>
      </c>
      <c r="D36" s="5">
        <f>Aerosol_coeff*(B36-B35)</f>
        <v>-0.11830578429639564</v>
      </c>
      <c r="E36" s="5">
        <f t="shared" si="1"/>
        <v>-0.11830578429639564</v>
      </c>
      <c r="F36" s="5">
        <f t="shared" si="7"/>
        <v>0.28716173210338186</v>
      </c>
      <c r="G36" s="5">
        <f t="shared" si="2"/>
        <v>0.21537129907753638</v>
      </c>
      <c r="H36" s="5">
        <f>H35+(G36-H35)*Timestep/Response_time</f>
        <v>0.13866927335288615</v>
      </c>
      <c r="I36" s="5">
        <f t="shared" si="8"/>
        <v>1.0768564953876819E-2</v>
      </c>
      <c r="N36" s="1"/>
      <c r="O36" s="1">
        <f t="shared" si="3"/>
        <v>300.38103025773745</v>
      </c>
      <c r="P36" s="1">
        <f t="shared" si="4"/>
        <v>0.40546751639977752</v>
      </c>
      <c r="Q36" s="1">
        <f t="shared" si="9"/>
        <v>-0.13454469852295572</v>
      </c>
      <c r="R36" s="1">
        <f t="shared" si="12"/>
        <v>0</v>
      </c>
      <c r="S36" s="1">
        <f t="shared" si="13"/>
        <v>0.40546751639977752</v>
      </c>
      <c r="T36" s="1">
        <f t="shared" si="14"/>
        <v>0.30410063729983317</v>
      </c>
      <c r="U36" s="1">
        <f t="shared" si="11"/>
        <v>1.5205031864991659E-2</v>
      </c>
    </row>
    <row r="37" spans="1:21">
      <c r="A37">
        <f>A36+Timestep</f>
        <v>1933</v>
      </c>
      <c r="B37" s="5">
        <f>Equilibrium_CO2+(B36-Equilibrium_CO2)*(1+A*Timestep)</f>
        <v>300.83960343853653</v>
      </c>
      <c r="C37" s="5">
        <f t="shared" si="0"/>
        <v>0.41427069240591963</v>
      </c>
      <c r="D37" s="5">
        <f>Aerosol_coeff*(B37-B36)</f>
        <v>-0.12096766444306563</v>
      </c>
      <c r="E37" s="5">
        <f t="shared" si="1"/>
        <v>-0.12096766444306563</v>
      </c>
      <c r="F37" s="5">
        <f t="shared" si="7"/>
        <v>0.29330302796285401</v>
      </c>
      <c r="G37" s="5">
        <f t="shared" si="2"/>
        <v>0.21997727097214051</v>
      </c>
      <c r="H37" s="5">
        <f>H36+(G37-H36)*Timestep/Response_time</f>
        <v>0.14273467323384886</v>
      </c>
      <c r="I37" s="5">
        <f t="shared" si="8"/>
        <v>1.0998863548607025E-2</v>
      </c>
      <c r="N37" s="1"/>
      <c r="O37" s="1">
        <f t="shared" ref="O37:O68" si="15">B37</f>
        <v>300.83960343853653</v>
      </c>
      <c r="P37" s="1">
        <f t="shared" si="4"/>
        <v>0.41427069240591963</v>
      </c>
      <c r="Q37" s="1">
        <f t="shared" si="9"/>
        <v>-0.13757195423972349</v>
      </c>
      <c r="R37" s="1">
        <f t="shared" si="12"/>
        <v>0</v>
      </c>
      <c r="S37" s="1">
        <f t="shared" si="13"/>
        <v>0.41427069240591963</v>
      </c>
      <c r="T37" s="1">
        <f t="shared" si="14"/>
        <v>0.31070301930443972</v>
      </c>
      <c r="U37" s="1">
        <f t="shared" si="11"/>
        <v>1.5535150965221987E-2</v>
      </c>
    </row>
    <row r="38" spans="1:21">
      <c r="A38">
        <f>A37+Timestep</f>
        <v>1934</v>
      </c>
      <c r="B38" s="5">
        <f>Equilibrium_CO2+(B37-Equilibrium_CO2)*(1+A*Timestep)</f>
        <v>301.30849451590359</v>
      </c>
      <c r="C38" s="5">
        <f t="shared" si="0"/>
        <v>0.4232580756900276</v>
      </c>
      <c r="D38" s="5">
        <f>Aerosol_coeff*(B38-B37)</f>
        <v>-0.12368943689303562</v>
      </c>
      <c r="E38" s="5">
        <f t="shared" si="1"/>
        <v>-0.12368943689303562</v>
      </c>
      <c r="F38" s="5">
        <f t="shared" si="7"/>
        <v>0.29956863879699197</v>
      </c>
      <c r="G38" s="5">
        <f t="shared" si="2"/>
        <v>0.22467647909774396</v>
      </c>
      <c r="H38" s="5">
        <f>H37+(G38-H37)*Timestep/Response_time</f>
        <v>0.14683176352704361</v>
      </c>
      <c r="I38" s="5">
        <f t="shared" ref="I38:I69" si="16">G38*($A38-$A37)/Response_time</f>
        <v>1.1233823954887198E-2</v>
      </c>
      <c r="N38" s="1"/>
      <c r="O38" s="1">
        <f t="shared" si="15"/>
        <v>301.30849451590359</v>
      </c>
      <c r="P38" s="1">
        <f t="shared" si="4"/>
        <v>0.4232580756900276</v>
      </c>
      <c r="Q38" s="1">
        <f t="shared" ref="Q38:Q69" si="17">B*(O38-O37)</f>
        <v>-0.14066732321011841</v>
      </c>
      <c r="R38" s="1">
        <f t="shared" si="12"/>
        <v>0</v>
      </c>
      <c r="S38" s="1">
        <f t="shared" si="13"/>
        <v>0.4232580756900276</v>
      </c>
      <c r="T38" s="1">
        <f t="shared" si="14"/>
        <v>0.31744355676752067</v>
      </c>
      <c r="U38" s="1">
        <f t="shared" ref="U38:U69" si="18">T38*($A38-$A37)/Response_time</f>
        <v>1.5872177838376033E-2</v>
      </c>
    </row>
    <row r="39" spans="1:21">
      <c r="A39">
        <f>A38+Timestep</f>
        <v>1935</v>
      </c>
      <c r="B39" s="5">
        <f>Equilibrium_CO2+(B38-Equilibrium_CO2)*(1+A*Timestep)</f>
        <v>301.7879356425114</v>
      </c>
      <c r="C39" s="5">
        <f t="shared" si="0"/>
        <v>0.43243322509401233</v>
      </c>
      <c r="D39" s="5">
        <f>Aerosol_coeff*(B39-B38)</f>
        <v>-0.12647244922312623</v>
      </c>
      <c r="E39" s="5">
        <f t="shared" si="1"/>
        <v>-0.12647244922312623</v>
      </c>
      <c r="F39" s="5">
        <f t="shared" si="7"/>
        <v>0.3059607758708861</v>
      </c>
      <c r="G39" s="5">
        <f t="shared" si="2"/>
        <v>0.22947058190316458</v>
      </c>
      <c r="H39" s="5">
        <f>H38+(G39-H38)*Timestep/Response_time</f>
        <v>0.15096370444584967</v>
      </c>
      <c r="I39" s="5">
        <f t="shared" si="16"/>
        <v>1.1473529095158228E-2</v>
      </c>
      <c r="N39" s="1"/>
      <c r="O39" s="1">
        <f t="shared" si="15"/>
        <v>301.7879356425114</v>
      </c>
      <c r="P39" s="1">
        <f t="shared" si="4"/>
        <v>0.43243322509401233</v>
      </c>
      <c r="Q39" s="1">
        <f t="shared" si="17"/>
        <v>-0.14383233798234299</v>
      </c>
      <c r="R39" s="1">
        <f t="shared" si="12"/>
        <v>0</v>
      </c>
      <c r="S39" s="1">
        <f t="shared" si="13"/>
        <v>0.43243322509401233</v>
      </c>
      <c r="T39" s="1">
        <f t="shared" si="14"/>
        <v>0.32432491882050923</v>
      </c>
      <c r="U39" s="1">
        <f t="shared" si="18"/>
        <v>1.6216245941025463E-2</v>
      </c>
    </row>
    <row r="40" spans="1:21">
      <c r="A40">
        <f>A39+Timestep</f>
        <v>1936</v>
      </c>
      <c r="B40" s="5">
        <f>Equilibrium_CO2+(B39-Equilibrium_CO2)*(1+A*Timestep)</f>
        <v>302.27816419446788</v>
      </c>
      <c r="C40" s="5">
        <f t="shared" si="0"/>
        <v>0.44179975576034841</v>
      </c>
      <c r="D40" s="5">
        <f>Aerosol_coeff*(B40-B39)</f>
        <v>-0.12931807933064426</v>
      </c>
      <c r="E40" s="5">
        <f t="shared" si="1"/>
        <v>-0.12931807933064426</v>
      </c>
      <c r="F40" s="5">
        <f t="shared" si="7"/>
        <v>0.31248167642970415</v>
      </c>
      <c r="G40" s="5">
        <f t="shared" si="2"/>
        <v>0.23436125732227811</v>
      </c>
      <c r="H40" s="5">
        <f>H39+(G40-H39)*Timestep/Response_time</f>
        <v>0.1551335820896711</v>
      </c>
      <c r="I40" s="5">
        <f t="shared" si="16"/>
        <v>1.1718062866113906E-2</v>
      </c>
      <c r="N40" s="1"/>
      <c r="O40" s="1">
        <f t="shared" si="15"/>
        <v>302.27816419446788</v>
      </c>
      <c r="P40" s="1">
        <f t="shared" si="4"/>
        <v>0.44179975576034841</v>
      </c>
      <c r="Q40" s="1">
        <f t="shared" si="17"/>
        <v>-0.14706856558694312</v>
      </c>
      <c r="R40" s="1">
        <f t="shared" si="12"/>
        <v>0</v>
      </c>
      <c r="S40" s="1">
        <f t="shared" si="13"/>
        <v>0.44179975576034841</v>
      </c>
      <c r="T40" s="1">
        <f t="shared" si="14"/>
        <v>0.33134981682026132</v>
      </c>
      <c r="U40" s="1">
        <f t="shared" si="18"/>
        <v>1.6567490841013065E-2</v>
      </c>
    </row>
    <row r="41" spans="1:21">
      <c r="A41">
        <f>A40+Timestep</f>
        <v>1937</v>
      </c>
      <c r="B41" s="5">
        <f>Equilibrium_CO2+(B40-Equilibrium_CO2)*(1+A*Timestep)</f>
        <v>302.77942288884338</v>
      </c>
      <c r="C41" s="5">
        <f t="shared" si="0"/>
        <v>0.45136133949661522</v>
      </c>
      <c r="D41" s="5">
        <f>Aerosol_coeff*(B41-B40)</f>
        <v>-0.1322277361155865</v>
      </c>
      <c r="E41" s="5">
        <f t="shared" si="1"/>
        <v>-0.1322277361155865</v>
      </c>
      <c r="F41" s="5">
        <f t="shared" si="7"/>
        <v>0.3191336033810287</v>
      </c>
      <c r="G41" s="5">
        <f t="shared" si="2"/>
        <v>0.23935020253577152</v>
      </c>
      <c r="H41" s="5">
        <f>H40+(G41-H40)*Timestep/Response_time</f>
        <v>0.15934441311197611</v>
      </c>
      <c r="I41" s="5">
        <f t="shared" si="16"/>
        <v>1.1967510126788577E-2</v>
      </c>
      <c r="N41" s="1"/>
      <c r="O41" s="1">
        <f t="shared" si="15"/>
        <v>302.77942288884338</v>
      </c>
      <c r="P41" s="1">
        <f t="shared" si="4"/>
        <v>0.45136133949661522</v>
      </c>
      <c r="Q41" s="1">
        <f t="shared" si="17"/>
        <v>-0.15037760831265246</v>
      </c>
      <c r="R41" s="1">
        <f t="shared" si="12"/>
        <v>0</v>
      </c>
      <c r="S41" s="1">
        <f t="shared" si="13"/>
        <v>0.45136133949661522</v>
      </c>
      <c r="T41" s="1">
        <f t="shared" si="14"/>
        <v>0.33852100462246143</v>
      </c>
      <c r="U41" s="1">
        <f t="shared" si="18"/>
        <v>1.692605023112307E-2</v>
      </c>
    </row>
    <row r="42" spans="1:21">
      <c r="A42">
        <f>A41+Timestep</f>
        <v>1938</v>
      </c>
      <c r="B42" s="5">
        <f>Equilibrium_CO2+(B41-Equilibrium_CO2)*(1+A*Timestep)</f>
        <v>303.29195990384238</v>
      </c>
      <c r="C42" s="5">
        <f t="shared" si="0"/>
        <v>0.46112170511790834</v>
      </c>
      <c r="D42" s="5">
        <f>Aerosol_coeff*(B42-B41)</f>
        <v>-0.13520286017819788</v>
      </c>
      <c r="E42" s="5">
        <f t="shared" si="1"/>
        <v>-0.13520286017819788</v>
      </c>
      <c r="F42" s="5">
        <f t="shared" si="7"/>
        <v>0.32591884493971046</v>
      </c>
      <c r="G42" s="5">
        <f t="shared" si="2"/>
        <v>0.24443913370478285</v>
      </c>
      <c r="H42" s="5">
        <f>H41+(G42-H41)*Timestep/Response_time</f>
        <v>0.16359914914161644</v>
      </c>
      <c r="I42" s="5">
        <f t="shared" si="16"/>
        <v>1.2221956685239142E-2</v>
      </c>
      <c r="N42" s="1"/>
      <c r="O42" s="1">
        <f t="shared" si="15"/>
        <v>303.29195990384238</v>
      </c>
      <c r="P42" s="1">
        <f t="shared" si="4"/>
        <v>0.46112170511790834</v>
      </c>
      <c r="Q42" s="1">
        <f t="shared" si="17"/>
        <v>-0.15376110449969929</v>
      </c>
      <c r="R42" s="1">
        <f t="shared" si="12"/>
        <v>0</v>
      </c>
      <c r="S42" s="1">
        <f t="shared" si="13"/>
        <v>0.46112170511790834</v>
      </c>
      <c r="T42" s="1">
        <f t="shared" si="14"/>
        <v>0.34584127883843124</v>
      </c>
      <c r="U42" s="1">
        <f t="shared" si="18"/>
        <v>1.7292063941921561E-2</v>
      </c>
    </row>
    <row r="43" spans="1:21">
      <c r="A43">
        <f>A42+Timestep</f>
        <v>1939</v>
      </c>
      <c r="B43" s="5">
        <f>Equilibrium_CO2+(B42-Equilibrium_CO2)*(1+A*Timestep)</f>
        <v>303.81602900167883</v>
      </c>
      <c r="C43" s="5">
        <f t="shared" si="0"/>
        <v>0.47108463876588919</v>
      </c>
      <c r="D43" s="5">
        <f>Aerosol_coeff*(B43-B42)</f>
        <v>-0.13824492453219953</v>
      </c>
      <c r="E43" s="5">
        <f t="shared" si="1"/>
        <v>-0.13824492453219953</v>
      </c>
      <c r="F43" s="5">
        <f t="shared" si="7"/>
        <v>0.33283971423368963</v>
      </c>
      <c r="G43" s="5">
        <f t="shared" si="2"/>
        <v>0.24962978567526722</v>
      </c>
      <c r="H43" s="5">
        <f>H42+(G43-H42)*Timestep/Response_time</f>
        <v>0.16790068096829897</v>
      </c>
      <c r="I43" s="5">
        <f t="shared" si="16"/>
        <v>1.2481489283763362E-2</v>
      </c>
      <c r="N43" s="1"/>
      <c r="O43" s="1">
        <f t="shared" si="15"/>
        <v>303.81602900167883</v>
      </c>
      <c r="P43" s="1">
        <f t="shared" si="4"/>
        <v>0.47108463876588919</v>
      </c>
      <c r="Q43" s="1">
        <f t="shared" si="17"/>
        <v>-0.15722072935093365</v>
      </c>
      <c r="R43" s="1">
        <f t="shared" si="12"/>
        <v>0</v>
      </c>
      <c r="S43" s="1">
        <f t="shared" si="13"/>
        <v>0.47108463876588919</v>
      </c>
      <c r="T43" s="1">
        <f t="shared" si="14"/>
        <v>0.3533134790744169</v>
      </c>
      <c r="U43" s="1">
        <f t="shared" si="18"/>
        <v>1.7665673953720845E-2</v>
      </c>
    </row>
    <row r="44" spans="1:21">
      <c r="A44">
        <f>A43+Timestep</f>
        <v>1940</v>
      </c>
      <c r="B44" s="5">
        <f>Equilibrium_CO2+(B43-Equilibrium_CO2)*(1+A*Timestep)</f>
        <v>304.35188965421662</v>
      </c>
      <c r="C44" s="5">
        <f t="shared" si="0"/>
        <v>0.48125398420315935</v>
      </c>
      <c r="D44" s="5">
        <f>Aerosol_coeff*(B44-B43)</f>
        <v>-0.14135543533418107</v>
      </c>
      <c r="E44" s="5">
        <f t="shared" si="1"/>
        <v>-0.14135543533418107</v>
      </c>
      <c r="F44" s="5">
        <f t="shared" si="7"/>
        <v>0.3398985488689783</v>
      </c>
      <c r="G44" s="5">
        <f t="shared" si="2"/>
        <v>0.25492391165173373</v>
      </c>
      <c r="H44" s="5">
        <f>H43+(G44-H43)*Timestep/Response_time</f>
        <v>0.17225184250247069</v>
      </c>
      <c r="I44" s="5">
        <f t="shared" si="16"/>
        <v>1.2746195582586686E-2</v>
      </c>
      <c r="N44" s="1"/>
      <c r="O44" s="1">
        <f t="shared" si="15"/>
        <v>304.35188965421662</v>
      </c>
      <c r="P44" s="1">
        <f t="shared" si="4"/>
        <v>0.48125398420315935</v>
      </c>
      <c r="Q44" s="1">
        <f t="shared" si="17"/>
        <v>-0.16075819576133768</v>
      </c>
      <c r="R44" s="1">
        <f t="shared" si="12"/>
        <v>0</v>
      </c>
      <c r="S44" s="1">
        <f t="shared" si="13"/>
        <v>0.48125398420315935</v>
      </c>
      <c r="T44" s="1">
        <f t="shared" si="14"/>
        <v>0.36094048815236951</v>
      </c>
      <c r="U44" s="1">
        <f t="shared" si="18"/>
        <v>1.8047024407618475E-2</v>
      </c>
    </row>
    <row r="45" spans="1:21">
      <c r="A45">
        <f>A44+Timestep</f>
        <v>1941</v>
      </c>
      <c r="B45" s="5">
        <f>Equilibrium_CO2+(B44-Equilibrium_CO2)*(1+A*Timestep)</f>
        <v>304.89980717143646</v>
      </c>
      <c r="C45" s="5">
        <f t="shared" si="0"/>
        <v>0.49163364308159957</v>
      </c>
      <c r="D45" s="5">
        <f>Aerosol_coeff*(B45-B44)</f>
        <v>-0.14453593262918729</v>
      </c>
      <c r="E45" s="5">
        <f t="shared" si="1"/>
        <v>-0.14453593262918729</v>
      </c>
      <c r="F45" s="5">
        <f t="shared" si="7"/>
        <v>0.34709771045241228</v>
      </c>
      <c r="G45" s="5">
        <f t="shared" si="2"/>
        <v>0.26032328283930922</v>
      </c>
      <c r="H45" s="5">
        <f>H44+(G45-H44)*Timestep/Response_time</f>
        <v>0.17665541451931263</v>
      </c>
      <c r="I45" s="5">
        <f t="shared" si="16"/>
        <v>1.301616414196546E-2</v>
      </c>
      <c r="N45" s="1"/>
      <c r="O45" s="1">
        <f t="shared" si="15"/>
        <v>304.89980717143646</v>
      </c>
      <c r="P45" s="1">
        <f t="shared" si="4"/>
        <v>0.49163364308159957</v>
      </c>
      <c r="Q45" s="1">
        <f t="shared" si="17"/>
        <v>-0.16437525516595314</v>
      </c>
      <c r="R45" s="1">
        <f t="shared" si="12"/>
        <v>0</v>
      </c>
      <c r="S45" s="1">
        <f t="shared" si="13"/>
        <v>0.49163364308159957</v>
      </c>
      <c r="T45" s="1">
        <f t="shared" si="14"/>
        <v>0.36872523231119969</v>
      </c>
      <c r="U45" s="1">
        <f t="shared" si="18"/>
        <v>1.8436261615559984E-2</v>
      </c>
    </row>
    <row r="46" spans="1:21">
      <c r="A46">
        <f>A45+Timestep</f>
        <v>1942</v>
      </c>
      <c r="B46" s="5">
        <f>Equilibrium_CO2+(B45-Equilibrium_CO2)*(1+A*Timestep)</f>
        <v>305.46005283279379</v>
      </c>
      <c r="C46" s="5">
        <f t="shared" si="0"/>
        <v>0.50222757518335426</v>
      </c>
      <c r="D46" s="5">
        <f>Aerosol_coeff*(B46-B45)</f>
        <v>-0.14778799111335397</v>
      </c>
      <c r="E46" s="5">
        <f t="shared" si="1"/>
        <v>-0.14778799111335397</v>
      </c>
      <c r="F46" s="5">
        <f t="shared" si="7"/>
        <v>0.35443958407000031</v>
      </c>
      <c r="G46" s="5">
        <f t="shared" si="2"/>
        <v>0.26582968805250023</v>
      </c>
      <c r="H46" s="5">
        <f>H45+(G46-H45)*Timestep/Response_time</f>
        <v>0.181114128195972</v>
      </c>
      <c r="I46" s="5">
        <f t="shared" si="16"/>
        <v>1.3291484402625012E-2</v>
      </c>
      <c r="N46" s="1"/>
      <c r="O46" s="1">
        <f t="shared" si="15"/>
        <v>305.46005283279379</v>
      </c>
      <c r="P46" s="1">
        <f t="shared" si="4"/>
        <v>0.50222757518335426</v>
      </c>
      <c r="Q46" s="1">
        <f t="shared" si="17"/>
        <v>-0.16807369840719844</v>
      </c>
      <c r="R46" s="1">
        <f t="shared" si="12"/>
        <v>0</v>
      </c>
      <c r="S46" s="1">
        <f t="shared" si="13"/>
        <v>0.50222757518335426</v>
      </c>
      <c r="T46" s="1">
        <f t="shared" si="14"/>
        <v>0.37667068138751569</v>
      </c>
      <c r="U46" s="1">
        <f t="shared" si="18"/>
        <v>1.8833534069375785E-2</v>
      </c>
    </row>
    <row r="47" spans="1:21">
      <c r="A47">
        <f>A46+Timestep</f>
        <v>1943</v>
      </c>
      <c r="B47" s="5">
        <f>Equilibrium_CO2+(B46-Equilibrium_CO2)*(1+A*Timestep)</f>
        <v>306.03290402153164</v>
      </c>
      <c r="C47" s="5">
        <f t="shared" si="0"/>
        <v>0.51303979863302207</v>
      </c>
      <c r="D47" s="5">
        <f>Aerosol_coeff*(B47-B46)</f>
        <v>-0.15111322091339788</v>
      </c>
      <c r="E47" s="5">
        <f t="shared" si="1"/>
        <v>-0.15111322091339788</v>
      </c>
      <c r="F47" s="5">
        <f t="shared" si="7"/>
        <v>0.36192657771962422</v>
      </c>
      <c r="G47" s="5">
        <f t="shared" si="2"/>
        <v>0.27144493328971819</v>
      </c>
      <c r="H47" s="5">
        <f>H46+(G47-H46)*Timestep/Response_time</f>
        <v>0.18563066845065931</v>
      </c>
      <c r="I47" s="5">
        <f t="shared" si="16"/>
        <v>1.357224666448591E-2</v>
      </c>
      <c r="N47" s="1"/>
      <c r="O47" s="1">
        <f t="shared" si="15"/>
        <v>306.03290402153164</v>
      </c>
      <c r="P47" s="1">
        <f t="shared" si="4"/>
        <v>0.51303979863302207</v>
      </c>
      <c r="Q47" s="1">
        <f t="shared" si="17"/>
        <v>-0.17185535662135293</v>
      </c>
      <c r="R47" s="1">
        <f t="shared" si="12"/>
        <v>0</v>
      </c>
      <c r="S47" s="1">
        <f t="shared" si="13"/>
        <v>0.51303979863302207</v>
      </c>
      <c r="T47" s="1">
        <f t="shared" si="14"/>
        <v>0.38477984897476658</v>
      </c>
      <c r="U47" s="1">
        <f t="shared" si="18"/>
        <v>1.9238992448738328E-2</v>
      </c>
    </row>
    <row r="48" spans="1:21">
      <c r="A48">
        <f>A47+Timestep</f>
        <v>1944</v>
      </c>
      <c r="B48" s="5">
        <f>Equilibrium_CO2+(B47-Equilibrium_CO2)*(1+A*Timestep)</f>
        <v>306.61864436201608</v>
      </c>
      <c r="C48" s="5">
        <f t="shared" si="0"/>
        <v>0.52407439007964984</v>
      </c>
      <c r="D48" s="5">
        <f>Aerosol_coeff*(B48-B47)</f>
        <v>-0.15451326838395049</v>
      </c>
      <c r="E48" s="5">
        <f t="shared" si="1"/>
        <v>-0.15451326838395049</v>
      </c>
      <c r="F48" s="5">
        <f t="shared" si="7"/>
        <v>0.36956112169569932</v>
      </c>
      <c r="G48" s="5">
        <f t="shared" si="2"/>
        <v>0.27717084127177449</v>
      </c>
      <c r="H48" s="5">
        <f>H47+(G48-H47)*Timestep/Response_time</f>
        <v>0.19020767709171507</v>
      </c>
      <c r="I48" s="5">
        <f t="shared" si="16"/>
        <v>1.3858542063588724E-2</v>
      </c>
      <c r="N48" s="1"/>
      <c r="O48" s="1">
        <f t="shared" si="15"/>
        <v>306.61864436201608</v>
      </c>
      <c r="P48" s="1">
        <f t="shared" si="4"/>
        <v>0.52407439007964984</v>
      </c>
      <c r="Q48" s="1">
        <f t="shared" si="17"/>
        <v>-0.17572210214533471</v>
      </c>
      <c r="R48" s="1">
        <f t="shared" si="12"/>
        <v>0</v>
      </c>
      <c r="S48" s="1">
        <f t="shared" si="13"/>
        <v>0.52407439007964984</v>
      </c>
      <c r="T48" s="1">
        <f t="shared" si="14"/>
        <v>0.39305579255973738</v>
      </c>
      <c r="U48" s="1">
        <f t="shared" si="18"/>
        <v>1.9652789627986868E-2</v>
      </c>
    </row>
    <row r="49" spans="1:21">
      <c r="A49">
        <f>A48+Timestep</f>
        <v>1945</v>
      </c>
      <c r="B49" s="5">
        <f>Equilibrium_CO2+(B48-Equilibrium_CO2)*(1+A*Timestep)</f>
        <v>307.21756386016142</v>
      </c>
      <c r="C49" s="5">
        <f t="shared" si="0"/>
        <v>0.53533548484706228</v>
      </c>
      <c r="D49" s="5">
        <f>Aerosol_coeff*(B49-B48)</f>
        <v>-0.15798981692258571</v>
      </c>
      <c r="E49" s="5">
        <f t="shared" si="1"/>
        <v>-0.15798981692258571</v>
      </c>
      <c r="F49" s="5">
        <f t="shared" si="7"/>
        <v>0.37734566792447655</v>
      </c>
      <c r="G49" s="5">
        <f t="shared" si="2"/>
        <v>0.28300925094335738</v>
      </c>
      <c r="H49" s="5">
        <f>H48+(G49-H48)*Timestep/Response_time</f>
        <v>0.19484775578429719</v>
      </c>
      <c r="I49" s="5">
        <f t="shared" si="16"/>
        <v>1.4150462547167869E-2</v>
      </c>
      <c r="N49" s="1"/>
      <c r="O49" s="1">
        <f t="shared" si="15"/>
        <v>307.21756386016142</v>
      </c>
      <c r="P49" s="1">
        <f t="shared" si="4"/>
        <v>0.53533548484706228</v>
      </c>
      <c r="Q49" s="1">
        <f t="shared" si="17"/>
        <v>-0.17967584944360054</v>
      </c>
      <c r="R49" s="1">
        <f t="shared" si="12"/>
        <v>0</v>
      </c>
      <c r="S49" s="1">
        <f t="shared" si="13"/>
        <v>0.53533548484706228</v>
      </c>
      <c r="T49" s="1">
        <f t="shared" si="14"/>
        <v>0.40150161363529668</v>
      </c>
      <c r="U49" s="1">
        <f t="shared" si="18"/>
        <v>2.0075080681764834E-2</v>
      </c>
    </row>
    <row r="50" spans="1:21">
      <c r="A50">
        <f>A49+Timestep</f>
        <v>1946</v>
      </c>
      <c r="B50" s="5">
        <f>Equilibrium_CO2+(B49-Equilibrium_CO2)*(1+A*Timestep)</f>
        <v>307.82995904701505</v>
      </c>
      <c r="C50" s="5">
        <f t="shared" si="0"/>
        <v>0.54682727705105239</v>
      </c>
      <c r="D50" s="5">
        <f>Aerosol_coeff*(B50-B49)</f>
        <v>-0.16154458780335104</v>
      </c>
      <c r="E50" s="5">
        <f t="shared" si="1"/>
        <v>-0.16154458780335104</v>
      </c>
      <c r="F50" s="5">
        <f t="shared" si="7"/>
        <v>0.38528268924770137</v>
      </c>
      <c r="G50" s="5">
        <f t="shared" si="2"/>
        <v>0.28896201693577606</v>
      </c>
      <c r="H50" s="5">
        <f>H49+(G50-H49)*Timestep/Response_time</f>
        <v>0.19955346884187114</v>
      </c>
      <c r="I50" s="5">
        <f t="shared" si="16"/>
        <v>1.4448100846788802E-2</v>
      </c>
      <c r="N50" s="1"/>
      <c r="O50" s="1">
        <f t="shared" si="15"/>
        <v>307.82995904701505</v>
      </c>
      <c r="P50" s="1">
        <f t="shared" si="4"/>
        <v>0.54682727705105239</v>
      </c>
      <c r="Q50" s="1">
        <f t="shared" si="17"/>
        <v>-0.18371855605608969</v>
      </c>
      <c r="R50" s="1">
        <f t="shared" si="12"/>
        <v>0</v>
      </c>
      <c r="S50" s="1">
        <f t="shared" si="13"/>
        <v>0.54682727705105239</v>
      </c>
      <c r="T50" s="1">
        <f t="shared" si="14"/>
        <v>0.41012045778828932</v>
      </c>
      <c r="U50" s="1">
        <f t="shared" si="18"/>
        <v>2.0506022889414464E-2</v>
      </c>
    </row>
    <row r="51" spans="1:21">
      <c r="A51">
        <f>A50+Timestep</f>
        <v>1947</v>
      </c>
      <c r="B51" s="5">
        <f>Equilibrium_CO2+(B50-Equilibrium_CO2)*(1+A*Timestep)</f>
        <v>308.45613312557288</v>
      </c>
      <c r="C51" s="5">
        <f t="shared" si="0"/>
        <v>0.55855401968190477</v>
      </c>
      <c r="D51" s="5">
        <f>Aerosol_coeff*(B51-B50)</f>
        <v>-0.16517934102892248</v>
      </c>
      <c r="E51" s="5">
        <f t="shared" si="1"/>
        <v>-0.16517934102892248</v>
      </c>
      <c r="F51" s="5">
        <f t="shared" si="7"/>
        <v>0.39337467865298226</v>
      </c>
      <c r="G51" s="5">
        <f t="shared" si="2"/>
        <v>0.29503100898973666</v>
      </c>
      <c r="H51" s="5">
        <f>H50+(G51-H50)*Timestep/Response_time</f>
        <v>0.20432734584926443</v>
      </c>
      <c r="I51" s="5">
        <f t="shared" si="16"/>
        <v>1.4751550449486834E-2</v>
      </c>
      <c r="N51" s="1"/>
      <c r="O51" s="1">
        <f t="shared" si="15"/>
        <v>308.45613312557288</v>
      </c>
      <c r="P51" s="1">
        <f t="shared" si="4"/>
        <v>0.55855401968190477</v>
      </c>
      <c r="Q51" s="1">
        <f t="shared" si="17"/>
        <v>-0.18785222356734721</v>
      </c>
      <c r="R51" s="1">
        <f t="shared" si="12"/>
        <v>0</v>
      </c>
      <c r="S51" s="1">
        <f t="shared" si="13"/>
        <v>0.55855401968190477</v>
      </c>
      <c r="T51" s="1">
        <f t="shared" si="14"/>
        <v>0.41891551476142858</v>
      </c>
      <c r="U51" s="1">
        <f t="shared" si="18"/>
        <v>2.094577573807143E-2</v>
      </c>
    </row>
    <row r="52" spans="1:21">
      <c r="A52">
        <f>A51+Timestep</f>
        <v>1948</v>
      </c>
      <c r="B52" s="5">
        <f>Equilibrium_CO2+(B51-Equilibrium_CO2)*(1+A*Timestep)</f>
        <v>309.09639612089825</v>
      </c>
      <c r="C52" s="5">
        <f t="shared" si="0"/>
        <v>0.57052002465073703</v>
      </c>
      <c r="D52" s="5">
        <f>Aerosol_coeff*(B52-B51)</f>
        <v>-0.16889587620207247</v>
      </c>
      <c r="E52" s="5">
        <f t="shared" si="1"/>
        <v>-0.16889587620207247</v>
      </c>
      <c r="F52" s="5">
        <f t="shared" si="7"/>
        <v>0.40162414844866456</v>
      </c>
      <c r="G52" s="5">
        <f t="shared" si="2"/>
        <v>0.30121811133649845</v>
      </c>
      <c r="H52" s="5">
        <f>H51+(G52-H51)*Timestep/Response_time</f>
        <v>0.20917188412362614</v>
      </c>
      <c r="I52" s="5">
        <f t="shared" si="16"/>
        <v>1.5060905566824923E-2</v>
      </c>
      <c r="N52" s="1"/>
      <c r="O52" s="1">
        <f t="shared" si="15"/>
        <v>309.09639612089825</v>
      </c>
      <c r="P52" s="1">
        <f t="shared" si="4"/>
        <v>0.57052002465073703</v>
      </c>
      <c r="Q52" s="1">
        <f t="shared" si="17"/>
        <v>-0.19207889859761165</v>
      </c>
      <c r="R52" s="1">
        <f t="shared" si="12"/>
        <v>0</v>
      </c>
      <c r="S52" s="1">
        <f t="shared" si="13"/>
        <v>0.57052002465073703</v>
      </c>
      <c r="T52" s="1">
        <f t="shared" si="14"/>
        <v>0.42789001848805275</v>
      </c>
      <c r="U52" s="1">
        <f t="shared" si="18"/>
        <v>2.1394500924402638E-2</v>
      </c>
    </row>
    <row r="53" spans="1:21">
      <c r="A53">
        <f>A52+Timestep</f>
        <v>1949</v>
      </c>
      <c r="B53" s="5">
        <f>Equilibrium_CO2+(B52-Equilibrium_CO2)*(1+A*Timestep)</f>
        <v>309.75106503361843</v>
      </c>
      <c r="C53" s="5">
        <f t="shared" si="0"/>
        <v>0.58272966279807736</v>
      </c>
      <c r="D53" s="5">
        <f>Aerosol_coeff*(B53-B52)</f>
        <v>-0.17269603341661643</v>
      </c>
      <c r="E53" s="5">
        <f t="shared" si="1"/>
        <v>-0.17269603341661643</v>
      </c>
      <c r="F53" s="5">
        <f t="shared" si="7"/>
        <v>0.41003362938146093</v>
      </c>
      <c r="G53" s="5">
        <f t="shared" si="2"/>
        <v>0.30752522203609567</v>
      </c>
      <c r="H53" s="5">
        <f>H52+(G53-H52)*Timestep/Response_time</f>
        <v>0.21408955101924962</v>
      </c>
      <c r="I53" s="5">
        <f t="shared" si="16"/>
        <v>1.5376261101804784E-2</v>
      </c>
      <c r="N53" s="1"/>
      <c r="O53" s="1">
        <f t="shared" si="15"/>
        <v>309.75106503361843</v>
      </c>
      <c r="P53" s="1">
        <f t="shared" si="4"/>
        <v>0.58272966279807736</v>
      </c>
      <c r="Q53" s="1">
        <f t="shared" si="17"/>
        <v>-0.19640067381605489</v>
      </c>
      <c r="R53" s="1">
        <f t="shared" si="12"/>
        <v>0</v>
      </c>
      <c r="S53" s="1">
        <f t="shared" si="13"/>
        <v>0.58272966279807736</v>
      </c>
      <c r="T53" s="1">
        <f t="shared" si="14"/>
        <v>0.43704724709855802</v>
      </c>
      <c r="U53" s="1">
        <f t="shared" si="18"/>
        <v>2.18523623549279E-2</v>
      </c>
    </row>
    <row r="54" spans="1:21">
      <c r="A54">
        <f>A53+Timestep</f>
        <v>1950</v>
      </c>
      <c r="B54" s="5">
        <f>Equilibrium_CO2+(B53-Equilibrium_CO2)*(1+A*Timestep)</f>
        <v>310.42046399687484</v>
      </c>
      <c r="C54" s="5">
        <f t="shared" si="0"/>
        <v>0.59518736386310189</v>
      </c>
      <c r="D54" s="5">
        <f>Aerosol_coeff*(B54-B53)</f>
        <v>-0.17658169416849703</v>
      </c>
      <c r="E54" s="5">
        <f t="shared" si="1"/>
        <v>-0.17658169416849703</v>
      </c>
      <c r="F54" s="5">
        <f t="shared" si="7"/>
        <v>0.41860566969460489</v>
      </c>
      <c r="G54" s="5">
        <f t="shared" si="2"/>
        <v>0.31395425227095364</v>
      </c>
      <c r="H54" s="5">
        <f>H53+(G54-H53)*Timestep/Response_time</f>
        <v>0.21908278608183482</v>
      </c>
      <c r="I54" s="5">
        <f t="shared" si="16"/>
        <v>1.569771261354768E-2</v>
      </c>
      <c r="N54" s="1"/>
      <c r="O54" s="1">
        <f t="shared" si="15"/>
        <v>310.42046399687484</v>
      </c>
      <c r="P54" s="1">
        <f t="shared" si="4"/>
        <v>0.59518736386310189</v>
      </c>
      <c r="Q54" s="1">
        <f t="shared" si="17"/>
        <v>-0.20081968897692376</v>
      </c>
      <c r="R54" s="1">
        <f t="shared" si="12"/>
        <v>0</v>
      </c>
      <c r="S54" s="1">
        <f t="shared" si="13"/>
        <v>0.59518736386310189</v>
      </c>
      <c r="T54" s="1">
        <f t="shared" si="14"/>
        <v>0.44639052289732639</v>
      </c>
      <c r="U54" s="1">
        <f t="shared" si="18"/>
        <v>2.231952614486632E-2</v>
      </c>
    </row>
    <row r="55" spans="1:21">
      <c r="A55">
        <f>A54+Timestep</f>
        <v>1951</v>
      </c>
      <c r="B55" s="5">
        <f>Equilibrium_CO2+(B54-Equilibrium_CO2)*(1+A*Timestep)</f>
        <v>311.10492443680454</v>
      </c>
      <c r="C55" s="5">
        <f t="shared" si="0"/>
        <v>0.60789761641192841</v>
      </c>
      <c r="D55" s="5">
        <f>Aerosol_coeff*(B55-B54)</f>
        <v>-0.18055478228729144</v>
      </c>
      <c r="E55" s="5">
        <f t="shared" si="1"/>
        <v>-0.18055478228729144</v>
      </c>
      <c r="F55" s="5">
        <f t="shared" si="7"/>
        <v>0.42734283412463697</v>
      </c>
      <c r="G55" s="5">
        <f t="shared" si="2"/>
        <v>0.32050712559347772</v>
      </c>
      <c r="H55" s="5">
        <f>H54+(G55-H54)*Timestep/Response_time</f>
        <v>0.22415400305741695</v>
      </c>
      <c r="I55" s="5">
        <f t="shared" si="16"/>
        <v>1.6025356279673886E-2</v>
      </c>
      <c r="N55" s="1"/>
      <c r="O55" s="1">
        <f t="shared" si="15"/>
        <v>311.10492443680454</v>
      </c>
      <c r="P55" s="1">
        <f t="shared" si="4"/>
        <v>0.60789761641192841</v>
      </c>
      <c r="Q55" s="1">
        <f t="shared" si="17"/>
        <v>-0.20533813197890821</v>
      </c>
      <c r="R55" s="1">
        <f t="shared" si="12"/>
        <v>0</v>
      </c>
      <c r="S55" s="1">
        <f t="shared" si="13"/>
        <v>0.60789761641192841</v>
      </c>
      <c r="T55" s="1">
        <f t="shared" si="14"/>
        <v>0.45592321230894628</v>
      </c>
      <c r="U55" s="1">
        <f t="shared" si="18"/>
        <v>2.2796160615447314E-2</v>
      </c>
    </row>
    <row r="56" spans="1:21">
      <c r="A56">
        <f>A55+Timestep</f>
        <v>1952</v>
      </c>
      <c r="B56" s="5">
        <f>Equilibrium_CO2+(B55-Equilibrium_CO2)*(1+A*Timestep)</f>
        <v>311.80478523663265</v>
      </c>
      <c r="C56" s="5">
        <f t="shared" si="0"/>
        <v>0.62086496772332966</v>
      </c>
      <c r="D56" s="5">
        <f>Aerosol_coeff*(B56-B55)</f>
        <v>-0.18461726488875646</v>
      </c>
      <c r="E56" s="5">
        <f t="shared" si="1"/>
        <v>-0.18461726488875646</v>
      </c>
      <c r="F56" s="5">
        <f t="shared" si="7"/>
        <v>0.4362477028345732</v>
      </c>
      <c r="G56" s="5">
        <f t="shared" si="2"/>
        <v>0.32718577712592989</v>
      </c>
      <c r="H56" s="5">
        <f>H55+(G56-H55)*Timestep/Response_time</f>
        <v>0.22930559176084259</v>
      </c>
      <c r="I56" s="5">
        <f t="shared" si="16"/>
        <v>1.6359288856296495E-2</v>
      </c>
      <c r="N56" s="1"/>
      <c r="O56" s="1">
        <f t="shared" si="15"/>
        <v>311.80478523663265</v>
      </c>
      <c r="P56" s="1">
        <f t="shared" si="4"/>
        <v>0.62086496772332966</v>
      </c>
      <c r="Q56" s="1">
        <f t="shared" si="17"/>
        <v>-0.20995823994843477</v>
      </c>
      <c r="R56" s="1">
        <f t="shared" si="12"/>
        <v>0</v>
      </c>
      <c r="S56" s="1">
        <f t="shared" si="13"/>
        <v>0.62086496772332966</v>
      </c>
      <c r="T56" s="1">
        <f t="shared" si="14"/>
        <v>0.46564872579249728</v>
      </c>
      <c r="U56" s="1">
        <f t="shared" si="18"/>
        <v>2.3282436289624862E-2</v>
      </c>
    </row>
    <row r="57" spans="1:21">
      <c r="A57">
        <f>A56+Timestep</f>
        <v>1953</v>
      </c>
      <c r="B57" s="5">
        <f>Equilibrium_CO2+(B56-Equilibrium_CO2)*(1+A*Timestep)</f>
        <v>312.52039290445691</v>
      </c>
      <c r="C57" s="5">
        <f t="shared" si="0"/>
        <v>0.63409402363024647</v>
      </c>
      <c r="D57" s="5">
        <f>Aerosol_coeff*(B57-B56)</f>
        <v>-0.1887711533487561</v>
      </c>
      <c r="E57" s="5">
        <f t="shared" si="1"/>
        <v>-0.1887711533487561</v>
      </c>
      <c r="F57" s="5">
        <f t="shared" si="7"/>
        <v>0.44532287028149037</v>
      </c>
      <c r="G57" s="5">
        <f t="shared" si="2"/>
        <v>0.33399215271111776</v>
      </c>
      <c r="H57" s="5">
        <f>H56+(G57-H56)*Timestep/Response_time</f>
        <v>0.23453991980835634</v>
      </c>
      <c r="I57" s="5">
        <f t="shared" si="16"/>
        <v>1.6699607635555887E-2</v>
      </c>
      <c r="N57" s="1"/>
      <c r="O57" s="1">
        <f t="shared" si="15"/>
        <v>312.52039290445691</v>
      </c>
      <c r="P57" s="1">
        <f t="shared" si="4"/>
        <v>0.63409402363024647</v>
      </c>
      <c r="Q57" s="1">
        <f t="shared" si="17"/>
        <v>-0.21468230034727753</v>
      </c>
      <c r="R57" s="1">
        <f t="shared" si="12"/>
        <v>0</v>
      </c>
      <c r="S57" s="1">
        <f t="shared" si="13"/>
        <v>0.63409402363024647</v>
      </c>
      <c r="T57" s="1">
        <f t="shared" si="14"/>
        <v>0.47557051772268488</v>
      </c>
      <c r="U57" s="1">
        <f t="shared" si="18"/>
        <v>2.3778525886134244E-2</v>
      </c>
    </row>
    <row r="58" spans="1:21">
      <c r="A58">
        <f>A57+Timestep</f>
        <v>1954</v>
      </c>
      <c r="B58" s="5">
        <f>Equilibrium_CO2+(B57-Equilibrium_CO2)*(1+A*Timestep)</f>
        <v>313.25210174480719</v>
      </c>
      <c r="C58" s="5">
        <f t="shared" si="0"/>
        <v>0.64758944831540977</v>
      </c>
      <c r="D58" s="5">
        <f>Aerosol_coeff*(B58-B57)</f>
        <v>-0.19301850429909656</v>
      </c>
      <c r="E58" s="5">
        <f t="shared" si="1"/>
        <v>-0.19301850429909656</v>
      </c>
      <c r="F58" s="5">
        <f t="shared" si="7"/>
        <v>0.45457094401631321</v>
      </c>
      <c r="G58" s="5">
        <f t="shared" si="2"/>
        <v>0.34092820801223489</v>
      </c>
      <c r="H58" s="5">
        <f>H57+(G58-H57)*Timestep/Response_time</f>
        <v>0.23985933421855027</v>
      </c>
      <c r="I58" s="5">
        <f t="shared" si="16"/>
        <v>1.7046410400611743E-2</v>
      </c>
      <c r="N58" s="1"/>
      <c r="O58" s="1">
        <f t="shared" si="15"/>
        <v>313.25210174480719</v>
      </c>
      <c r="P58" s="1">
        <f t="shared" si="4"/>
        <v>0.64758944831540977</v>
      </c>
      <c r="Q58" s="1">
        <f t="shared" si="17"/>
        <v>-0.21951265210508381</v>
      </c>
      <c r="R58" s="1">
        <f t="shared" si="12"/>
        <v>0</v>
      </c>
      <c r="S58" s="1">
        <f t="shared" si="13"/>
        <v>0.64758944831540977</v>
      </c>
      <c r="T58" s="1">
        <f t="shared" si="14"/>
        <v>0.48569208623655735</v>
      </c>
      <c r="U58" s="1">
        <f t="shared" si="18"/>
        <v>2.4284604311827867E-2</v>
      </c>
    </row>
    <row r="59" spans="1:21">
      <c r="A59">
        <f>A58+Timestep</f>
        <v>1955</v>
      </c>
      <c r="B59" s="5">
        <f>Equilibrium_CO2+(B58-Equilibrium_CO2)*(1+A*Timestep)</f>
        <v>314.00027403406534</v>
      </c>
      <c r="C59" s="5">
        <f t="shared" si="0"/>
        <v>0.66135596405943986</v>
      </c>
      <c r="D59" s="5">
        <f>Aerosol_coeff*(B59-B58)</f>
        <v>-0.19736142064582346</v>
      </c>
      <c r="E59" s="5">
        <f t="shared" si="1"/>
        <v>-0.19736142064582346</v>
      </c>
      <c r="F59" s="5">
        <f t="shared" si="7"/>
        <v>0.4639945434136164</v>
      </c>
      <c r="G59" s="5">
        <f t="shared" si="2"/>
        <v>0.34799590756021231</v>
      </c>
      <c r="H59" s="5">
        <f>H58+(G59-H58)*Timestep/Response_time</f>
        <v>0.24526616288563338</v>
      </c>
      <c r="I59" s="5">
        <f t="shared" si="16"/>
        <v>1.7399795378010615E-2</v>
      </c>
      <c r="N59" s="1"/>
      <c r="O59" s="1">
        <f t="shared" si="15"/>
        <v>314.00027403406534</v>
      </c>
      <c r="P59" s="1">
        <f t="shared" si="4"/>
        <v>0.66135596405943986</v>
      </c>
      <c r="Q59" s="1">
        <f t="shared" si="17"/>
        <v>-0.22445168677744504</v>
      </c>
      <c r="R59" s="1">
        <f t="shared" si="12"/>
        <v>0</v>
      </c>
      <c r="S59" s="1">
        <f t="shared" si="13"/>
        <v>0.66135596405943986</v>
      </c>
      <c r="T59" s="1">
        <f t="shared" si="14"/>
        <v>0.49601697304457992</v>
      </c>
      <c r="U59" s="1">
        <f t="shared" si="18"/>
        <v>2.4800848652228997E-2</v>
      </c>
    </row>
    <row r="60" spans="1:21">
      <c r="A60">
        <f>A59+Timestep</f>
        <v>1956</v>
      </c>
      <c r="B60" s="5">
        <f>Equilibrium_CO2+(B59-Equilibrium_CO2)*(1+A*Timestep)</f>
        <v>314.76528019983181</v>
      </c>
      <c r="C60" s="5">
        <f t="shared" si="0"/>
        <v>0.67539835093970846</v>
      </c>
      <c r="D60" s="5">
        <f>Aerosol_coeff*(B60-B59)</f>
        <v>-0.20180205261035622</v>
      </c>
      <c r="E60" s="5">
        <f t="shared" si="1"/>
        <v>-0.20180205261035622</v>
      </c>
      <c r="F60" s="5">
        <f t="shared" si="7"/>
        <v>0.47359629832935224</v>
      </c>
      <c r="G60" s="5">
        <f t="shared" si="2"/>
        <v>0.35519722374701418</v>
      </c>
      <c r="H60" s="5">
        <f>H59+(G60-H59)*Timestep/Response_time</f>
        <v>0.25076271592870242</v>
      </c>
      <c r="I60" s="5">
        <f t="shared" si="16"/>
        <v>1.775986118735071E-2</v>
      </c>
      <c r="N60" s="1"/>
      <c r="O60" s="1">
        <f t="shared" si="15"/>
        <v>314.76528019983181</v>
      </c>
      <c r="P60" s="1">
        <f t="shared" si="4"/>
        <v>0.67539835093970846</v>
      </c>
      <c r="Q60" s="1">
        <f t="shared" si="17"/>
        <v>-0.22950184972993951</v>
      </c>
      <c r="R60" s="1">
        <f t="shared" si="12"/>
        <v>0</v>
      </c>
      <c r="S60" s="1">
        <f t="shared" si="13"/>
        <v>0.67539835093970846</v>
      </c>
      <c r="T60" s="1">
        <f t="shared" si="14"/>
        <v>0.50654876320478137</v>
      </c>
      <c r="U60" s="1">
        <f t="shared" si="18"/>
        <v>2.5327438160239069E-2</v>
      </c>
    </row>
    <row r="61" spans="1:21">
      <c r="A61">
        <f>A60+Timestep</f>
        <v>1957</v>
      </c>
      <c r="B61" s="5">
        <f>Equilibrium_CO2+(B60-Equilibrium_CO2)*(1+A*Timestep)</f>
        <v>315.54749900432802</v>
      </c>
      <c r="C61" s="5">
        <f t="shared" si="0"/>
        <v>0.68972144647830014</v>
      </c>
      <c r="D61" s="5">
        <f>Aerosol_coeff*(B61-B60)</f>
        <v>-0.2063425987940892</v>
      </c>
      <c r="E61" s="5">
        <f t="shared" si="1"/>
        <v>-0.2063425987940892</v>
      </c>
      <c r="F61" s="5">
        <f t="shared" si="7"/>
        <v>0.48337884768421091</v>
      </c>
      <c r="G61" s="5">
        <f t="shared" si="2"/>
        <v>0.36253413576315818</v>
      </c>
      <c r="H61" s="5">
        <f>H60+(G61-H60)*Timestep/Response_time</f>
        <v>0.25635128692042519</v>
      </c>
      <c r="I61" s="5">
        <f t="shared" si="16"/>
        <v>1.812670678815791E-2</v>
      </c>
      <c r="N61" s="1"/>
      <c r="O61" s="1">
        <f t="shared" si="15"/>
        <v>315.54749900432802</v>
      </c>
      <c r="P61" s="1">
        <f t="shared" si="4"/>
        <v>0.68972144647830014</v>
      </c>
      <c r="Q61" s="1">
        <f t="shared" si="17"/>
        <v>-0.23466564134886311</v>
      </c>
      <c r="R61" s="1">
        <f t="shared" si="12"/>
        <v>0</v>
      </c>
      <c r="S61" s="1">
        <f t="shared" si="13"/>
        <v>0.68972144647830014</v>
      </c>
      <c r="T61" s="1">
        <f t="shared" si="14"/>
        <v>0.5172910848587251</v>
      </c>
      <c r="U61" s="1">
        <f t="shared" si="18"/>
        <v>2.5864554242936256E-2</v>
      </c>
    </row>
    <row r="62" spans="1:21">
      <c r="A62">
        <f>A61+Timestep</f>
        <v>1958</v>
      </c>
      <c r="B62" s="5">
        <f>Equilibrium_CO2+(B61-Equilibrium_CO2)*(1+A*Timestep)</f>
        <v>316.34731773192539</v>
      </c>
      <c r="C62" s="5">
        <f t="shared" si="0"/>
        <v>0.70433014523736304</v>
      </c>
      <c r="D62" s="5">
        <f>Aerosol_coeff*(B62-B61)</f>
        <v>-0.21098530726695464</v>
      </c>
      <c r="E62" s="5">
        <f t="shared" si="1"/>
        <v>-0.21098530726695464</v>
      </c>
      <c r="F62" s="5">
        <f t="shared" si="7"/>
        <v>0.4933448379704084</v>
      </c>
      <c r="G62" s="5">
        <f t="shared" si="2"/>
        <v>0.3700086284778063</v>
      </c>
      <c r="H62" s="5">
        <f>H61+(G62-H61)*Timestep/Response_time</f>
        <v>0.26203415399829427</v>
      </c>
      <c r="I62" s="5">
        <f t="shared" si="16"/>
        <v>1.8500431423890316E-2</v>
      </c>
      <c r="N62" s="1"/>
      <c r="O62" s="1">
        <f t="shared" si="15"/>
        <v>316.34731773192539</v>
      </c>
      <c r="P62" s="1">
        <f t="shared" si="4"/>
        <v>0.70433014523736304</v>
      </c>
      <c r="Q62" s="1">
        <f t="shared" si="17"/>
        <v>-0.23994561827921074</v>
      </c>
      <c r="R62" s="1">
        <f t="shared" si="12"/>
        <v>0</v>
      </c>
      <c r="S62" s="1">
        <f t="shared" si="13"/>
        <v>0.70433014523736304</v>
      </c>
      <c r="T62" s="1">
        <f t="shared" si="14"/>
        <v>0.52824760892802225</v>
      </c>
      <c r="U62" s="1">
        <f t="shared" si="18"/>
        <v>2.6412380446401113E-2</v>
      </c>
    </row>
    <row r="63" spans="1:21">
      <c r="A63">
        <f>A62+Timestep</f>
        <v>1959</v>
      </c>
      <c r="B63" s="5">
        <f>Equilibrium_CO2+(B62-Equilibrium_CO2)*(1+A*Timestep)</f>
        <v>317.16513238089374</v>
      </c>
      <c r="C63" s="5">
        <f t="shared" si="0"/>
        <v>0.71922939836017541</v>
      </c>
      <c r="D63" s="5">
        <f>Aerosol_coeff*(B63-B62)</f>
        <v>-0.21573247668047202</v>
      </c>
      <c r="E63" s="5">
        <f t="shared" si="1"/>
        <v>-0.21573247668047202</v>
      </c>
      <c r="F63" s="5">
        <f t="shared" si="7"/>
        <v>0.50349692167970339</v>
      </c>
      <c r="G63" s="5">
        <f t="shared" si="2"/>
        <v>0.37762269125977754</v>
      </c>
      <c r="H63" s="5">
        <f>H62+(G63-H62)*Timestep/Response_time</f>
        <v>0.26781358086136842</v>
      </c>
      <c r="I63" s="5">
        <f t="shared" si="16"/>
        <v>1.8881134562988879E-2</v>
      </c>
      <c r="N63" s="1"/>
      <c r="O63" s="1">
        <f t="shared" si="15"/>
        <v>317.16513238089374</v>
      </c>
      <c r="P63" s="1">
        <f t="shared" si="4"/>
        <v>0.71922939836017541</v>
      </c>
      <c r="Q63" s="1">
        <f t="shared" si="17"/>
        <v>-0.2453443946905054</v>
      </c>
      <c r="R63" s="1">
        <f t="shared" si="12"/>
        <v>0</v>
      </c>
      <c r="S63" s="1">
        <f t="shared" si="13"/>
        <v>0.71922939836017541</v>
      </c>
      <c r="T63" s="1">
        <f t="shared" si="14"/>
        <v>0.53942204877013156</v>
      </c>
      <c r="U63" s="1">
        <f t="shared" si="18"/>
        <v>2.6971102438506579E-2</v>
      </c>
    </row>
    <row r="64" spans="1:21">
      <c r="A64">
        <f>A63+Timestep</f>
        <v>1960</v>
      </c>
      <c r="B64" s="5">
        <f>Equilibrium_CO2+(B63-Equilibrium_CO2)*(1+A*Timestep)</f>
        <v>318.00134785946386</v>
      </c>
      <c r="C64" s="5">
        <f t="shared" si="0"/>
        <v>0.73442421305621364</v>
      </c>
      <c r="D64" s="5">
        <f>Aerosol_coeff*(B64-B63)</f>
        <v>-0.2205864574057789</v>
      </c>
      <c r="E64" s="5">
        <f t="shared" si="1"/>
        <v>-0.2205864574057789</v>
      </c>
      <c r="F64" s="5">
        <f t="shared" si="7"/>
        <v>0.51383775565043477</v>
      </c>
      <c r="G64" s="5">
        <f t="shared" si="2"/>
        <v>0.38537831673782608</v>
      </c>
      <c r="H64" s="5">
        <f>H63+(G64-H63)*Timestep/Response_time</f>
        <v>0.27369181765519129</v>
      </c>
      <c r="I64" s="5">
        <f t="shared" si="16"/>
        <v>1.9268915836891304E-2</v>
      </c>
      <c r="N64" s="1"/>
      <c r="O64" s="1">
        <f t="shared" si="15"/>
        <v>318.00134785946386</v>
      </c>
      <c r="P64" s="1">
        <f t="shared" si="4"/>
        <v>0.73442421305621364</v>
      </c>
      <c r="Q64" s="1">
        <f t="shared" si="17"/>
        <v>-0.25086464357103749</v>
      </c>
      <c r="R64" s="1">
        <f t="shared" si="12"/>
        <v>0</v>
      </c>
      <c r="S64" s="1">
        <f t="shared" si="13"/>
        <v>0.73442421305621364</v>
      </c>
      <c r="T64" s="1">
        <f t="shared" si="14"/>
        <v>0.5508181597921602</v>
      </c>
      <c r="U64" s="1">
        <f t="shared" si="18"/>
        <v>2.754090798960801E-2</v>
      </c>
    </row>
    <row r="65" spans="1:21">
      <c r="A65">
        <f>A64+Timestep</f>
        <v>1961</v>
      </c>
      <c r="B65" s="5">
        <f>Equilibrium_CO2+(B64-Equilibrium_CO2)*(1+A*Timestep)</f>
        <v>318.85637818630181</v>
      </c>
      <c r="C65" s="5">
        <f t="shared" si="0"/>
        <v>0.74991965202856137</v>
      </c>
      <c r="D65" s="5">
        <f>Aerosol_coeff*(B65-B64)</f>
        <v>-0.22554965269740762</v>
      </c>
      <c r="E65" s="5">
        <f t="shared" si="1"/>
        <v>-0.22554965269740762</v>
      </c>
      <c r="F65" s="5">
        <f t="shared" si="7"/>
        <v>0.52436999933115369</v>
      </c>
      <c r="G65" s="5">
        <f t="shared" si="2"/>
        <v>0.39327749949836527</v>
      </c>
      <c r="H65" s="5">
        <f>H64+(G65-H64)*Timestep/Response_time</f>
        <v>0.27967110174734999</v>
      </c>
      <c r="I65" s="5">
        <f t="shared" si="16"/>
        <v>1.9663874974918262E-2</v>
      </c>
      <c r="N65" s="1"/>
      <c r="O65" s="1">
        <f t="shared" si="15"/>
        <v>318.85637818630181</v>
      </c>
      <c r="P65" s="1">
        <f t="shared" si="4"/>
        <v>0.74991965202856137</v>
      </c>
      <c r="Q65" s="1">
        <f t="shared" si="17"/>
        <v>-0.25650909805138439</v>
      </c>
      <c r="R65" s="1">
        <f t="shared" si="12"/>
        <v>0</v>
      </c>
      <c r="S65" s="1">
        <f t="shared" si="13"/>
        <v>0.74991965202856137</v>
      </c>
      <c r="T65" s="1">
        <f t="shared" si="14"/>
        <v>0.56243973902142108</v>
      </c>
      <c r="U65" s="1">
        <f t="shared" si="18"/>
        <v>2.8121986951071053E-2</v>
      </c>
    </row>
    <row r="66" spans="1:21">
      <c r="A66">
        <f>A65+Timestep</f>
        <v>1962</v>
      </c>
      <c r="B66" s="5">
        <f>Equilibrium_CO2+(B65-Equilibrium_CO2)*(1+A*Timestep)</f>
        <v>319.73064669549359</v>
      </c>
      <c r="C66" s="5">
        <f t="shared" si="0"/>
        <v>0.76572083284196224</v>
      </c>
      <c r="D66" s="5">
        <f>Aerosol_coeff*(B66-B65)</f>
        <v>-0.23062451988309335</v>
      </c>
      <c r="E66" s="5">
        <f t="shared" si="1"/>
        <v>-0.23062451988309335</v>
      </c>
      <c r="F66" s="5">
        <f t="shared" si="7"/>
        <v>0.53509631295886884</v>
      </c>
      <c r="G66" s="5">
        <f t="shared" si="2"/>
        <v>0.40132223471915163</v>
      </c>
      <c r="H66" s="5">
        <f>H65+(G66-H65)*Timestep/Response_time</f>
        <v>0.28575365839594008</v>
      </c>
      <c r="I66" s="5">
        <f t="shared" si="16"/>
        <v>2.0066111735957581E-2</v>
      </c>
      <c r="N66" s="1"/>
      <c r="O66" s="1">
        <f t="shared" si="15"/>
        <v>319.73064669549359</v>
      </c>
      <c r="P66" s="1">
        <f t="shared" si="4"/>
        <v>0.76572083284196224</v>
      </c>
      <c r="Q66" s="1">
        <f t="shared" si="17"/>
        <v>-0.26228055275753376</v>
      </c>
      <c r="R66" s="1">
        <f t="shared" si="12"/>
        <v>0</v>
      </c>
      <c r="S66" s="1">
        <f t="shared" si="13"/>
        <v>0.76572083284196224</v>
      </c>
      <c r="T66" s="1">
        <f t="shared" si="14"/>
        <v>0.57429062463147162</v>
      </c>
      <c r="U66" s="1">
        <f t="shared" si="18"/>
        <v>2.8714531231573581E-2</v>
      </c>
    </row>
    <row r="67" spans="1:21">
      <c r="A67">
        <f>A66+Timestep</f>
        <v>1963</v>
      </c>
      <c r="B67" s="5">
        <f>Equilibrium_CO2+(B66-Equilibrium_CO2)*(1+A*Timestep)</f>
        <v>320.6245862461422</v>
      </c>
      <c r="C67" s="5">
        <f t="shared" si="0"/>
        <v>0.78183292722985964</v>
      </c>
      <c r="D67" s="5">
        <f>Aerosol_coeff*(B67-B66)</f>
        <v>-0.23581357158046728</v>
      </c>
      <c r="E67" s="5">
        <f t="shared" si="1"/>
        <v>-0.23581357158046728</v>
      </c>
      <c r="F67" s="5">
        <f t="shared" si="7"/>
        <v>0.54601935564939241</v>
      </c>
      <c r="G67" s="5">
        <f t="shared" si="2"/>
        <v>0.40951451673704431</v>
      </c>
      <c r="H67" s="5">
        <f>H66+(G67-H66)*Timestep/Response_time</f>
        <v>0.29194170131299529</v>
      </c>
      <c r="I67" s="5">
        <f t="shared" si="16"/>
        <v>2.0475725836852216E-2</v>
      </c>
      <c r="N67" s="1"/>
      <c r="O67" s="1">
        <f t="shared" si="15"/>
        <v>320.6245862461422</v>
      </c>
      <c r="P67" s="1">
        <f t="shared" si="4"/>
        <v>0.78183292722985964</v>
      </c>
      <c r="Q67" s="1">
        <f t="shared" si="17"/>
        <v>-0.2681818651945832</v>
      </c>
      <c r="R67" s="1">
        <f t="shared" si="12"/>
        <v>0</v>
      </c>
      <c r="S67" s="1">
        <f t="shared" si="13"/>
        <v>0.78183292722985964</v>
      </c>
      <c r="T67" s="1">
        <f t="shared" si="14"/>
        <v>0.58637469542239473</v>
      </c>
      <c r="U67" s="1">
        <f t="shared" si="18"/>
        <v>2.9318734771119737E-2</v>
      </c>
    </row>
    <row r="68" spans="1:21">
      <c r="A68">
        <f>A67+Timestep</f>
        <v>1964</v>
      </c>
      <c r="B68" s="5">
        <f>Equilibrium_CO2+(B67-Equilibrium_CO2)*(1+A*Timestep)</f>
        <v>321.5386394366804</v>
      </c>
      <c r="C68" s="5">
        <f t="shared" si="0"/>
        <v>0.79826116033878713</v>
      </c>
      <c r="D68" s="5">
        <f>Aerosol_coeff*(B68-B67)</f>
        <v>-0.241119376941026</v>
      </c>
      <c r="E68" s="5">
        <f t="shared" si="1"/>
        <v>-0.241119376941026</v>
      </c>
      <c r="F68" s="5">
        <f t="shared" si="7"/>
        <v>0.5571417833977611</v>
      </c>
      <c r="G68" s="5">
        <f t="shared" si="2"/>
        <v>0.41785633754832086</v>
      </c>
      <c r="H68" s="5">
        <f>H67+(G68-H67)*Timestep/Response_time</f>
        <v>0.29823743312476159</v>
      </c>
      <c r="I68" s="5">
        <f t="shared" si="16"/>
        <v>2.0892816877416044E-2</v>
      </c>
      <c r="N68" s="1"/>
      <c r="O68" s="1">
        <f t="shared" si="15"/>
        <v>321.5386394366804</v>
      </c>
      <c r="P68" s="1">
        <f t="shared" si="4"/>
        <v>0.79826116033878713</v>
      </c>
      <c r="Q68" s="1">
        <f t="shared" si="17"/>
        <v>-0.2742159571614593</v>
      </c>
      <c r="R68" s="1">
        <f t="shared" si="12"/>
        <v>0</v>
      </c>
      <c r="S68" s="1">
        <f t="shared" si="13"/>
        <v>0.79826116033878713</v>
      </c>
      <c r="T68" s="1">
        <f t="shared" si="14"/>
        <v>0.59869587025409032</v>
      </c>
      <c r="U68" s="1">
        <f t="shared" si="18"/>
        <v>2.9934793512704515E-2</v>
      </c>
    </row>
    <row r="69" spans="1:21">
      <c r="A69">
        <f>A68+Timestep</f>
        <v>1965</v>
      </c>
      <c r="B69" s="5">
        <f>Equilibrium_CO2+(B68-Equilibrium_CO2)*(1+A*Timestep)</f>
        <v>322.47325882400571</v>
      </c>
      <c r="C69" s="5">
        <f t="shared" ref="C69:C132" si="19">4*LN(B69/Equilibrium_CO2)/LN(2)</f>
        <v>0.81501080990846764</v>
      </c>
      <c r="D69" s="5">
        <f>Aerosol_coeff*(B69-B68)</f>
        <v>-0.24654456292220059</v>
      </c>
      <c r="E69" s="5">
        <f>MAX(D69,D$120)</f>
        <v>-0.24654456292220059</v>
      </c>
      <c r="F69" s="5">
        <f t="shared" si="7"/>
        <v>0.56846624698626702</v>
      </c>
      <c r="G69" s="5">
        <f t="shared" ref="G69:G132" si="20">C_*F69</f>
        <v>0.42634968523970029</v>
      </c>
      <c r="H69" s="5">
        <f>H68+(G69-H68)*Timestep/Response_time</f>
        <v>0.30464304573050854</v>
      </c>
      <c r="I69" s="5">
        <f t="shared" si="16"/>
        <v>2.1317484261985015E-2</v>
      </c>
      <c r="N69" s="1"/>
      <c r="O69" s="1">
        <f t="shared" ref="O69:O100" si="21">B69</f>
        <v>322.47325882400571</v>
      </c>
      <c r="P69" s="1">
        <f t="shared" ref="P69:P132" si="22">4*LN(O69/Equilibrium_CO2)/LN(2)</f>
        <v>0.81501080990846764</v>
      </c>
      <c r="Q69" s="1">
        <f t="shared" si="17"/>
        <v>-0.28038581619759384</v>
      </c>
      <c r="R69" s="1">
        <f t="shared" si="12"/>
        <v>0</v>
      </c>
      <c r="S69" s="1">
        <f t="shared" si="13"/>
        <v>0.81501080990846764</v>
      </c>
      <c r="T69" s="1">
        <f t="shared" si="14"/>
        <v>0.61125810743135078</v>
      </c>
      <c r="U69" s="1">
        <f t="shared" si="18"/>
        <v>3.0562905371567538E-2</v>
      </c>
    </row>
    <row r="70" spans="1:21">
      <c r="A70">
        <f>A69+Timestep</f>
        <v>1966</v>
      </c>
      <c r="B70" s="5">
        <f>Equilibrium_CO2+(B69-Equilibrium_CO2)*(1+A*Timestep)</f>
        <v>323.42890714754583</v>
      </c>
      <c r="C70" s="5">
        <f t="shared" si="19"/>
        <v>0.83208720538604031</v>
      </c>
      <c r="D70" s="5">
        <f>Aerosol_coeff*(B70-B69)</f>
        <v>-0.25209181558794619</v>
      </c>
      <c r="E70" s="5">
        <f>MAX(D70,D$120)</f>
        <v>-0.25209181558794619</v>
      </c>
      <c r="F70" s="5">
        <f t="shared" ref="F70:F133" si="23">C70+E70</f>
        <v>0.57999538979809406</v>
      </c>
      <c r="G70" s="5">
        <f t="shared" si="20"/>
        <v>0.43499654234857055</v>
      </c>
      <c r="H70" s="5">
        <f>H69+(G70-H69)*Timestep/Response_time</f>
        <v>0.31116072056141164</v>
      </c>
      <c r="I70" s="5">
        <f t="shared" ref="I70:I101" si="24">G70*($A70-$A69)/Response_time</f>
        <v>2.1749827117428528E-2</v>
      </c>
      <c r="N70" s="1"/>
      <c r="O70" s="1">
        <f t="shared" si="21"/>
        <v>323.42890714754583</v>
      </c>
      <c r="P70" s="1">
        <f t="shared" si="22"/>
        <v>0.83208720538604031</v>
      </c>
      <c r="Q70" s="1">
        <f t="shared" ref="Q70:Q101" si="25">B*(O70-O69)</f>
        <v>-0.2866944970620352</v>
      </c>
      <c r="R70" s="1">
        <f t="shared" si="12"/>
        <v>0</v>
      </c>
      <c r="S70" s="1">
        <f t="shared" si="13"/>
        <v>0.83208720538604031</v>
      </c>
      <c r="T70" s="1">
        <f t="shared" si="14"/>
        <v>0.62406540403953026</v>
      </c>
      <c r="U70" s="1">
        <f t="shared" ref="U70:U101" si="26">T70*($A70-$A69)/Response_time</f>
        <v>3.1203270201976514E-2</v>
      </c>
    </row>
    <row r="71" spans="1:21">
      <c r="A71">
        <f>A70+Timestep</f>
        <v>1967</v>
      </c>
      <c r="B71" s="5">
        <f>Equilibrium_CO2+(B70-Equilibrium_CO2)*(1+A*Timestep)</f>
        <v>324.4060575583656</v>
      </c>
      <c r="C71" s="5">
        <f t="shared" si="19"/>
        <v>0.84949572697283304</v>
      </c>
      <c r="D71" s="5">
        <f>Aerosol_coeff*(B71-B70)</f>
        <v>-0.25776388143867618</v>
      </c>
      <c r="E71" s="5">
        <f>MAX(D71,D$120)</f>
        <v>-0.25776388143867618</v>
      </c>
      <c r="F71" s="5">
        <f t="shared" si="23"/>
        <v>0.59173184553415692</v>
      </c>
      <c r="G71" s="5">
        <f t="shared" si="20"/>
        <v>0.44379888415061769</v>
      </c>
      <c r="H71" s="5">
        <f>H70+(G71-H70)*Timestep/Response_time</f>
        <v>0.31779262874087194</v>
      </c>
      <c r="I71" s="5">
        <f t="shared" si="24"/>
        <v>2.2189944207530884E-2</v>
      </c>
      <c r="N71" s="1"/>
      <c r="O71" s="1">
        <f t="shared" si="21"/>
        <v>324.4060575583656</v>
      </c>
      <c r="P71" s="1">
        <f t="shared" si="22"/>
        <v>0.84949572697283304</v>
      </c>
      <c r="Q71" s="1">
        <f t="shared" si="25"/>
        <v>-0.29314512324593239</v>
      </c>
      <c r="R71" s="1">
        <f t="shared" ref="R71:R116" si="27">MAX(Q71,Q$120)</f>
        <v>0</v>
      </c>
      <c r="S71" s="1">
        <f t="shared" ref="S71:S134" si="28">P71+R71</f>
        <v>0.84949572697283304</v>
      </c>
      <c r="T71" s="1">
        <f t="shared" ref="T71:T134" si="29">C_*S71</f>
        <v>0.63712179522962475</v>
      </c>
      <c r="U71" s="1">
        <f t="shared" si="26"/>
        <v>3.1856089761481236E-2</v>
      </c>
    </row>
    <row r="72" spans="1:21">
      <c r="A72">
        <f>A71+Timestep</f>
        <v>1968</v>
      </c>
      <c r="B72" s="5">
        <f>Equilibrium_CO2+(B71-Equilibrium_CO2)*(1+A*Timestep)</f>
        <v>325.40519385342884</v>
      </c>
      <c r="C72" s="5">
        <f t="shared" si="19"/>
        <v>0.86724180460215883</v>
      </c>
      <c r="D72" s="5">
        <f>Aerosol_coeff*(B72-B71)</f>
        <v>-0.26356356877105119</v>
      </c>
      <c r="E72" s="5">
        <f>MAX(D72,D$120)</f>
        <v>-0.26356356877105119</v>
      </c>
      <c r="F72" s="5">
        <f t="shared" si="23"/>
        <v>0.60367823583110769</v>
      </c>
      <c r="G72" s="5">
        <f t="shared" si="20"/>
        <v>0.45275867687333077</v>
      </c>
      <c r="H72" s="5">
        <f>H71+(G72-H71)*Timestep/Response_time</f>
        <v>0.32454093114749488</v>
      </c>
      <c r="I72" s="5">
        <f t="shared" si="24"/>
        <v>2.2637933843666538E-2</v>
      </c>
      <c r="N72" s="1"/>
      <c r="O72" s="1">
        <f t="shared" si="21"/>
        <v>325.40519385342884</v>
      </c>
      <c r="P72" s="1">
        <f t="shared" si="22"/>
        <v>0.86724180460215883</v>
      </c>
      <c r="Q72" s="1">
        <f t="shared" si="25"/>
        <v>-0.29974088851897135</v>
      </c>
      <c r="R72" s="1">
        <f t="shared" si="27"/>
        <v>0</v>
      </c>
      <c r="S72" s="1">
        <f t="shared" si="28"/>
        <v>0.86724180460215883</v>
      </c>
      <c r="T72" s="1">
        <f t="shared" si="29"/>
        <v>0.65043135345161907</v>
      </c>
      <c r="U72" s="1">
        <f t="shared" si="26"/>
        <v>3.252156767258095E-2</v>
      </c>
    </row>
    <row r="73" spans="1:21">
      <c r="A73">
        <f>A72+Timestep</f>
        <v>1969</v>
      </c>
      <c r="B73" s="5">
        <f>Equilibrium_CO2+(B72-Equilibrium_CO2)*(1+A*Timestep)</f>
        <v>326.42681071513101</v>
      </c>
      <c r="C73" s="5">
        <f t="shared" si="19"/>
        <v>0.88533091684663612</v>
      </c>
      <c r="D73" s="5">
        <f>Aerosol_coeff*(B73-B72)</f>
        <v>-0.26949374906840251</v>
      </c>
      <c r="E73" s="5">
        <f>MAX(D73,D$120)</f>
        <v>-0.26949374906840251</v>
      </c>
      <c r="F73" s="5">
        <f t="shared" si="23"/>
        <v>0.61583716777823361</v>
      </c>
      <c r="G73" s="5">
        <f t="shared" si="20"/>
        <v>0.46187787583367523</v>
      </c>
      <c r="H73" s="5">
        <f>H72+(G73-H72)*Timestep/Response_time</f>
        <v>0.33140777838180391</v>
      </c>
      <c r="I73" s="5">
        <f t="shared" si="24"/>
        <v>2.3093893791683761E-2</v>
      </c>
      <c r="N73" s="1"/>
      <c r="O73" s="1">
        <f t="shared" si="21"/>
        <v>326.42681071513101</v>
      </c>
      <c r="P73" s="1">
        <f t="shared" si="22"/>
        <v>0.88533091684663612</v>
      </c>
      <c r="Q73" s="1">
        <f t="shared" si="25"/>
        <v>-0.30648505851065122</v>
      </c>
      <c r="R73" s="1">
        <f t="shared" si="27"/>
        <v>0</v>
      </c>
      <c r="S73" s="1">
        <f t="shared" si="28"/>
        <v>0.88533091684663612</v>
      </c>
      <c r="T73" s="1">
        <f t="shared" si="29"/>
        <v>0.66399818763497709</v>
      </c>
      <c r="U73" s="1">
        <f t="shared" si="26"/>
        <v>3.3199909381748854E-2</v>
      </c>
    </row>
    <row r="74" spans="1:21">
      <c r="A74">
        <f>A73+Timestep</f>
        <v>1970</v>
      </c>
      <c r="B74" s="5">
        <f>Equilibrium_CO2+(B73-Equilibrium_CO2)*(1+A*Timestep)</f>
        <v>327.47141395622145</v>
      </c>
      <c r="C74" s="5">
        <f t="shared" si="19"/>
        <v>0.90376858975360042</v>
      </c>
      <c r="D74" s="5">
        <f>Aerosol_coeff*(B74-B73)</f>
        <v>-0.27555735842243434</v>
      </c>
      <c r="E74" s="5">
        <f>MAX(D74,D$120)</f>
        <v>-0.27555735842243434</v>
      </c>
      <c r="F74" s="5">
        <f t="shared" si="23"/>
        <v>0.62821123133116608</v>
      </c>
      <c r="G74" s="5">
        <f t="shared" si="20"/>
        <v>0.47115842349837456</v>
      </c>
      <c r="H74" s="5">
        <f>H73+(G74-H73)*Timestep/Response_time</f>
        <v>0.33839531063763245</v>
      </c>
      <c r="I74" s="5">
        <f t="shared" si="24"/>
        <v>2.3557921174918728E-2</v>
      </c>
      <c r="N74" s="1"/>
      <c r="O74" s="1">
        <f t="shared" si="21"/>
        <v>327.47141395622145</v>
      </c>
      <c r="P74" s="1">
        <f t="shared" si="22"/>
        <v>0.90376858975360042</v>
      </c>
      <c r="Q74" s="1">
        <f t="shared" si="25"/>
        <v>-0.31338097232713263</v>
      </c>
      <c r="R74" s="1">
        <f t="shared" si="27"/>
        <v>0</v>
      </c>
      <c r="S74" s="1">
        <f t="shared" si="28"/>
        <v>0.90376858975360042</v>
      </c>
      <c r="T74" s="1">
        <f t="shared" si="29"/>
        <v>0.67782644231520028</v>
      </c>
      <c r="U74" s="1">
        <f t="shared" si="26"/>
        <v>3.3891322115760014E-2</v>
      </c>
    </row>
    <row r="75" spans="1:21">
      <c r="A75">
        <f>A74+Timestep</f>
        <v>1971</v>
      </c>
      <c r="B75" s="5">
        <f>Equilibrium_CO2+(B74-Equilibrium_CO2)*(1+A*Timestep)</f>
        <v>328.53952077023644</v>
      </c>
      <c r="C75" s="5">
        <f t="shared" si="19"/>
        <v>0.92256039560719327</v>
      </c>
      <c r="D75" s="5">
        <f>Aerosol_coeff*(B75-B74)</f>
        <v>-0.28175739898694036</v>
      </c>
      <c r="E75" s="5">
        <f>MAX(D75,D$120)</f>
        <v>-0.28175739898694036</v>
      </c>
      <c r="F75" s="5">
        <f t="shared" si="23"/>
        <v>0.64080299662025286</v>
      </c>
      <c r="G75" s="5">
        <f t="shared" si="20"/>
        <v>0.48060224746518965</v>
      </c>
      <c r="H75" s="5">
        <f>H74+(G75-H74)*Timestep/Response_time</f>
        <v>0.3455056574790103</v>
      </c>
      <c r="I75" s="5">
        <f t="shared" si="24"/>
        <v>2.4030112373259482E-2</v>
      </c>
      <c r="N75" s="1"/>
      <c r="O75" s="1">
        <f t="shared" si="21"/>
        <v>328.53952077023644</v>
      </c>
      <c r="P75" s="1">
        <f t="shared" si="22"/>
        <v>0.92256039560719327</v>
      </c>
      <c r="Q75" s="1">
        <f t="shared" si="25"/>
        <v>-0.32043204420449456</v>
      </c>
      <c r="R75" s="1">
        <f t="shared" si="27"/>
        <v>0</v>
      </c>
      <c r="S75" s="1">
        <f t="shared" si="28"/>
        <v>0.92256039560719327</v>
      </c>
      <c r="T75" s="1">
        <f t="shared" si="29"/>
        <v>0.69192029670539501</v>
      </c>
      <c r="U75" s="1">
        <f t="shared" si="26"/>
        <v>3.4596014835269751E-2</v>
      </c>
    </row>
    <row r="76" spans="1:21">
      <c r="A76">
        <f>A75+Timestep</f>
        <v>1972</v>
      </c>
      <c r="B76" s="5">
        <f>Equilibrium_CO2+(B75-Equilibrium_CO2)*(1+A*Timestep)</f>
        <v>329.63165998756676</v>
      </c>
      <c r="C76" s="5">
        <f t="shared" si="19"/>
        <v>0.941711951615811</v>
      </c>
      <c r="D76" s="5">
        <f>Aerosol_coeff*(B76-B75)</f>
        <v>-0.28809694046414874</v>
      </c>
      <c r="E76" s="5">
        <f>MAX(D76,D$120)</f>
        <v>-0.28809694046414874</v>
      </c>
      <c r="F76" s="5">
        <f t="shared" si="23"/>
        <v>0.65361501115166232</v>
      </c>
      <c r="G76" s="5">
        <f t="shared" si="20"/>
        <v>0.49021125836374674</v>
      </c>
      <c r="H76" s="5">
        <f>H75+(G76-H75)*Timestep/Response_time</f>
        <v>0.35274093752324714</v>
      </c>
      <c r="I76" s="5">
        <f t="shared" si="24"/>
        <v>2.4510562918187338E-2</v>
      </c>
      <c r="N76" s="1"/>
      <c r="O76" s="1">
        <f t="shared" si="21"/>
        <v>329.63165998756676</v>
      </c>
      <c r="P76" s="1">
        <f t="shared" si="22"/>
        <v>0.941711951615811</v>
      </c>
      <c r="Q76" s="1">
        <f t="shared" si="25"/>
        <v>-0.32764176519909821</v>
      </c>
      <c r="R76" s="1">
        <f t="shared" si="27"/>
        <v>0</v>
      </c>
      <c r="S76" s="1">
        <f t="shared" si="28"/>
        <v>0.941711951615811</v>
      </c>
      <c r="T76" s="1">
        <f t="shared" si="29"/>
        <v>0.70628396371185831</v>
      </c>
      <c r="U76" s="1">
        <f t="shared" si="26"/>
        <v>3.5314198185592914E-2</v>
      </c>
    </row>
    <row r="77" spans="1:21">
      <c r="A77">
        <f>A76+Timestep</f>
        <v>1973</v>
      </c>
      <c r="B77" s="5">
        <f>Equilibrium_CO2+(B76-Equilibrium_CO2)*(1+A*Timestep)</f>
        <v>330.74837233728704</v>
      </c>
      <c r="C77" s="5">
        <f t="shared" si="19"/>
        <v>0.96122891852362824</v>
      </c>
      <c r="D77" s="5">
        <f>Aerosol_coeff*(B77-B76)</f>
        <v>-0.29457912162459576</v>
      </c>
      <c r="E77" s="5">
        <f>MAX(D77,D$120)</f>
        <v>-0.29457912162459576</v>
      </c>
      <c r="F77" s="5">
        <f t="shared" si="23"/>
        <v>0.66664979689903248</v>
      </c>
      <c r="G77" s="5">
        <f t="shared" si="20"/>
        <v>0.49998734767427433</v>
      </c>
      <c r="H77" s="5">
        <f>H76+(G77-H76)*Timestep/Response_time</f>
        <v>0.36010325803079851</v>
      </c>
      <c r="I77" s="5">
        <f t="shared" si="24"/>
        <v>2.4999367383713715E-2</v>
      </c>
      <c r="N77" s="1"/>
      <c r="O77" s="1">
        <f t="shared" si="21"/>
        <v>330.74837233728704</v>
      </c>
      <c r="P77" s="1">
        <f t="shared" si="22"/>
        <v>0.96122891852362824</v>
      </c>
      <c r="Q77" s="1">
        <f t="shared" si="25"/>
        <v>-0.33501370491608212</v>
      </c>
      <c r="R77" s="1">
        <f t="shared" si="27"/>
        <v>0</v>
      </c>
      <c r="S77" s="1">
        <f t="shared" si="28"/>
        <v>0.96122891852362824</v>
      </c>
      <c r="T77" s="1">
        <f t="shared" si="29"/>
        <v>0.72092168889272124</v>
      </c>
      <c r="U77" s="1">
        <f t="shared" si="26"/>
        <v>3.6046084444636063E-2</v>
      </c>
    </row>
    <row r="78" spans="1:21">
      <c r="A78">
        <f>A77+Timestep</f>
        <v>1974</v>
      </c>
      <c r="B78" s="5">
        <f>Equilibrium_CO2+(B77-Equilibrium_CO2)*(1+A*Timestep)</f>
        <v>331.89021071487599</v>
      </c>
      <c r="C78" s="5">
        <f t="shared" si="19"/>
        <v>0.98111699914498884</v>
      </c>
      <c r="D78" s="5">
        <f>Aerosol_coeff*(B78-B77)</f>
        <v>-0.30120715186114227</v>
      </c>
      <c r="E78" s="5">
        <f>MAX(D78,D$120)</f>
        <v>-0.30120715186114227</v>
      </c>
      <c r="F78" s="5">
        <f t="shared" si="23"/>
        <v>0.67990984728384651</v>
      </c>
      <c r="G78" s="5">
        <f t="shared" si="20"/>
        <v>0.50993238546288489</v>
      </c>
      <c r="H78" s="5">
        <f>H77+(G78-H77)*Timestep/Response_time</f>
        <v>0.36759471440240282</v>
      </c>
      <c r="I78" s="5">
        <f t="shared" si="24"/>
        <v>2.5496619273144245E-2</v>
      </c>
      <c r="N78" s="1"/>
      <c r="O78" s="1">
        <f t="shared" si="21"/>
        <v>331.89021071487599</v>
      </c>
      <c r="P78" s="1">
        <f t="shared" si="22"/>
        <v>0.98111699914498884</v>
      </c>
      <c r="Q78" s="1">
        <f t="shared" si="25"/>
        <v>-0.34255151327668615</v>
      </c>
      <c r="R78" s="1">
        <f t="shared" si="27"/>
        <v>0</v>
      </c>
      <c r="S78" s="1">
        <f t="shared" si="28"/>
        <v>0.98111699914498884</v>
      </c>
      <c r="T78" s="1">
        <f t="shared" si="29"/>
        <v>0.73583774935874158</v>
      </c>
      <c r="U78" s="1">
        <f t="shared" si="26"/>
        <v>3.679188746793708E-2</v>
      </c>
    </row>
    <row r="79" spans="1:21">
      <c r="A79">
        <f>A78+Timestep</f>
        <v>1975</v>
      </c>
      <c r="B79" s="5">
        <f>Equilibrium_CO2+(B78-Equilibrium_CO2)*(1+A*Timestep)</f>
        <v>333.0577404559607</v>
      </c>
      <c r="C79" s="5">
        <f t="shared" si="19"/>
        <v>1.0013819368205459</v>
      </c>
      <c r="D79" s="5">
        <f>Aerosol_coeff*(B79-B78)</f>
        <v>-0.30798431277801835</v>
      </c>
      <c r="E79" s="5">
        <f>MAX(D79,D$120)</f>
        <v>-0.30798431277801835</v>
      </c>
      <c r="F79" s="5">
        <f t="shared" si="23"/>
        <v>0.69339762404252747</v>
      </c>
      <c r="G79" s="5">
        <f t="shared" si="20"/>
        <v>0.5200482180318956</v>
      </c>
      <c r="H79" s="5">
        <f>H78+(G79-H78)*Timestep/Response_time</f>
        <v>0.37521738958387746</v>
      </c>
      <c r="I79" s="5">
        <f t="shared" si="24"/>
        <v>2.6002410901594782E-2</v>
      </c>
      <c r="N79" s="1"/>
      <c r="O79" s="1">
        <f t="shared" si="21"/>
        <v>333.0577404559607</v>
      </c>
      <c r="P79" s="1">
        <f t="shared" si="22"/>
        <v>1.0013819368205459</v>
      </c>
      <c r="Q79" s="1">
        <f t="shared" si="25"/>
        <v>-0.35025892232541195</v>
      </c>
      <c r="R79" s="1">
        <f t="shared" si="27"/>
        <v>0</v>
      </c>
      <c r="S79" s="1">
        <f t="shared" si="28"/>
        <v>1.0013819368205459</v>
      </c>
      <c r="T79" s="1">
        <f t="shared" si="29"/>
        <v>0.75103645261540941</v>
      </c>
      <c r="U79" s="1">
        <f t="shared" si="26"/>
        <v>3.7551822630770469E-2</v>
      </c>
    </row>
    <row r="80" spans="1:21">
      <c r="A80">
        <f>A79+Timestep</f>
        <v>1976</v>
      </c>
      <c r="B80" s="5">
        <f>Equilibrium_CO2+(B79-Equilibrium_CO2)*(1+A*Timestep)</f>
        <v>334.25153961621982</v>
      </c>
      <c r="C80" s="5">
        <f t="shared" si="19"/>
        <v>1.0220295137940796</v>
      </c>
      <c r="D80" s="5">
        <f>Aerosol_coeff*(B80-B79)</f>
        <v>-0.31491395981552528</v>
      </c>
      <c r="E80" s="5">
        <f>MAX(D80,D$120)</f>
        <v>-0.31491395981552528</v>
      </c>
      <c r="F80" s="5">
        <f t="shared" si="23"/>
        <v>0.7071155539785543</v>
      </c>
      <c r="G80" s="5">
        <f t="shared" si="20"/>
        <v>0.53033666548391567</v>
      </c>
      <c r="H80" s="5">
        <f>H79+(G80-H79)*Timestep/Response_time</f>
        <v>0.38297335337887939</v>
      </c>
      <c r="I80" s="5">
        <f t="shared" si="24"/>
        <v>2.6516833274195784E-2</v>
      </c>
      <c r="N80" s="1"/>
      <c r="O80" s="1">
        <f t="shared" si="21"/>
        <v>334.25153961621982</v>
      </c>
      <c r="P80" s="1">
        <f t="shared" si="22"/>
        <v>1.0220295137940796</v>
      </c>
      <c r="Q80" s="1">
        <f t="shared" si="25"/>
        <v>-0.35813974807773546</v>
      </c>
      <c r="R80" s="1">
        <f t="shared" si="27"/>
        <v>0</v>
      </c>
      <c r="S80" s="1">
        <f t="shared" si="28"/>
        <v>1.0220295137940796</v>
      </c>
      <c r="T80" s="1">
        <f t="shared" si="29"/>
        <v>0.76652213534555969</v>
      </c>
      <c r="U80" s="1">
        <f t="shared" si="26"/>
        <v>3.8326106767277983E-2</v>
      </c>
    </row>
    <row r="81" spans="1:21">
      <c r="A81">
        <f>A80+Timestep</f>
        <v>1977</v>
      </c>
      <c r="B81" s="5">
        <f>Equilibrium_CO2+(B80-Equilibrium_CO2)*(1+A*Timestep)</f>
        <v>335.47219925758475</v>
      </c>
      <c r="C81" s="5">
        <f t="shared" si="19"/>
        <v>1.043065549509048</v>
      </c>
      <c r="D81" s="5">
        <f>Aerosol_coeff*(B81-B80)</f>
        <v>-0.32199952391137032</v>
      </c>
      <c r="E81" s="5">
        <f>MAX(D81,D$120)</f>
        <v>-0.32199952391137032</v>
      </c>
      <c r="F81" s="5">
        <f t="shared" si="23"/>
        <v>0.72106602559767763</v>
      </c>
      <c r="G81" s="5">
        <f t="shared" si="20"/>
        <v>0.54079951919825819</v>
      </c>
      <c r="H81" s="5">
        <f>H80+(G81-H80)*Timestep/Response_time</f>
        <v>0.39086466166984835</v>
      </c>
      <c r="I81" s="5">
        <f t="shared" si="24"/>
        <v>2.703997595991291E-2</v>
      </c>
      <c r="N81" s="1"/>
      <c r="O81" s="1">
        <f t="shared" si="21"/>
        <v>335.47219925758475</v>
      </c>
      <c r="P81" s="1">
        <f t="shared" si="22"/>
        <v>1.043065549509048</v>
      </c>
      <c r="Q81" s="1">
        <f t="shared" si="25"/>
        <v>-0.36619789240947964</v>
      </c>
      <c r="R81" s="1">
        <f t="shared" si="27"/>
        <v>0</v>
      </c>
      <c r="S81" s="1">
        <f t="shared" si="28"/>
        <v>1.043065549509048</v>
      </c>
      <c r="T81" s="1">
        <f t="shared" si="29"/>
        <v>0.78229916213178596</v>
      </c>
      <c r="U81" s="1">
        <f t="shared" si="26"/>
        <v>3.9114958106589298E-2</v>
      </c>
    </row>
    <row r="82" spans="1:21">
      <c r="A82">
        <f>A81+Timestep</f>
        <v>1978</v>
      </c>
      <c r="B82" s="5">
        <f>Equilibrium_CO2+(B81-Equilibrium_CO2)*(1+A*Timestep)</f>
        <v>336.72032374088042</v>
      </c>
      <c r="C82" s="5">
        <f t="shared" si="19"/>
        <v>1.0644958988239954</v>
      </c>
      <c r="D82" s="5">
        <f>Aerosol_coeff*(B82-B81)</f>
        <v>-0.32924451319938297</v>
      </c>
      <c r="E82" s="5">
        <f>MAX(D82,D$120)</f>
        <v>-0.32924451319938297</v>
      </c>
      <c r="F82" s="5">
        <f t="shared" si="23"/>
        <v>0.73525138562461245</v>
      </c>
      <c r="G82" s="5">
        <f t="shared" si="20"/>
        <v>0.55143853921845931</v>
      </c>
      <c r="H82" s="5">
        <f>H81+(G82-H81)*Timestep/Response_time</f>
        <v>0.39889335554727889</v>
      </c>
      <c r="I82" s="5">
        <f t="shared" si="24"/>
        <v>2.7571926960922966E-2</v>
      </c>
      <c r="N82" s="1"/>
      <c r="O82" s="1">
        <f t="shared" si="21"/>
        <v>336.72032374088042</v>
      </c>
      <c r="P82" s="1">
        <f t="shared" si="22"/>
        <v>1.0644958988239954</v>
      </c>
      <c r="Q82" s="1">
        <f t="shared" si="25"/>
        <v>-0.37443734498870068</v>
      </c>
      <c r="R82" s="1">
        <f t="shared" si="27"/>
        <v>0</v>
      </c>
      <c r="S82" s="1">
        <f t="shared" si="28"/>
        <v>1.0644958988239954</v>
      </c>
      <c r="T82" s="1">
        <f t="shared" si="29"/>
        <v>0.79837192411799651</v>
      </c>
      <c r="U82" s="1">
        <f t="shared" si="26"/>
        <v>3.9918596205899826E-2</v>
      </c>
    </row>
    <row r="83" spans="1:21">
      <c r="A83">
        <f>A82+Timestep</f>
        <v>1979</v>
      </c>
      <c r="B83" s="5">
        <f>Equilibrium_CO2+(B82-Equilibrium_CO2)*(1+A*Timestep)</f>
        <v>337.99653102505022</v>
      </c>
      <c r="C83" s="5">
        <f t="shared" si="19"/>
        <v>1.0863264501460399</v>
      </c>
      <c r="D83" s="5">
        <f>Aerosol_coeff*(B83-B82)</f>
        <v>-0.33665251474636337</v>
      </c>
      <c r="E83" s="5">
        <f>MAX(D83,D$120)</f>
        <v>-0.33665251474636337</v>
      </c>
      <c r="F83" s="5">
        <f t="shared" si="23"/>
        <v>0.74967393539967653</v>
      </c>
      <c r="G83" s="5">
        <f t="shared" si="20"/>
        <v>0.56225545154975742</v>
      </c>
      <c r="H83" s="5">
        <f>H82+(G83-H82)*Timestep/Response_time</f>
        <v>0.40706146034740281</v>
      </c>
      <c r="I83" s="5">
        <f t="shared" si="24"/>
        <v>2.8112772577487871E-2</v>
      </c>
      <c r="N83" s="1"/>
      <c r="O83" s="1">
        <f t="shared" si="21"/>
        <v>337.99653102505022</v>
      </c>
      <c r="P83" s="1">
        <f t="shared" si="22"/>
        <v>1.0863264501460399</v>
      </c>
      <c r="Q83" s="1">
        <f t="shared" si="25"/>
        <v>-0.38286218525094001</v>
      </c>
      <c r="R83" s="1">
        <f t="shared" si="27"/>
        <v>0</v>
      </c>
      <c r="S83" s="1">
        <f t="shared" si="28"/>
        <v>1.0863264501460399</v>
      </c>
      <c r="T83" s="1">
        <f t="shared" si="29"/>
        <v>0.81474483760952987</v>
      </c>
      <c r="U83" s="1">
        <f t="shared" si="26"/>
        <v>4.0737241880476491E-2</v>
      </c>
    </row>
    <row r="84" spans="1:21">
      <c r="A84">
        <f>A83+Timestep</f>
        <v>1980</v>
      </c>
      <c r="B84" s="5">
        <f>Equilibrium_CO2+(B83-Equilibrium_CO2)*(1+A*Timestep)</f>
        <v>339.30145297311384</v>
      </c>
      <c r="C84" s="5">
        <f t="shared" si="19"/>
        <v>1.1085631234817905</v>
      </c>
      <c r="D84" s="5">
        <f>Aerosol_coeff*(B84-B83)</f>
        <v>-0.34422719632815713</v>
      </c>
      <c r="E84" s="5">
        <f>MAX(D84,D$120)</f>
        <v>-0.34422719632815713</v>
      </c>
      <c r="F84" s="5">
        <f t="shared" si="23"/>
        <v>0.76433592715363341</v>
      </c>
      <c r="G84" s="5">
        <f t="shared" si="20"/>
        <v>0.57325194536522506</v>
      </c>
      <c r="H84" s="5">
        <f>H83+(G84-H83)*Timestep/Response_time</f>
        <v>0.41537098459829391</v>
      </c>
      <c r="I84" s="5">
        <f t="shared" si="24"/>
        <v>2.8662597268261251E-2</v>
      </c>
      <c r="N84" s="1"/>
      <c r="O84" s="1">
        <f t="shared" si="21"/>
        <v>339.30145297311384</v>
      </c>
      <c r="P84" s="1">
        <f t="shared" si="22"/>
        <v>1.1085631234817905</v>
      </c>
      <c r="Q84" s="1">
        <f t="shared" si="25"/>
        <v>-0.39147658441908673</v>
      </c>
      <c r="R84" s="1">
        <f t="shared" si="27"/>
        <v>0</v>
      </c>
      <c r="S84" s="1">
        <f t="shared" si="28"/>
        <v>1.1085631234817905</v>
      </c>
      <c r="T84" s="1">
        <f t="shared" si="29"/>
        <v>0.83142234261134296</v>
      </c>
      <c r="U84" s="1">
        <f t="shared" si="26"/>
        <v>4.1571117130567145E-2</v>
      </c>
    </row>
    <row r="85" spans="1:21">
      <c r="A85">
        <f>A84+Timestep</f>
        <v>1981</v>
      </c>
      <c r="B85" s="5">
        <f>Equilibrium_CO2+(B84-Equilibrium_CO2)*(1+A*Timestep)</f>
        <v>340.63573566500889</v>
      </c>
      <c r="C85" s="5">
        <f t="shared" si="19"/>
        <v>1.1312118684051322</v>
      </c>
      <c r="D85" s="5">
        <f>Aerosol_coeff*(B85-B84)</f>
        <v>-0.35197230824554088</v>
      </c>
      <c r="E85" s="5">
        <f>MAX(D85,D$120)</f>
        <v>-0.35197230824554088</v>
      </c>
      <c r="F85" s="5">
        <f t="shared" si="23"/>
        <v>0.77923956015959139</v>
      </c>
      <c r="G85" s="5">
        <f t="shared" si="20"/>
        <v>0.5844296701196936</v>
      </c>
      <c r="H85" s="5">
        <f>H84+(G85-H84)*Timestep/Response_time</f>
        <v>0.42382391887436388</v>
      </c>
      <c r="I85" s="5">
        <f t="shared" si="24"/>
        <v>2.9221483505984681E-2</v>
      </c>
      <c r="N85" s="1"/>
      <c r="O85" s="1">
        <f t="shared" si="21"/>
        <v>340.63573566500889</v>
      </c>
      <c r="P85" s="1">
        <f t="shared" si="22"/>
        <v>1.1312118684051322</v>
      </c>
      <c r="Q85" s="1">
        <f t="shared" si="25"/>
        <v>-0.40028480756851648</v>
      </c>
      <c r="R85" s="1">
        <f t="shared" si="27"/>
        <v>0</v>
      </c>
      <c r="S85" s="1">
        <f t="shared" si="28"/>
        <v>1.1312118684051322</v>
      </c>
      <c r="T85" s="1">
        <f t="shared" si="29"/>
        <v>0.84840890130384916</v>
      </c>
      <c r="U85" s="1">
        <f t="shared" si="26"/>
        <v>4.2420445065192457E-2</v>
      </c>
    </row>
    <row r="86" spans="1:21">
      <c r="A86">
        <f>A85+Timestep</f>
        <v>1982</v>
      </c>
      <c r="B86" s="5">
        <f>Equilibrium_CO2+(B85-Equilibrium_CO2)*(1+A*Timestep)</f>
        <v>342.00003971747162</v>
      </c>
      <c r="C86" s="5">
        <f t="shared" si="19"/>
        <v>1.1542786619414567</v>
      </c>
      <c r="D86" s="5">
        <f>Aerosol_coeff*(B86-B85)</f>
        <v>-0.35989168518107462</v>
      </c>
      <c r="E86" s="5">
        <f>MAX(D86,D$120)</f>
        <v>-0.35989168518107462</v>
      </c>
      <c r="F86" s="5">
        <f t="shared" si="23"/>
        <v>0.79438697676038206</v>
      </c>
      <c r="G86" s="5">
        <f t="shared" si="20"/>
        <v>0.59579023257028652</v>
      </c>
      <c r="H86" s="5">
        <f>H85+(G86-H85)*Timestep/Response_time</f>
        <v>0.43242223455916001</v>
      </c>
      <c r="I86" s="5">
        <f t="shared" si="24"/>
        <v>2.9789511628514325E-2</v>
      </c>
      <c r="N86" s="1"/>
      <c r="O86" s="1">
        <f t="shared" si="21"/>
        <v>342.00003971747162</v>
      </c>
      <c r="P86" s="1">
        <f t="shared" si="22"/>
        <v>1.1542786619414567</v>
      </c>
      <c r="Q86" s="1">
        <f t="shared" si="25"/>
        <v>-0.40929121573881844</v>
      </c>
      <c r="R86" s="1">
        <f t="shared" si="27"/>
        <v>0</v>
      </c>
      <c r="S86" s="1">
        <f t="shared" si="28"/>
        <v>1.1542786619414567</v>
      </c>
      <c r="T86" s="1">
        <f t="shared" si="29"/>
        <v>0.86570899645609245</v>
      </c>
      <c r="U86" s="1">
        <f t="shared" si="26"/>
        <v>4.328544982280462E-2</v>
      </c>
    </row>
    <row r="87" spans="1:21">
      <c r="A87">
        <f>A86+Timestep</f>
        <v>1983</v>
      </c>
      <c r="B87" s="5">
        <f>Equilibrium_CO2+(B86-Equilibrium_CO2)*(1+A*Timestep)</f>
        <v>343.39504061111472</v>
      </c>
      <c r="C87" s="5">
        <f t="shared" si="19"/>
        <v>1.1777695063680202</v>
      </c>
      <c r="D87" s="5">
        <f>Aerosol_coeff*(B87-B86)</f>
        <v>-0.3679892480976385</v>
      </c>
      <c r="E87" s="5">
        <f>MAX(D87,D$120)</f>
        <v>-0.3679892480976385</v>
      </c>
      <c r="F87" s="5">
        <f t="shared" si="23"/>
        <v>0.80978025827038169</v>
      </c>
      <c r="G87" s="5">
        <f t="shared" si="20"/>
        <v>0.60733519370278621</v>
      </c>
      <c r="H87" s="5">
        <f>H86+(G87-H86)*Timestep/Response_time</f>
        <v>0.44116788251634131</v>
      </c>
      <c r="I87" s="5">
        <f t="shared" si="24"/>
        <v>3.036675968513931E-2</v>
      </c>
      <c r="N87" s="1"/>
      <c r="O87" s="1">
        <f t="shared" si="21"/>
        <v>343.39504061111472</v>
      </c>
      <c r="P87" s="1">
        <f t="shared" si="22"/>
        <v>1.1777695063680202</v>
      </c>
      <c r="Q87" s="1">
        <f t="shared" si="25"/>
        <v>-0.41850026809293012</v>
      </c>
      <c r="R87" s="1">
        <f t="shared" si="27"/>
        <v>0</v>
      </c>
      <c r="S87" s="1">
        <f t="shared" si="28"/>
        <v>1.1777695063680202</v>
      </c>
      <c r="T87" s="1">
        <f t="shared" si="29"/>
        <v>0.88332712977601524</v>
      </c>
      <c r="U87" s="1">
        <f t="shared" si="26"/>
        <v>4.4166356488800761E-2</v>
      </c>
    </row>
    <row r="88" spans="1:21">
      <c r="A88">
        <f>A87+Timestep</f>
        <v>1984</v>
      </c>
      <c r="B88" s="5">
        <f>Equilibrium_CO2+(B87-Equilibrium_CO2)*(1+A*Timestep)</f>
        <v>344.82142902486481</v>
      </c>
      <c r="C88" s="5">
        <f t="shared" si="19"/>
        <v>1.2016904269302791</v>
      </c>
      <c r="D88" s="5">
        <f>Aerosol_coeff*(B88-B87)</f>
        <v>-0.37626900617984049</v>
      </c>
      <c r="E88" s="5">
        <f>MAX(D88,D$120)</f>
        <v>-0.37626900617984049</v>
      </c>
      <c r="F88" s="5">
        <f t="shared" si="23"/>
        <v>0.82542142075043856</v>
      </c>
      <c r="G88" s="5">
        <f t="shared" si="20"/>
        <v>0.61906606556282895</v>
      </c>
      <c r="H88" s="5">
        <f>H87+(G88-H87)*Timestep/Response_time</f>
        <v>0.4500627916686657</v>
      </c>
      <c r="I88" s="5">
        <f t="shared" si="24"/>
        <v>3.0953303278141449E-2</v>
      </c>
      <c r="N88" s="1"/>
      <c r="O88" s="1">
        <f t="shared" si="21"/>
        <v>344.82142902486481</v>
      </c>
      <c r="P88" s="1">
        <f t="shared" si="22"/>
        <v>1.2016904269302791</v>
      </c>
      <c r="Q88" s="1">
        <f t="shared" si="25"/>
        <v>-0.42791652412502684</v>
      </c>
      <c r="R88" s="1">
        <f t="shared" si="27"/>
        <v>0</v>
      </c>
      <c r="S88" s="1">
        <f t="shared" si="28"/>
        <v>1.2016904269302791</v>
      </c>
      <c r="T88" s="1">
        <f t="shared" si="29"/>
        <v>0.90126782019770935</v>
      </c>
      <c r="U88" s="1">
        <f t="shared" si="26"/>
        <v>4.5063391009885469E-2</v>
      </c>
    </row>
    <row r="89" spans="1:21">
      <c r="A89">
        <f>A88+Timestep</f>
        <v>1985</v>
      </c>
      <c r="B89" s="5">
        <f>Equilibrium_CO2+(B88-Equilibrium_CO2)*(1+A*Timestep)</f>
        <v>346.27991117792425</v>
      </c>
      <c r="C89" s="5">
        <f t="shared" si="19"/>
        <v>1.2260474694741408</v>
      </c>
      <c r="D89" s="5">
        <f>Aerosol_coeff*(B89-B88)</f>
        <v>-0.38473505881887865</v>
      </c>
      <c r="E89" s="5">
        <f>MAX(D89,D$120)</f>
        <v>-0.38473505881887865</v>
      </c>
      <c r="F89" s="5">
        <f t="shared" si="23"/>
        <v>0.84131241065526208</v>
      </c>
      <c r="G89" s="5">
        <f t="shared" si="20"/>
        <v>0.63098430799144656</v>
      </c>
      <c r="H89" s="5">
        <f>H88+(G89-H88)*Timestep/Response_time</f>
        <v>0.45910886748480473</v>
      </c>
      <c r="I89" s="5">
        <f t="shared" si="24"/>
        <v>3.1549215399572325E-2</v>
      </c>
      <c r="N89" s="1"/>
      <c r="O89" s="1">
        <f t="shared" si="21"/>
        <v>346.27991117792425</v>
      </c>
      <c r="P89" s="1">
        <f t="shared" si="22"/>
        <v>1.2260474694741408</v>
      </c>
      <c r="Q89" s="1">
        <f t="shared" si="25"/>
        <v>-0.4375446459178306</v>
      </c>
      <c r="R89" s="1">
        <f t="shared" si="27"/>
        <v>0</v>
      </c>
      <c r="S89" s="1">
        <f t="shared" si="28"/>
        <v>1.2260474694741408</v>
      </c>
      <c r="T89" s="1">
        <f t="shared" si="29"/>
        <v>0.91953560210560559</v>
      </c>
      <c r="U89" s="1">
        <f t="shared" si="26"/>
        <v>4.5976780105280279E-2</v>
      </c>
    </row>
    <row r="90" spans="1:21">
      <c r="A90">
        <f>A89+Timestep</f>
        <v>1986</v>
      </c>
      <c r="B90" s="5">
        <f>Equilibrium_CO2+(B89-Equilibrium_CO2)*(1+A*Timestep)</f>
        <v>347.77120917942756</v>
      </c>
      <c r="C90" s="5">
        <f t="shared" si="19"/>
        <v>1.2508466979942776</v>
      </c>
      <c r="D90" s="5">
        <f>Aerosol_coeff*(B90-B89)</f>
        <v>-0.39339159764231324</v>
      </c>
      <c r="E90" s="5">
        <f>MAX(D90,D$120)</f>
        <v>-0.39339159764231324</v>
      </c>
      <c r="F90" s="5">
        <f t="shared" si="23"/>
        <v>0.85745510035196437</v>
      </c>
      <c r="G90" s="5">
        <f t="shared" si="20"/>
        <v>0.64309132526397328</v>
      </c>
      <c r="H90" s="5">
        <f>H89+(G90-H89)*Timestep/Response_time</f>
        <v>0.46830799037376314</v>
      </c>
      <c r="I90" s="5">
        <f t="shared" si="24"/>
        <v>3.2154566263198667E-2</v>
      </c>
      <c r="N90" s="1"/>
      <c r="O90" s="1">
        <f t="shared" si="21"/>
        <v>347.77120917942756</v>
      </c>
      <c r="P90" s="1">
        <f t="shared" si="22"/>
        <v>1.2508466979942776</v>
      </c>
      <c r="Q90" s="1">
        <f t="shared" si="25"/>
        <v>-0.44738940045099296</v>
      </c>
      <c r="R90" s="1">
        <f t="shared" si="27"/>
        <v>0</v>
      </c>
      <c r="S90" s="1">
        <f t="shared" si="28"/>
        <v>1.2508466979942776</v>
      </c>
      <c r="T90" s="1">
        <f t="shared" si="29"/>
        <v>0.93813502349570821</v>
      </c>
      <c r="U90" s="1">
        <f t="shared" si="26"/>
        <v>4.6906751174785412E-2</v>
      </c>
    </row>
    <row r="91" spans="1:21">
      <c r="A91">
        <f>A90+Timestep</f>
        <v>1987</v>
      </c>
      <c r="B91" s="5">
        <f>Equilibrium_CO2+(B90-Equilibrium_CO2)*(1+A*Timestep)</f>
        <v>349.29606138596466</v>
      </c>
      <c r="C91" s="5">
        <f t="shared" si="19"/>
        <v>1.2760941920987257</v>
      </c>
      <c r="D91" s="5">
        <f>Aerosol_coeff*(B91-B90)</f>
        <v>-0.40224290858925754</v>
      </c>
      <c r="E91" s="5">
        <f>MAX(D91,D$120)</f>
        <v>-0.40224290858925754</v>
      </c>
      <c r="F91" s="5">
        <f t="shared" si="23"/>
        <v>0.87385128350946806</v>
      </c>
      <c r="G91" s="5">
        <f t="shared" si="20"/>
        <v>0.65538846263210104</v>
      </c>
      <c r="H91" s="5">
        <f>H90+(G91-H90)*Timestep/Response_time</f>
        <v>0.47766201398668001</v>
      </c>
      <c r="I91" s="5">
        <f t="shared" si="24"/>
        <v>3.2769423131605052E-2</v>
      </c>
      <c r="N91" s="1"/>
      <c r="O91" s="1">
        <f t="shared" si="21"/>
        <v>349.29606138596466</v>
      </c>
      <c r="P91" s="1">
        <f t="shared" si="22"/>
        <v>1.2760941920987257</v>
      </c>
      <c r="Q91" s="1">
        <f t="shared" si="25"/>
        <v>-0.45745566196113141</v>
      </c>
      <c r="R91" s="1">
        <f t="shared" si="27"/>
        <v>0</v>
      </c>
      <c r="S91" s="1">
        <f t="shared" si="28"/>
        <v>1.2760941920987257</v>
      </c>
      <c r="T91" s="1">
        <f t="shared" si="29"/>
        <v>0.95707064407404419</v>
      </c>
      <c r="U91" s="1">
        <f t="shared" si="26"/>
        <v>4.7853532203702212E-2</v>
      </c>
    </row>
    <row r="92" spans="1:21">
      <c r="A92">
        <f>A91+Timestep</f>
        <v>1988</v>
      </c>
      <c r="B92" s="5">
        <f>Equilibrium_CO2+(B91-Equilibrium_CO2)*(1+A*Timestep)</f>
        <v>350.85522276714886</v>
      </c>
      <c r="C92" s="5">
        <f t="shared" si="19"/>
        <v>1.3017960443902308</v>
      </c>
      <c r="D92" s="5">
        <f>Aerosol_coeff*(B92-B91)</f>
        <v>-0.41129337403251764</v>
      </c>
      <c r="E92" s="5">
        <f>MAX(D92,D$120)</f>
        <v>-0.41129337403251764</v>
      </c>
      <c r="F92" s="5">
        <f t="shared" si="23"/>
        <v>0.89050267035771313</v>
      </c>
      <c r="G92" s="5">
        <f t="shared" si="20"/>
        <v>0.66787700276828488</v>
      </c>
      <c r="H92" s="5">
        <f>H91+(G92-H91)*Timestep/Response_time</f>
        <v>0.48717276342576027</v>
      </c>
      <c r="I92" s="5">
        <f t="shared" si="24"/>
        <v>3.3393850138414241E-2</v>
      </c>
      <c r="N92" s="1"/>
      <c r="O92" s="1">
        <f t="shared" si="21"/>
        <v>350.85522276714886</v>
      </c>
      <c r="P92" s="1">
        <f t="shared" si="22"/>
        <v>1.3017960443902308</v>
      </c>
      <c r="Q92" s="1">
        <f t="shared" si="25"/>
        <v>-0.46774841435525899</v>
      </c>
      <c r="R92" s="1">
        <f t="shared" si="27"/>
        <v>0</v>
      </c>
      <c r="S92" s="1">
        <f t="shared" si="28"/>
        <v>1.3017960443902308</v>
      </c>
      <c r="T92" s="1">
        <f t="shared" si="29"/>
        <v>0.97634703329267314</v>
      </c>
      <c r="U92" s="1">
        <f t="shared" si="26"/>
        <v>4.8817351664633656E-2</v>
      </c>
    </row>
    <row r="93" spans="1:21">
      <c r="A93">
        <f>A92+Timestep</f>
        <v>1989</v>
      </c>
      <c r="B93" s="5">
        <f>Equilibrium_CO2+(B92-Equilibrium_CO2)*(1+A*Timestep)</f>
        <v>352.44946527940971</v>
      </c>
      <c r="C93" s="5">
        <f t="shared" si="19"/>
        <v>1.3279583577649083</v>
      </c>
      <c r="D93" s="5">
        <f>Aerosol_coeff*(B93-B92)</f>
        <v>-0.42054747494825123</v>
      </c>
      <c r="E93" s="5">
        <f>MAX(D93,D$120)</f>
        <v>-0.42054747494825123</v>
      </c>
      <c r="F93" s="5">
        <f t="shared" si="23"/>
        <v>0.90741088281665716</v>
      </c>
      <c r="G93" s="5">
        <f t="shared" si="20"/>
        <v>0.68055816211249287</v>
      </c>
      <c r="H93" s="5">
        <f>H92+(G93-H92)*Timestep/Response_time</f>
        <v>0.49684203336009691</v>
      </c>
      <c r="I93" s="5">
        <f t="shared" si="24"/>
        <v>3.4027908105624644E-2</v>
      </c>
      <c r="N93" s="1"/>
      <c r="O93" s="1">
        <f t="shared" si="21"/>
        <v>352.44946527940971</v>
      </c>
      <c r="P93" s="1">
        <f t="shared" si="22"/>
        <v>1.3279583577649083</v>
      </c>
      <c r="Q93" s="1">
        <f t="shared" si="25"/>
        <v>-0.4782727536782545</v>
      </c>
      <c r="R93" s="1">
        <f t="shared" si="27"/>
        <v>0</v>
      </c>
      <c r="S93" s="1">
        <f t="shared" si="28"/>
        <v>1.3279583577649083</v>
      </c>
      <c r="T93" s="1">
        <f t="shared" si="29"/>
        <v>0.99596876832368131</v>
      </c>
      <c r="U93" s="1">
        <f t="shared" si="26"/>
        <v>4.9798438416184067E-2</v>
      </c>
    </row>
    <row r="94" spans="1:21">
      <c r="A94">
        <f>A93+Timestep</f>
        <v>1990</v>
      </c>
      <c r="B94" s="5">
        <f>Equilibrium_CO2+(B93-Equilibrium_CO2)*(1+A*Timestep)</f>
        <v>354.07957824819641</v>
      </c>
      <c r="C94" s="5">
        <f t="shared" si="19"/>
        <v>1.3545872426289653</v>
      </c>
      <c r="D94" s="5">
        <f>Aerosol_coeff*(B94-B93)</f>
        <v>-0.43000979313458348</v>
      </c>
      <c r="E94" s="5">
        <f>MAX(D94,D$120)</f>
        <v>-0.43000979313458348</v>
      </c>
      <c r="F94" s="5">
        <f t="shared" si="23"/>
        <v>0.92457744949438192</v>
      </c>
      <c r="G94" s="5">
        <f t="shared" si="20"/>
        <v>0.69343308712078644</v>
      </c>
      <c r="H94" s="5">
        <f>H93+(G94-H93)*Timestep/Response_time</f>
        <v>0.50667158604813134</v>
      </c>
      <c r="I94" s="5">
        <f t="shared" si="24"/>
        <v>3.4671654356039319E-2</v>
      </c>
      <c r="J94" s="8" t="s">
        <v>3</v>
      </c>
      <c r="K94" s="8" t="s">
        <v>26</v>
      </c>
      <c r="L94" s="8" t="s">
        <v>27</v>
      </c>
      <c r="M94" s="8" t="s">
        <v>28</v>
      </c>
      <c r="N94" s="1"/>
      <c r="O94" s="1">
        <f t="shared" si="21"/>
        <v>354.07957824819641</v>
      </c>
      <c r="P94" s="1">
        <f t="shared" si="22"/>
        <v>1.3545872426289653</v>
      </c>
      <c r="Q94" s="1">
        <f t="shared" si="25"/>
        <v>-0.48903389063601138</v>
      </c>
      <c r="R94" s="1">
        <f t="shared" si="27"/>
        <v>0</v>
      </c>
      <c r="S94" s="1">
        <f t="shared" si="28"/>
        <v>1.3545872426289653</v>
      </c>
      <c r="T94" s="1">
        <f t="shared" si="29"/>
        <v>1.015940431971724</v>
      </c>
      <c r="U94" s="1">
        <f t="shared" si="26"/>
        <v>5.0797021598586199E-2</v>
      </c>
    </row>
    <row r="95" spans="1:21">
      <c r="A95" s="4">
        <f>A94+Timestep</f>
        <v>1991</v>
      </c>
      <c r="B95" s="8">
        <f>Equilibrium_CO2+(B94-Equilibrium_CO2)*(1+A*Timestep)</f>
        <v>355.74636875878082</v>
      </c>
      <c r="C95" s="8">
        <f t="shared" si="19"/>
        <v>1.3816888140344414</v>
      </c>
      <c r="D95" s="8">
        <f>Aerosol_coeff*(B95-B94)</f>
        <v>-0.43968501348011163</v>
      </c>
      <c r="E95" s="8">
        <f>MAX(D95,D$119)</f>
        <v>-0.43968501348011163</v>
      </c>
      <c r="F95" s="8">
        <f t="shared" si="23"/>
        <v>0.94200380055432986</v>
      </c>
      <c r="G95" s="8">
        <f t="shared" si="20"/>
        <v>0.70650285041574734</v>
      </c>
      <c r="H95" s="8">
        <f>H94+(G95-H94)*Timestep/Response_time</f>
        <v>0.51666314926651213</v>
      </c>
      <c r="I95" s="8">
        <f t="shared" si="24"/>
        <v>3.5325142520787368E-2</v>
      </c>
      <c r="J95" s="8">
        <v>355.76</v>
      </c>
      <c r="K95" s="8">
        <v>1.3819999999999999</v>
      </c>
      <c r="L95" s="8">
        <v>0.7157</v>
      </c>
      <c r="M95" s="8">
        <v>0.51359999999999995</v>
      </c>
      <c r="N95" s="1"/>
      <c r="O95" s="1">
        <f t="shared" si="21"/>
        <v>355.74636875878082</v>
      </c>
      <c r="P95" s="1">
        <f t="shared" si="22"/>
        <v>1.3816888140344414</v>
      </c>
      <c r="Q95" s="1">
        <f t="shared" si="25"/>
        <v>-0.50003715317532171</v>
      </c>
      <c r="R95" s="1">
        <f t="shared" si="27"/>
        <v>0</v>
      </c>
      <c r="S95" s="1">
        <f t="shared" si="28"/>
        <v>1.3816888140344414</v>
      </c>
      <c r="T95" s="1">
        <f t="shared" si="29"/>
        <v>1.0362666105258311</v>
      </c>
      <c r="U95" s="1">
        <f t="shared" si="26"/>
        <v>5.1813330526291557E-2</v>
      </c>
    </row>
    <row r="96" spans="1:21">
      <c r="A96">
        <f>A95+Timestep</f>
        <v>1992</v>
      </c>
      <c r="B96" s="5">
        <f>Equilibrium_CO2+(B95-Equilibrium_CO2)*(1+A*Timestep)</f>
        <v>357.4506620558534</v>
      </c>
      <c r="C96" s="5">
        <f t="shared" si="19"/>
        <v>1.4092691887350473</v>
      </c>
      <c r="D96" s="5">
        <f>Aerosol_coeff*(B96-B95)</f>
        <v>-0.44957792628342119</v>
      </c>
      <c r="E96" s="5">
        <f>MAX(D96,D$120)</f>
        <v>-0.44957792628342119</v>
      </c>
      <c r="F96" s="5">
        <f t="shared" si="23"/>
        <v>0.95969126245162606</v>
      </c>
      <c r="G96" s="5">
        <f t="shared" si="20"/>
        <v>0.71976844683871954</v>
      </c>
      <c r="H96" s="5">
        <f>H95+(G96-H95)*Timestep/Response_time</f>
        <v>0.52681841414512254</v>
      </c>
      <c r="I96" s="5">
        <f t="shared" si="24"/>
        <v>3.5988422341935979E-2</v>
      </c>
      <c r="N96" s="1"/>
      <c r="O96" s="1">
        <f t="shared" si="21"/>
        <v>357.4506620558534</v>
      </c>
      <c r="P96" s="1">
        <f t="shared" si="22"/>
        <v>1.4092691887350473</v>
      </c>
      <c r="Q96" s="1">
        <f t="shared" si="25"/>
        <v>-0.51128798912177442</v>
      </c>
      <c r="R96" s="1">
        <f t="shared" si="27"/>
        <v>0</v>
      </c>
      <c r="S96" s="1">
        <f t="shared" si="28"/>
        <v>1.4092691887350473</v>
      </c>
      <c r="T96" s="1">
        <f t="shared" si="29"/>
        <v>1.0569518915512854</v>
      </c>
      <c r="U96" s="1">
        <f t="shared" si="26"/>
        <v>5.2847594577564272E-2</v>
      </c>
    </row>
    <row r="97" spans="1:21">
      <c r="A97">
        <f>A96+Timestep</f>
        <v>1993</v>
      </c>
      <c r="B97" s="5">
        <f>Equilibrium_CO2+(B96-Equilibrium_CO2)*(1+A*Timestep)</f>
        <v>359.19330195211012</v>
      </c>
      <c r="C97" s="5">
        <f t="shared" si="19"/>
        <v>1.4373344821634317</v>
      </c>
      <c r="D97" s="5">
        <f>Aerosol_coeff*(B97-B96)</f>
        <v>-0.45969342962479937</v>
      </c>
      <c r="E97" s="5">
        <f>MAX(D97,D$120)</f>
        <v>-0.45969342962479937</v>
      </c>
      <c r="F97" s="5">
        <f t="shared" si="23"/>
        <v>0.97764105253863232</v>
      </c>
      <c r="G97" s="5">
        <f t="shared" si="20"/>
        <v>0.73323078940397424</v>
      </c>
      <c r="H97" s="5">
        <f>H96+(G97-H96)*Timestep/Response_time</f>
        <v>0.53713903290806508</v>
      </c>
      <c r="I97" s="5">
        <f t="shared" si="24"/>
        <v>3.6661539470198713E-2</v>
      </c>
      <c r="N97" s="1"/>
      <c r="O97" s="1">
        <f t="shared" si="21"/>
        <v>359.19330195211012</v>
      </c>
      <c r="P97" s="1">
        <f t="shared" si="22"/>
        <v>1.4373344821634317</v>
      </c>
      <c r="Q97" s="1">
        <f t="shared" si="25"/>
        <v>-0.52279196887701573</v>
      </c>
      <c r="R97" s="1">
        <f t="shared" si="27"/>
        <v>0</v>
      </c>
      <c r="S97" s="1">
        <f t="shared" si="28"/>
        <v>1.4373344821634317</v>
      </c>
      <c r="T97" s="1">
        <f t="shared" si="29"/>
        <v>1.0780008616225738</v>
      </c>
      <c r="U97" s="1">
        <f t="shared" si="26"/>
        <v>5.3900043081128689E-2</v>
      </c>
    </row>
    <row r="98" spans="1:21">
      <c r="A98">
        <f>A97+Timestep</f>
        <v>1994</v>
      </c>
      <c r="B98" s="5">
        <f>Equilibrium_CO2+(B97-Equilibrium_CO2)*(1+A*Timestep)</f>
        <v>360.97515124603262</v>
      </c>
      <c r="C98" s="5">
        <f t="shared" si="19"/>
        <v>1.4658908053313364</v>
      </c>
      <c r="D98" s="5">
        <f>Aerosol_coeff*(B98-B97)</f>
        <v>-0.47003653179136001</v>
      </c>
      <c r="E98" s="5">
        <f>MAX(D98,D$120)</f>
        <v>-0.47003653179136001</v>
      </c>
      <c r="F98" s="5">
        <f t="shared" si="23"/>
        <v>0.99585427353997646</v>
      </c>
      <c r="G98" s="5">
        <f t="shared" si="20"/>
        <v>0.74689070515498235</v>
      </c>
      <c r="H98" s="5">
        <f>H97+(G98-H97)*Timestep/Response_time</f>
        <v>0.54762661652041089</v>
      </c>
      <c r="I98" s="5">
        <f t="shared" si="24"/>
        <v>3.7344535257749119E-2</v>
      </c>
      <c r="N98" s="1"/>
      <c r="O98" s="1">
        <f t="shared" si="21"/>
        <v>360.97515124603262</v>
      </c>
      <c r="P98" s="1">
        <f t="shared" si="22"/>
        <v>1.4658908053313364</v>
      </c>
      <c r="Q98" s="1">
        <f t="shared" si="25"/>
        <v>-0.53455478817675151</v>
      </c>
      <c r="R98" s="1">
        <f t="shared" si="27"/>
        <v>0</v>
      </c>
      <c r="S98" s="1">
        <f t="shared" si="28"/>
        <v>1.4658908053313364</v>
      </c>
      <c r="T98" s="1">
        <f t="shared" si="29"/>
        <v>1.0994181039985023</v>
      </c>
      <c r="U98" s="1">
        <f t="shared" si="26"/>
        <v>5.4970905199925112E-2</v>
      </c>
    </row>
    <row r="99" spans="1:21">
      <c r="A99">
        <f>A98+Timestep</f>
        <v>1995</v>
      </c>
      <c r="B99" s="5">
        <f>Equilibrium_CO2+(B98-Equilibrium_CO2)*(1+A*Timestep)</f>
        <v>362.79709214906836</v>
      </c>
      <c r="C99" s="5">
        <f t="shared" si="19"/>
        <v>1.4949442616543342</v>
      </c>
      <c r="D99" s="5">
        <f>Aerosol_coeff*(B99-B98)</f>
        <v>-0.48061235375665945</v>
      </c>
      <c r="E99" s="5">
        <f>MAX(D99,D$120)</f>
        <v>-0.48061235375665945</v>
      </c>
      <c r="F99" s="5">
        <f t="shared" si="23"/>
        <v>1.0143319078976747</v>
      </c>
      <c r="G99" s="5">
        <f t="shared" si="20"/>
        <v>0.76074893092325602</v>
      </c>
      <c r="H99" s="5">
        <f>H98+(G99-H98)*Timestep/Response_time</f>
        <v>0.55828273224055314</v>
      </c>
      <c r="I99" s="5">
        <f t="shared" si="24"/>
        <v>3.8037446546162798E-2</v>
      </c>
      <c r="N99" s="1"/>
      <c r="O99" s="1">
        <f t="shared" si="21"/>
        <v>362.79709214906836</v>
      </c>
      <c r="P99" s="1">
        <f t="shared" si="22"/>
        <v>1.4949442616543342</v>
      </c>
      <c r="Q99" s="1">
        <f t="shared" si="25"/>
        <v>-0.54658227091072142</v>
      </c>
      <c r="R99" s="1">
        <f t="shared" si="27"/>
        <v>0</v>
      </c>
      <c r="S99" s="1">
        <f t="shared" si="28"/>
        <v>1.4949442616543342</v>
      </c>
      <c r="T99" s="1">
        <f t="shared" si="29"/>
        <v>1.1212081962407507</v>
      </c>
      <c r="U99" s="1">
        <f t="shared" si="26"/>
        <v>5.606040981203754E-2</v>
      </c>
    </row>
    <row r="100" spans="1:21">
      <c r="A100">
        <f>A99+Timestep</f>
        <v>1996</v>
      </c>
      <c r="B100" s="5">
        <f>Equilibrium_CO2+(B99-Equilibrium_CO2)*(1+A*Timestep)</f>
        <v>364.6600267224224</v>
      </c>
      <c r="C100" s="5">
        <f t="shared" si="19"/>
        <v>1.5245009437030348</v>
      </c>
      <c r="D100" s="5">
        <f>Aerosol_coeff*(B100-B99)</f>
        <v>-0.49142613171618338</v>
      </c>
      <c r="E100" s="5">
        <f>MAX(D100,D$120)</f>
        <v>-0.49142613171618338</v>
      </c>
      <c r="F100" s="5">
        <f t="shared" si="23"/>
        <v>1.0330748119868514</v>
      </c>
      <c r="G100" s="5">
        <f t="shared" si="20"/>
        <v>0.77480610899013858</v>
      </c>
      <c r="H100" s="5">
        <f>H99+(G100-H99)*Timestep/Response_time</f>
        <v>0.56910890107803236</v>
      </c>
      <c r="I100" s="5">
        <f t="shared" si="24"/>
        <v>3.8740305449506927E-2</v>
      </c>
      <c r="N100" s="1"/>
      <c r="O100" s="1">
        <f t="shared" si="21"/>
        <v>364.6600267224224</v>
      </c>
      <c r="P100" s="1">
        <f t="shared" si="22"/>
        <v>1.5245009437030348</v>
      </c>
      <c r="Q100" s="1">
        <f t="shared" si="25"/>
        <v>-0.55888037200621166</v>
      </c>
      <c r="R100" s="1">
        <f t="shared" si="27"/>
        <v>0</v>
      </c>
      <c r="S100" s="1">
        <f t="shared" si="28"/>
        <v>1.5245009437030348</v>
      </c>
      <c r="T100" s="1">
        <f t="shared" si="29"/>
        <v>1.1433757077772762</v>
      </c>
      <c r="U100" s="1">
        <f t="shared" si="26"/>
        <v>5.7168785388863809E-2</v>
      </c>
    </row>
    <row r="101" spans="1:21">
      <c r="A101">
        <f>A100+Timestep</f>
        <v>1997</v>
      </c>
      <c r="B101" s="5">
        <f>Equilibrium_CO2+(B100-Equilibrium_CO2)*(1+A*Timestep)</f>
        <v>366.56487732367691</v>
      </c>
      <c r="C101" s="5">
        <f t="shared" si="19"/>
        <v>1.554566929882814</v>
      </c>
      <c r="D101" s="5">
        <f>Aerosol_coeff*(B101-B100)</f>
        <v>-0.50248321967979859</v>
      </c>
      <c r="E101" s="5">
        <f>MAX(D101,D$120)</f>
        <v>-0.50248321967979859</v>
      </c>
      <c r="F101" s="5">
        <f t="shared" si="23"/>
        <v>1.0520837102030154</v>
      </c>
      <c r="G101" s="5">
        <f t="shared" si="20"/>
        <v>0.7890627826522616</v>
      </c>
      <c r="H101" s="5">
        <f>H100+(G101-H100)*Timestep/Response_time</f>
        <v>0.58010659515674379</v>
      </c>
      <c r="I101" s="5">
        <f t="shared" si="24"/>
        <v>3.9453139132613078E-2</v>
      </c>
      <c r="N101" s="1"/>
      <c r="O101" s="1">
        <f t="shared" ref="O101:O117" si="30">B101</f>
        <v>366.56487732367691</v>
      </c>
      <c r="P101" s="1">
        <f t="shared" si="22"/>
        <v>1.554566929882814</v>
      </c>
      <c r="Q101" s="1">
        <f t="shared" si="25"/>
        <v>-0.57145518037635268</v>
      </c>
      <c r="R101" s="1">
        <f t="shared" si="27"/>
        <v>0</v>
      </c>
      <c r="S101" s="1">
        <f t="shared" si="28"/>
        <v>1.554566929882814</v>
      </c>
      <c r="T101" s="1">
        <f t="shared" si="29"/>
        <v>1.1659251974121105</v>
      </c>
      <c r="U101" s="1">
        <f t="shared" si="26"/>
        <v>5.8296259870605528E-2</v>
      </c>
    </row>
    <row r="102" spans="1:21">
      <c r="A102">
        <f>A101+Timestep</f>
        <v>1998</v>
      </c>
      <c r="B102" s="5">
        <f>Equilibrium_CO2+(B101-Equilibrium_CO2)*(1+A*Timestep)</f>
        <v>368.51258706345965</v>
      </c>
      <c r="C102" s="5">
        <f t="shared" si="19"/>
        <v>1.585148281044386</v>
      </c>
      <c r="D102" s="5">
        <f>Aerosol_coeff*(B102-B101)</f>
        <v>-0.51378909212259471</v>
      </c>
      <c r="E102" s="5">
        <f>MAX(D102,D$120)</f>
        <v>-0.51378909212259471</v>
      </c>
      <c r="F102" s="5">
        <f t="shared" si="23"/>
        <v>1.0713591889217913</v>
      </c>
      <c r="G102" s="5">
        <f t="shared" si="20"/>
        <v>0.80351939169134345</v>
      </c>
      <c r="H102" s="5">
        <f>H101+(G102-H101)*Timestep/Response_time</f>
        <v>0.59127723498347373</v>
      </c>
      <c r="I102" s="5">
        <f t="shared" ref="I102:I133" si="31">G102*($A102-$A101)/Response_time</f>
        <v>4.0175969584567171E-2</v>
      </c>
      <c r="N102" s="1"/>
      <c r="O102" s="1">
        <f t="shared" si="30"/>
        <v>368.51258706345965</v>
      </c>
      <c r="P102" s="1">
        <f t="shared" si="22"/>
        <v>1.585148281044386</v>
      </c>
      <c r="Q102" s="1">
        <f t="shared" ref="Q102:Q116" si="32">B*(O102-O101)</f>
        <v>-0.58431292193482132</v>
      </c>
      <c r="R102" s="1">
        <f t="shared" si="27"/>
        <v>0</v>
      </c>
      <c r="S102" s="1">
        <f t="shared" si="28"/>
        <v>1.585148281044386</v>
      </c>
      <c r="T102" s="1">
        <f t="shared" si="29"/>
        <v>1.1888612107832894</v>
      </c>
      <c r="U102" s="1">
        <f t="shared" ref="U102:U133" si="33">T102*($A102-$A101)/Response_time</f>
        <v>5.9443060539164469E-2</v>
      </c>
    </row>
    <row r="103" spans="1:21">
      <c r="A103">
        <f>A102+Timestep</f>
        <v>1999</v>
      </c>
      <c r="B103" s="5">
        <f>Equilibrium_CO2+(B102-Equilibrium_CO2)*(1+A*Timestep)</f>
        <v>370.50412027238747</v>
      </c>
      <c r="C103" s="5">
        <f t="shared" si="19"/>
        <v>1.6162510370276857</v>
      </c>
      <c r="D103" s="5">
        <f>Aerosol_coeff*(B103-B102)</f>
        <v>-0.52534934669534517</v>
      </c>
      <c r="E103" s="5">
        <f>MAX(D103,D$120)</f>
        <v>-0.52534934669534517</v>
      </c>
      <c r="F103" s="5">
        <f t="shared" si="23"/>
        <v>1.0909016903323405</v>
      </c>
      <c r="G103" s="5">
        <f t="shared" si="20"/>
        <v>0.81817626774925545</v>
      </c>
      <c r="H103" s="5">
        <f>H102+(G103-H102)*Timestep/Response_time</f>
        <v>0.60262218662176281</v>
      </c>
      <c r="I103" s="5">
        <f t="shared" si="31"/>
        <v>4.0908813387462772E-2</v>
      </c>
      <c r="N103" s="1"/>
      <c r="O103" s="1">
        <f t="shared" si="30"/>
        <v>370.50412027238747</v>
      </c>
      <c r="P103" s="1">
        <f t="shared" si="22"/>
        <v>1.6162510370276857</v>
      </c>
      <c r="Q103" s="1">
        <f t="shared" si="32"/>
        <v>-0.59745996267834578</v>
      </c>
      <c r="R103" s="1">
        <f t="shared" si="27"/>
        <v>0</v>
      </c>
      <c r="S103" s="1">
        <f t="shared" si="28"/>
        <v>1.6162510370276857</v>
      </c>
      <c r="T103" s="1">
        <f t="shared" si="29"/>
        <v>1.2121882777707642</v>
      </c>
      <c r="U103" s="1">
        <f t="shared" si="33"/>
        <v>6.0609413888538209E-2</v>
      </c>
    </row>
    <row r="104" spans="1:21">
      <c r="A104">
        <f>A103+Timestep</f>
        <v>2000</v>
      </c>
      <c r="B104" s="5">
        <f>Equilibrium_CO2+(B103-Equilibrium_CO2)*(1+A*Timestep)</f>
        <v>372.54046297851619</v>
      </c>
      <c r="C104" s="5">
        <f t="shared" si="19"/>
        <v>1.6478812131417651</v>
      </c>
      <c r="D104" s="5">
        <f>Aerosol_coeff*(B104-B103)</f>
        <v>-0.5371697069959972</v>
      </c>
      <c r="E104" s="5">
        <f>MAX(D104,D$120)</f>
        <v>-0.5371697069959972</v>
      </c>
      <c r="F104" s="5">
        <f t="shared" si="23"/>
        <v>1.1107115061457677</v>
      </c>
      <c r="G104" s="5">
        <f t="shared" si="20"/>
        <v>0.83303362960932581</v>
      </c>
      <c r="H104" s="5">
        <f>H103+(G104-H103)*Timestep/Response_time</f>
        <v>0.614142758771141</v>
      </c>
      <c r="I104" s="5">
        <f t="shared" si="31"/>
        <v>4.1651681480466288E-2</v>
      </c>
      <c r="N104" s="1"/>
      <c r="O104" s="1">
        <f t="shared" si="30"/>
        <v>372.54046297851619</v>
      </c>
      <c r="P104" s="1">
        <f t="shared" si="22"/>
        <v>1.6478812131417651</v>
      </c>
      <c r="Q104" s="1">
        <f t="shared" si="32"/>
        <v>-0.61090281183861628</v>
      </c>
      <c r="R104" s="1">
        <f t="shared" si="27"/>
        <v>0</v>
      </c>
      <c r="S104" s="1">
        <f t="shared" si="28"/>
        <v>1.6478812131417651</v>
      </c>
      <c r="T104" s="1">
        <f t="shared" si="29"/>
        <v>1.2359109098563237</v>
      </c>
      <c r="U104" s="1">
        <f t="shared" si="33"/>
        <v>6.1795545492816184E-2</v>
      </c>
    </row>
    <row r="105" spans="1:21">
      <c r="A105">
        <f>A104+Timestep</f>
        <v>2001</v>
      </c>
      <c r="B105" s="5">
        <f>Equilibrium_CO2+(B104-Equilibrium_CO2)*(1+A*Timestep)</f>
        <v>374.6226233955328</v>
      </c>
      <c r="C105" s="5">
        <f t="shared" si="19"/>
        <v>1.6800447965836229</v>
      </c>
      <c r="D105" s="5">
        <f>Aerosol_coeff*(B105-B104)</f>
        <v>-0.54925602540340512</v>
      </c>
      <c r="E105" s="5">
        <f>MAX(D105,D$120)</f>
        <v>-0.54925602540340512</v>
      </c>
      <c r="F105" s="5">
        <f t="shared" si="23"/>
        <v>1.1307887711802178</v>
      </c>
      <c r="G105" s="5">
        <f t="shared" si="20"/>
        <v>0.84809157838516336</v>
      </c>
      <c r="H105" s="5">
        <f>H104+(G105-H104)*Timestep/Response_time</f>
        <v>0.62584019975184213</v>
      </c>
      <c r="I105" s="5">
        <f t="shared" si="31"/>
        <v>4.2404578919258168E-2</v>
      </c>
      <c r="N105" s="1"/>
      <c r="O105" s="1">
        <f t="shared" si="30"/>
        <v>374.6226233955328</v>
      </c>
      <c r="P105" s="1">
        <f t="shared" si="22"/>
        <v>1.6800447965836229</v>
      </c>
      <c r="Q105" s="1">
        <f t="shared" si="32"/>
        <v>-0.62464812510498291</v>
      </c>
      <c r="R105" s="1">
        <f t="shared" si="27"/>
        <v>0</v>
      </c>
      <c r="S105" s="1">
        <f t="shared" si="28"/>
        <v>1.6800447965836229</v>
      </c>
      <c r="T105" s="1">
        <f t="shared" si="29"/>
        <v>1.2600335974377173</v>
      </c>
      <c r="U105" s="1">
        <f t="shared" si="33"/>
        <v>6.300167987188586E-2</v>
      </c>
    </row>
    <row r="106" spans="1:21">
      <c r="A106">
        <f>A105+Timestep</f>
        <v>2002</v>
      </c>
      <c r="B106" s="5">
        <f>Equilibrium_CO2+(B105-Equilibrium_CO2)*(1+A*Timestep)</f>
        <v>376.7516324219323</v>
      </c>
      <c r="C106" s="5">
        <f t="shared" si="19"/>
        <v>1.7127477427990794</v>
      </c>
      <c r="D106" s="5">
        <f>Aerosol_coeff*(B106-B105)</f>
        <v>-0.56161428597498642</v>
      </c>
      <c r="E106" s="5">
        <f>MAX(D106,D$120)</f>
        <v>-0.56161428597498642</v>
      </c>
      <c r="F106" s="5">
        <f t="shared" si="23"/>
        <v>1.151133456824093</v>
      </c>
      <c r="G106" s="5">
        <f t="shared" si="20"/>
        <v>0.86335009261806972</v>
      </c>
      <c r="H106" s="5">
        <f>H105+(G106-H105)*Timestep/Response_time</f>
        <v>0.63771569439515352</v>
      </c>
      <c r="I106" s="5">
        <f t="shared" si="31"/>
        <v>4.3167504630903485E-2</v>
      </c>
      <c r="N106" s="1"/>
      <c r="O106" s="1">
        <f t="shared" si="30"/>
        <v>376.7516324219323</v>
      </c>
      <c r="P106" s="1">
        <f t="shared" si="22"/>
        <v>1.7127477427990794</v>
      </c>
      <c r="Q106" s="1">
        <f t="shared" si="32"/>
        <v>-0.63870270791985029</v>
      </c>
      <c r="R106" s="1">
        <f t="shared" si="27"/>
        <v>0</v>
      </c>
      <c r="S106" s="1">
        <f t="shared" si="28"/>
        <v>1.7127477427990794</v>
      </c>
      <c r="T106" s="1">
        <f t="shared" si="29"/>
        <v>1.2845608070993095</v>
      </c>
      <c r="U106" s="1">
        <f t="shared" si="33"/>
        <v>6.4228040354965474E-2</v>
      </c>
    </row>
    <row r="107" spans="1:21">
      <c r="A107">
        <f>A106+Timestep</f>
        <v>2003</v>
      </c>
      <c r="B107" s="5">
        <f>Equilibrium_CO2+(B106-Equilibrium_CO2)*(1+A*Timestep)</f>
        <v>378.92854415142574</v>
      </c>
      <c r="C107" s="5">
        <f t="shared" si="19"/>
        <v>1.7459959717890203</v>
      </c>
      <c r="D107" s="5">
        <f>Aerosol_coeff*(B107-B106)</f>
        <v>-0.57425060740941059</v>
      </c>
      <c r="E107" s="5">
        <f>MAX(D107,D$120)</f>
        <v>-0.57425060740941059</v>
      </c>
      <c r="F107" s="5">
        <f t="shared" si="23"/>
        <v>1.1717453643796096</v>
      </c>
      <c r="G107" s="5">
        <f t="shared" si="20"/>
        <v>0.87880902328470722</v>
      </c>
      <c r="H107" s="5">
        <f>H106+(G107-H106)*Timestep/Response_time</f>
        <v>0.64977036083963124</v>
      </c>
      <c r="I107" s="5">
        <f t="shared" si="31"/>
        <v>4.394045116423536E-2</v>
      </c>
      <c r="N107" s="1"/>
      <c r="O107" s="1">
        <f t="shared" si="30"/>
        <v>378.92854415142574</v>
      </c>
      <c r="P107" s="1">
        <f t="shared" si="22"/>
        <v>1.7459959717890203</v>
      </c>
      <c r="Q107" s="1">
        <f t="shared" si="32"/>
        <v>-0.65307351884803211</v>
      </c>
      <c r="R107" s="1">
        <f t="shared" si="27"/>
        <v>0</v>
      </c>
      <c r="S107" s="1">
        <f t="shared" si="28"/>
        <v>1.7459959717890203</v>
      </c>
      <c r="T107" s="1">
        <f t="shared" si="29"/>
        <v>1.3094969788417652</v>
      </c>
      <c r="U107" s="1">
        <f t="shared" si="33"/>
        <v>6.5474848942088257E-2</v>
      </c>
    </row>
    <row r="108" spans="1:21">
      <c r="A108">
        <f>A107+Timestep</f>
        <v>2004</v>
      </c>
      <c r="B108" s="5">
        <f>Equilibrium_CO2+(B107-Equilibrium_CO2)*(1+A*Timestep)</f>
        <v>381.15443639483283</v>
      </c>
      <c r="C108" s="5">
        <f t="shared" si="19"/>
        <v>1.779795364364573</v>
      </c>
      <c r="D108" s="5">
        <f>Aerosol_coeff*(B108-B107)</f>
        <v>-0.58717124607613425</v>
      </c>
      <c r="E108" s="5">
        <f>MAX(D108,D$120)</f>
        <v>-0.58717124607613425</v>
      </c>
      <c r="F108" s="5">
        <f t="shared" si="23"/>
        <v>1.1926241182884387</v>
      </c>
      <c r="G108" s="5">
        <f t="shared" si="20"/>
        <v>0.89446808871632899</v>
      </c>
      <c r="H108" s="5">
        <f>H107+(G108-H107)*Timestep/Response_time</f>
        <v>0.6620052472334661</v>
      </c>
      <c r="I108" s="5">
        <f t="shared" si="31"/>
        <v>4.4723404435816447E-2</v>
      </c>
      <c r="N108" s="1"/>
      <c r="O108" s="1">
        <f t="shared" si="30"/>
        <v>381.15443639483283</v>
      </c>
      <c r="P108" s="1">
        <f t="shared" si="22"/>
        <v>1.779795364364573</v>
      </c>
      <c r="Q108" s="1">
        <f t="shared" si="32"/>
        <v>-0.66776767302212647</v>
      </c>
      <c r="R108" s="1">
        <f t="shared" si="27"/>
        <v>0</v>
      </c>
      <c r="S108" s="1">
        <f t="shared" si="28"/>
        <v>1.779795364364573</v>
      </c>
      <c r="T108" s="1">
        <f t="shared" si="29"/>
        <v>1.3348465232734297</v>
      </c>
      <c r="U108" s="1">
        <f t="shared" si="33"/>
        <v>6.6742326163671484E-2</v>
      </c>
    </row>
    <row r="109" spans="1:21">
      <c r="A109">
        <f>A108+Timestep</f>
        <v>2005</v>
      </c>
      <c r="B109" s="5">
        <f>Equilibrium_CO2+(B108-Equilibrium_CO2)*(1+A*Timestep)</f>
        <v>383.43041121371658</v>
      </c>
      <c r="C109" s="5">
        <f t="shared" si="19"/>
        <v>1.8141517583549251</v>
      </c>
      <c r="D109" s="5">
        <f>Aerosol_coeff*(B109-B108)</f>
        <v>-0.60038259911284886</v>
      </c>
      <c r="E109" s="5">
        <f>MAX(D109,D$120)</f>
        <v>-0.60038259911284886</v>
      </c>
      <c r="F109" s="5">
        <f t="shared" si="23"/>
        <v>1.2137691592420763</v>
      </c>
      <c r="G109" s="5">
        <f t="shared" si="20"/>
        <v>0.91032686943155716</v>
      </c>
      <c r="H109" s="5">
        <f>H108+(G109-H108)*Timestep/Response_time</f>
        <v>0.67442132834337065</v>
      </c>
      <c r="I109" s="5">
        <f t="shared" si="31"/>
        <v>4.5516343471577861E-2</v>
      </c>
      <c r="N109" s="1"/>
      <c r="O109" s="1">
        <f t="shared" si="30"/>
        <v>383.43041121371658</v>
      </c>
      <c r="P109" s="1">
        <f t="shared" si="22"/>
        <v>1.8141517583549251</v>
      </c>
      <c r="Q109" s="1">
        <f t="shared" si="32"/>
        <v>-0.68279244566512598</v>
      </c>
      <c r="R109" s="1">
        <f t="shared" si="27"/>
        <v>0</v>
      </c>
      <c r="S109" s="1">
        <f t="shared" si="28"/>
        <v>1.8141517583549251</v>
      </c>
      <c r="T109" s="1">
        <f t="shared" si="29"/>
        <v>1.3606138187661938</v>
      </c>
      <c r="U109" s="1">
        <f t="shared" si="33"/>
        <v>6.8030690938309685E-2</v>
      </c>
    </row>
    <row r="110" spans="1:21">
      <c r="A110">
        <f>A109+Timestep</f>
        <v>2006</v>
      </c>
      <c r="B110" s="5">
        <f>Equilibrium_CO2+(B109-Equilibrium_CO2)*(1+A*Timestep)</f>
        <v>385.75759546602524</v>
      </c>
      <c r="C110" s="5">
        <f t="shared" si="19"/>
        <v>1.8490709447717726</v>
      </c>
      <c r="D110" s="5">
        <f>Aerosol_coeff*(B110-B109)</f>
        <v>-0.6138912075928924</v>
      </c>
      <c r="E110" s="5">
        <f>MAX(D110,D$120)</f>
        <v>-0.6138912075928924</v>
      </c>
      <c r="F110" s="5">
        <f t="shared" si="23"/>
        <v>1.2351797371788802</v>
      </c>
      <c r="G110" s="5">
        <f t="shared" si="20"/>
        <v>0.92638480288416014</v>
      </c>
      <c r="H110" s="5">
        <f>H109+(G110-H109)*Timestep/Response_time</f>
        <v>0.68701950207041018</v>
      </c>
      <c r="I110" s="5">
        <f t="shared" si="31"/>
        <v>4.6319240144208004E-2</v>
      </c>
      <c r="N110" s="1"/>
      <c r="O110" s="1">
        <f t="shared" si="30"/>
        <v>385.75759546602524</v>
      </c>
      <c r="P110" s="1">
        <f t="shared" si="22"/>
        <v>1.8490709447717726</v>
      </c>
      <c r="Q110" s="1">
        <f t="shared" si="32"/>
        <v>-0.69815527569259639</v>
      </c>
      <c r="R110" s="1">
        <f t="shared" si="27"/>
        <v>0</v>
      </c>
      <c r="S110" s="1">
        <f t="shared" si="28"/>
        <v>1.8490709447717726</v>
      </c>
      <c r="T110" s="1">
        <f t="shared" si="29"/>
        <v>1.3868032085788293</v>
      </c>
      <c r="U110" s="1">
        <f t="shared" si="33"/>
        <v>6.9340160428941464E-2</v>
      </c>
    </row>
    <row r="111" spans="1:21">
      <c r="A111">
        <f>A110+Timestep</f>
        <v>2007</v>
      </c>
      <c r="B111" s="5">
        <f>Equilibrium_CO2+(B110-Equilibrium_CO2)*(1+A*Timestep)</f>
        <v>388.1371413640108</v>
      </c>
      <c r="C111" s="5">
        <f t="shared" si="19"/>
        <v>1.8845586639345302</v>
      </c>
      <c r="D111" s="5">
        <f>Aerosol_coeff*(B111-B110)</f>
        <v>-0.62770375976372339</v>
      </c>
      <c r="E111" s="5">
        <f>MAX(D111,D$120)</f>
        <v>-0.62770375976372339</v>
      </c>
      <c r="F111" s="5">
        <f t="shared" si="23"/>
        <v>1.2568549041708068</v>
      </c>
      <c r="G111" s="5">
        <f t="shared" si="20"/>
        <v>0.94264117812810511</v>
      </c>
      <c r="H111" s="5">
        <f>H110+(G111-H110)*Timestep/Response_time</f>
        <v>0.69980058587329497</v>
      </c>
      <c r="I111" s="5">
        <f t="shared" si="31"/>
        <v>4.7132058906405254E-2</v>
      </c>
      <c r="N111" s="1"/>
      <c r="O111" s="1">
        <f t="shared" si="30"/>
        <v>388.1371413640108</v>
      </c>
      <c r="P111" s="1">
        <f t="shared" si="22"/>
        <v>1.8845586639345302</v>
      </c>
      <c r="Q111" s="1">
        <f t="shared" si="32"/>
        <v>-0.71386376939566953</v>
      </c>
      <c r="R111" s="1">
        <f t="shared" si="27"/>
        <v>0</v>
      </c>
      <c r="S111" s="1">
        <f t="shared" si="28"/>
        <v>1.8845586639345302</v>
      </c>
      <c r="T111" s="1">
        <f t="shared" si="29"/>
        <v>1.4134189979508975</v>
      </c>
      <c r="U111" s="1">
        <f t="shared" si="33"/>
        <v>7.0670949897544882E-2</v>
      </c>
    </row>
    <row r="112" spans="1:21">
      <c r="A112">
        <f>A111+Timestep</f>
        <v>2008</v>
      </c>
      <c r="B112" s="5">
        <f>Equilibrium_CO2+(B111-Equilibrium_CO2)*(1+A*Timestep)</f>
        <v>390.57022704470103</v>
      </c>
      <c r="C112" s="5">
        <f t="shared" si="19"/>
        <v>1.9206206015606684</v>
      </c>
      <c r="D112" s="5">
        <f>Aerosol_coeff*(B112-B111)</f>
        <v>-0.64182709435840335</v>
      </c>
      <c r="E112" s="5">
        <f>MAX(D112,D$120)</f>
        <v>-0.64182709435840335</v>
      </c>
      <c r="F112" s="5">
        <f t="shared" si="23"/>
        <v>1.2787935072022649</v>
      </c>
      <c r="G112" s="5">
        <f t="shared" si="20"/>
        <v>0.95909513040169869</v>
      </c>
      <c r="H112" s="5">
        <f>H111+(G112-H111)*Timestep/Response_time</f>
        <v>0.71276531309971514</v>
      </c>
      <c r="I112" s="5">
        <f t="shared" si="31"/>
        <v>4.7954756520084935E-2</v>
      </c>
      <c r="N112" s="1"/>
      <c r="O112" s="1">
        <f t="shared" si="30"/>
        <v>390.57022704470103</v>
      </c>
      <c r="P112" s="1">
        <f t="shared" si="22"/>
        <v>1.9206206015606684</v>
      </c>
      <c r="Q112" s="1">
        <f t="shared" si="32"/>
        <v>-0.72992570420706782</v>
      </c>
      <c r="R112" s="1">
        <f t="shared" si="27"/>
        <v>0</v>
      </c>
      <c r="S112" s="1">
        <f t="shared" si="28"/>
        <v>1.9206206015606684</v>
      </c>
      <c r="T112" s="1">
        <f t="shared" si="29"/>
        <v>1.4404654511705013</v>
      </c>
      <c r="U112" s="1">
        <f t="shared" si="33"/>
        <v>7.2023272558525059E-2</v>
      </c>
    </row>
    <row r="113" spans="1:21">
      <c r="A113">
        <f>A112+Timestep</f>
        <v>2009</v>
      </c>
      <c r="B113" s="5">
        <f>Equilibrium_CO2+(B112-Equilibrium_CO2)*(1+A*Timestep)</f>
        <v>393.05805715320679</v>
      </c>
      <c r="C113" s="5">
        <f t="shared" si="19"/>
        <v>1.9572623848257151</v>
      </c>
      <c r="D113" s="5">
        <f>Aerosol_coeff*(B113-B112)</f>
        <v>-0.6562682039814689</v>
      </c>
      <c r="E113" s="5">
        <f>MAX(D113,D$120)</f>
        <v>-0.6562682039814689</v>
      </c>
      <c r="F113" s="5">
        <f t="shared" si="23"/>
        <v>1.3009941808442462</v>
      </c>
      <c r="G113" s="5">
        <f t="shared" si="20"/>
        <v>0.97574563563318462</v>
      </c>
      <c r="H113" s="5">
        <f>H112+(G113-H112)*Timestep/Response_time</f>
        <v>0.72591432922638865</v>
      </c>
      <c r="I113" s="5">
        <f t="shared" si="31"/>
        <v>4.8787281781659232E-2</v>
      </c>
      <c r="N113" s="1"/>
      <c r="O113" s="1">
        <f t="shared" si="30"/>
        <v>393.05805715320679</v>
      </c>
      <c r="P113" s="1">
        <f t="shared" si="22"/>
        <v>1.9572623848257151</v>
      </c>
      <c r="Q113" s="1">
        <f t="shared" si="32"/>
        <v>-0.74634903255172846</v>
      </c>
      <c r="R113" s="1">
        <f t="shared" si="27"/>
        <v>0</v>
      </c>
      <c r="S113" s="1">
        <f t="shared" si="28"/>
        <v>1.9572623848257151</v>
      </c>
      <c r="T113" s="1">
        <f t="shared" si="29"/>
        <v>1.4679467886192863</v>
      </c>
      <c r="U113" s="1">
        <f t="shared" si="33"/>
        <v>7.3397339430964312E-2</v>
      </c>
    </row>
    <row r="114" spans="1:21">
      <c r="A114">
        <f>A113+Timestep</f>
        <v>2010</v>
      </c>
      <c r="B114" s="5">
        <f>Equilibrium_CO2+(B113-Equilibrium_CO2)*(1+A*Timestep)</f>
        <v>395.60186343915393</v>
      </c>
      <c r="C114" s="5">
        <f t="shared" si="19"/>
        <v>1.994489578397671</v>
      </c>
      <c r="D114" s="5">
        <f>Aerosol_coeff*(B114-B113)</f>
        <v>-0.67103423857105204</v>
      </c>
      <c r="E114" s="5">
        <f>MAX(D114,D$120)</f>
        <v>-0.67103423857105204</v>
      </c>
      <c r="F114" s="5">
        <f t="shared" si="23"/>
        <v>1.3234553398266189</v>
      </c>
      <c r="G114" s="5">
        <f t="shared" si="20"/>
        <v>0.99259150486996417</v>
      </c>
      <c r="H114" s="5">
        <f>H113+(G114-H113)*Timestep/Response_time</f>
        <v>0.7392481880085674</v>
      </c>
      <c r="I114" s="5">
        <f t="shared" si="31"/>
        <v>4.962957524349821E-2</v>
      </c>
      <c r="N114" s="1"/>
      <c r="O114" s="1">
        <f t="shared" si="30"/>
        <v>395.60186343915393</v>
      </c>
      <c r="P114" s="1">
        <f t="shared" si="22"/>
        <v>1.994489578397671</v>
      </c>
      <c r="Q114" s="1">
        <f t="shared" si="32"/>
        <v>-0.76314188578414244</v>
      </c>
      <c r="R114" s="1">
        <f t="shared" si="27"/>
        <v>0</v>
      </c>
      <c r="S114" s="1">
        <f t="shared" si="28"/>
        <v>1.994489578397671</v>
      </c>
      <c r="T114" s="1">
        <f t="shared" si="29"/>
        <v>1.4958671837982533</v>
      </c>
      <c r="U114" s="1">
        <f t="shared" si="33"/>
        <v>7.4793359189912673E-2</v>
      </c>
    </row>
    <row r="115" spans="1:21">
      <c r="A115">
        <f>A114+Timestep</f>
        <v>2011</v>
      </c>
      <c r="B115" s="5">
        <f>Equilibrium_CO2+(B114-Equilibrium_CO2)*(1+A*Timestep)</f>
        <v>398.20290536653488</v>
      </c>
      <c r="C115" s="5">
        <f t="shared" si="19"/>
        <v>2.0323076804507423</v>
      </c>
      <c r="D115" s="5">
        <f>Aerosol_coeff*(B115-B114)</f>
        <v>-0.68613250893889943</v>
      </c>
      <c r="E115" s="5">
        <f>MAX(D115,D$120)</f>
        <v>-0.68613250893889943</v>
      </c>
      <c r="F115" s="5">
        <f t="shared" si="23"/>
        <v>1.3461751715118428</v>
      </c>
      <c r="G115" s="5">
        <f t="shared" si="20"/>
        <v>1.0096313786338822</v>
      </c>
      <c r="H115" s="5">
        <f>H114+(G115-H114)*Timestep/Response_time</f>
        <v>0.7527673475398331</v>
      </c>
      <c r="I115" s="5">
        <f t="shared" si="31"/>
        <v>5.0481568931694108E-2</v>
      </c>
      <c r="N115" s="1"/>
      <c r="O115" s="1">
        <f t="shared" si="30"/>
        <v>398.20290536653488</v>
      </c>
      <c r="P115" s="1">
        <f t="shared" si="22"/>
        <v>2.0323076804507423</v>
      </c>
      <c r="Q115" s="1">
        <f t="shared" si="32"/>
        <v>-0.78031257821428424</v>
      </c>
      <c r="R115" s="1">
        <f t="shared" si="27"/>
        <v>0</v>
      </c>
      <c r="S115" s="1">
        <f t="shared" si="28"/>
        <v>2.0323076804507423</v>
      </c>
      <c r="T115" s="1">
        <f t="shared" si="29"/>
        <v>1.5242307603380567</v>
      </c>
      <c r="U115" s="1">
        <f t="shared" si="33"/>
        <v>7.6211538016902836E-2</v>
      </c>
    </row>
    <row r="116" spans="1:21">
      <c r="A116">
        <f>A115+Timestep</f>
        <v>2012</v>
      </c>
      <c r="B116" s="5">
        <f>Equilibrium_CO2+(B115-Equilibrium_CO2)*(1+A*Timestep)</f>
        <v>400.86247073728191</v>
      </c>
      <c r="C116" s="5">
        <f t="shared" si="19"/>
        <v>2.0707221186634959</v>
      </c>
      <c r="D116" s="5">
        <f>Aerosol_coeff*(B116-B115)</f>
        <v>-0.70157049039002817</v>
      </c>
      <c r="E116" s="5">
        <f>MAX(D116,D$120)</f>
        <v>-0.70157049039002817</v>
      </c>
      <c r="F116" s="5">
        <f t="shared" si="23"/>
        <v>1.3691516282734677</v>
      </c>
      <c r="G116" s="5">
        <f t="shared" si="20"/>
        <v>1.0268637212051008</v>
      </c>
      <c r="H116" s="5">
        <f>H115+(G116-H115)*Timestep/Response_time</f>
        <v>0.76647216622309644</v>
      </c>
      <c r="I116" s="5">
        <f t="shared" si="31"/>
        <v>5.1343186060255043E-2</v>
      </c>
      <c r="N116" s="1"/>
      <c r="O116" s="1">
        <f t="shared" si="30"/>
        <v>400.86247073728191</v>
      </c>
      <c r="P116" s="1">
        <f t="shared" si="22"/>
        <v>2.0707221186634959</v>
      </c>
      <c r="Q116" s="1">
        <f t="shared" si="32"/>
        <v>-0.7978696112241096</v>
      </c>
      <c r="R116" s="1">
        <f t="shared" si="27"/>
        <v>0</v>
      </c>
      <c r="S116" s="1">
        <f t="shared" si="28"/>
        <v>2.0707221186634959</v>
      </c>
      <c r="T116" s="1">
        <f t="shared" si="29"/>
        <v>1.5530415889976219</v>
      </c>
      <c r="U116" s="1">
        <f t="shared" si="33"/>
        <v>7.765207944988109E-2</v>
      </c>
    </row>
    <row r="117" spans="1:21">
      <c r="A117">
        <f>A116+Timestep</f>
        <v>2013</v>
      </c>
      <c r="B117" s="5">
        <f>Equilibrium_CO2+(B116-Equilibrium_CO2)*(1+A*Timestep)</f>
        <v>403.58187632887075</v>
      </c>
      <c r="C117" s="5">
        <f t="shared" si="19"/>
        <v>2.1097382462066898</v>
      </c>
      <c r="D117" s="5">
        <f>Aerosol_coeff*(B117-B116)</f>
        <v>-0.71735582642380336</v>
      </c>
      <c r="E117" s="5">
        <f>MAX(D117,D$120)</f>
        <v>-0.71735582642380336</v>
      </c>
      <c r="F117" s="5">
        <f t="shared" si="23"/>
        <v>1.3923824197828865</v>
      </c>
      <c r="G117" s="5">
        <f t="shared" si="20"/>
        <v>1.0442868148371649</v>
      </c>
      <c r="H117" s="5">
        <f>H116+(G117-H116)*Timestep/Response_time</f>
        <v>0.78036289865379982</v>
      </c>
      <c r="I117" s="5">
        <f t="shared" si="31"/>
        <v>5.2214340741858246E-2</v>
      </c>
      <c r="N117" s="1">
        <f t="shared" ref="N117:N148" si="34">(Without_Us_target-O117)*0.01</f>
        <v>-0.63581876328870746</v>
      </c>
      <c r="O117" s="1">
        <f t="shared" si="30"/>
        <v>403.58187632887075</v>
      </c>
      <c r="P117" s="1">
        <f t="shared" si="22"/>
        <v>2.1097382462066898</v>
      </c>
      <c r="Q117" s="1">
        <v>0</v>
      </c>
      <c r="R117" s="1">
        <v>0</v>
      </c>
      <c r="S117" s="1">
        <f t="shared" si="28"/>
        <v>2.1097382462066898</v>
      </c>
      <c r="T117" s="1">
        <f t="shared" si="29"/>
        <v>1.5823036846550174</v>
      </c>
      <c r="U117" s="1">
        <f t="shared" si="33"/>
        <v>7.9115184232750865E-2</v>
      </c>
    </row>
    <row r="118" spans="1:21">
      <c r="A118">
        <f>A117+Timestep</f>
        <v>2014</v>
      </c>
      <c r="B118" s="5">
        <f>Equilibrium_CO2+(B117-Equilibrium_CO2)*(1+A*Timestep)</f>
        <v>406.36246854627035</v>
      </c>
      <c r="C118" s="5">
        <f t="shared" si="19"/>
        <v>2.1493613377262126</v>
      </c>
      <c r="D118" s="5">
        <f>Aerosol_coeff*(B118-B117)</f>
        <v>-0.73349633251834245</v>
      </c>
      <c r="E118" s="5">
        <f>MAX(D118,D$120)</f>
        <v>-0.73349633251834245</v>
      </c>
      <c r="F118" s="5">
        <f t="shared" si="23"/>
        <v>1.4158650052078703</v>
      </c>
      <c r="G118" s="5">
        <f t="shared" si="20"/>
        <v>1.0618987539059028</v>
      </c>
      <c r="H118" s="5">
        <f>H117+(G118-H117)*Timestep/Response_time</f>
        <v>0.79443969141640491</v>
      </c>
      <c r="I118" s="5">
        <f t="shared" si="31"/>
        <v>5.3094937695295143E-2</v>
      </c>
      <c r="N118" s="1">
        <f t="shared" si="34"/>
        <v>-0.6294605756558207</v>
      </c>
      <c r="O118" s="1">
        <f>O117+N117</f>
        <v>402.94605756558207</v>
      </c>
      <c r="P118" s="1">
        <f t="shared" si="22"/>
        <v>2.100639563042197</v>
      </c>
      <c r="Q118" s="1">
        <v>0</v>
      </c>
      <c r="R118" s="1">
        <v>0</v>
      </c>
      <c r="S118" s="1">
        <f t="shared" si="28"/>
        <v>2.100639563042197</v>
      </c>
      <c r="T118" s="1">
        <f t="shared" si="29"/>
        <v>1.5754796722816478</v>
      </c>
      <c r="U118" s="1">
        <f t="shared" si="33"/>
        <v>7.8773983614082388E-2</v>
      </c>
    </row>
    <row r="119" spans="1:21">
      <c r="A119">
        <f>A118+Timestep</f>
        <v>2015</v>
      </c>
      <c r="B119" s="5">
        <f>Equilibrium_CO2+(B118-Equilibrium_CO2)*(1+A*Timestep)</f>
        <v>409.20562408856142</v>
      </c>
      <c r="C119" s="5">
        <f t="shared" si="19"/>
        <v>2.1895965853266701</v>
      </c>
      <c r="D119" s="5">
        <f>Aerosol_coeff*(B119-B118)</f>
        <v>-0.74999999999999989</v>
      </c>
      <c r="E119" s="5">
        <f>MAX(D119,D$120)</f>
        <v>-0.74999999999999989</v>
      </c>
      <c r="F119" s="5">
        <f t="shared" si="23"/>
        <v>1.4395965853266701</v>
      </c>
      <c r="G119" s="5">
        <f t="shared" si="20"/>
        <v>1.0796974389950025</v>
      </c>
      <c r="H119" s="5">
        <f>H118+(G119-H118)*Timestep/Response_time</f>
        <v>0.8087025787953348</v>
      </c>
      <c r="I119" s="5">
        <f t="shared" si="31"/>
        <v>5.3984871949750123E-2</v>
      </c>
      <c r="N119" s="1">
        <f t="shared" si="34"/>
        <v>-0.62316596989926265</v>
      </c>
      <c r="O119" s="1">
        <f t="shared" ref="O119:O182" si="35">O118+N118</f>
        <v>402.31659698992627</v>
      </c>
      <c r="P119" s="1">
        <f t="shared" si="22"/>
        <v>2.0916177132816594</v>
      </c>
      <c r="Q119" s="1">
        <v>0</v>
      </c>
      <c r="R119" s="1">
        <v>0</v>
      </c>
      <c r="S119" s="1">
        <f t="shared" si="28"/>
        <v>2.0916177132816594</v>
      </c>
      <c r="T119" s="1">
        <f t="shared" si="29"/>
        <v>1.5687132849612446</v>
      </c>
      <c r="U119" s="1">
        <f t="shared" si="33"/>
        <v>7.8435664248062226E-2</v>
      </c>
    </row>
    <row r="120" spans="1:21">
      <c r="A120">
        <f>A119+Timestep</f>
        <v>2016</v>
      </c>
      <c r="B120" s="5">
        <f>Equilibrium_CO2+(B119-Equilibrium_CO2)*(1+A*Timestep)</f>
        <v>412.11275063055405</v>
      </c>
      <c r="C120" s="5">
        <f t="shared" si="19"/>
        <v>2.2304490945613682</v>
      </c>
      <c r="D120" s="5">
        <f>Aerosol_coeff*(B120-B119)</f>
        <v>-0.76687500000000097</v>
      </c>
      <c r="E120" s="5">
        <f>MAX(D120,D$120)</f>
        <v>-0.76687500000000097</v>
      </c>
      <c r="F120" s="5">
        <f t="shared" si="23"/>
        <v>1.4635740945613671</v>
      </c>
      <c r="G120" s="5">
        <f t="shared" si="20"/>
        <v>1.0976805709210253</v>
      </c>
      <c r="H120" s="5">
        <f>H119+(G120-H119)*Timestep/Response_time</f>
        <v>0.82315147840161929</v>
      </c>
      <c r="I120" s="5">
        <f t="shared" si="31"/>
        <v>5.4884028546051268E-2</v>
      </c>
      <c r="N120" s="1">
        <f t="shared" si="34"/>
        <v>-0.6169343102002699</v>
      </c>
      <c r="O120" s="1">
        <f t="shared" si="35"/>
        <v>401.69343102002699</v>
      </c>
      <c r="P120" s="1">
        <f t="shared" si="22"/>
        <v>2.0826721668020629</v>
      </c>
      <c r="Q120" s="1">
        <v>0</v>
      </c>
      <c r="R120" s="1">
        <v>0</v>
      </c>
      <c r="S120" s="1">
        <f t="shared" si="28"/>
        <v>2.0826721668020629</v>
      </c>
      <c r="T120" s="1">
        <f t="shared" si="29"/>
        <v>1.5620041251015473</v>
      </c>
      <c r="U120" s="1">
        <f t="shared" si="33"/>
        <v>7.8100206255077367E-2</v>
      </c>
    </row>
    <row r="121" spans="1:21">
      <c r="A121">
        <f>A120+Timestep</f>
        <v>2017</v>
      </c>
      <c r="B121" s="5">
        <f>Equilibrium_CO2+(B120-Equilibrium_CO2)*(1+A*Timestep)</f>
        <v>415.08528751974154</v>
      </c>
      <c r="C121" s="5">
        <f t="shared" si="19"/>
        <v>2.2719238804344859</v>
      </c>
      <c r="D121" s="5">
        <f>Aerosol_coeff*(B121-B120)</f>
        <v>-0.78412968750001044</v>
      </c>
      <c r="E121" s="5">
        <f t="shared" ref="E121:E184" si="36">MAX(D121,D$120)</f>
        <v>-0.76687500000000097</v>
      </c>
      <c r="F121" s="5">
        <f t="shared" si="23"/>
        <v>1.5050488804344848</v>
      </c>
      <c r="G121" s="5">
        <f t="shared" si="20"/>
        <v>1.1287866603258636</v>
      </c>
      <c r="H121" s="5">
        <f>H120+(G121-H120)*Timestep/Response_time</f>
        <v>0.8384332374978315</v>
      </c>
      <c r="I121" s="5">
        <f t="shared" si="31"/>
        <v>5.6439333016293183E-2</v>
      </c>
      <c r="N121" s="1">
        <f t="shared" si="34"/>
        <v>-0.610764967098267</v>
      </c>
      <c r="O121" s="1">
        <f t="shared" si="35"/>
        <v>401.0764967098267</v>
      </c>
      <c r="P121" s="1">
        <f t="shared" si="22"/>
        <v>2.0738023951341686</v>
      </c>
      <c r="Q121" s="1">
        <v>0</v>
      </c>
      <c r="R121" s="1">
        <v>0</v>
      </c>
      <c r="S121" s="1">
        <f t="shared" si="28"/>
        <v>2.0738023951341686</v>
      </c>
      <c r="T121" s="1">
        <f t="shared" si="29"/>
        <v>1.5553517963506265</v>
      </c>
      <c r="U121" s="1">
        <f t="shared" si="33"/>
        <v>7.7767589817531318E-2</v>
      </c>
    </row>
    <row r="122" spans="1:21">
      <c r="A122">
        <f>A121+Timestep</f>
        <v>2018</v>
      </c>
      <c r="B122" s="5">
        <f>Equilibrium_CO2+(B121-Equilibrium_CO2)*(1+A*Timestep)</f>
        <v>418.12470648893571</v>
      </c>
      <c r="C122" s="5">
        <f t="shared" si="19"/>
        <v>2.314025863421413</v>
      </c>
      <c r="D122" s="5">
        <f>Aerosol_coeff*(B122-B121)</f>
        <v>-0.80177260546875007</v>
      </c>
      <c r="E122" s="5">
        <f t="shared" si="36"/>
        <v>-0.76687500000000097</v>
      </c>
      <c r="F122" s="5">
        <f t="shared" si="23"/>
        <v>1.5471508634214119</v>
      </c>
      <c r="G122" s="5">
        <f t="shared" si="20"/>
        <v>1.160363147566059</v>
      </c>
      <c r="H122" s="5">
        <f>H121+(G122-H121)*Timestep/Response_time</f>
        <v>0.85452973300124291</v>
      </c>
      <c r="I122" s="5">
        <f t="shared" si="31"/>
        <v>5.8018157378302945E-2</v>
      </c>
      <c r="N122" s="1">
        <f t="shared" si="34"/>
        <v>-0.60465731742728457</v>
      </c>
      <c r="O122" s="1">
        <f t="shared" si="35"/>
        <v>400.46573174272845</v>
      </c>
      <c r="P122" s="1">
        <f t="shared" si="22"/>
        <v>2.0650078714927016</v>
      </c>
      <c r="Q122" s="1">
        <v>0</v>
      </c>
      <c r="R122" s="1">
        <v>0</v>
      </c>
      <c r="S122" s="1">
        <f t="shared" si="28"/>
        <v>2.0650078714927016</v>
      </c>
      <c r="T122" s="1">
        <f t="shared" si="29"/>
        <v>1.5487559036195262</v>
      </c>
      <c r="U122" s="1">
        <f t="shared" si="33"/>
        <v>7.7437795180976307E-2</v>
      </c>
    </row>
    <row r="123" spans="1:21">
      <c r="A123">
        <f>A122+Timestep</f>
        <v>2019</v>
      </c>
      <c r="B123" s="5">
        <f>Equilibrium_CO2+(B122-Equilibrium_CO2)*(1+A*Timestep)</f>
        <v>421.23251238493674</v>
      </c>
      <c r="C123" s="5">
        <f t="shared" si="19"/>
        <v>2.3567598655132977</v>
      </c>
      <c r="D123" s="5">
        <f>Aerosol_coeff*(B123-B122)</f>
        <v>-0.8198124890917925</v>
      </c>
      <c r="E123" s="5">
        <f t="shared" si="36"/>
        <v>-0.76687500000000097</v>
      </c>
      <c r="F123" s="5">
        <f t="shared" si="23"/>
        <v>1.5898848655132967</v>
      </c>
      <c r="G123" s="5">
        <f t="shared" si="20"/>
        <v>1.1924136491349726</v>
      </c>
      <c r="H123" s="5">
        <f>H122+(G123-H122)*Timestep/Response_time</f>
        <v>0.8714239288079294</v>
      </c>
      <c r="I123" s="5">
        <f t="shared" si="31"/>
        <v>5.9620682456748633E-2</v>
      </c>
      <c r="N123" s="1">
        <f t="shared" si="34"/>
        <v>-0.59861074425301186</v>
      </c>
      <c r="O123" s="1">
        <f t="shared" si="35"/>
        <v>399.86107442530118</v>
      </c>
      <c r="P123" s="1">
        <f t="shared" si="22"/>
        <v>2.0562880708058513</v>
      </c>
      <c r="Q123" s="1">
        <v>0</v>
      </c>
      <c r="R123" s="1">
        <v>0</v>
      </c>
      <c r="S123" s="1">
        <f t="shared" si="28"/>
        <v>2.0562880708058513</v>
      </c>
      <c r="T123" s="1">
        <f t="shared" si="29"/>
        <v>1.5422160531043885</v>
      </c>
      <c r="U123" s="1">
        <f t="shared" si="33"/>
        <v>7.7110802655219426E-2</v>
      </c>
    </row>
    <row r="124" spans="1:21">
      <c r="A124">
        <f>A123+Timestep</f>
        <v>2020</v>
      </c>
      <c r="B124" s="5">
        <f>Equilibrium_CO2+(B123-Equilibrium_CO2)*(1+A*Timestep)</f>
        <v>424.41024391359781</v>
      </c>
      <c r="C124" s="5">
        <f t="shared" si="19"/>
        <v>2.400130606291933</v>
      </c>
      <c r="D124" s="5">
        <f>Aerosol_coeff*(B124-B123)</f>
        <v>-0.83825827009636356</v>
      </c>
      <c r="E124" s="5">
        <f t="shared" si="36"/>
        <v>-0.76687500000000097</v>
      </c>
      <c r="F124" s="5">
        <f t="shared" si="23"/>
        <v>1.6332556062919319</v>
      </c>
      <c r="G124" s="5">
        <f t="shared" si="20"/>
        <v>1.2249417047189488</v>
      </c>
      <c r="H124" s="5">
        <f>H123+(G124-H123)*Timestep/Response_time</f>
        <v>0.88909981760348034</v>
      </c>
      <c r="I124" s="5">
        <f t="shared" si="31"/>
        <v>6.1247085235947442E-2</v>
      </c>
      <c r="N124" s="1">
        <f t="shared" si="34"/>
        <v>-0.59262463681048194</v>
      </c>
      <c r="O124" s="1">
        <f t="shared" si="35"/>
        <v>399.26246368104819</v>
      </c>
      <c r="P124" s="1">
        <f t="shared" si="22"/>
        <v>2.0476424697441145</v>
      </c>
      <c r="Q124" s="1">
        <v>0</v>
      </c>
      <c r="R124" s="1">
        <v>0</v>
      </c>
      <c r="S124" s="1">
        <f t="shared" si="28"/>
        <v>2.0476424697441145</v>
      </c>
      <c r="T124" s="1">
        <f t="shared" si="29"/>
        <v>1.5357318523080858</v>
      </c>
      <c r="U124" s="1">
        <f t="shared" si="33"/>
        <v>7.6786592615404298E-2</v>
      </c>
    </row>
    <row r="125" spans="1:21">
      <c r="A125">
        <f>A124+Timestep</f>
        <v>2021</v>
      </c>
      <c r="B125" s="5">
        <f>Equilibrium_CO2+(B124-Equilibrium_CO2)*(1+A*Timestep)</f>
        <v>427.65947440165377</v>
      </c>
      <c r="C125" s="5">
        <f t="shared" si="19"/>
        <v>2.4441426990412185</v>
      </c>
      <c r="D125" s="5">
        <f>Aerosol_coeff*(B125-B124)</f>
        <v>-0.85711908117353519</v>
      </c>
      <c r="E125" s="5">
        <f t="shared" si="36"/>
        <v>-0.76687500000000097</v>
      </c>
      <c r="F125" s="5">
        <f t="shared" si="23"/>
        <v>1.6772676990412174</v>
      </c>
      <c r="G125" s="5">
        <f t="shared" si="20"/>
        <v>1.2579507742809131</v>
      </c>
      <c r="H125" s="5">
        <f>H124+(G125-H124)*Timestep/Response_time</f>
        <v>0.90754236543735201</v>
      </c>
      <c r="I125" s="5">
        <f t="shared" si="31"/>
        <v>6.2897538714045659E-2</v>
      </c>
      <c r="N125" s="1">
        <f t="shared" si="34"/>
        <v>-0.58669839044237737</v>
      </c>
      <c r="O125" s="1">
        <f t="shared" si="35"/>
        <v>398.66983904423773</v>
      </c>
      <c r="P125" s="1">
        <f t="shared" si="22"/>
        <v>2.0390705467484644</v>
      </c>
      <c r="Q125" s="1">
        <v>0</v>
      </c>
      <c r="R125" s="1">
        <v>0</v>
      </c>
      <c r="S125" s="1">
        <f t="shared" si="28"/>
        <v>2.0390705467484644</v>
      </c>
      <c r="T125" s="1">
        <f t="shared" si="29"/>
        <v>1.5293029100613484</v>
      </c>
      <c r="U125" s="1">
        <f t="shared" si="33"/>
        <v>7.6465145503067419E-2</v>
      </c>
    </row>
    <row r="126" spans="1:21">
      <c r="A126">
        <f>A125+Timestep</f>
        <v>2022</v>
      </c>
      <c r="B126" s="5">
        <f>Equilibrium_CO2+(B125-Equilibrium_CO2)*(1+A*Timestep)</f>
        <v>430.98181257569098</v>
      </c>
      <c r="C126" s="5">
        <f t="shared" si="19"/>
        <v>2.4888006469014452</v>
      </c>
      <c r="D126" s="5">
        <f>Aerosol_coeff*(B126-B125)</f>
        <v>-0.87640426049993891</v>
      </c>
      <c r="E126" s="5">
        <f t="shared" si="36"/>
        <v>-0.76687500000000097</v>
      </c>
      <c r="F126" s="5">
        <f t="shared" si="23"/>
        <v>1.7219256469014441</v>
      </c>
      <c r="G126" s="5">
        <f t="shared" si="20"/>
        <v>1.2914442351760831</v>
      </c>
      <c r="H126" s="5">
        <f>H125+(G126-H125)*Timestep/Response_time</f>
        <v>0.9267374589242886</v>
      </c>
      <c r="I126" s="5">
        <f t="shared" si="31"/>
        <v>6.4572211758804149E-2</v>
      </c>
      <c r="N126" s="1">
        <f t="shared" si="34"/>
        <v>-0.5808314065379534</v>
      </c>
      <c r="O126" s="1">
        <f t="shared" si="35"/>
        <v>398.08314065379534</v>
      </c>
      <c r="P126" s="1">
        <f t="shared" si="22"/>
        <v>2.0305717820578546</v>
      </c>
      <c r="Q126" s="1">
        <v>0</v>
      </c>
      <c r="R126" s="1">
        <v>0</v>
      </c>
      <c r="S126" s="1">
        <f t="shared" si="28"/>
        <v>2.0305717820578546</v>
      </c>
      <c r="T126" s="1">
        <f t="shared" si="29"/>
        <v>1.5229288365433908</v>
      </c>
      <c r="U126" s="1">
        <f t="shared" si="33"/>
        <v>7.6146441827169536E-2</v>
      </c>
    </row>
    <row r="127" spans="1:21">
      <c r="A127">
        <f>A126+Timestep</f>
        <v>2023</v>
      </c>
      <c r="B127" s="5">
        <f>Equilibrium_CO2+(B126-Equilibrium_CO2)*(1+A*Timestep)</f>
        <v>434.37890335864404</v>
      </c>
      <c r="C127" s="5">
        <f t="shared" si="19"/>
        <v>2.5341088390727493</v>
      </c>
      <c r="D127" s="5">
        <f>Aerosol_coeff*(B127-B126)</f>
        <v>-0.89612335636118934</v>
      </c>
      <c r="E127" s="5">
        <f t="shared" si="36"/>
        <v>-0.76687500000000097</v>
      </c>
      <c r="F127" s="5">
        <f t="shared" si="23"/>
        <v>1.7672338390727482</v>
      </c>
      <c r="G127" s="5">
        <f t="shared" si="20"/>
        <v>1.3254253793045612</v>
      </c>
      <c r="H127" s="5">
        <f>H126+(G127-H126)*Timestep/Response_time</f>
        <v>0.94667185494330219</v>
      </c>
      <c r="I127" s="5">
        <f t="shared" si="31"/>
        <v>6.6271268965228058E-2</v>
      </c>
      <c r="N127" s="1">
        <f t="shared" si="34"/>
        <v>-0.57502309247257355</v>
      </c>
      <c r="O127" s="1">
        <f t="shared" si="35"/>
        <v>397.50230924725736</v>
      </c>
      <c r="P127" s="1">
        <f t="shared" si="22"/>
        <v>2.0221456577360795</v>
      </c>
      <c r="Q127" s="1">
        <v>0</v>
      </c>
      <c r="R127" s="1">
        <v>0</v>
      </c>
      <c r="S127" s="1">
        <f t="shared" si="28"/>
        <v>2.0221456577360795</v>
      </c>
      <c r="T127" s="1">
        <f t="shared" si="29"/>
        <v>1.5166092433020597</v>
      </c>
      <c r="U127" s="1">
        <f t="shared" si="33"/>
        <v>7.5830462165102988E-2</v>
      </c>
    </row>
    <row r="128" spans="1:21">
      <c r="A128">
        <f>A127+Timestep</f>
        <v>2024</v>
      </c>
      <c r="B128" s="5">
        <f>Equilibrium_CO2+(B127-Equilibrium_CO2)*(1+A*Timestep)</f>
        <v>437.85242868421352</v>
      </c>
      <c r="C128" s="5">
        <f t="shared" si="19"/>
        <v>2.5800715470740583</v>
      </c>
      <c r="D128" s="5">
        <f>Aerosol_coeff*(B128-B127)</f>
        <v>-0.91628613187931129</v>
      </c>
      <c r="E128" s="5">
        <f t="shared" si="36"/>
        <v>-0.76687500000000097</v>
      </c>
      <c r="F128" s="5">
        <f t="shared" si="23"/>
        <v>1.8131965470740572</v>
      </c>
      <c r="G128" s="5">
        <f t="shared" si="20"/>
        <v>1.359897410305543</v>
      </c>
      <c r="H128" s="5">
        <f>H127+(G128-H127)*Timestep/Response_time</f>
        <v>0.96733313271141419</v>
      </c>
      <c r="I128" s="5">
        <f t="shared" si="31"/>
        <v>6.7994870515277153E-2</v>
      </c>
      <c r="N128" s="1">
        <f t="shared" si="34"/>
        <v>-0.56927286154784784</v>
      </c>
      <c r="O128" s="1">
        <f t="shared" si="35"/>
        <v>396.92728615478478</v>
      </c>
      <c r="P128" s="1">
        <f t="shared" si="22"/>
        <v>2.0137916576979649</v>
      </c>
      <c r="Q128" s="1">
        <v>0</v>
      </c>
      <c r="R128" s="1">
        <v>0</v>
      </c>
      <c r="S128" s="1">
        <f t="shared" si="28"/>
        <v>2.0137916576979649</v>
      </c>
      <c r="T128" s="1">
        <f t="shared" si="29"/>
        <v>1.5103437432734736</v>
      </c>
      <c r="U128" s="1">
        <f t="shared" si="33"/>
        <v>7.5517187163673685E-2</v>
      </c>
    </row>
    <row r="129" spans="1:21">
      <c r="A129">
        <f>A128+Timestep</f>
        <v>2025</v>
      </c>
      <c r="B129" s="5">
        <f>Equilibrium_CO2+(B128-Equilibrium_CO2)*(1+A*Timestep)</f>
        <v>441.40410832960833</v>
      </c>
      <c r="C129" s="5">
        <f t="shared" si="19"/>
        <v>2.6266929210638974</v>
      </c>
      <c r="D129" s="5">
        <f>Aerosol_coeff*(B129-B128)</f>
        <v>-0.93690256984660025</v>
      </c>
      <c r="E129" s="5">
        <f t="shared" si="36"/>
        <v>-0.76687500000000097</v>
      </c>
      <c r="F129" s="5">
        <f t="shared" si="23"/>
        <v>1.8598179210638963</v>
      </c>
      <c r="G129" s="5">
        <f t="shared" si="20"/>
        <v>1.3948634407979221</v>
      </c>
      <c r="H129" s="5">
        <f>H128+(G129-H128)*Timestep/Response_time</f>
        <v>0.98870964811573958</v>
      </c>
      <c r="I129" s="5">
        <f t="shared" si="31"/>
        <v>6.9743172039896106E-2</v>
      </c>
      <c r="N129" s="1">
        <f t="shared" si="34"/>
        <v>-0.56358013293236919</v>
      </c>
      <c r="O129" s="1">
        <f t="shared" si="35"/>
        <v>396.35801329323692</v>
      </c>
      <c r="P129" s="1">
        <f t="shared" si="22"/>
        <v>2.0055092677349218</v>
      </c>
      <c r="Q129" s="1">
        <v>0</v>
      </c>
      <c r="R129" s="1">
        <v>0</v>
      </c>
      <c r="S129" s="1">
        <f t="shared" si="28"/>
        <v>2.0055092677349218</v>
      </c>
      <c r="T129" s="1">
        <f t="shared" si="29"/>
        <v>1.5041319508011912</v>
      </c>
      <c r="U129" s="1">
        <f t="shared" si="33"/>
        <v>7.5206597540059567E-2</v>
      </c>
    </row>
    <row r="130" spans="1:21">
      <c r="A130">
        <f>A129+Timestep</f>
        <v>2026</v>
      </c>
      <c r="B130" s="5">
        <f>Equilibrium_CO2+(B129-Equilibrium_CO2)*(1+A*Timestep)</f>
        <v>445.03570076702454</v>
      </c>
      <c r="C130" s="5">
        <f t="shared" si="19"/>
        <v>2.673976986229408</v>
      </c>
      <c r="D130" s="5">
        <f>Aerosol_coeff*(B130-B129)</f>
        <v>-0.95798287766815027</v>
      </c>
      <c r="E130" s="5">
        <f t="shared" si="36"/>
        <v>-0.76687500000000097</v>
      </c>
      <c r="F130" s="5">
        <f t="shared" si="23"/>
        <v>1.907101986229407</v>
      </c>
      <c r="G130" s="5">
        <f t="shared" si="20"/>
        <v>1.4303264896720553</v>
      </c>
      <c r="H130" s="5">
        <f>H129+(G130-H129)*Timestep/Response_time</f>
        <v>1.0107904901935554</v>
      </c>
      <c r="I130" s="5">
        <f t="shared" si="31"/>
        <v>7.1516324483602761E-2</v>
      </c>
      <c r="N130" s="1">
        <f t="shared" si="34"/>
        <v>-0.55794433160304546</v>
      </c>
      <c r="O130" s="1">
        <f t="shared" si="35"/>
        <v>395.79443316030455</v>
      </c>
      <c r="P130" s="1">
        <f t="shared" si="22"/>
        <v>1.9972979755398494</v>
      </c>
      <c r="Q130" s="1">
        <v>0</v>
      </c>
      <c r="R130" s="1">
        <v>0</v>
      </c>
      <c r="S130" s="1">
        <f t="shared" si="28"/>
        <v>1.9972979755398494</v>
      </c>
      <c r="T130" s="1">
        <f t="shared" si="29"/>
        <v>1.4979734816548871</v>
      </c>
      <c r="U130" s="1">
        <f t="shared" si="33"/>
        <v>7.4898674082744351E-2</v>
      </c>
    </row>
    <row r="131" spans="1:21">
      <c r="A131">
        <f>A130+Timestep</f>
        <v>2027</v>
      </c>
      <c r="B131" s="5">
        <f>Equilibrium_CO2+(B130-Equilibrium_CO2)*(1+A*Timestep)</f>
        <v>448.74900403428262</v>
      </c>
      <c r="C131" s="5">
        <f t="shared" si="19"/>
        <v>2.7219276392499041</v>
      </c>
      <c r="D131" s="5">
        <f>Aerosol_coeff*(B131-B130)</f>
        <v>-0.97953749241568822</v>
      </c>
      <c r="E131" s="5">
        <f t="shared" si="36"/>
        <v>-0.76687500000000097</v>
      </c>
      <c r="F131" s="5">
        <f t="shared" si="23"/>
        <v>1.955052639249903</v>
      </c>
      <c r="G131" s="5">
        <f t="shared" si="20"/>
        <v>1.4662894794374273</v>
      </c>
      <c r="H131" s="5">
        <f>H130+(G131-H130)*Timestep/Response_time</f>
        <v>1.033565439655749</v>
      </c>
      <c r="I131" s="5">
        <f t="shared" si="31"/>
        <v>7.3314473971871366E-2</v>
      </c>
      <c r="N131" s="1">
        <f t="shared" si="34"/>
        <v>-0.55236488828701513</v>
      </c>
      <c r="O131" s="1">
        <f t="shared" si="35"/>
        <v>395.23648882870151</v>
      </c>
      <c r="P131" s="1">
        <f t="shared" si="22"/>
        <v>1.989157270731406</v>
      </c>
      <c r="Q131" s="1">
        <v>0</v>
      </c>
      <c r="R131" s="1">
        <v>0</v>
      </c>
      <c r="S131" s="1">
        <f t="shared" si="28"/>
        <v>1.989157270731406</v>
      </c>
      <c r="T131" s="1">
        <f t="shared" si="29"/>
        <v>1.4918679530485546</v>
      </c>
      <c r="U131" s="1">
        <f t="shared" si="33"/>
        <v>7.4593397652427729E-2</v>
      </c>
    </row>
    <row r="132" spans="1:21">
      <c r="A132">
        <f>A131+Timestep</f>
        <v>2028</v>
      </c>
      <c r="B132" s="5">
        <f>Equilibrium_CO2+(B131-Equilibrium_CO2)*(1+A*Timestep)</f>
        <v>452.54585662505394</v>
      </c>
      <c r="C132" s="5">
        <f t="shared" si="19"/>
        <v>2.7705486448412517</v>
      </c>
      <c r="D132" s="5">
        <f>Aerosol_coeff*(B132-B131)</f>
        <v>-1.0015770859950233</v>
      </c>
      <c r="E132" s="5">
        <f t="shared" si="36"/>
        <v>-0.76687500000000097</v>
      </c>
      <c r="F132" s="5">
        <f t="shared" si="23"/>
        <v>2.0036736448412507</v>
      </c>
      <c r="G132" s="5">
        <f t="shared" si="20"/>
        <v>1.502755233630938</v>
      </c>
      <c r="H132" s="5">
        <f>H131+(G132-H131)*Timestep/Response_time</f>
        <v>1.0570249293545084</v>
      </c>
      <c r="I132" s="5">
        <f t="shared" si="31"/>
        <v>7.51377616815469E-2</v>
      </c>
      <c r="N132" s="1">
        <f t="shared" si="34"/>
        <v>-0.54684123940414509</v>
      </c>
      <c r="O132" s="1">
        <f t="shared" si="35"/>
        <v>394.68412394041451</v>
      </c>
      <c r="P132" s="1">
        <f t="shared" si="22"/>
        <v>1.9810866448776414</v>
      </c>
      <c r="Q132" s="1">
        <v>0</v>
      </c>
      <c r="R132" s="1">
        <v>0</v>
      </c>
      <c r="S132" s="1">
        <f t="shared" si="28"/>
        <v>1.9810866448776414</v>
      </c>
      <c r="T132" s="1">
        <f t="shared" si="29"/>
        <v>1.4858149836582311</v>
      </c>
      <c r="U132" s="1">
        <f t="shared" si="33"/>
        <v>7.429074918291155E-2</v>
      </c>
    </row>
    <row r="133" spans="1:21">
      <c r="A133">
        <f>A132+Timestep</f>
        <v>2029</v>
      </c>
      <c r="B133" s="5">
        <f>Equilibrium_CO2+(B132-Equilibrium_CO2)*(1+A*Timestep)</f>
        <v>456.42813839911764</v>
      </c>
      <c r="C133" s="5">
        <f t="shared" ref="C133:C196" si="37">4*LN(B133/Equilibrium_CO2)/LN(2)</f>
        <v>2.8198436323873102</v>
      </c>
      <c r="D133" s="5">
        <f>Aerosol_coeff*(B133-B132)</f>
        <v>-1.024112570429917</v>
      </c>
      <c r="E133" s="5">
        <f t="shared" si="36"/>
        <v>-0.76687500000000097</v>
      </c>
      <c r="F133" s="5">
        <f t="shared" si="23"/>
        <v>2.0529686323873091</v>
      </c>
      <c r="G133" s="5">
        <f t="shared" ref="G133:G196" si="38">C_*F133</f>
        <v>1.5397264742904819</v>
      </c>
      <c r="H133" s="5">
        <f>H132+(G133-H132)*Timestep/Response_time</f>
        <v>1.0811600066013072</v>
      </c>
      <c r="I133" s="5">
        <f t="shared" si="31"/>
        <v>7.6986323714524102E-2</v>
      </c>
      <c r="N133" s="1">
        <f t="shared" si="34"/>
        <v>-0.54137282701010347</v>
      </c>
      <c r="O133" s="1">
        <f t="shared" si="35"/>
        <v>394.13728270101035</v>
      </c>
      <c r="P133" s="1">
        <f t="shared" ref="P133:P196" si="39">4*LN(O133/Equilibrium_CO2)/LN(2)</f>
        <v>1.9730855915189964</v>
      </c>
      <c r="Q133" s="1">
        <v>0</v>
      </c>
      <c r="R133" s="1">
        <v>0</v>
      </c>
      <c r="S133" s="1">
        <f t="shared" si="28"/>
        <v>1.9730855915189964</v>
      </c>
      <c r="T133" s="1">
        <f t="shared" si="29"/>
        <v>1.4798141936392473</v>
      </c>
      <c r="U133" s="1">
        <f t="shared" si="33"/>
        <v>7.3990709681962363E-2</v>
      </c>
    </row>
    <row r="134" spans="1:21">
      <c r="A134">
        <f>A133+Timestep</f>
        <v>2030</v>
      </c>
      <c r="B134" s="5">
        <f>Equilibrium_CO2+(B133-Equilibrium_CO2)*(1+A*Timestep)</f>
        <v>460.39777151309778</v>
      </c>
      <c r="C134" s="5">
        <f t="shared" si="37"/>
        <v>2.8698160926645642</v>
      </c>
      <c r="D134" s="5">
        <f>Aerosol_coeff*(B134-B133)</f>
        <v>-1.0471551032645914</v>
      </c>
      <c r="E134" s="5">
        <f t="shared" si="36"/>
        <v>-0.76687500000000097</v>
      </c>
      <c r="F134" s="5">
        <f t="shared" ref="F134:F197" si="40">C134+E134</f>
        <v>2.1029410926645631</v>
      </c>
      <c r="G134" s="5">
        <f t="shared" si="38"/>
        <v>1.5772058194984222</v>
      </c>
      <c r="H134" s="5">
        <f>H133+(G134-H133)*Timestep/Response_time</f>
        <v>1.1059622972461629</v>
      </c>
      <c r="I134" s="5">
        <f t="shared" ref="I134:I165" si="41">G134*($A134-$A133)/Response_time</f>
        <v>7.8860290974921116E-2</v>
      </c>
      <c r="N134" s="1">
        <f t="shared" si="34"/>
        <v>-0.53595909874000258</v>
      </c>
      <c r="O134" s="1">
        <f t="shared" si="35"/>
        <v>393.59590987400026</v>
      </c>
      <c r="P134" s="1">
        <f t="shared" si="39"/>
        <v>1.9651536061906931</v>
      </c>
      <c r="Q134" s="1">
        <v>0</v>
      </c>
      <c r="R134" s="1">
        <v>0</v>
      </c>
      <c r="S134" s="1">
        <f t="shared" si="28"/>
        <v>1.9651536061906931</v>
      </c>
      <c r="T134" s="1">
        <f t="shared" si="29"/>
        <v>1.4738652046430198</v>
      </c>
      <c r="U134" s="1">
        <f t="shared" ref="U134:U165" si="42">T134*($A134-$A133)/Response_time</f>
        <v>7.3693260232150989E-2</v>
      </c>
    </row>
    <row r="135" spans="1:21">
      <c r="A135">
        <f>A134+Timestep</f>
        <v>2031</v>
      </c>
      <c r="B135" s="5">
        <f>Equilibrium_CO2+(B134-Equilibrium_CO2)*(1+A*Timestep)</f>
        <v>464.45672137214251</v>
      </c>
      <c r="C135" s="5">
        <f t="shared" si="37"/>
        <v>2.9204693746660255</v>
      </c>
      <c r="D135" s="5">
        <f>Aerosol_coeff*(B135-B134)</f>
        <v>-1.0707160930880553</v>
      </c>
      <c r="E135" s="5">
        <f t="shared" si="36"/>
        <v>-0.76687500000000097</v>
      </c>
      <c r="F135" s="5">
        <f t="shared" si="40"/>
        <v>2.1535943746660244</v>
      </c>
      <c r="G135" s="5">
        <f t="shared" si="38"/>
        <v>1.6151957809995183</v>
      </c>
      <c r="H135" s="5">
        <f>H134+(G135-H134)*Timestep/Response_time</f>
        <v>1.1314239714338308</v>
      </c>
      <c r="I135" s="5">
        <f t="shared" si="41"/>
        <v>8.0759789049975911E-2</v>
      </c>
      <c r="N135" s="1">
        <f t="shared" si="34"/>
        <v>-0.53059950775260234</v>
      </c>
      <c r="O135" s="1">
        <f t="shared" si="35"/>
        <v>393.05995077526023</v>
      </c>
      <c r="P135" s="1">
        <f t="shared" si="39"/>
        <v>1.9572901864444876</v>
      </c>
      <c r="Q135" s="1">
        <v>0</v>
      </c>
      <c r="R135" s="1">
        <v>0</v>
      </c>
      <c r="S135" s="1">
        <f t="shared" ref="S135:S198" si="43">P135+R135</f>
        <v>1.9572901864444876</v>
      </c>
      <c r="T135" s="1">
        <f t="shared" ref="T135:T198" si="44">C_*S135</f>
        <v>1.4679676398333656</v>
      </c>
      <c r="U135" s="1">
        <f t="shared" si="42"/>
        <v>7.3398381991668288E-2</v>
      </c>
    </row>
    <row r="136" spans="1:21">
      <c r="A136">
        <f>A135+Timestep</f>
        <v>2032</v>
      </c>
      <c r="B136" s="5">
        <f>Equilibrium_CO2+(B135-Equilibrium_CO2)*(1+A*Timestep)</f>
        <v>468.60699760301571</v>
      </c>
      <c r="C136" s="5">
        <f t="shared" si="37"/>
        <v>2.9718066825303313</v>
      </c>
      <c r="D136" s="5">
        <f>Aerosol_coeff*(B136-B135)</f>
        <v>-1.0948072051825275</v>
      </c>
      <c r="E136" s="5">
        <f t="shared" si="36"/>
        <v>-0.76687500000000097</v>
      </c>
      <c r="F136" s="5">
        <f t="shared" si="40"/>
        <v>2.2049316825303302</v>
      </c>
      <c r="G136" s="5">
        <f t="shared" si="38"/>
        <v>1.6536987618977477</v>
      </c>
      <c r="H136" s="5">
        <f>H135+(G136-H135)*Timestep/Response_time</f>
        <v>1.1575377109570266</v>
      </c>
      <c r="I136" s="5">
        <f t="shared" si="41"/>
        <v>8.2684938094887389E-2</v>
      </c>
      <c r="N136" s="1">
        <f t="shared" si="34"/>
        <v>-0.52529351267507651</v>
      </c>
      <c r="O136" s="1">
        <f t="shared" si="35"/>
        <v>392.52935126750765</v>
      </c>
      <c r="P136" s="1">
        <f t="shared" si="39"/>
        <v>1.9494948318698275</v>
      </c>
      <c r="Q136" s="1">
        <v>0</v>
      </c>
      <c r="R136" s="1">
        <v>0</v>
      </c>
      <c r="S136" s="1">
        <f t="shared" si="43"/>
        <v>1.9494948318698275</v>
      </c>
      <c r="T136" s="1">
        <f t="shared" si="44"/>
        <v>1.4621211239023706</v>
      </c>
      <c r="U136" s="1">
        <f t="shared" si="42"/>
        <v>7.3106056195118535E-2</v>
      </c>
    </row>
    <row r="137" spans="1:21">
      <c r="A137">
        <f>A136+Timestep</f>
        <v>2033</v>
      </c>
      <c r="B137" s="5">
        <f>Equilibrium_CO2+(B136-Equilibrium_CO2)*(1+A*Timestep)</f>
        <v>472.85065504908357</v>
      </c>
      <c r="C137" s="5">
        <f t="shared" si="37"/>
        <v>3.0238310725818431</v>
      </c>
      <c r="D137" s="5">
        <f>Aerosol_coeff*(B137-B136)</f>
        <v>-1.1194403672991362</v>
      </c>
      <c r="E137" s="5">
        <f t="shared" si="36"/>
        <v>-0.76687500000000097</v>
      </c>
      <c r="F137" s="5">
        <f t="shared" si="40"/>
        <v>2.2569560725818421</v>
      </c>
      <c r="G137" s="5">
        <f t="shared" si="38"/>
        <v>1.6927170544363817</v>
      </c>
      <c r="H137" s="5">
        <f>H136+(G137-H136)*Timestep/Response_time</f>
        <v>1.1842966781309943</v>
      </c>
      <c r="I137" s="5">
        <f t="shared" si="41"/>
        <v>8.4635852721819088E-2</v>
      </c>
      <c r="N137" s="1">
        <f t="shared" si="34"/>
        <v>-0.52004057754832556</v>
      </c>
      <c r="O137" s="1">
        <f t="shared" si="35"/>
        <v>392.00405775483256</v>
      </c>
      <c r="P137" s="1">
        <f t="shared" si="39"/>
        <v>1.9417670441143875</v>
      </c>
      <c r="Q137" s="1">
        <v>0</v>
      </c>
      <c r="R137" s="1">
        <v>0</v>
      </c>
      <c r="S137" s="1">
        <f t="shared" si="43"/>
        <v>1.9417670441143875</v>
      </c>
      <c r="T137" s="1">
        <f t="shared" si="44"/>
        <v>1.4563252830857907</v>
      </c>
      <c r="U137" s="1">
        <f t="shared" si="42"/>
        <v>7.2816264154289531E-2</v>
      </c>
    </row>
    <row r="138" spans="1:21">
      <c r="A138">
        <f>A137+Timestep</f>
        <v>2034</v>
      </c>
      <c r="B138" s="5">
        <f>Equilibrium_CO2+(B137-Equilibrium_CO2)*(1+A*Timestep)</f>
        <v>477.1897947876879</v>
      </c>
      <c r="C138" s="5">
        <f t="shared" si="37"/>
        <v>3.0765454504874192</v>
      </c>
      <c r="D138" s="5">
        <f>Aerosol_coeff*(B138-B137)</f>
        <v>-1.1446277755633529</v>
      </c>
      <c r="E138" s="5">
        <f t="shared" si="36"/>
        <v>-0.76687500000000097</v>
      </c>
      <c r="F138" s="5">
        <f t="shared" si="40"/>
        <v>2.3096704504874181</v>
      </c>
      <c r="G138" s="5">
        <f t="shared" si="38"/>
        <v>1.7322528378655635</v>
      </c>
      <c r="H138" s="5">
        <f>H137+(G138-H137)*Timestep/Response_time</f>
        <v>1.2116944861177228</v>
      </c>
      <c r="I138" s="5">
        <f t="shared" si="41"/>
        <v>8.6612641893278178E-2</v>
      </c>
      <c r="N138" s="1">
        <f t="shared" si="34"/>
        <v>-0.51484017177284214</v>
      </c>
      <c r="O138" s="1">
        <f t="shared" si="35"/>
        <v>391.48401717728422</v>
      </c>
      <c r="P138" s="1">
        <f t="shared" si="39"/>
        <v>1.9341063269040131</v>
      </c>
      <c r="Q138" s="1">
        <v>0</v>
      </c>
      <c r="R138" s="1">
        <v>0</v>
      </c>
      <c r="S138" s="1">
        <f t="shared" si="43"/>
        <v>1.9341063269040131</v>
      </c>
      <c r="T138" s="1">
        <f t="shared" si="44"/>
        <v>1.4505797451780098</v>
      </c>
      <c r="U138" s="1">
        <f t="shared" si="42"/>
        <v>7.2528987258900487E-2</v>
      </c>
    </row>
    <row r="139" spans="1:21">
      <c r="A139">
        <f>A138+Timestep</f>
        <v>2035</v>
      </c>
      <c r="B139" s="5">
        <f>Equilibrium_CO2+(B138-Equilibrium_CO2)*(1+A*Timestep)</f>
        <v>481.62656517041091</v>
      </c>
      <c r="C139" s="5">
        <f t="shared" si="37"/>
        <v>3.1299525685353307</v>
      </c>
      <c r="D139" s="5">
        <f>Aerosol_coeff*(B139-B138)</f>
        <v>-1.1703819005135503</v>
      </c>
      <c r="E139" s="5">
        <f t="shared" si="36"/>
        <v>-0.76687500000000097</v>
      </c>
      <c r="F139" s="5">
        <f t="shared" si="40"/>
        <v>2.3630775685353296</v>
      </c>
      <c r="G139" s="5">
        <f t="shared" si="38"/>
        <v>1.7723081764014972</v>
      </c>
      <c r="H139" s="5">
        <f>H138+(G139-H138)*Timestep/Response_time</f>
        <v>1.2397251706319115</v>
      </c>
      <c r="I139" s="5">
        <f t="shared" si="41"/>
        <v>8.8615408820074862E-2</v>
      </c>
      <c r="N139" s="1">
        <f t="shared" si="34"/>
        <v>-0.50969177005511368</v>
      </c>
      <c r="O139" s="1">
        <f t="shared" si="35"/>
        <v>390.96917700551137</v>
      </c>
      <c r="P139" s="1">
        <f t="shared" si="39"/>
        <v>1.9265121860620649</v>
      </c>
      <c r="Q139" s="1">
        <v>0</v>
      </c>
      <c r="R139" s="1">
        <v>0</v>
      </c>
      <c r="S139" s="1">
        <f t="shared" si="43"/>
        <v>1.9265121860620649</v>
      </c>
      <c r="T139" s="1">
        <f t="shared" si="44"/>
        <v>1.4448841395465486</v>
      </c>
      <c r="U139" s="1">
        <f t="shared" si="42"/>
        <v>7.2244206977327433E-2</v>
      </c>
    </row>
    <row r="140" spans="1:21">
      <c r="A140">
        <f>A139+Timestep</f>
        <v>2036</v>
      </c>
      <c r="B140" s="5">
        <f>Equilibrium_CO2+(B139-Equilibrium_CO2)*(1+A*Timestep)</f>
        <v>486.16316288674511</v>
      </c>
      <c r="C140" s="5">
        <f t="shared" si="37"/>
        <v>3.1840550230416311</v>
      </c>
      <c r="D140" s="5">
        <f>Aerosol_coeff*(B140-B139)</f>
        <v>-1.1967154932750841</v>
      </c>
      <c r="E140" s="5">
        <f t="shared" si="36"/>
        <v>-0.76687500000000097</v>
      </c>
      <c r="F140" s="5">
        <f t="shared" si="40"/>
        <v>2.41718002304163</v>
      </c>
      <c r="G140" s="5">
        <f t="shared" si="38"/>
        <v>1.8128850172812225</v>
      </c>
      <c r="H140" s="5">
        <f>H139+(G140-H139)*Timestep/Response_time</f>
        <v>1.2683831629643769</v>
      </c>
      <c r="I140" s="5">
        <f t="shared" si="41"/>
        <v>9.0644250864061124E-2</v>
      </c>
      <c r="N140" s="1">
        <f t="shared" si="34"/>
        <v>-0.5045948523545627</v>
      </c>
      <c r="O140" s="1">
        <f t="shared" si="35"/>
        <v>390.45948523545627</v>
      </c>
      <c r="P140" s="1">
        <f t="shared" si="39"/>
        <v>1.9189841295281693</v>
      </c>
      <c r="Q140" s="1">
        <v>0</v>
      </c>
      <c r="R140" s="1">
        <v>0</v>
      </c>
      <c r="S140" s="1">
        <f t="shared" si="43"/>
        <v>1.9189841295281693</v>
      </c>
      <c r="T140" s="1">
        <f t="shared" si="44"/>
        <v>1.4392380971461269</v>
      </c>
      <c r="U140" s="1">
        <f t="shared" si="42"/>
        <v>7.1961904857306344E-2</v>
      </c>
    </row>
    <row r="141" spans="1:21">
      <c r="A141">
        <f>A140+Timestep</f>
        <v>2037</v>
      </c>
      <c r="B141" s="5">
        <f>Equilibrium_CO2+(B140-Equilibrium_CO2)*(1+A*Timestep)</f>
        <v>490.80183405169686</v>
      </c>
      <c r="C141" s="5">
        <f t="shared" si="37"/>
        <v>3.2388552518890852</v>
      </c>
      <c r="D141" s="5">
        <f>Aerosol_coeff*(B141-B140)</f>
        <v>-1.2236415918737804</v>
      </c>
      <c r="E141" s="5">
        <f t="shared" si="36"/>
        <v>-0.76687500000000097</v>
      </c>
      <c r="F141" s="5">
        <f t="shared" si="40"/>
        <v>2.4719802518890841</v>
      </c>
      <c r="G141" s="5">
        <f t="shared" si="38"/>
        <v>1.8539851889168131</v>
      </c>
      <c r="H141" s="5">
        <f>H140+(G141-H140)*Timestep/Response_time</f>
        <v>1.2976632642619987</v>
      </c>
      <c r="I141" s="5">
        <f t="shared" si="41"/>
        <v>9.2699259445840648E-2</v>
      </c>
      <c r="N141" s="1">
        <f t="shared" si="34"/>
        <v>-0.49954890383101713</v>
      </c>
      <c r="O141" s="1">
        <f t="shared" si="35"/>
        <v>389.95489038310171</v>
      </c>
      <c r="P141" s="1">
        <f t="shared" si="39"/>
        <v>1.9115216673763853</v>
      </c>
      <c r="Q141" s="1">
        <v>0</v>
      </c>
      <c r="R141" s="1">
        <v>0</v>
      </c>
      <c r="S141" s="1">
        <f t="shared" si="43"/>
        <v>1.9115216673763853</v>
      </c>
      <c r="T141" s="1">
        <f t="shared" si="44"/>
        <v>1.4336412505322889</v>
      </c>
      <c r="U141" s="1">
        <f t="shared" si="42"/>
        <v>7.1682062526614437E-2</v>
      </c>
    </row>
    <row r="142" spans="1:21">
      <c r="A142">
        <f>A141+Timestep</f>
        <v>2038</v>
      </c>
      <c r="B142" s="5">
        <f>Equilibrium_CO2+(B141-Equilibrium_CO2)*(1+A*Timestep)</f>
        <v>495.54487531786003</v>
      </c>
      <c r="C142" s="5">
        <f t="shared" si="37"/>
        <v>3.2943555322035123</v>
      </c>
      <c r="D142" s="5">
        <f>Aerosol_coeff*(B142-B141)</f>
        <v>-1.2511735276909446</v>
      </c>
      <c r="E142" s="5">
        <f t="shared" si="36"/>
        <v>-0.76687500000000097</v>
      </c>
      <c r="F142" s="5">
        <f t="shared" si="40"/>
        <v>2.5274805322035112</v>
      </c>
      <c r="G142" s="5">
        <f t="shared" si="38"/>
        <v>1.8956103991526334</v>
      </c>
      <c r="H142" s="5">
        <f>H141+(G142-H141)*Timestep/Response_time</f>
        <v>1.3275606210065305</v>
      </c>
      <c r="I142" s="5">
        <f t="shared" si="41"/>
        <v>9.4780519957631676E-2</v>
      </c>
      <c r="N142" s="1">
        <f t="shared" si="34"/>
        <v>-0.49455341479270715</v>
      </c>
      <c r="O142" s="1">
        <f t="shared" si="35"/>
        <v>389.45534147927071</v>
      </c>
      <c r="P142" s="1">
        <f t="shared" si="39"/>
        <v>1.9041243118327991</v>
      </c>
      <c r="Q142" s="1">
        <v>0</v>
      </c>
      <c r="R142" s="1">
        <v>0</v>
      </c>
      <c r="S142" s="1">
        <f t="shared" si="43"/>
        <v>1.9041243118327991</v>
      </c>
      <c r="T142" s="1">
        <f t="shared" si="44"/>
        <v>1.4280932338745993</v>
      </c>
      <c r="U142" s="1">
        <f t="shared" si="42"/>
        <v>7.1404661693729971E-2</v>
      </c>
    </row>
    <row r="143" spans="1:21">
      <c r="A143">
        <f>A142+Timestep</f>
        <v>2039</v>
      </c>
      <c r="B143" s="5">
        <f>Equilibrium_CO2+(B142-Equilibrium_CO2)*(1+A*Timestep)</f>
        <v>500.39463501251191</v>
      </c>
      <c r="C143" s="5">
        <f t="shared" si="37"/>
        <v>3.350557978172207</v>
      </c>
      <c r="D143" s="5">
        <f>Aerosol_coeff*(B143-B142)</f>
        <v>-1.2793249320639997</v>
      </c>
      <c r="E143" s="5">
        <f t="shared" si="36"/>
        <v>-0.76687500000000097</v>
      </c>
      <c r="F143" s="5">
        <f t="shared" si="40"/>
        <v>2.5836829781722059</v>
      </c>
      <c r="G143" s="5">
        <f t="shared" si="38"/>
        <v>1.9377622336291545</v>
      </c>
      <c r="H143" s="5">
        <f>H142+(G143-H142)*Timestep/Response_time</f>
        <v>1.3580707016376616</v>
      </c>
      <c r="I143" s="5">
        <f t="shared" si="41"/>
        <v>9.6888111681457723E-2</v>
      </c>
      <c r="N143" s="1">
        <f t="shared" si="34"/>
        <v>-0.48960788064477984</v>
      </c>
      <c r="O143" s="1">
        <f t="shared" si="35"/>
        <v>388.96078806447798</v>
      </c>
      <c r="P143" s="1">
        <f t="shared" si="39"/>
        <v>1.8967915772925323</v>
      </c>
      <c r="Q143" s="1">
        <v>0</v>
      </c>
      <c r="R143" s="1">
        <v>0</v>
      </c>
      <c r="S143" s="1">
        <f t="shared" si="43"/>
        <v>1.8967915772925323</v>
      </c>
      <c r="T143" s="1">
        <f t="shared" si="44"/>
        <v>1.4225936829693993</v>
      </c>
      <c r="U143" s="1">
        <f t="shared" si="42"/>
        <v>7.1129684148469957E-2</v>
      </c>
    </row>
    <row r="144" spans="1:21">
      <c r="A144">
        <f>A143+Timestep</f>
        <v>2040</v>
      </c>
      <c r="B144" s="5">
        <f>Equilibrium_CO2+(B143-Equilibrium_CO2)*(1+A*Timestep)</f>
        <v>505.35351430029345</v>
      </c>
      <c r="C144" s="5">
        <f t="shared" si="37"/>
        <v>3.4074645390088101</v>
      </c>
      <c r="D144" s="5">
        <f>Aerosol_coeff*(B144-B143)</f>
        <v>-1.3081097430354383</v>
      </c>
      <c r="E144" s="5">
        <f t="shared" si="36"/>
        <v>-0.76687500000000097</v>
      </c>
      <c r="F144" s="5">
        <f t="shared" si="40"/>
        <v>2.640589539008809</v>
      </c>
      <c r="G144" s="5">
        <f t="shared" si="38"/>
        <v>1.9804421542566066</v>
      </c>
      <c r="H144" s="5">
        <f>H143+(G144-H143)*Timestep/Response_time</f>
        <v>1.3891892742686089</v>
      </c>
      <c r="I144" s="5">
        <f t="shared" si="41"/>
        <v>9.9022107712830335E-2</v>
      </c>
      <c r="N144" s="1">
        <f t="shared" si="34"/>
        <v>-0.48471180183833212</v>
      </c>
      <c r="O144" s="1">
        <f t="shared" si="35"/>
        <v>388.47118018383321</v>
      </c>
      <c r="P144" s="1">
        <f t="shared" si="39"/>
        <v>1.8895229803361993</v>
      </c>
      <c r="Q144" s="1">
        <v>0</v>
      </c>
      <c r="R144" s="1">
        <v>0</v>
      </c>
      <c r="S144" s="1">
        <f t="shared" si="43"/>
        <v>1.8895229803361993</v>
      </c>
      <c r="T144" s="1">
        <f t="shared" si="44"/>
        <v>1.4171422352521494</v>
      </c>
      <c r="U144" s="1">
        <f t="shared" si="42"/>
        <v>7.0857111762607478E-2</v>
      </c>
    </row>
    <row r="145" spans="1:21">
      <c r="A145">
        <f>A144+Timestep</f>
        <v>2041</v>
      </c>
      <c r="B145" s="5">
        <f>Equilibrium_CO2+(B144-Equilibrium_CO2)*(1+A*Timestep)</f>
        <v>510.42396837205001</v>
      </c>
      <c r="C145" s="5">
        <f t="shared" si="37"/>
        <v>3.4650769970687554</v>
      </c>
      <c r="D145" s="5">
        <f>Aerosol_coeff*(B145-B144)</f>
        <v>-1.3375422122537175</v>
      </c>
      <c r="E145" s="5">
        <f t="shared" si="36"/>
        <v>-0.76687500000000097</v>
      </c>
      <c r="F145" s="5">
        <f t="shared" si="40"/>
        <v>2.6982019970687543</v>
      </c>
      <c r="G145" s="5">
        <f t="shared" si="38"/>
        <v>2.0236514978015658</v>
      </c>
      <c r="H145" s="5">
        <f>H144+(G145-H144)*Timestep/Response_time</f>
        <v>1.4209123854452568</v>
      </c>
      <c r="I145" s="5">
        <f t="shared" si="41"/>
        <v>0.10118257489007829</v>
      </c>
      <c r="N145" s="1">
        <f t="shared" si="34"/>
        <v>-0.47986468381994885</v>
      </c>
      <c r="O145" s="1">
        <f t="shared" si="35"/>
        <v>387.98646838199488</v>
      </c>
      <c r="P145" s="1">
        <f t="shared" si="39"/>
        <v>1.8823180397457897</v>
      </c>
      <c r="Q145" s="1">
        <v>0</v>
      </c>
      <c r="R145" s="1">
        <v>0</v>
      </c>
      <c r="S145" s="1">
        <f t="shared" si="43"/>
        <v>1.8823180397457897</v>
      </c>
      <c r="T145" s="1">
        <f t="shared" si="44"/>
        <v>1.4117385298093423</v>
      </c>
      <c r="U145" s="1">
        <f t="shared" si="42"/>
        <v>7.058692649046712E-2</v>
      </c>
    </row>
    <row r="146" spans="1:21">
      <c r="A146">
        <f>A145+Timestep</f>
        <v>2042</v>
      </c>
      <c r="B146" s="5">
        <f>Equilibrium_CO2+(B145-Equilibrium_CO2)*(1+A*Timestep)</f>
        <v>515.60850766042108</v>
      </c>
      <c r="C146" s="5">
        <f t="shared" si="37"/>
        <v>3.5233969661191273</v>
      </c>
      <c r="D146" s="5">
        <f>Aerosol_coeff*(B146-B145)</f>
        <v>-1.3676369120294234</v>
      </c>
      <c r="E146" s="5">
        <f t="shared" si="36"/>
        <v>-0.76687500000000097</v>
      </c>
      <c r="F146" s="5">
        <f t="shared" si="40"/>
        <v>2.7565219661191263</v>
      </c>
      <c r="G146" s="5">
        <f t="shared" si="38"/>
        <v>2.0673914745893445</v>
      </c>
      <c r="H146" s="5">
        <f>H145+(G146-H145)*Timestep/Response_time</f>
        <v>1.4532363399024613</v>
      </c>
      <c r="I146" s="5">
        <f t="shared" si="41"/>
        <v>0.10336957372946723</v>
      </c>
      <c r="N146" s="1">
        <f t="shared" si="34"/>
        <v>-0.4750660369817496</v>
      </c>
      <c r="O146" s="1">
        <f t="shared" si="35"/>
        <v>387.50660369817496</v>
      </c>
      <c r="P146" s="1">
        <f t="shared" si="39"/>
        <v>1.8751762765200031</v>
      </c>
      <c r="Q146" s="1">
        <v>0</v>
      </c>
      <c r="R146" s="1">
        <v>0</v>
      </c>
      <c r="S146" s="1">
        <f t="shared" si="43"/>
        <v>1.8751762765200031</v>
      </c>
      <c r="T146" s="1">
        <f t="shared" si="44"/>
        <v>1.4063822073900023</v>
      </c>
      <c r="U146" s="1">
        <f t="shared" si="42"/>
        <v>7.0319110369500115E-2</v>
      </c>
    </row>
    <row r="147" spans="1:21">
      <c r="A147">
        <f>A146+Timestep</f>
        <v>2043</v>
      </c>
      <c r="B147" s="5">
        <f>Equilibrium_CO2+(B146-Equilibrium_CO2)*(1+A*Timestep)</f>
        <v>520.90969908278055</v>
      </c>
      <c r="C147" s="5">
        <f t="shared" si="37"/>
        <v>3.5824258897664731</v>
      </c>
      <c r="D147" s="5">
        <f>Aerosol_coeff*(B147-B146)</f>
        <v>-1.3984087425500977</v>
      </c>
      <c r="E147" s="5">
        <f t="shared" si="36"/>
        <v>-0.76687500000000097</v>
      </c>
      <c r="F147" s="5">
        <f t="shared" si="40"/>
        <v>2.8155508897664721</v>
      </c>
      <c r="G147" s="5">
        <f t="shared" si="38"/>
        <v>2.111663167324854</v>
      </c>
      <c r="H147" s="5">
        <f>H146+(G147-H146)*Timestep/Response_time</f>
        <v>1.4861576812735808</v>
      </c>
      <c r="I147" s="5">
        <f t="shared" si="41"/>
        <v>0.1055831583662427</v>
      </c>
      <c r="N147" s="1">
        <f t="shared" si="34"/>
        <v>-0.47031537661193229</v>
      </c>
      <c r="O147" s="1">
        <f t="shared" si="35"/>
        <v>387.03153766119323</v>
      </c>
      <c r="P147" s="1">
        <f t="shared" si="39"/>
        <v>1.8680972138890286</v>
      </c>
      <c r="Q147" s="1">
        <v>0</v>
      </c>
      <c r="R147" s="1">
        <v>0</v>
      </c>
      <c r="S147" s="1">
        <f t="shared" si="43"/>
        <v>1.8680972138890286</v>
      </c>
      <c r="T147" s="1">
        <f t="shared" si="44"/>
        <v>1.4010729104167714</v>
      </c>
      <c r="U147" s="1">
        <f t="shared" si="42"/>
        <v>7.0053645520838564E-2</v>
      </c>
    </row>
    <row r="148" spans="1:21">
      <c r="A148">
        <f>A147+Timestep</f>
        <v>2044</v>
      </c>
      <c r="B148" s="5">
        <f>Equilibrium_CO2+(B147-Equilibrium_CO2)*(1+A*Timestep)</f>
        <v>526.33016731214309</v>
      </c>
      <c r="C148" s="5">
        <f t="shared" si="37"/>
        <v>3.6421650400458057</v>
      </c>
      <c r="D148" s="5">
        <f>Aerosol_coeff*(B148-B147)</f>
        <v>-1.4298729392574716</v>
      </c>
      <c r="E148" s="5">
        <f t="shared" si="36"/>
        <v>-0.76687500000000097</v>
      </c>
      <c r="F148" s="5">
        <f t="shared" si="40"/>
        <v>2.8752900400458046</v>
      </c>
      <c r="G148" s="5">
        <f t="shared" si="38"/>
        <v>2.1564675300343534</v>
      </c>
      <c r="H148" s="5">
        <f>H147+(G148-H147)*Timestep/Response_time</f>
        <v>1.5196731737116194</v>
      </c>
      <c r="I148" s="5">
        <f t="shared" si="41"/>
        <v>0.10782337650171767</v>
      </c>
      <c r="N148" s="1">
        <f t="shared" si="34"/>
        <v>-0.46561222284581277</v>
      </c>
      <c r="O148" s="1">
        <f t="shared" si="35"/>
        <v>386.56122228458128</v>
      </c>
      <c r="P148" s="1">
        <f t="shared" si="39"/>
        <v>1.8610803773287956</v>
      </c>
      <c r="Q148" s="1">
        <v>0</v>
      </c>
      <c r="R148" s="1">
        <v>0</v>
      </c>
      <c r="S148" s="1">
        <f t="shared" si="43"/>
        <v>1.8610803773287956</v>
      </c>
      <c r="T148" s="1">
        <f t="shared" si="44"/>
        <v>1.3958102829965968</v>
      </c>
      <c r="U148" s="1">
        <f t="shared" si="42"/>
        <v>6.9790514149829841E-2</v>
      </c>
    </row>
    <row r="149" spans="1:21">
      <c r="A149">
        <f>A148+Timestep</f>
        <v>2045</v>
      </c>
      <c r="B149" s="5">
        <f>Equilibrium_CO2+(B148-Equilibrium_CO2)*(1+A*Timestep)</f>
        <v>531.87259607666624</v>
      </c>
      <c r="C149" s="5">
        <f t="shared" si="37"/>
        <v>3.7026155161737133</v>
      </c>
      <c r="D149" s="5">
        <f>Aerosol_coeff*(B149-B148)</f>
        <v>-1.4620450803907523</v>
      </c>
      <c r="E149" s="5">
        <f t="shared" si="36"/>
        <v>-0.76687500000000097</v>
      </c>
      <c r="F149" s="5">
        <f t="shared" si="40"/>
        <v>2.9357405161737122</v>
      </c>
      <c r="G149" s="5">
        <f t="shared" si="38"/>
        <v>2.2018053871302841</v>
      </c>
      <c r="H149" s="5">
        <f>H148+(G149-H148)*Timestep/Response_time</f>
        <v>1.5537797843825527</v>
      </c>
      <c r="I149" s="5">
        <f t="shared" si="41"/>
        <v>0.1100902693565142</v>
      </c>
      <c r="N149" s="1">
        <f t="shared" ref="N149:N180" si="45">(Without_Us_target-O149)*0.01</f>
        <v>-0.46095610061735443</v>
      </c>
      <c r="O149" s="1">
        <f t="shared" si="35"/>
        <v>386.09561006173544</v>
      </c>
      <c r="P149" s="1">
        <f t="shared" si="39"/>
        <v>1.8541252945746698</v>
      </c>
      <c r="Q149" s="1">
        <v>0</v>
      </c>
      <c r="R149" s="1">
        <v>0</v>
      </c>
      <c r="S149" s="1">
        <f t="shared" si="43"/>
        <v>1.8541252945746698</v>
      </c>
      <c r="T149" s="1">
        <f t="shared" si="44"/>
        <v>1.3905939709310022</v>
      </c>
      <c r="U149" s="1">
        <f t="shared" si="42"/>
        <v>6.9529698546550112E-2</v>
      </c>
    </row>
    <row r="150" spans="1:21">
      <c r="A150">
        <f>A149+Timestep</f>
        <v>2046</v>
      </c>
      <c r="B150" s="5">
        <f>Equilibrium_CO2+(B149-Equilibrium_CO2)*(1+A*Timestep)</f>
        <v>537.53972948839123</v>
      </c>
      <c r="C150" s="5">
        <f t="shared" si="37"/>
        <v>3.7637782434681597</v>
      </c>
      <c r="D150" s="5">
        <f>Aerosol_coeff*(B150-B149)</f>
        <v>-1.494941094699562</v>
      </c>
      <c r="E150" s="5">
        <f t="shared" si="36"/>
        <v>-0.76687500000000097</v>
      </c>
      <c r="F150" s="5">
        <f t="shared" si="40"/>
        <v>2.9969032434681586</v>
      </c>
      <c r="G150" s="5">
        <f t="shared" si="38"/>
        <v>2.2476774326011189</v>
      </c>
      <c r="H150" s="5">
        <f>H149+(G150-H149)*Timestep/Response_time</f>
        <v>1.588474666793481</v>
      </c>
      <c r="I150" s="5">
        <f t="shared" si="41"/>
        <v>0.11238387163005595</v>
      </c>
      <c r="N150" s="1">
        <f t="shared" si="45"/>
        <v>-0.45634653961118093</v>
      </c>
      <c r="O150" s="1">
        <f t="shared" si="35"/>
        <v>385.63465396111809</v>
      </c>
      <c r="P150" s="1">
        <f t="shared" si="39"/>
        <v>1.8472314956346327</v>
      </c>
      <c r="Q150" s="1">
        <v>0</v>
      </c>
      <c r="R150" s="1">
        <v>0</v>
      </c>
      <c r="S150" s="1">
        <f t="shared" si="43"/>
        <v>1.8472314956346327</v>
      </c>
      <c r="T150" s="1">
        <f t="shared" si="44"/>
        <v>1.3854236217259746</v>
      </c>
      <c r="U150" s="1">
        <f t="shared" si="42"/>
        <v>6.9271181086298733E-2</v>
      </c>
    </row>
    <row r="151" spans="1:21">
      <c r="A151">
        <f>A150+Timestep</f>
        <v>2047</v>
      </c>
      <c r="B151" s="5">
        <f>Equilibrium_CO2+(B150-Equilibrium_CO2)*(1+A*Timestep)</f>
        <v>543.33437340188004</v>
      </c>
      <c r="C151" s="5">
        <f t="shared" si="37"/>
        <v>3.8256539724372329</v>
      </c>
      <c r="D151" s="5">
        <f>Aerosol_coeff*(B151-B150)</f>
        <v>-1.5285772693303048</v>
      </c>
      <c r="E151" s="5">
        <f t="shared" si="36"/>
        <v>-0.76687500000000097</v>
      </c>
      <c r="F151" s="5">
        <f t="shared" si="40"/>
        <v>3.0587789724372318</v>
      </c>
      <c r="G151" s="5">
        <f t="shared" si="38"/>
        <v>2.294084229327924</v>
      </c>
      <c r="H151" s="5">
        <f>H150+(G151-H150)*Timestep/Response_time</f>
        <v>1.6237551449202032</v>
      </c>
      <c r="I151" s="5">
        <f t="shared" si="41"/>
        <v>0.1147042114663962</v>
      </c>
      <c r="N151" s="1">
        <f t="shared" si="45"/>
        <v>-0.4517830742150693</v>
      </c>
      <c r="O151" s="1">
        <f t="shared" si="35"/>
        <v>385.17830742150693</v>
      </c>
      <c r="P151" s="1">
        <f t="shared" si="39"/>
        <v>1.8403985128019305</v>
      </c>
      <c r="Q151" s="1">
        <v>0</v>
      </c>
      <c r="R151" s="1">
        <v>0</v>
      </c>
      <c r="S151" s="1">
        <f t="shared" si="43"/>
        <v>1.8403985128019305</v>
      </c>
      <c r="T151" s="1">
        <f t="shared" si="44"/>
        <v>1.3802988846014479</v>
      </c>
      <c r="U151" s="1">
        <f t="shared" si="42"/>
        <v>6.90149442300724E-2</v>
      </c>
    </row>
    <row r="152" spans="1:21">
      <c r="A152">
        <f>A151+Timestep</f>
        <v>2048</v>
      </c>
      <c r="B152" s="5">
        <f>Equilibrium_CO2+(B151-Equilibrium_CO2)*(1+A*Timestep)</f>
        <v>549.25939680342231</v>
      </c>
      <c r="C152" s="5">
        <f t="shared" si="37"/>
        <v>3.8882432780387335</v>
      </c>
      <c r="D152" s="5">
        <f>Aerosol_coeff*(B152-B151)</f>
        <v>-1.5629702578902238</v>
      </c>
      <c r="E152" s="5">
        <f t="shared" si="36"/>
        <v>-0.76687500000000097</v>
      </c>
      <c r="F152" s="5">
        <f t="shared" si="40"/>
        <v>3.1213682780387324</v>
      </c>
      <c r="G152" s="5">
        <f t="shared" si="38"/>
        <v>2.3410262085290494</v>
      </c>
      <c r="H152" s="5">
        <f>H151+(G152-H151)*Timestep/Response_time</f>
        <v>1.6596186981006456</v>
      </c>
      <c r="I152" s="5">
        <f t="shared" si="41"/>
        <v>0.11705131042645248</v>
      </c>
      <c r="N152" s="1">
        <f t="shared" si="45"/>
        <v>-0.44726524347291846</v>
      </c>
      <c r="O152" s="1">
        <f t="shared" si="35"/>
        <v>384.72652434729184</v>
      </c>
      <c r="P152" s="1">
        <f t="shared" si="39"/>
        <v>1.8336258806672092</v>
      </c>
      <c r="Q152" s="1">
        <v>0</v>
      </c>
      <c r="R152" s="1">
        <v>0</v>
      </c>
      <c r="S152" s="1">
        <f t="shared" si="43"/>
        <v>1.8336258806672092</v>
      </c>
      <c r="T152" s="1">
        <f t="shared" si="44"/>
        <v>1.375219410500407</v>
      </c>
      <c r="U152" s="1">
        <f t="shared" si="42"/>
        <v>6.8760970525020351E-2</v>
      </c>
    </row>
    <row r="153" spans="1:21">
      <c r="A153">
        <f>A152+Timestep</f>
        <v>2049</v>
      </c>
      <c r="B153" s="5">
        <f>Equilibrium_CO2+(B152-Equilibrium_CO2)*(1+A*Timestep)</f>
        <v>555.31773323149923</v>
      </c>
      <c r="C153" s="5">
        <f t="shared" si="37"/>
        <v>3.9515465591121677</v>
      </c>
      <c r="D153" s="5">
        <f>Aerosol_coeff*(B153-B152)</f>
        <v>-1.5981370886927446</v>
      </c>
      <c r="E153" s="5">
        <f t="shared" si="36"/>
        <v>-0.76687500000000097</v>
      </c>
      <c r="F153" s="5">
        <f t="shared" si="40"/>
        <v>3.1846715591121666</v>
      </c>
      <c r="G153" s="5">
        <f t="shared" si="38"/>
        <v>2.3885036693341251</v>
      </c>
      <c r="H153" s="5">
        <f>H152+(G153-H152)*Timestep/Response_time</f>
        <v>1.6960629466623196</v>
      </c>
      <c r="I153" s="5">
        <f t="shared" si="41"/>
        <v>0.11942518346670625</v>
      </c>
      <c r="N153" s="1">
        <f t="shared" si="45"/>
        <v>-0.44279259103818902</v>
      </c>
      <c r="O153" s="1">
        <f t="shared" si="35"/>
        <v>384.2792591038189</v>
      </c>
      <c r="P153" s="1">
        <f t="shared" si="39"/>
        <v>1.8269131361301361</v>
      </c>
      <c r="Q153" s="1">
        <v>0</v>
      </c>
      <c r="R153" s="1">
        <v>0</v>
      </c>
      <c r="S153" s="1">
        <f t="shared" si="43"/>
        <v>1.8269131361301361</v>
      </c>
      <c r="T153" s="1">
        <f t="shared" si="44"/>
        <v>1.3701848520976021</v>
      </c>
      <c r="U153" s="1">
        <f t="shared" si="42"/>
        <v>6.8509242604880102E-2</v>
      </c>
    </row>
    <row r="154" spans="1:21">
      <c r="A154">
        <f>A153+Timestep</f>
        <v>2050</v>
      </c>
      <c r="B154" s="5">
        <f>Equilibrium_CO2+(B153-Equilibrium_CO2)*(1+A*Timestep)</f>
        <v>561.51238222920801</v>
      </c>
      <c r="C154" s="5">
        <f t="shared" si="37"/>
        <v>4.0155640379843192</v>
      </c>
      <c r="D154" s="5">
        <f>Aerosol_coeff*(B154-B153)</f>
        <v>-1.6340951731883639</v>
      </c>
      <c r="E154" s="5">
        <f t="shared" si="36"/>
        <v>-0.76687500000000097</v>
      </c>
      <c r="F154" s="5">
        <f t="shared" si="40"/>
        <v>3.2486890379843181</v>
      </c>
      <c r="G154" s="5">
        <f t="shared" si="38"/>
        <v>2.4365167784882384</v>
      </c>
      <c r="H154" s="5">
        <f>H153+(G154-H153)*Timestep/Response_time</f>
        <v>1.7330856382536155</v>
      </c>
      <c r="I154" s="5">
        <f t="shared" si="41"/>
        <v>0.12182583892441193</v>
      </c>
      <c r="N154" s="1">
        <f t="shared" si="45"/>
        <v>-0.43836466512780703</v>
      </c>
      <c r="O154" s="1">
        <f t="shared" si="35"/>
        <v>383.8364665127807</v>
      </c>
      <c r="P154" s="1">
        <f t="shared" si="39"/>
        <v>1.8202598184105174</v>
      </c>
      <c r="Q154" s="1">
        <v>0</v>
      </c>
      <c r="R154" s="1">
        <v>0</v>
      </c>
      <c r="S154" s="1">
        <f t="shared" si="43"/>
        <v>1.8202598184105174</v>
      </c>
      <c r="T154" s="1">
        <f t="shared" si="44"/>
        <v>1.3651948638078881</v>
      </c>
      <c r="U154" s="1">
        <f t="shared" si="42"/>
        <v>6.8259743190394406E-2</v>
      </c>
    </row>
    <row r="155" spans="1:21">
      <c r="A155">
        <f>A154+Timestep</f>
        <v>2051</v>
      </c>
      <c r="B155" s="5">
        <f>Equilibrium_CO2+(B154-Equilibrium_CO2)*(1+A*Timestep)</f>
        <v>567.84641082936514</v>
      </c>
      <c r="C155" s="5">
        <f t="shared" si="37"/>
        <v>4.0802957602492365</v>
      </c>
      <c r="D155" s="5">
        <f>Aerosol_coeff*(B155-B154)</f>
        <v>-1.6708623145850747</v>
      </c>
      <c r="E155" s="5">
        <f t="shared" si="36"/>
        <v>-0.76687500000000097</v>
      </c>
      <c r="F155" s="5">
        <f t="shared" si="40"/>
        <v>3.3134207602492354</v>
      </c>
      <c r="G155" s="5">
        <f t="shared" si="38"/>
        <v>2.4850655701869266</v>
      </c>
      <c r="H155" s="5">
        <f>H154+(G155-H154)*Timestep/Response_time</f>
        <v>1.7706846348502812</v>
      </c>
      <c r="I155" s="5">
        <f t="shared" si="41"/>
        <v>0.12425327850934634</v>
      </c>
      <c r="N155" s="1">
        <f t="shared" si="45"/>
        <v>-0.43398101847652926</v>
      </c>
      <c r="O155" s="1">
        <f t="shared" si="35"/>
        <v>383.39810184765292</v>
      </c>
      <c r="P155" s="1">
        <f t="shared" si="39"/>
        <v>1.8136654690589178</v>
      </c>
      <c r="Q155" s="1">
        <v>0</v>
      </c>
      <c r="R155" s="1">
        <v>0</v>
      </c>
      <c r="S155" s="1">
        <f t="shared" si="43"/>
        <v>1.8136654690589178</v>
      </c>
      <c r="T155" s="1">
        <f t="shared" si="44"/>
        <v>1.3602491017941882</v>
      </c>
      <c r="U155" s="1">
        <f t="shared" si="42"/>
        <v>6.8012455089709406E-2</v>
      </c>
    </row>
    <row r="156" spans="1:21">
      <c r="A156">
        <f>A155+Timestep</f>
        <v>2052</v>
      </c>
      <c r="B156" s="5">
        <f>Equilibrium_CO2+(B155-Equilibrium_CO2)*(1+A*Timestep)</f>
        <v>574.32295507302592</v>
      </c>
      <c r="C156" s="5">
        <f t="shared" si="37"/>
        <v>4.1457415947231091</v>
      </c>
      <c r="D156" s="5">
        <f>Aerosol_coeff*(B156-B155)</f>
        <v>-1.7084567166632711</v>
      </c>
      <c r="E156" s="5">
        <f t="shared" si="36"/>
        <v>-0.76687500000000097</v>
      </c>
      <c r="F156" s="5">
        <f t="shared" si="40"/>
        <v>3.378866594723108</v>
      </c>
      <c r="G156" s="5">
        <f t="shared" si="38"/>
        <v>2.5341499460423309</v>
      </c>
      <c r="H156" s="5">
        <f>H155+(G156-H155)*Timestep/Response_time</f>
        <v>1.8088579004098837</v>
      </c>
      <c r="I156" s="5">
        <f t="shared" si="41"/>
        <v>0.12670749730211656</v>
      </c>
      <c r="N156" s="1">
        <f t="shared" si="45"/>
        <v>-0.42964120829176411</v>
      </c>
      <c r="O156" s="1">
        <f t="shared" si="35"/>
        <v>382.96412082917641</v>
      </c>
      <c r="P156" s="1">
        <f t="shared" si="39"/>
        <v>1.8071296319667864</v>
      </c>
      <c r="Q156" s="1">
        <v>0</v>
      </c>
      <c r="R156" s="1">
        <v>0</v>
      </c>
      <c r="S156" s="1">
        <f t="shared" si="43"/>
        <v>1.8071296319667864</v>
      </c>
      <c r="T156" s="1">
        <f t="shared" si="44"/>
        <v>1.3553472239750899</v>
      </c>
      <c r="U156" s="1">
        <f t="shared" si="42"/>
        <v>6.7767361198754497E-2</v>
      </c>
    </row>
    <row r="157" spans="1:21">
      <c r="A157">
        <f>A156+Timestep</f>
        <v>2053</v>
      </c>
      <c r="B157" s="5">
        <f>Equilibrium_CO2+(B156-Equilibrium_CO2)*(1+A*Timestep)</f>
        <v>580.94522156216908</v>
      </c>
      <c r="C157" s="5">
        <f t="shared" si="37"/>
        <v>4.2119012335741024</v>
      </c>
      <c r="D157" s="5">
        <f>Aerosol_coeff*(B157-B156)</f>
        <v>-1.7468969927881965</v>
      </c>
      <c r="E157" s="5">
        <f t="shared" si="36"/>
        <v>-0.76687500000000097</v>
      </c>
      <c r="F157" s="5">
        <f t="shared" si="40"/>
        <v>3.4450262335741013</v>
      </c>
      <c r="G157" s="5">
        <f t="shared" si="38"/>
        <v>2.5837696751805761</v>
      </c>
      <c r="H157" s="5">
        <f>H156+(G157-H156)*Timestep/Response_time</f>
        <v>1.8476034891484183</v>
      </c>
      <c r="I157" s="5">
        <f t="shared" si="41"/>
        <v>0.1291884837590288</v>
      </c>
      <c r="N157" s="1">
        <f t="shared" si="45"/>
        <v>-0.42534479620884669</v>
      </c>
      <c r="O157" s="1">
        <f t="shared" si="35"/>
        <v>382.53447962088467</v>
      </c>
      <c r="P157" s="1">
        <f t="shared" si="39"/>
        <v>1.8006518533761027</v>
      </c>
      <c r="Q157" s="1">
        <v>0</v>
      </c>
      <c r="R157" s="1">
        <v>0</v>
      </c>
      <c r="S157" s="1">
        <f t="shared" si="43"/>
        <v>1.8006518533761027</v>
      </c>
      <c r="T157" s="1">
        <f t="shared" si="44"/>
        <v>1.3504888900320771</v>
      </c>
      <c r="U157" s="1">
        <f t="shared" si="42"/>
        <v>6.7524444501603859E-2</v>
      </c>
    </row>
    <row r="158" spans="1:21">
      <c r="A158">
        <f>A157+Timestep</f>
        <v>2054</v>
      </c>
      <c r="B158" s="5">
        <f>Equilibrium_CO2+(B157-Equilibrium_CO2)*(1+A*Timestep)</f>
        <v>587.71648904731785</v>
      </c>
      <c r="C158" s="5">
        <f t="shared" si="37"/>
        <v>4.2787741926268987</v>
      </c>
      <c r="D158" s="5">
        <f>Aerosol_coeff*(B158-B157)</f>
        <v>-1.7862021751259021</v>
      </c>
      <c r="E158" s="5">
        <f t="shared" si="36"/>
        <v>-0.76687500000000097</v>
      </c>
      <c r="F158" s="5">
        <f t="shared" si="40"/>
        <v>3.5118991926268976</v>
      </c>
      <c r="G158" s="5">
        <f t="shared" si="38"/>
        <v>2.6339243944701733</v>
      </c>
      <c r="H158" s="5">
        <f>H157+(G158-H157)*Timestep/Response_time</f>
        <v>1.886919534414506</v>
      </c>
      <c r="I158" s="5">
        <f t="shared" si="41"/>
        <v>0.13169621972350867</v>
      </c>
      <c r="N158" s="1">
        <f t="shared" si="45"/>
        <v>-0.42109134824675837</v>
      </c>
      <c r="O158" s="1">
        <f t="shared" si="35"/>
        <v>382.10913482467583</v>
      </c>
      <c r="P158" s="1">
        <f t="shared" si="39"/>
        <v>1.7942316818885344</v>
      </c>
      <c r="Q158" s="1">
        <v>0</v>
      </c>
      <c r="R158" s="1">
        <v>0</v>
      </c>
      <c r="S158" s="1">
        <f t="shared" si="43"/>
        <v>1.7942316818885344</v>
      </c>
      <c r="T158" s="1">
        <f t="shared" si="44"/>
        <v>1.3456737614164007</v>
      </c>
      <c r="U158" s="1">
        <f t="shared" si="42"/>
        <v>6.7283688070820039E-2</v>
      </c>
    </row>
    <row r="159" spans="1:21">
      <c r="A159">
        <f>A158+Timestep</f>
        <v>2055</v>
      </c>
      <c r="B159" s="5">
        <f>Equilibrium_CO2+(B158-Equilibrium_CO2)*(1+A*Timestep)</f>
        <v>594.64011005088241</v>
      </c>
      <c r="C159" s="5">
        <f t="shared" si="37"/>
        <v>4.3463598118413049</v>
      </c>
      <c r="D159" s="5">
        <f>Aerosol_coeff*(B159-B158)</f>
        <v>-1.8263917240662206</v>
      </c>
      <c r="E159" s="5">
        <f t="shared" si="36"/>
        <v>-0.76687500000000097</v>
      </c>
      <c r="F159" s="5">
        <f t="shared" si="40"/>
        <v>3.5794848118413038</v>
      </c>
      <c r="G159" s="5">
        <f t="shared" si="38"/>
        <v>2.6846136088809778</v>
      </c>
      <c r="H159" s="5">
        <f>H158+(G159-H158)*Timestep/Response_time</f>
        <v>1.9268042381378296</v>
      </c>
      <c r="I159" s="5">
        <f t="shared" si="41"/>
        <v>0.1342306804440489</v>
      </c>
      <c r="N159" s="1">
        <f t="shared" si="45"/>
        <v>-0.41688043476429071</v>
      </c>
      <c r="O159" s="1">
        <f t="shared" si="35"/>
        <v>381.68804347642907</v>
      </c>
      <c r="P159" s="1">
        <f t="shared" si="39"/>
        <v>1.7878686684741318</v>
      </c>
      <c r="Q159" s="1">
        <v>0</v>
      </c>
      <c r="R159" s="1">
        <v>0</v>
      </c>
      <c r="S159" s="1">
        <f t="shared" si="43"/>
        <v>1.7878686684741318</v>
      </c>
      <c r="T159" s="1">
        <f t="shared" si="44"/>
        <v>1.3409015013555989</v>
      </c>
      <c r="U159" s="1">
        <f t="shared" si="42"/>
        <v>6.7045075067779944E-2</v>
      </c>
    </row>
    <row r="160" spans="1:21">
      <c r="A160">
        <f>A159+Timestep</f>
        <v>2056</v>
      </c>
      <c r="B160" s="5">
        <f>Equilibrium_CO2+(B159-Equilibrium_CO2)*(1+A*Timestep)</f>
        <v>601.71951252702729</v>
      </c>
      <c r="C160" s="5">
        <f t="shared" si="37"/>
        <v>4.4146572559639017</v>
      </c>
      <c r="D160" s="5">
        <f>Aerosol_coeff*(B160-B159)</f>
        <v>-1.8674855378577404</v>
      </c>
      <c r="E160" s="5">
        <f t="shared" si="36"/>
        <v>-0.76687500000000097</v>
      </c>
      <c r="F160" s="5">
        <f t="shared" si="40"/>
        <v>3.6477822559639006</v>
      </c>
      <c r="G160" s="5">
        <f t="shared" si="38"/>
        <v>2.7358366919729256</v>
      </c>
      <c r="H160" s="5">
        <f>H159+(G160-H159)*Timestep/Response_time</f>
        <v>1.9672558608295845</v>
      </c>
      <c r="I160" s="5">
        <f t="shared" si="41"/>
        <v>0.13679183459864627</v>
      </c>
      <c r="N160" s="1">
        <f t="shared" si="45"/>
        <v>-0.41271163041664805</v>
      </c>
      <c r="O160" s="1">
        <f t="shared" si="35"/>
        <v>381.27116304166481</v>
      </c>
      <c r="P160" s="1">
        <f t="shared" si="39"/>
        <v>1.7815623664795521</v>
      </c>
      <c r="Q160" s="1">
        <v>0</v>
      </c>
      <c r="R160" s="1">
        <v>0</v>
      </c>
      <c r="S160" s="1">
        <f t="shared" si="43"/>
        <v>1.7815623664795521</v>
      </c>
      <c r="T160" s="1">
        <f t="shared" si="44"/>
        <v>1.3361717748596642</v>
      </c>
      <c r="U160" s="1">
        <f t="shared" si="42"/>
        <v>6.6808588742983205E-2</v>
      </c>
    </row>
    <row r="161" spans="1:21">
      <c r="A161">
        <f>A160+Timestep</f>
        <v>2057</v>
      </c>
      <c r="B161" s="5">
        <f>Equilibrium_CO2+(B160-Equilibrium_CO2)*(1+A*Timestep)</f>
        <v>608.95820155888532</v>
      </c>
      <c r="C161" s="5">
        <f t="shared" si="37"/>
        <v>4.4836655153513956</v>
      </c>
      <c r="D161" s="5">
        <f>Aerosol_coeff*(B161-B160)</f>
        <v>-1.9095039624595112</v>
      </c>
      <c r="E161" s="5">
        <f t="shared" si="36"/>
        <v>-0.76687500000000097</v>
      </c>
      <c r="F161" s="5">
        <f t="shared" si="40"/>
        <v>3.7167905153513945</v>
      </c>
      <c r="G161" s="5">
        <f t="shared" si="38"/>
        <v>2.7875928865135458</v>
      </c>
      <c r="H161" s="5">
        <f>H160+(G161-H160)*Timestep/Response_time</f>
        <v>2.0082727121137824</v>
      </c>
      <c r="I161" s="5">
        <f t="shared" si="41"/>
        <v>0.13937964432567729</v>
      </c>
      <c r="N161" s="1">
        <f t="shared" si="45"/>
        <v>-0.40858451411248153</v>
      </c>
      <c r="O161" s="1">
        <f t="shared" si="35"/>
        <v>380.85845141124815</v>
      </c>
      <c r="P161" s="1">
        <f t="shared" si="39"/>
        <v>1.7753123316358241</v>
      </c>
      <c r="Q161" s="1">
        <v>0</v>
      </c>
      <c r="R161" s="1">
        <v>0</v>
      </c>
      <c r="S161" s="1">
        <f t="shared" si="43"/>
        <v>1.7753123316358241</v>
      </c>
      <c r="T161" s="1">
        <f t="shared" si="44"/>
        <v>1.3314842487268681</v>
      </c>
      <c r="U161" s="1">
        <f t="shared" si="42"/>
        <v>6.65742124363434E-2</v>
      </c>
    </row>
    <row r="162" spans="1:21">
      <c r="A162">
        <f>A161+Timestep</f>
        <v>2058</v>
      </c>
      <c r="B162" s="5">
        <f>Equilibrium_CO2+(B161-Equilibrium_CO2)*(1+A*Timestep)</f>
        <v>616.35976109396029</v>
      </c>
      <c r="C162" s="5">
        <f t="shared" si="37"/>
        <v>4.553383406963933</v>
      </c>
      <c r="D162" s="5">
        <f>Aerosol_coeff*(B162-B161)</f>
        <v>-1.9524678016148846</v>
      </c>
      <c r="E162" s="5">
        <f t="shared" si="36"/>
        <v>-0.76687500000000097</v>
      </c>
      <c r="F162" s="5">
        <f t="shared" si="40"/>
        <v>3.7865084069639319</v>
      </c>
      <c r="G162" s="5">
        <f t="shared" si="38"/>
        <v>2.8398813052229488</v>
      </c>
      <c r="H162" s="5">
        <f>H161+(G162-H161)*Timestep/Response_time</f>
        <v>2.0498531417692409</v>
      </c>
      <c r="I162" s="5">
        <f t="shared" si="41"/>
        <v>0.14199406526114744</v>
      </c>
      <c r="N162" s="1">
        <f t="shared" si="45"/>
        <v>-0.40449866897135678</v>
      </c>
      <c r="O162" s="1">
        <f t="shared" si="35"/>
        <v>380.44986689713568</v>
      </c>
      <c r="P162" s="1">
        <f t="shared" si="39"/>
        <v>1.7691181220656576</v>
      </c>
      <c r="Q162" s="1">
        <v>0</v>
      </c>
      <c r="R162" s="1">
        <v>0</v>
      </c>
      <c r="S162" s="1">
        <f t="shared" si="43"/>
        <v>1.7691181220656576</v>
      </c>
      <c r="T162" s="1">
        <f t="shared" si="44"/>
        <v>1.3268385915492431</v>
      </c>
      <c r="U162" s="1">
        <f t="shared" si="42"/>
        <v>6.6341929577462155E-2</v>
      </c>
    </row>
    <row r="163" spans="1:21">
      <c r="A163">
        <f>A162+Timestep</f>
        <v>2059</v>
      </c>
      <c r="B163" s="5">
        <f>Equilibrium_CO2+(B162-Equilibrium_CO2)*(1+A*Timestep)</f>
        <v>623.92785571857439</v>
      </c>
      <c r="C163" s="5">
        <f t="shared" si="37"/>
        <v>4.6238095755263071</v>
      </c>
      <c r="D163" s="5">
        <f>Aerosol_coeff*(B163-B162)</f>
        <v>-1.9963983271512067</v>
      </c>
      <c r="E163" s="5">
        <f t="shared" si="36"/>
        <v>-0.76687500000000097</v>
      </c>
      <c r="F163" s="5">
        <f t="shared" si="40"/>
        <v>3.856934575526306</v>
      </c>
      <c r="G163" s="5">
        <f t="shared" si="38"/>
        <v>2.8927009316447294</v>
      </c>
      <c r="H163" s="5">
        <f>H162+(G163-H162)*Timestep/Response_time</f>
        <v>2.0919955312630152</v>
      </c>
      <c r="I163" s="5">
        <f t="shared" si="41"/>
        <v>0.14463504658223647</v>
      </c>
      <c r="N163" s="1">
        <f t="shared" si="45"/>
        <v>-0.40045368228164308</v>
      </c>
      <c r="O163" s="1">
        <f t="shared" si="35"/>
        <v>380.04536822816431</v>
      </c>
      <c r="P163" s="1">
        <f t="shared" si="39"/>
        <v>1.7629792982903152</v>
      </c>
      <c r="Q163" s="1">
        <v>0</v>
      </c>
      <c r="R163" s="1">
        <v>0</v>
      </c>
      <c r="S163" s="1">
        <f t="shared" si="43"/>
        <v>1.7629792982903152</v>
      </c>
      <c r="T163" s="1">
        <f t="shared" si="44"/>
        <v>1.3222344737177365</v>
      </c>
      <c r="U163" s="1">
        <f t="shared" si="42"/>
        <v>6.6111723685886831E-2</v>
      </c>
    </row>
    <row r="164" spans="1:21">
      <c r="A164">
        <f>A163+Timestep</f>
        <v>2060</v>
      </c>
      <c r="B164" s="5">
        <f>Equilibrium_CO2+(B163-Equilibrium_CO2)*(1+A*Timestep)</f>
        <v>631.66623247224231</v>
      </c>
      <c r="C164" s="5">
        <f t="shared" si="37"/>
        <v>4.6949424948546579</v>
      </c>
      <c r="D164" s="5">
        <f>Aerosol_coeff*(B164-B163)</f>
        <v>-2.0413172895121088</v>
      </c>
      <c r="E164" s="5">
        <f t="shared" si="36"/>
        <v>-0.76687500000000097</v>
      </c>
      <c r="F164" s="5">
        <f t="shared" si="40"/>
        <v>3.9280674948546568</v>
      </c>
      <c r="G164" s="5">
        <f t="shared" si="38"/>
        <v>2.9460506211409925</v>
      </c>
      <c r="H164" s="5">
        <f>H163+(G164-H163)*Timestep/Response_time</f>
        <v>2.1346982857569139</v>
      </c>
      <c r="I164" s="5">
        <f t="shared" si="41"/>
        <v>0.14730253105704963</v>
      </c>
      <c r="N164" s="1">
        <f t="shared" si="45"/>
        <v>-0.3964491454588267</v>
      </c>
      <c r="O164" s="1">
        <f t="shared" si="35"/>
        <v>379.64491454588267</v>
      </c>
      <c r="P164" s="1">
        <f t="shared" si="39"/>
        <v>1.756895423236033</v>
      </c>
      <c r="Q164" s="1">
        <v>0</v>
      </c>
      <c r="R164" s="1">
        <v>0</v>
      </c>
      <c r="S164" s="1">
        <f t="shared" si="43"/>
        <v>1.756895423236033</v>
      </c>
      <c r="T164" s="1">
        <f t="shared" si="44"/>
        <v>1.3176715674270247</v>
      </c>
      <c r="U164" s="1">
        <f t="shared" si="42"/>
        <v>6.588357837135124E-2</v>
      </c>
    </row>
    <row r="165" spans="1:21">
      <c r="A165">
        <f>A164+Timestep</f>
        <v>2061</v>
      </c>
      <c r="B165" s="5">
        <f>Equilibrium_CO2+(B164-Equilibrium_CO2)*(1+A*Timestep)</f>
        <v>639.57872270286771</v>
      </c>
      <c r="C165" s="5">
        <f t="shared" si="37"/>
        <v>4.7667804693458979</v>
      </c>
      <c r="D165" s="5">
        <f>Aerosol_coeff*(B165-B164)</f>
        <v>-2.0872469285261164</v>
      </c>
      <c r="E165" s="5">
        <f t="shared" si="36"/>
        <v>-0.76687500000000097</v>
      </c>
      <c r="F165" s="5">
        <f t="shared" si="40"/>
        <v>3.9999054693458969</v>
      </c>
      <c r="G165" s="5">
        <f t="shared" si="38"/>
        <v>2.9999291020094225</v>
      </c>
      <c r="H165" s="5">
        <f>H164+(G165-H164)*Timestep/Response_time</f>
        <v>2.1779598265695395</v>
      </c>
      <c r="I165" s="5">
        <f t="shared" si="41"/>
        <v>0.14999645510047113</v>
      </c>
      <c r="N165" s="1">
        <f t="shared" si="45"/>
        <v>-0.39248465400423871</v>
      </c>
      <c r="O165" s="1">
        <f t="shared" si="35"/>
        <v>379.24846540042387</v>
      </c>
      <c r="P165" s="1">
        <f t="shared" si="39"/>
        <v>1.7508660622400147</v>
      </c>
      <c r="Q165" s="1">
        <v>0</v>
      </c>
      <c r="R165" s="1">
        <v>0</v>
      </c>
      <c r="S165" s="1">
        <f t="shared" si="43"/>
        <v>1.7508660622400147</v>
      </c>
      <c r="T165" s="1">
        <f t="shared" si="44"/>
        <v>1.3131495466800112</v>
      </c>
      <c r="U165" s="1">
        <f t="shared" si="42"/>
        <v>6.5657477334000555E-2</v>
      </c>
    </row>
    <row r="166" spans="1:21">
      <c r="A166">
        <f>A165+Timestep</f>
        <v>2062</v>
      </c>
      <c r="B166" s="5">
        <f>Equilibrium_CO2+(B165-Equilibrium_CO2)*(1+A*Timestep)</f>
        <v>647.66924396368222</v>
      </c>
      <c r="C166" s="5">
        <f t="shared" si="37"/>
        <v>4.8393216356268116</v>
      </c>
      <c r="D166" s="5">
        <f>Aerosol_coeff*(B166-B165)</f>
        <v>-2.1342099844179665</v>
      </c>
      <c r="E166" s="5">
        <f t="shared" si="36"/>
        <v>-0.76687500000000097</v>
      </c>
      <c r="F166" s="5">
        <f t="shared" si="40"/>
        <v>4.072446635626811</v>
      </c>
      <c r="G166" s="5">
        <f t="shared" si="38"/>
        <v>3.0543349767201082</v>
      </c>
      <c r="H166" s="5">
        <f>H165+(G166-H165)*Timestep/Response_time</f>
        <v>2.2217785840770681</v>
      </c>
      <c r="I166" s="5">
        <f t="shared" ref="I166:I197" si="46">G166*($A166-$A165)/Response_time</f>
        <v>0.15271674883600542</v>
      </c>
      <c r="N166" s="1">
        <f t="shared" si="45"/>
        <v>-0.38855980746419622</v>
      </c>
      <c r="O166" s="1">
        <f t="shared" si="35"/>
        <v>378.85598074641962</v>
      </c>
      <c r="P166" s="1">
        <f t="shared" si="39"/>
        <v>1.7448907830559941</v>
      </c>
      <c r="Q166" s="1">
        <v>0</v>
      </c>
      <c r="R166" s="1">
        <v>0</v>
      </c>
      <c r="S166" s="1">
        <f t="shared" si="43"/>
        <v>1.7448907830559941</v>
      </c>
      <c r="T166" s="1">
        <f t="shared" si="44"/>
        <v>1.3086680872919956</v>
      </c>
      <c r="U166" s="1">
        <f t="shared" ref="U166:U197" si="47">T166*($A166-$A165)/Response_time</f>
        <v>6.5433404364599781E-2</v>
      </c>
    </row>
    <row r="167" spans="1:21">
      <c r="A167">
        <f>A166+Timestep</f>
        <v>2063</v>
      </c>
      <c r="B167" s="5">
        <f>Equilibrium_CO2+(B166-Equilibrium_CO2)*(1+A*Timestep)</f>
        <v>655.94180195286503</v>
      </c>
      <c r="C167" s="5">
        <f t="shared" si="37"/>
        <v>4.9125639643594097</v>
      </c>
      <c r="D167" s="5">
        <f>Aerosol_coeff*(B167-B166)</f>
        <v>-2.1822297090673644</v>
      </c>
      <c r="E167" s="5">
        <f t="shared" si="36"/>
        <v>-0.76687500000000097</v>
      </c>
      <c r="F167" s="5">
        <f t="shared" si="40"/>
        <v>4.145688964359409</v>
      </c>
      <c r="G167" s="5">
        <f t="shared" si="38"/>
        <v>3.109266723269557</v>
      </c>
      <c r="H167" s="5">
        <f>H166+(G167-H166)*Timestep/Response_time</f>
        <v>2.2661529910366927</v>
      </c>
      <c r="I167" s="5">
        <f t="shared" si="46"/>
        <v>0.15546333616347785</v>
      </c>
      <c r="N167" s="1">
        <f t="shared" si="45"/>
        <v>-0.38467420938955399</v>
      </c>
      <c r="O167" s="1">
        <f t="shared" si="35"/>
        <v>378.4674209389554</v>
      </c>
      <c r="P167" s="1">
        <f t="shared" si="39"/>
        <v>1.7389691558593865</v>
      </c>
      <c r="Q167" s="1">
        <v>0</v>
      </c>
      <c r="R167" s="1">
        <v>0</v>
      </c>
      <c r="S167" s="1">
        <f t="shared" si="43"/>
        <v>1.7389691558593865</v>
      </c>
      <c r="T167" s="1">
        <f t="shared" si="44"/>
        <v>1.3042268668945398</v>
      </c>
      <c r="U167" s="1">
        <f t="shared" si="47"/>
        <v>6.5211343344726988E-2</v>
      </c>
    </row>
    <row r="168" spans="1:21">
      <c r="A168">
        <f>A167+Timestep</f>
        <v>2064</v>
      </c>
      <c r="B168" s="5">
        <f>Equilibrium_CO2+(B167-Equilibrium_CO2)*(1+A*Timestep)</f>
        <v>664.40049249680442</v>
      </c>
      <c r="C168" s="5">
        <f t="shared" si="37"/>
        <v>4.986505262198901</v>
      </c>
      <c r="D168" s="5">
        <f>Aerosol_coeff*(B168-B167)</f>
        <v>-2.2313298775213681</v>
      </c>
      <c r="E168" s="5">
        <f t="shared" si="36"/>
        <v>-0.76687500000000097</v>
      </c>
      <c r="F168" s="5">
        <f t="shared" si="40"/>
        <v>4.2196302621989004</v>
      </c>
      <c r="G168" s="5">
        <f t="shared" si="38"/>
        <v>3.164722696649175</v>
      </c>
      <c r="H168" s="5">
        <f>H167+(G168-H167)*Timestep/Response_time</f>
        <v>2.3110814763173169</v>
      </c>
      <c r="I168" s="5">
        <f t="shared" si="46"/>
        <v>0.15823613483245874</v>
      </c>
      <c r="N168" s="1">
        <f t="shared" si="45"/>
        <v>-0.38082746729565825</v>
      </c>
      <c r="O168" s="1">
        <f t="shared" si="35"/>
        <v>378.08274672956583</v>
      </c>
      <c r="P168" s="1">
        <f t="shared" si="39"/>
        <v>1.733100753252012</v>
      </c>
      <c r="Q168" s="1">
        <v>0</v>
      </c>
      <c r="R168" s="1">
        <v>0</v>
      </c>
      <c r="S168" s="1">
        <f t="shared" si="43"/>
        <v>1.733100753252012</v>
      </c>
      <c r="T168" s="1">
        <f t="shared" si="44"/>
        <v>1.2998255649390089</v>
      </c>
      <c r="U168" s="1">
        <f t="shared" si="47"/>
        <v>6.4991278246950446E-2</v>
      </c>
    </row>
    <row r="169" spans="1:21">
      <c r="A169">
        <f>A168+Timestep</f>
        <v>2065</v>
      </c>
      <c r="B169" s="5">
        <f>Equilibrium_CO2+(B168-Equilibrium_CO2)*(1+A*Timestep)</f>
        <v>673.04950357798248</v>
      </c>
      <c r="C169" s="5">
        <f t="shared" si="37"/>
        <v>5.0611431739002599</v>
      </c>
      <c r="D169" s="5">
        <f>Aerosol_coeff*(B169-B168)</f>
        <v>-2.2815347997656095</v>
      </c>
      <c r="E169" s="5">
        <f t="shared" si="36"/>
        <v>-0.76687500000000097</v>
      </c>
      <c r="F169" s="5">
        <f t="shared" si="40"/>
        <v>4.2942681739002593</v>
      </c>
      <c r="G169" s="5">
        <f t="shared" si="38"/>
        <v>3.2207011304251942</v>
      </c>
      <c r="H169" s="5">
        <f>H168+(G169-H168)*Timestep/Response_time</f>
        <v>2.3565624590227108</v>
      </c>
      <c r="I169" s="5">
        <f t="shared" si="46"/>
        <v>0.16103505652125971</v>
      </c>
      <c r="N169" s="1">
        <f t="shared" si="45"/>
        <v>-0.37701919262270167</v>
      </c>
      <c r="O169" s="1">
        <f t="shared" si="35"/>
        <v>377.70191926227017</v>
      </c>
      <c r="P169" s="1">
        <f t="shared" si="39"/>
        <v>1.7272851502664233</v>
      </c>
      <c r="Q169" s="1">
        <v>0</v>
      </c>
      <c r="R169" s="1">
        <v>0</v>
      </c>
      <c r="S169" s="1">
        <f t="shared" si="43"/>
        <v>1.7272851502664233</v>
      </c>
      <c r="T169" s="1">
        <f t="shared" si="44"/>
        <v>1.2954638626998174</v>
      </c>
      <c r="U169" s="1">
        <f t="shared" si="47"/>
        <v>6.4773193134990872E-2</v>
      </c>
    </row>
    <row r="170" spans="1:21">
      <c r="A170">
        <f>A169+Timestep</f>
        <v>2066</v>
      </c>
      <c r="B170" s="5">
        <f>Equilibrium_CO2+(B169-Equilibrium_CO2)*(1+A*Timestep)</f>
        <v>681.89311740848711</v>
      </c>
      <c r="C170" s="5">
        <f t="shared" si="37"/>
        <v>5.1364751845691563</v>
      </c>
      <c r="D170" s="5">
        <f>Aerosol_coeff*(B170-B169)</f>
        <v>-2.3328693327603545</v>
      </c>
      <c r="E170" s="5">
        <f t="shared" si="36"/>
        <v>-0.76687500000000097</v>
      </c>
      <c r="F170" s="5">
        <f t="shared" si="40"/>
        <v>4.3696001845691557</v>
      </c>
      <c r="G170" s="5">
        <f t="shared" si="38"/>
        <v>3.277200138426867</v>
      </c>
      <c r="H170" s="5">
        <f>H169+(G170-H169)*Timestep/Response_time</f>
        <v>2.4025943429929186</v>
      </c>
      <c r="I170" s="5">
        <f t="shared" si="46"/>
        <v>0.16386000692134334</v>
      </c>
      <c r="N170" s="1">
        <f t="shared" si="45"/>
        <v>-0.37324900069647471</v>
      </c>
      <c r="O170" s="1">
        <f t="shared" si="35"/>
        <v>377.32490006964747</v>
      </c>
      <c r="P170" s="1">
        <f t="shared" si="39"/>
        <v>1.721521924369823</v>
      </c>
      <c r="Q170" s="1">
        <v>0</v>
      </c>
      <c r="R170" s="1">
        <v>0</v>
      </c>
      <c r="S170" s="1">
        <f t="shared" si="43"/>
        <v>1.721521924369823</v>
      </c>
      <c r="T170" s="1">
        <f t="shared" si="44"/>
        <v>1.2911414432773674</v>
      </c>
      <c r="U170" s="1">
        <f t="shared" si="47"/>
        <v>6.455707216386837E-2</v>
      </c>
    </row>
    <row r="171" spans="1:21">
      <c r="A171">
        <f>A170+Timestep</f>
        <v>2067</v>
      </c>
      <c r="B171" s="5">
        <f>Equilibrium_CO2+(B170-Equilibrium_CO2)*(1+A*Timestep)</f>
        <v>690.9357125501781</v>
      </c>
      <c r="C171" s="5">
        <f t="shared" si="37"/>
        <v>5.2124986220527516</v>
      </c>
      <c r="D171" s="5">
        <f>Aerosol_coeff*(B171-B170)</f>
        <v>-2.38535889274746</v>
      </c>
      <c r="E171" s="5">
        <f t="shared" si="36"/>
        <v>-0.76687500000000097</v>
      </c>
      <c r="F171" s="5">
        <f t="shared" si="40"/>
        <v>4.445623622052751</v>
      </c>
      <c r="G171" s="5">
        <f t="shared" si="38"/>
        <v>3.3342177165395634</v>
      </c>
      <c r="H171" s="5">
        <f>H170+(G171-H170)*Timestep/Response_time</f>
        <v>2.4491755116702509</v>
      </c>
      <c r="I171" s="5">
        <f t="shared" si="46"/>
        <v>0.16671088582697818</v>
      </c>
      <c r="N171" s="1">
        <f t="shared" si="45"/>
        <v>-0.3695165106895098</v>
      </c>
      <c r="O171" s="1">
        <f t="shared" si="35"/>
        <v>376.95165106895098</v>
      </c>
      <c r="P171" s="1">
        <f t="shared" si="39"/>
        <v>1.7158106554675974</v>
      </c>
      <c r="Q171" s="1">
        <v>0</v>
      </c>
      <c r="R171" s="1">
        <v>0</v>
      </c>
      <c r="S171" s="1">
        <f t="shared" si="43"/>
        <v>1.7158106554675974</v>
      </c>
      <c r="T171" s="1">
        <f t="shared" si="44"/>
        <v>1.2868579916006979</v>
      </c>
      <c r="U171" s="1">
        <f t="shared" si="47"/>
        <v>6.434289958003489E-2</v>
      </c>
    </row>
    <row r="172" spans="1:21">
      <c r="A172">
        <f>A171+Timestep</f>
        <v>2068</v>
      </c>
      <c r="B172" s="5">
        <f>Equilibrium_CO2+(B171-Equilibrium_CO2)*(1+A*Timestep)</f>
        <v>700.18176608255703</v>
      </c>
      <c r="C172" s="5">
        <f t="shared" si="37"/>
        <v>5.2892106594655699</v>
      </c>
      <c r="D172" s="5">
        <f>Aerosol_coeff*(B172-B171)</f>
        <v>-2.4390294678342537</v>
      </c>
      <c r="E172" s="5">
        <f t="shared" si="36"/>
        <v>-0.76687500000000097</v>
      </c>
      <c r="F172" s="5">
        <f t="shared" si="40"/>
        <v>4.5223356594655693</v>
      </c>
      <c r="G172" s="5">
        <f t="shared" si="38"/>
        <v>3.3917517445991772</v>
      </c>
      <c r="H172" s="5">
        <f>H171+(G172-H171)*Timestep/Response_time</f>
        <v>2.4963043233166973</v>
      </c>
      <c r="I172" s="5">
        <f t="shared" si="46"/>
        <v>0.16958758722995887</v>
      </c>
      <c r="N172" s="1">
        <f t="shared" si="45"/>
        <v>-0.36582134558261487</v>
      </c>
      <c r="O172" s="1">
        <f t="shared" si="35"/>
        <v>376.58213455826149</v>
      </c>
      <c r="P172" s="1">
        <f t="shared" si="39"/>
        <v>1.7101509259064474</v>
      </c>
      <c r="Q172" s="1">
        <v>0</v>
      </c>
      <c r="R172" s="1">
        <v>0</v>
      </c>
      <c r="S172" s="1">
        <f t="shared" si="43"/>
        <v>1.7101509259064474</v>
      </c>
      <c r="T172" s="1">
        <f t="shared" si="44"/>
        <v>1.2826131944298356</v>
      </c>
      <c r="U172" s="1">
        <f t="shared" si="47"/>
        <v>6.4130659721491776E-2</v>
      </c>
    </row>
    <row r="173" spans="1:21">
      <c r="A173">
        <f>A172+Timestep</f>
        <v>2069</v>
      </c>
      <c r="B173" s="5">
        <f>Equilibrium_CO2+(B172-Equilibrium_CO2)*(1+A*Timestep)</f>
        <v>709.63585581941447</v>
      </c>
      <c r="C173" s="5">
        <f t="shared" si="37"/>
        <v>5.366608317845496</v>
      </c>
      <c r="D173" s="5">
        <f>Aerosol_coeff*(B173-B172)</f>
        <v>-2.4939076308605186</v>
      </c>
      <c r="E173" s="5">
        <f t="shared" si="36"/>
        <v>-0.76687500000000097</v>
      </c>
      <c r="F173" s="5">
        <f t="shared" si="40"/>
        <v>4.5997333178454953</v>
      </c>
      <c r="G173" s="5">
        <f t="shared" si="38"/>
        <v>3.4497999883841217</v>
      </c>
      <c r="H173" s="5">
        <f>H172+(G173-H172)*Timestep/Response_time</f>
        <v>2.5439791065700685</v>
      </c>
      <c r="I173" s="5">
        <f t="shared" si="46"/>
        <v>0.17248999941920609</v>
      </c>
      <c r="N173" s="1">
        <f t="shared" si="45"/>
        <v>-0.36216313212678869</v>
      </c>
      <c r="O173" s="1">
        <f t="shared" si="35"/>
        <v>376.21631321267887</v>
      </c>
      <c r="P173" s="1">
        <f t="shared" si="39"/>
        <v>1.7045423204771499</v>
      </c>
      <c r="Q173" s="1">
        <v>0</v>
      </c>
      <c r="R173" s="1">
        <v>0</v>
      </c>
      <c r="S173" s="1">
        <f t="shared" si="43"/>
        <v>1.7045423204771499</v>
      </c>
      <c r="T173" s="1">
        <f t="shared" si="44"/>
        <v>1.2784067403578625</v>
      </c>
      <c r="U173" s="1">
        <f t="shared" si="47"/>
        <v>6.3920337017893125E-2</v>
      </c>
    </row>
    <row r="174" spans="1:21">
      <c r="A174">
        <f>A173+Timestep</f>
        <v>2070</v>
      </c>
      <c r="B174" s="5">
        <f>Equilibrium_CO2+(B173-Equilibrium_CO2)*(1+A*Timestep)</f>
        <v>719.30266257535129</v>
      </c>
      <c r="C174" s="5">
        <f t="shared" si="37"/>
        <v>5.4446884689346735</v>
      </c>
      <c r="D174" s="5">
        <f>Aerosol_coeff*(B174-B173)</f>
        <v>-2.5500205525549027</v>
      </c>
      <c r="E174" s="5">
        <f t="shared" si="36"/>
        <v>-0.76687500000000097</v>
      </c>
      <c r="F174" s="5">
        <f t="shared" si="40"/>
        <v>4.6778134689346729</v>
      </c>
      <c r="G174" s="5">
        <f t="shared" si="38"/>
        <v>3.5083601017010047</v>
      </c>
      <c r="H174" s="5">
        <f>H173+(G174-H173)*Timestep/Response_time</f>
        <v>2.5921981563266154</v>
      </c>
      <c r="I174" s="5">
        <f t="shared" si="46"/>
        <v>0.17541800508505023</v>
      </c>
      <c r="N174" s="1">
        <f t="shared" si="45"/>
        <v>-0.35854150080552077</v>
      </c>
      <c r="O174" s="1">
        <f t="shared" si="35"/>
        <v>375.85415008055207</v>
      </c>
      <c r="P174" s="1">
        <f t="shared" si="39"/>
        <v>1.6989844264169367</v>
      </c>
      <c r="Q174" s="1">
        <v>0</v>
      </c>
      <c r="R174" s="1">
        <v>0</v>
      </c>
      <c r="S174" s="1">
        <f t="shared" si="43"/>
        <v>1.6989844264169367</v>
      </c>
      <c r="T174" s="1">
        <f t="shared" si="44"/>
        <v>1.2742383198127025</v>
      </c>
      <c r="U174" s="1">
        <f t="shared" si="47"/>
        <v>6.3711915990635123E-2</v>
      </c>
    </row>
    <row r="175" spans="1:21">
      <c r="A175">
        <f>A174+Timestep</f>
        <v>2071</v>
      </c>
      <c r="B175" s="5">
        <f>Equilibrium_CO2+(B174-Equilibrium_CO2)*(1+A*Timestep)</f>
        <v>729.1869724832967</v>
      </c>
      <c r="C175" s="5">
        <f t="shared" si="37"/>
        <v>5.5234478380799175</v>
      </c>
      <c r="D175" s="5">
        <f>Aerosol_coeff*(B175-B174)</f>
        <v>-2.6073960149873909</v>
      </c>
      <c r="E175" s="5">
        <f t="shared" si="36"/>
        <v>-0.76687500000000097</v>
      </c>
      <c r="F175" s="5">
        <f t="shared" si="40"/>
        <v>4.7565728380799168</v>
      </c>
      <c r="G175" s="5">
        <f t="shared" si="38"/>
        <v>3.5674296285599376</v>
      </c>
      <c r="H175" s="5">
        <f>H174+(G175-H174)*Timestep/Response_time</f>
        <v>2.6409597299382814</v>
      </c>
      <c r="I175" s="5">
        <f t="shared" si="46"/>
        <v>0.17837148142799689</v>
      </c>
      <c r="N175" s="1">
        <f t="shared" si="45"/>
        <v>-0.35495608579746546</v>
      </c>
      <c r="O175" s="1">
        <f t="shared" si="35"/>
        <v>375.49560857974654</v>
      </c>
      <c r="P175" s="1">
        <f t="shared" si="39"/>
        <v>1.69347683341151</v>
      </c>
      <c r="Q175" s="1">
        <v>0</v>
      </c>
      <c r="R175" s="1">
        <v>0</v>
      </c>
      <c r="S175" s="1">
        <f t="shared" si="43"/>
        <v>1.69347683341151</v>
      </c>
      <c r="T175" s="1">
        <f t="shared" si="44"/>
        <v>1.2701076250586325</v>
      </c>
      <c r="U175" s="1">
        <f t="shared" si="47"/>
        <v>6.350538125293162E-2</v>
      </c>
    </row>
    <row r="176" spans="1:21">
      <c r="A176">
        <f>A175+Timestep</f>
        <v>2072</v>
      </c>
      <c r="B176" s="5">
        <f>Equilibrium_CO2+(B175-Equilibrium_CO2)*(1+A*Timestep)</f>
        <v>739.29367936417088</v>
      </c>
      <c r="C176" s="5">
        <f t="shared" si="37"/>
        <v>5.6028830072470841</v>
      </c>
      <c r="D176" s="5">
        <f>Aerosol_coeff*(B176-B175)</f>
        <v>-2.6660624253246086</v>
      </c>
      <c r="E176" s="5">
        <f t="shared" si="36"/>
        <v>-0.76687500000000097</v>
      </c>
      <c r="F176" s="5">
        <f t="shared" si="40"/>
        <v>4.8360080072470835</v>
      </c>
      <c r="G176" s="5">
        <f t="shared" si="38"/>
        <v>3.6270060054353124</v>
      </c>
      <c r="H176" s="5">
        <f>H175+(G176-H175)*Timestep/Response_time</f>
        <v>2.6902620437131328</v>
      </c>
      <c r="I176" s="5">
        <f t="shared" si="46"/>
        <v>0.18135030027176563</v>
      </c>
      <c r="N176" s="1">
        <f t="shared" si="45"/>
        <v>-0.35140652493949065</v>
      </c>
      <c r="O176" s="1">
        <f t="shared" si="35"/>
        <v>375.14065249394906</v>
      </c>
      <c r="P176" s="1">
        <f t="shared" si="39"/>
        <v>1.6880191335966828</v>
      </c>
      <c r="Q176" s="1">
        <v>0</v>
      </c>
      <c r="R176" s="1">
        <v>0</v>
      </c>
      <c r="S176" s="1">
        <f t="shared" si="43"/>
        <v>1.6880191335966828</v>
      </c>
      <c r="T176" s="1">
        <f t="shared" si="44"/>
        <v>1.2660143501975121</v>
      </c>
      <c r="U176" s="1">
        <f t="shared" si="47"/>
        <v>6.3300717509875606E-2</v>
      </c>
    </row>
    <row r="177" spans="1:21">
      <c r="A177">
        <f>A176+Timestep</f>
        <v>2073</v>
      </c>
      <c r="B177" s="5">
        <f>Equilibrium_CO2+(B176-Equilibrium_CO2)*(1+A*Timestep)</f>
        <v>749.62778714986473</v>
      </c>
      <c r="C177" s="5">
        <f t="shared" si="37"/>
        <v>5.6829904181436346</v>
      </c>
      <c r="D177" s="5">
        <f>Aerosol_coeff*(B177-B176)</f>
        <v>-2.7260488298944101</v>
      </c>
      <c r="E177" s="5">
        <f t="shared" si="36"/>
        <v>-0.76687500000000097</v>
      </c>
      <c r="F177" s="5">
        <f t="shared" si="40"/>
        <v>4.916115418143634</v>
      </c>
      <c r="G177" s="5">
        <f t="shared" si="38"/>
        <v>3.6870865636077257</v>
      </c>
      <c r="H177" s="5">
        <f>H176+(G177-H176)*Timestep/Response_time</f>
        <v>2.7401032697078627</v>
      </c>
      <c r="I177" s="5">
        <f t="shared" si="46"/>
        <v>0.18435432818038627</v>
      </c>
      <c r="N177" s="1">
        <f t="shared" si="45"/>
        <v>-0.34789245969009586</v>
      </c>
      <c r="O177" s="1">
        <f t="shared" si="35"/>
        <v>374.78924596900958</v>
      </c>
      <c r="P177" s="1">
        <f t="shared" si="39"/>
        <v>1.6826109215596798</v>
      </c>
      <c r="Q177" s="1">
        <v>0</v>
      </c>
      <c r="R177" s="1">
        <v>0</v>
      </c>
      <c r="S177" s="1">
        <f t="shared" si="43"/>
        <v>1.6826109215596798</v>
      </c>
      <c r="T177" s="1">
        <f t="shared" si="44"/>
        <v>1.2619581911697599</v>
      </c>
      <c r="U177" s="1">
        <f t="shared" si="47"/>
        <v>6.3097909558488E-2</v>
      </c>
    </row>
    <row r="178" spans="1:21">
      <c r="A178">
        <f>A177+Timestep</f>
        <v>2074</v>
      </c>
      <c r="B178" s="5">
        <f>Equilibrium_CO2+(B177-Equilibrium_CO2)*(1+A*Timestep)</f>
        <v>760.19441236073669</v>
      </c>
      <c r="C178" s="5">
        <f t="shared" si="37"/>
        <v>5.7637663754435593</v>
      </c>
      <c r="D178" s="5">
        <f>Aerosol_coeff*(B178-B177)</f>
        <v>-2.7873849285670356</v>
      </c>
      <c r="E178" s="5">
        <f t="shared" si="36"/>
        <v>-0.76687500000000097</v>
      </c>
      <c r="F178" s="5">
        <f t="shared" si="40"/>
        <v>4.9968913754435587</v>
      </c>
      <c r="G178" s="5">
        <f t="shared" si="38"/>
        <v>3.747668531582669</v>
      </c>
      <c r="H178" s="5">
        <f>H177+(G178-H177)*Timestep/Response_time</f>
        <v>2.790481532801603</v>
      </c>
      <c r="I178" s="5">
        <f t="shared" si="46"/>
        <v>0.18738342657913346</v>
      </c>
      <c r="N178" s="1">
        <f t="shared" si="45"/>
        <v>-0.34441353509319472</v>
      </c>
      <c r="O178" s="1">
        <f t="shared" si="35"/>
        <v>374.44135350931947</v>
      </c>
      <c r="P178" s="1">
        <f t="shared" si="39"/>
        <v>1.6772517943400702</v>
      </c>
      <c r="Q178" s="1">
        <v>0</v>
      </c>
      <c r="R178" s="1">
        <v>0</v>
      </c>
      <c r="S178" s="1">
        <f t="shared" si="43"/>
        <v>1.6772517943400702</v>
      </c>
      <c r="T178" s="1">
        <f t="shared" si="44"/>
        <v>1.2579388457550527</v>
      </c>
      <c r="U178" s="1">
        <f t="shared" si="47"/>
        <v>6.2896942287752639E-2</v>
      </c>
    </row>
    <row r="179" spans="1:21">
      <c r="A179">
        <f>A178+Timestep</f>
        <v>2075</v>
      </c>
      <c r="B179" s="5">
        <f>Equilibrium_CO2+(B178-Equilibrium_CO2)*(1+A*Timestep)</f>
        <v>770.99878663885329</v>
      </c>
      <c r="C179" s="5">
        <f t="shared" si="37"/>
        <v>5.8452070501086153</v>
      </c>
      <c r="D179" s="5">
        <f>Aerosol_coeff*(B179-B178)</f>
        <v>-2.8501010894597982</v>
      </c>
      <c r="E179" s="5">
        <f t="shared" si="36"/>
        <v>-0.76687500000000097</v>
      </c>
      <c r="F179" s="5">
        <f t="shared" si="40"/>
        <v>5.0783320501086147</v>
      </c>
      <c r="G179" s="5">
        <f t="shared" si="38"/>
        <v>3.8087490375814612</v>
      </c>
      <c r="H179" s="5">
        <f>H178+(G179-H178)*Timestep/Response_time</f>
        <v>2.8413949080405958</v>
      </c>
      <c r="I179" s="5">
        <f t="shared" si="46"/>
        <v>0.19043745187907307</v>
      </c>
      <c r="N179" s="1">
        <f t="shared" si="45"/>
        <v>-0.34096939974226304</v>
      </c>
      <c r="O179" s="1">
        <f t="shared" si="35"/>
        <v>374.0969399742263</v>
      </c>
      <c r="P179" s="1">
        <f t="shared" si="39"/>
        <v>1.6719413514303736</v>
      </c>
      <c r="Q179" s="1">
        <v>0</v>
      </c>
      <c r="R179" s="1">
        <v>0</v>
      </c>
      <c r="S179" s="1">
        <f t="shared" si="43"/>
        <v>1.6719413514303736</v>
      </c>
      <c r="T179" s="1">
        <f t="shared" si="44"/>
        <v>1.2539560135727803</v>
      </c>
      <c r="U179" s="1">
        <f t="shared" si="47"/>
        <v>6.2697800678639018E-2</v>
      </c>
    </row>
    <row r="180" spans="1:21">
      <c r="A180">
        <f>A179+Timestep</f>
        <v>2076</v>
      </c>
      <c r="B180" s="5">
        <f>Equilibrium_CO2+(B179-Equilibrium_CO2)*(1+A*Timestep)</f>
        <v>782.0462593382274</v>
      </c>
      <c r="C180" s="5">
        <f t="shared" si="37"/>
        <v>5.9273084827998312</v>
      </c>
      <c r="D180" s="5">
        <f>Aerosol_coeff*(B180-B179)</f>
        <v>-2.9142283639726148</v>
      </c>
      <c r="E180" s="5">
        <f t="shared" si="36"/>
        <v>-0.76687500000000097</v>
      </c>
      <c r="F180" s="5">
        <f t="shared" si="40"/>
        <v>5.1604334827998306</v>
      </c>
      <c r="G180" s="5">
        <f t="shared" si="38"/>
        <v>3.8703251120998727</v>
      </c>
      <c r="H180" s="5">
        <f>H179+(G180-H179)*Timestep/Response_time</f>
        <v>2.8928414182435596</v>
      </c>
      <c r="I180" s="5">
        <f t="shared" si="46"/>
        <v>0.19351625560499364</v>
      </c>
      <c r="N180" s="1">
        <f t="shared" si="45"/>
        <v>-0.33755970574484023</v>
      </c>
      <c r="O180" s="1">
        <f t="shared" si="35"/>
        <v>373.75597057448402</v>
      </c>
      <c r="P180" s="1">
        <f t="shared" si="39"/>
        <v>1.6666791947763075</v>
      </c>
      <c r="Q180" s="1">
        <v>0</v>
      </c>
      <c r="R180" s="1">
        <v>0</v>
      </c>
      <c r="S180" s="1">
        <f t="shared" si="43"/>
        <v>1.6666791947763075</v>
      </c>
      <c r="T180" s="1">
        <f t="shared" si="44"/>
        <v>1.2500093960822307</v>
      </c>
      <c r="U180" s="1">
        <f t="shared" si="47"/>
        <v>6.250046980411153E-2</v>
      </c>
    </row>
    <row r="181" spans="1:21">
      <c r="A181">
        <f>A180+Timestep</f>
        <v>2077</v>
      </c>
      <c r="B181" s="5">
        <f>Equilibrium_CO2+(B180-Equilibrium_CO2)*(1+A*Timestep)</f>
        <v>793.34230017333755</v>
      </c>
      <c r="C181" s="5">
        <f t="shared" si="37"/>
        <v>6.0100665873730286</v>
      </c>
      <c r="D181" s="5">
        <f>Aerosol_coeff*(B181-B180)</f>
        <v>-2.9797985021620299</v>
      </c>
      <c r="E181" s="5">
        <f t="shared" si="36"/>
        <v>-0.76687500000000097</v>
      </c>
      <c r="F181" s="5">
        <f t="shared" si="40"/>
        <v>5.2431915873730279</v>
      </c>
      <c r="G181" s="5">
        <f t="shared" si="38"/>
        <v>3.9323936905297709</v>
      </c>
      <c r="H181" s="5">
        <f>H180+(G181-H180)*Timestep/Response_time</f>
        <v>2.94481903185787</v>
      </c>
      <c r="I181" s="5">
        <f t="shared" si="46"/>
        <v>0.19661968452648854</v>
      </c>
      <c r="N181" s="1">
        <f t="shared" ref="N181:N212" si="48">(Without_Us_target-O181)*0.01</f>
        <v>-0.33418410868739157</v>
      </c>
      <c r="O181" s="1">
        <f t="shared" si="35"/>
        <v>373.41841086873916</v>
      </c>
      <c r="P181" s="1">
        <f t="shared" si="39"/>
        <v>1.6614649287767216</v>
      </c>
      <c r="Q181" s="1">
        <v>0</v>
      </c>
      <c r="R181" s="1">
        <v>0</v>
      </c>
      <c r="S181" s="1">
        <f t="shared" si="43"/>
        <v>1.6614649287767216</v>
      </c>
      <c r="T181" s="1">
        <f t="shared" si="44"/>
        <v>1.2460986965825411</v>
      </c>
      <c r="U181" s="1">
        <f t="shared" si="47"/>
        <v>6.2304934829127058E-2</v>
      </c>
    </row>
    <row r="182" spans="1:21">
      <c r="A182">
        <f>A181+Timestep</f>
        <v>2078</v>
      </c>
      <c r="B182" s="5">
        <f>Equilibrium_CO2+(B181-Equilibrium_CO2)*(1+A*Timestep)</f>
        <v>804.89250192723762</v>
      </c>
      <c r="C182" s="5">
        <f t="shared" si="37"/>
        <v>6.0934771544521551</v>
      </c>
      <c r="D182" s="5">
        <f>Aerosol_coeff*(B182-B181)</f>
        <v>-3.0468439684606605</v>
      </c>
      <c r="E182" s="5">
        <f t="shared" si="36"/>
        <v>-0.76687500000000097</v>
      </c>
      <c r="F182" s="5">
        <f t="shared" si="40"/>
        <v>5.3266021544521545</v>
      </c>
      <c r="G182" s="5">
        <f t="shared" si="38"/>
        <v>3.9949516158391161</v>
      </c>
      <c r="H182" s="5">
        <f>H181+(G182-H181)*Timestep/Response_time</f>
        <v>2.9973256610569323</v>
      </c>
      <c r="I182" s="5">
        <f t="shared" si="46"/>
        <v>0.19974758079195581</v>
      </c>
      <c r="N182" s="1">
        <f t="shared" si="48"/>
        <v>-0.33084226760051766</v>
      </c>
      <c r="O182" s="1">
        <f t="shared" si="35"/>
        <v>373.08422676005176</v>
      </c>
      <c r="P182" s="1">
        <f t="shared" si="39"/>
        <v>1.6562981602831985</v>
      </c>
      <c r="Q182" s="1">
        <v>0</v>
      </c>
      <c r="R182" s="1">
        <v>0</v>
      </c>
      <c r="S182" s="1">
        <f t="shared" si="43"/>
        <v>1.6562981602831985</v>
      </c>
      <c r="T182" s="1">
        <f t="shared" si="44"/>
        <v>1.2422236202123988</v>
      </c>
      <c r="U182" s="1">
        <f t="shared" si="47"/>
        <v>6.2111181010619944E-2</v>
      </c>
    </row>
    <row r="183" spans="1:21">
      <c r="A183">
        <f>A182+Timestep</f>
        <v>2079</v>
      </c>
      <c r="B183" s="5">
        <f>Equilibrium_CO2+(B182-Equilibrium_CO2)*(1+A*Timestep)</f>
        <v>816.70258322060045</v>
      </c>
      <c r="C183" s="5">
        <f t="shared" si="37"/>
        <v>6.177535855074078</v>
      </c>
      <c r="D183" s="5">
        <f>Aerosol_coeff*(B183-B182)</f>
        <v>-3.1153979577510271</v>
      </c>
      <c r="E183" s="5">
        <f t="shared" si="36"/>
        <v>-0.76687500000000097</v>
      </c>
      <c r="F183" s="5">
        <f t="shared" si="40"/>
        <v>5.4106608550740773</v>
      </c>
      <c r="G183" s="5">
        <f t="shared" si="38"/>
        <v>4.057995641305558</v>
      </c>
      <c r="H183" s="5">
        <f>H182+(G183-H182)*Timestep/Response_time</f>
        <v>3.0503591600693638</v>
      </c>
      <c r="I183" s="5">
        <f t="shared" si="46"/>
        <v>0.20289978206527789</v>
      </c>
      <c r="N183" s="1">
        <f t="shared" si="48"/>
        <v>-0.32753384492451232</v>
      </c>
      <c r="O183" s="1">
        <f t="shared" ref="O183:O205" si="49">O182+N182</f>
        <v>372.75338449245123</v>
      </c>
      <c r="P183" s="1">
        <f t="shared" si="39"/>
        <v>1.6511784985993292</v>
      </c>
      <c r="Q183" s="1">
        <v>0</v>
      </c>
      <c r="R183" s="1">
        <v>0</v>
      </c>
      <c r="S183" s="1">
        <f t="shared" si="43"/>
        <v>1.6511784985993292</v>
      </c>
      <c r="T183" s="1">
        <f t="shared" si="44"/>
        <v>1.238383873949497</v>
      </c>
      <c r="U183" s="1">
        <f t="shared" si="47"/>
        <v>6.1919193697474853E-2</v>
      </c>
    </row>
    <row r="184" spans="1:21">
      <c r="A184">
        <f>A183+Timestep</f>
        <v>2080</v>
      </c>
      <c r="B184" s="5">
        <f>Equilibrium_CO2+(B183-Equilibrium_CO2)*(1+A*Timestep)</f>
        <v>828.77839134306396</v>
      </c>
      <c r="C184" s="5">
        <f t="shared" si="37"/>
        <v>6.2622382443985334</v>
      </c>
      <c r="D184" s="5">
        <f>Aerosol_coeff*(B184-B183)</f>
        <v>-3.1854944118004314</v>
      </c>
      <c r="E184" s="5">
        <f t="shared" si="36"/>
        <v>-0.76687500000000097</v>
      </c>
      <c r="F184" s="5">
        <f t="shared" si="40"/>
        <v>5.4953632443985327</v>
      </c>
      <c r="G184" s="5">
        <f t="shared" si="38"/>
        <v>4.1215224332988996</v>
      </c>
      <c r="H184" s="5">
        <f>H183+(G184-H183)*Timestep/Response_time</f>
        <v>3.1039173237308404</v>
      </c>
      <c r="I184" s="5">
        <f t="shared" si="46"/>
        <v>0.20607612166494499</v>
      </c>
      <c r="N184" s="1">
        <f t="shared" si="48"/>
        <v>-0.32425850647526716</v>
      </c>
      <c r="O184" s="1">
        <f t="shared" si="49"/>
        <v>372.42585064752672</v>
      </c>
      <c r="P184" s="1">
        <f t="shared" si="39"/>
        <v>1.6461055554796833</v>
      </c>
      <c r="Q184" s="1">
        <v>0</v>
      </c>
      <c r="R184" s="1">
        <v>0</v>
      </c>
      <c r="S184" s="1">
        <f t="shared" si="43"/>
        <v>1.6461055554796833</v>
      </c>
      <c r="T184" s="1">
        <f t="shared" si="44"/>
        <v>1.2345791666097625</v>
      </c>
      <c r="U184" s="1">
        <f t="shared" si="47"/>
        <v>6.1728958330488123E-2</v>
      </c>
    </row>
    <row r="185" spans="1:21">
      <c r="A185">
        <f>A184+Timestep</f>
        <v>2081</v>
      </c>
      <c r="B185" s="5">
        <f>Equilibrium_CO2+(B184-Equilibrium_CO2)*(1+A*Timestep)</f>
        <v>841.12590514828287</v>
      </c>
      <c r="C185" s="5">
        <f t="shared" si="37"/>
        <v>6.3475797654768309</v>
      </c>
      <c r="D185" s="5">
        <f>Aerosol_coeff*(B185-B184)</f>
        <v>-3.2571680360659321</v>
      </c>
      <c r="E185" s="5">
        <f t="shared" ref="E185:E205" si="50">MAX(D185,D$120)</f>
        <v>-0.76687500000000097</v>
      </c>
      <c r="F185" s="5">
        <f t="shared" si="40"/>
        <v>5.5807047654768303</v>
      </c>
      <c r="G185" s="5">
        <f t="shared" si="38"/>
        <v>4.1855285741076225</v>
      </c>
      <c r="H185" s="5">
        <f>H184+(G185-H184)*Timestep/Response_time</f>
        <v>3.1579978862496794</v>
      </c>
      <c r="I185" s="5">
        <f t="shared" si="46"/>
        <v>0.20927642870538113</v>
      </c>
      <c r="N185" s="1">
        <f t="shared" si="48"/>
        <v>-0.32101592141051472</v>
      </c>
      <c r="O185" s="1">
        <f t="shared" si="49"/>
        <v>372.10159214105147</v>
      </c>
      <c r="P185" s="1">
        <f t="shared" si="39"/>
        <v>1.6410789451284669</v>
      </c>
      <c r="Q185" s="1">
        <v>0</v>
      </c>
      <c r="R185" s="1">
        <v>0</v>
      </c>
      <c r="S185" s="1">
        <f t="shared" si="43"/>
        <v>1.6410789451284669</v>
      </c>
      <c r="T185" s="1">
        <f t="shared" si="44"/>
        <v>1.2308092088463503</v>
      </c>
      <c r="U185" s="1">
        <f t="shared" si="47"/>
        <v>6.1540460442317514E-2</v>
      </c>
    </row>
    <row r="186" spans="1:21">
      <c r="A186">
        <f>A185+Timestep</f>
        <v>2082</v>
      </c>
      <c r="B186" s="5">
        <f>Equilibrium_CO2+(B185-Equilibrium_CO2)*(1+A*Timestep)</f>
        <v>853.75123801411917</v>
      </c>
      <c r="C186" s="5">
        <f t="shared" si="37"/>
        <v>6.4335557530730094</v>
      </c>
      <c r="D186" s="5">
        <f>Aerosol_coeff*(B186-B185)</f>
        <v>-3.3304543168774061</v>
      </c>
      <c r="E186" s="5">
        <f t="shared" si="50"/>
        <v>-0.76687500000000097</v>
      </c>
      <c r="F186" s="5">
        <f t="shared" si="40"/>
        <v>5.6666807530730088</v>
      </c>
      <c r="G186" s="5">
        <f t="shared" si="38"/>
        <v>4.2500105648047564</v>
      </c>
      <c r="H186" s="5">
        <f>H185+(G186-H185)*Timestep/Response_time</f>
        <v>3.2125985201774334</v>
      </c>
      <c r="I186" s="5">
        <f t="shared" si="46"/>
        <v>0.21250052824023782</v>
      </c>
      <c r="N186" s="1">
        <f t="shared" si="48"/>
        <v>-0.31780576219640977</v>
      </c>
      <c r="O186" s="1">
        <f t="shared" si="49"/>
        <v>371.78057621964098</v>
      </c>
      <c r="P186" s="1">
        <f t="shared" si="39"/>
        <v>1.6360982841978788</v>
      </c>
      <c r="Q186" s="1">
        <v>0</v>
      </c>
      <c r="R186" s="1">
        <v>0</v>
      </c>
      <c r="S186" s="1">
        <f t="shared" si="43"/>
        <v>1.6360982841978788</v>
      </c>
      <c r="T186" s="1">
        <f t="shared" si="44"/>
        <v>1.2270737131484091</v>
      </c>
      <c r="U186" s="1">
        <f t="shared" si="47"/>
        <v>6.1353685657420456E-2</v>
      </c>
    </row>
    <row r="187" spans="1:21">
      <c r="A187">
        <f>A186+Timestep</f>
        <v>2083</v>
      </c>
      <c r="B187" s="5">
        <f>Equilibrium_CO2+(B186-Equilibrium_CO2)*(1+A*Timestep)</f>
        <v>866.66064086943686</v>
      </c>
      <c r="C187" s="5">
        <f t="shared" si="37"/>
        <v>6.5201614375310717</v>
      </c>
      <c r="D187" s="5">
        <f>Aerosol_coeff*(B187-B186)</f>
        <v>-3.4053895390071687</v>
      </c>
      <c r="E187" s="5">
        <f t="shared" si="50"/>
        <v>-0.76687500000000097</v>
      </c>
      <c r="F187" s="5">
        <f t="shared" si="40"/>
        <v>5.7532864375310711</v>
      </c>
      <c r="G187" s="5">
        <f t="shared" si="38"/>
        <v>4.3149648281483035</v>
      </c>
      <c r="H187" s="5">
        <f>H186+(G187-H186)*Timestep/Response_time</f>
        <v>3.2677168355759769</v>
      </c>
      <c r="I187" s="5">
        <f t="shared" si="46"/>
        <v>0.21574824140741516</v>
      </c>
      <c r="N187" s="1">
        <f t="shared" si="48"/>
        <v>-0.3146277045744455</v>
      </c>
      <c r="O187" s="1">
        <f t="shared" si="49"/>
        <v>371.46277045744455</v>
      </c>
      <c r="P187" s="1">
        <f t="shared" si="39"/>
        <v>1.6311631917861689</v>
      </c>
      <c r="Q187" s="1">
        <v>0</v>
      </c>
      <c r="R187" s="1">
        <v>0</v>
      </c>
      <c r="S187" s="1">
        <f t="shared" si="43"/>
        <v>1.6311631917861689</v>
      </c>
      <c r="T187" s="1">
        <f t="shared" si="44"/>
        <v>1.2233723938396266</v>
      </c>
      <c r="U187" s="1">
        <f t="shared" si="47"/>
        <v>6.1168619691981327E-2</v>
      </c>
    </row>
    <row r="188" spans="1:21">
      <c r="A188">
        <f>A187+Timestep</f>
        <v>2084</v>
      </c>
      <c r="B188" s="5">
        <f>Equilibrium_CO2+(B187-Equilibrium_CO2)*(1+A*Timestep)</f>
        <v>879.86050528899921</v>
      </c>
      <c r="C188" s="5">
        <f t="shared" si="37"/>
        <v>6.6073919486820047</v>
      </c>
      <c r="D188" s="5">
        <f>Aerosol_coeff*(B188-B187)</f>
        <v>-3.4820108036348305</v>
      </c>
      <c r="E188" s="5">
        <f t="shared" si="50"/>
        <v>-0.76687500000000097</v>
      </c>
      <c r="F188" s="5">
        <f t="shared" si="40"/>
        <v>5.8405169486820041</v>
      </c>
      <c r="G188" s="5">
        <f t="shared" si="38"/>
        <v>4.3803877115115029</v>
      </c>
      <c r="H188" s="5">
        <f>H187+(G188-H187)*Timestep/Response_time</f>
        <v>3.3233503793727532</v>
      </c>
      <c r="I188" s="5">
        <f t="shared" si="46"/>
        <v>0.21901938557557515</v>
      </c>
      <c r="N188" s="1">
        <f t="shared" si="48"/>
        <v>-0.31148142752870117</v>
      </c>
      <c r="O188" s="1">
        <f t="shared" si="49"/>
        <v>371.14814275287011</v>
      </c>
      <c r="P188" s="1">
        <f t="shared" si="39"/>
        <v>1.6262732894354157</v>
      </c>
      <c r="Q188" s="1">
        <v>0</v>
      </c>
      <c r="R188" s="1">
        <v>0</v>
      </c>
      <c r="S188" s="1">
        <f t="shared" si="43"/>
        <v>1.6262732894354157</v>
      </c>
      <c r="T188" s="1">
        <f t="shared" si="44"/>
        <v>1.2197049670765618</v>
      </c>
      <c r="U188" s="1">
        <f t="shared" si="47"/>
        <v>6.0985248353828091E-2</v>
      </c>
    </row>
    <row r="189" spans="1:21">
      <c r="A189">
        <f>A188+Timestep</f>
        <v>2085</v>
      </c>
      <c r="B189" s="5">
        <f>Equilibrium_CO2+(B188-Equilibrium_CO2)*(1+A*Timestep)</f>
        <v>893.35736665800164</v>
      </c>
      <c r="C189" s="5">
        <f t="shared" si="37"/>
        <v>6.6952423197843611</v>
      </c>
      <c r="D189" s="5">
        <f>Aerosol_coeff*(B189-B188)</f>
        <v>-3.5603560467165969</v>
      </c>
      <c r="E189" s="5">
        <f t="shared" si="50"/>
        <v>-0.76687500000000097</v>
      </c>
      <c r="F189" s="5">
        <f t="shared" si="40"/>
        <v>5.9283673197843605</v>
      </c>
      <c r="G189" s="5">
        <f t="shared" si="38"/>
        <v>4.4462754898382704</v>
      </c>
      <c r="H189" s="5">
        <f>H188+(G189-H188)*Timestep/Response_time</f>
        <v>3.3794966348960291</v>
      </c>
      <c r="I189" s="5">
        <f t="shared" si="46"/>
        <v>0.22231377449191353</v>
      </c>
      <c r="N189" s="1">
        <f t="shared" si="48"/>
        <v>-0.30836661325341425</v>
      </c>
      <c r="O189" s="1">
        <f t="shared" si="49"/>
        <v>370.83666132534142</v>
      </c>
      <c r="P189" s="1">
        <f t="shared" si="39"/>
        <v>1.6214282011290015</v>
      </c>
      <c r="Q189" s="1">
        <v>0</v>
      </c>
      <c r="R189" s="1">
        <v>0</v>
      </c>
      <c r="S189" s="1">
        <f t="shared" si="43"/>
        <v>1.6214282011290015</v>
      </c>
      <c r="T189" s="1">
        <f t="shared" si="44"/>
        <v>1.2160711508467512</v>
      </c>
      <c r="U189" s="1">
        <f t="shared" si="47"/>
        <v>6.0803557542337558E-2</v>
      </c>
    </row>
    <row r="190" spans="1:21">
      <c r="A190">
        <f>A189+Timestep</f>
        <v>2086</v>
      </c>
      <c r="B190" s="5">
        <f>Equilibrium_CO2+(B189-Equilibrium_CO2)*(1+A*Timestep)</f>
        <v>907.15790740780665</v>
      </c>
      <c r="C190" s="5">
        <f t="shared" si="37"/>
        <v>6.7837074914921995</v>
      </c>
      <c r="D190" s="5">
        <f>Aerosol_coeff*(B190-B189)</f>
        <v>-3.6404640577677263</v>
      </c>
      <c r="E190" s="5">
        <f t="shared" si="50"/>
        <v>-0.76687500000000097</v>
      </c>
      <c r="F190" s="5">
        <f t="shared" si="40"/>
        <v>6.0168324914921989</v>
      </c>
      <c r="G190" s="5">
        <f t="shared" si="38"/>
        <v>4.5126243686191492</v>
      </c>
      <c r="H190" s="5">
        <f>H189+(G190-H189)*Timestep/Response_time</f>
        <v>3.4361530215821849</v>
      </c>
      <c r="I190" s="5">
        <f t="shared" si="46"/>
        <v>0.22563121843095746</v>
      </c>
      <c r="N190" s="1">
        <f t="shared" si="48"/>
        <v>-0.30528294712087983</v>
      </c>
      <c r="O190" s="1">
        <f t="shared" si="49"/>
        <v>370.52829471208798</v>
      </c>
      <c r="P190" s="1">
        <f t="shared" si="39"/>
        <v>1.6166275532888299</v>
      </c>
      <c r="Q190" s="1">
        <v>0</v>
      </c>
      <c r="R190" s="1">
        <v>0</v>
      </c>
      <c r="S190" s="1">
        <f t="shared" si="43"/>
        <v>1.6166275532888299</v>
      </c>
      <c r="T190" s="1">
        <f t="shared" si="44"/>
        <v>1.2124706649666224</v>
      </c>
      <c r="U190" s="1">
        <f t="shared" si="47"/>
        <v>6.062353324833112E-2</v>
      </c>
    </row>
    <row r="191" spans="1:21">
      <c r="A191">
        <f>A190+Timestep</f>
        <v>2087</v>
      </c>
      <c r="B191" s="5">
        <f>Equilibrium_CO2+(B190-Equilibrium_CO2)*(1+A*Timestep)</f>
        <v>921.26896032448224</v>
      </c>
      <c r="C191" s="5">
        <f t="shared" si="37"/>
        <v>6.8727823158442813</v>
      </c>
      <c r="D191" s="5">
        <f>Aerosol_coeff*(B191-B190)</f>
        <v>-3.7223744990674916</v>
      </c>
      <c r="E191" s="5">
        <f t="shared" si="50"/>
        <v>-0.76687500000000097</v>
      </c>
      <c r="F191" s="5">
        <f t="shared" si="40"/>
        <v>6.1059073158442807</v>
      </c>
      <c r="G191" s="5">
        <f t="shared" si="38"/>
        <v>4.5794304868832105</v>
      </c>
      <c r="H191" s="5">
        <f>H190+(G191-H190)*Timestep/Response_time</f>
        <v>3.4933168948472364</v>
      </c>
      <c r="I191" s="5">
        <f t="shared" si="46"/>
        <v>0.22897152434416052</v>
      </c>
      <c r="N191" s="1">
        <f t="shared" si="48"/>
        <v>-0.30223011764967112</v>
      </c>
      <c r="O191" s="1">
        <f t="shared" si="49"/>
        <v>370.22301176496711</v>
      </c>
      <c r="P191" s="1">
        <f t="shared" si="39"/>
        <v>1.6118709747722497</v>
      </c>
      <c r="Q191" s="1">
        <v>0</v>
      </c>
      <c r="R191" s="1">
        <v>0</v>
      </c>
      <c r="S191" s="1">
        <f t="shared" si="43"/>
        <v>1.6118709747722497</v>
      </c>
      <c r="T191" s="1">
        <f t="shared" si="44"/>
        <v>1.2089032310791872</v>
      </c>
      <c r="U191" s="1">
        <f t="shared" si="47"/>
        <v>6.0445161553959362E-2</v>
      </c>
    </row>
    <row r="192" spans="1:21">
      <c r="A192">
        <f>A191+Timestep</f>
        <v>2088</v>
      </c>
      <c r="B192" s="5">
        <f>Equilibrium_CO2+(B191-Equilibrium_CO2)*(1+A*Timestep)</f>
        <v>935.69751193178308</v>
      </c>
      <c r="C192" s="5">
        <f t="shared" si="37"/>
        <v>6.9624615602685456</v>
      </c>
      <c r="D192" s="5">
        <f>Aerosol_coeff*(B192-B191)</f>
        <v>-3.8061279252965248</v>
      </c>
      <c r="E192" s="5">
        <f t="shared" si="50"/>
        <v>-0.76687500000000097</v>
      </c>
      <c r="F192" s="5">
        <f t="shared" si="40"/>
        <v>6.1955865602685449</v>
      </c>
      <c r="G192" s="5">
        <f t="shared" si="38"/>
        <v>4.6466899202014087</v>
      </c>
      <c r="H192" s="5">
        <f>H191+(G192-H191)*Timestep/Response_time</f>
        <v>3.5509855461149451</v>
      </c>
      <c r="I192" s="5">
        <f t="shared" si="46"/>
        <v>0.23233449601007045</v>
      </c>
      <c r="N192" s="1">
        <f t="shared" si="48"/>
        <v>-0.29920781647317429</v>
      </c>
      <c r="O192" s="1">
        <f t="shared" si="49"/>
        <v>369.92078164731743</v>
      </c>
      <c r="P192" s="1">
        <f t="shared" si="39"/>
        <v>1.6071580968687298</v>
      </c>
      <c r="Q192" s="1">
        <v>0</v>
      </c>
      <c r="R192" s="1">
        <v>0</v>
      </c>
      <c r="S192" s="1">
        <f t="shared" si="43"/>
        <v>1.6071580968687298</v>
      </c>
      <c r="T192" s="1">
        <f t="shared" si="44"/>
        <v>1.2053685726515473</v>
      </c>
      <c r="U192" s="1">
        <f t="shared" si="47"/>
        <v>6.0268428632577364E-2</v>
      </c>
    </row>
    <row r="193" spans="1:21">
      <c r="A193">
        <f>A192+Timestep</f>
        <v>2089</v>
      </c>
      <c r="B193" s="5">
        <f>Equilibrium_CO2+(B192-Equilibrium_CO2)*(1+A*Timestep)</f>
        <v>950.45070595024822</v>
      </c>
      <c r="C193" s="5">
        <f t="shared" si="37"/>
        <v>7.052739911595939</v>
      </c>
      <c r="D193" s="5">
        <f>Aerosol_coeff*(B193-B192)</f>
        <v>-3.8917658036157023</v>
      </c>
      <c r="E193" s="5">
        <f t="shared" si="50"/>
        <v>-0.76687500000000097</v>
      </c>
      <c r="F193" s="5">
        <f t="shared" si="40"/>
        <v>6.2858649115959384</v>
      </c>
      <c r="G193" s="5">
        <f t="shared" si="38"/>
        <v>4.7143986836969543</v>
      </c>
      <c r="H193" s="5">
        <f>H192+(G193-H192)*Timestep/Response_time</f>
        <v>3.6091562029940456</v>
      </c>
      <c r="I193" s="5">
        <f t="shared" si="46"/>
        <v>0.23571993418484771</v>
      </c>
      <c r="N193" s="1">
        <f t="shared" si="48"/>
        <v>-0.29621573830844228</v>
      </c>
      <c r="O193" s="1">
        <f t="shared" si="49"/>
        <v>369.62157383084423</v>
      </c>
      <c r="P193" s="1">
        <f t="shared" si="39"/>
        <v>1.6024885532962592</v>
      </c>
      <c r="Q193" s="1">
        <v>0</v>
      </c>
      <c r="R193" s="1">
        <v>0</v>
      </c>
      <c r="S193" s="1">
        <f t="shared" si="43"/>
        <v>1.6024885532962592</v>
      </c>
      <c r="T193" s="1">
        <f t="shared" si="44"/>
        <v>1.2018664149721943</v>
      </c>
      <c r="U193" s="1">
        <f t="shared" si="47"/>
        <v>6.0093320748609715E-2</v>
      </c>
    </row>
    <row r="194" spans="1:21">
      <c r="A194">
        <f>A193+Timestep</f>
        <v>2090</v>
      </c>
      <c r="B194" s="5">
        <f>Equilibrium_CO2+(B193-Equilibrium_CO2)*(1+A*Timestep)</f>
        <v>965.53584683412873</v>
      </c>
      <c r="C194" s="5">
        <f t="shared" si="37"/>
        <v>7.143611980077849</v>
      </c>
      <c r="D194" s="5">
        <f>Aerosol_coeff*(B194-B193)</f>
        <v>-3.979330534197032</v>
      </c>
      <c r="E194" s="5">
        <f t="shared" si="50"/>
        <v>-0.76687500000000097</v>
      </c>
      <c r="F194" s="5">
        <f t="shared" si="40"/>
        <v>6.3767369800778484</v>
      </c>
      <c r="G194" s="5">
        <f t="shared" si="38"/>
        <v>4.7825527350583865</v>
      </c>
      <c r="H194" s="5">
        <f>H193+(G194-H193)*Timestep/Response_time</f>
        <v>3.6678260295972627</v>
      </c>
      <c r="I194" s="5">
        <f t="shared" si="46"/>
        <v>0.23912763675291931</v>
      </c>
      <c r="N194" s="1">
        <f t="shared" si="48"/>
        <v>-0.29325358092535797</v>
      </c>
      <c r="O194" s="1">
        <f t="shared" si="49"/>
        <v>369.32535809253579</v>
      </c>
      <c r="P194" s="1">
        <f t="shared" si="39"/>
        <v>1.597861980197498</v>
      </c>
      <c r="Q194" s="1">
        <v>0</v>
      </c>
      <c r="R194" s="1">
        <v>0</v>
      </c>
      <c r="S194" s="1">
        <f t="shared" si="43"/>
        <v>1.597861980197498</v>
      </c>
      <c r="T194" s="1">
        <f t="shared" si="44"/>
        <v>1.1983964851481235</v>
      </c>
      <c r="U194" s="1">
        <f t="shared" si="47"/>
        <v>5.9919824257406176E-2</v>
      </c>
    </row>
    <row r="195" spans="1:21">
      <c r="A195">
        <f>A194+Timestep</f>
        <v>2091</v>
      </c>
      <c r="B195" s="5">
        <f>Equilibrium_CO2+(B194-Equilibrium_CO2)*(1+A*Timestep)</f>
        <v>980.96040338789658</v>
      </c>
      <c r="C195" s="5">
        <f t="shared" si="37"/>
        <v>7.2350723034014779</v>
      </c>
      <c r="D195" s="5">
        <f>Aerosol_coeff*(B195-B194)</f>
        <v>-4.06886547121647</v>
      </c>
      <c r="E195" s="5">
        <f t="shared" si="50"/>
        <v>-0.76687500000000097</v>
      </c>
      <c r="F195" s="5">
        <f t="shared" si="40"/>
        <v>6.4681973034014772</v>
      </c>
      <c r="G195" s="5">
        <f t="shared" si="38"/>
        <v>4.8511479775511077</v>
      </c>
      <c r="H195" s="5">
        <f>H194+(G195-H194)*Timestep/Response_time</f>
        <v>3.7269921269949551</v>
      </c>
      <c r="I195" s="5">
        <f t="shared" si="46"/>
        <v>0.2425573988775554</v>
      </c>
      <c r="N195" s="1">
        <f t="shared" si="48"/>
        <v>-0.2903210451161044</v>
      </c>
      <c r="O195" s="1">
        <f t="shared" si="49"/>
        <v>369.03210451161044</v>
      </c>
      <c r="P195" s="1">
        <f t="shared" si="39"/>
        <v>1.5932780161356719</v>
      </c>
      <c r="Q195" s="1">
        <v>0</v>
      </c>
      <c r="R195" s="1">
        <v>0</v>
      </c>
      <c r="S195" s="1">
        <f t="shared" si="43"/>
        <v>1.5932780161356719</v>
      </c>
      <c r="T195" s="1">
        <f t="shared" si="44"/>
        <v>1.1949585121017539</v>
      </c>
      <c r="U195" s="1">
        <f t="shared" si="47"/>
        <v>5.9747925605087696E-2</v>
      </c>
    </row>
    <row r="196" spans="1:21">
      <c r="A196">
        <f>A195+Timestep</f>
        <v>2092</v>
      </c>
      <c r="B196" s="5">
        <f>Equilibrium_CO2+(B195-Equilibrium_CO2)*(1+A*Timestep)</f>
        <v>996.73201246412418</v>
      </c>
      <c r="C196" s="5">
        <f t="shared" si="37"/>
        <v>7.3271153506976923</v>
      </c>
      <c r="D196" s="5">
        <f>Aerosol_coeff*(B196-B195)</f>
        <v>-4.1604149443188367</v>
      </c>
      <c r="E196" s="5">
        <f t="shared" si="50"/>
        <v>-0.76687500000000097</v>
      </c>
      <c r="F196" s="5">
        <f t="shared" si="40"/>
        <v>6.5602403506976916</v>
      </c>
      <c r="G196" s="5">
        <f t="shared" si="38"/>
        <v>4.9201802630232692</v>
      </c>
      <c r="H196" s="5">
        <f>H195+(G196-H195)*Timestep/Response_time</f>
        <v>3.7866515337963707</v>
      </c>
      <c r="I196" s="5">
        <f t="shared" si="46"/>
        <v>0.24600901315116347</v>
      </c>
      <c r="N196" s="1">
        <f t="shared" si="48"/>
        <v>-0.28741783466494325</v>
      </c>
      <c r="O196" s="1">
        <f t="shared" si="49"/>
        <v>368.74178346649433</v>
      </c>
      <c r="P196" s="1">
        <f t="shared" si="39"/>
        <v>1.5887363020902272</v>
      </c>
      <c r="Q196" s="1">
        <v>0</v>
      </c>
      <c r="R196" s="1">
        <v>0</v>
      </c>
      <c r="S196" s="1">
        <f t="shared" si="43"/>
        <v>1.5887363020902272</v>
      </c>
      <c r="T196" s="1">
        <f t="shared" si="44"/>
        <v>1.1915522265676703</v>
      </c>
      <c r="U196" s="1">
        <f t="shared" si="47"/>
        <v>5.9577611328383517E-2</v>
      </c>
    </row>
    <row r="197" spans="1:21">
      <c r="A197">
        <f>A196+Timestep</f>
        <v>2093</v>
      </c>
      <c r="B197" s="5">
        <f>Equilibrium_CO2+(B196-Equilibrium_CO2)*(1+A*Timestep)</f>
        <v>1012.8584827445669</v>
      </c>
      <c r="C197" s="5">
        <f t="shared" ref="C197:C260" si="51">4*LN(B197/Equilibrium_CO2)/LN(2)</f>
        <v>7.419735526535959</v>
      </c>
      <c r="D197" s="5">
        <f>Aerosol_coeff*(B197-B196)</f>
        <v>-4.2540242805660125</v>
      </c>
      <c r="E197" s="5">
        <f t="shared" si="50"/>
        <v>-0.76687500000000097</v>
      </c>
      <c r="F197" s="5">
        <f t="shared" si="40"/>
        <v>6.6528605265359584</v>
      </c>
      <c r="G197" s="5">
        <f t="shared" ref="G197:G205" si="52">C_*F197</f>
        <v>4.9896453949019683</v>
      </c>
      <c r="H197" s="5">
        <f>H196+(G197-H196)*Timestep/Response_time</f>
        <v>3.8468012268516505</v>
      </c>
      <c r="I197" s="5">
        <f t="shared" si="46"/>
        <v>0.24948226974509841</v>
      </c>
      <c r="N197" s="1">
        <f t="shared" si="48"/>
        <v>-0.28454365631829376</v>
      </c>
      <c r="O197" s="1">
        <f t="shared" si="49"/>
        <v>368.45436563182938</v>
      </c>
      <c r="P197" s="1">
        <f t="shared" ref="P197:P260" si="53">4*LN(O197/Equilibrium_CO2)/LN(2)</f>
        <v>1.5842364814522443</v>
      </c>
      <c r="Q197" s="1">
        <v>0</v>
      </c>
      <c r="R197" s="1">
        <v>0</v>
      </c>
      <c r="S197" s="1">
        <f t="shared" si="43"/>
        <v>1.5842364814522443</v>
      </c>
      <c r="T197" s="1">
        <f t="shared" si="44"/>
        <v>1.1881773610891833</v>
      </c>
      <c r="U197" s="1">
        <f t="shared" si="47"/>
        <v>5.9408868054459163E-2</v>
      </c>
    </row>
    <row r="198" spans="1:21">
      <c r="A198">
        <f>A197+Timestep</f>
        <v>2094</v>
      </c>
      <c r="B198" s="5">
        <f>Equilibrium_CO2+(B197-Equilibrium_CO2)*(1+A*Timestep)</f>
        <v>1029.3477986063197</v>
      </c>
      <c r="C198" s="5">
        <f t="shared" si="51"/>
        <v>7.5129271749012281</v>
      </c>
      <c r="D198" s="5">
        <f>Aerosol_coeff*(B198-B197)</f>
        <v>-4.3497398268787606</v>
      </c>
      <c r="E198" s="5">
        <f t="shared" si="50"/>
        <v>-0.76687500000000097</v>
      </c>
      <c r="F198" s="5">
        <f t="shared" ref="F198:F205" si="54">C198+E198</f>
        <v>6.7460521749012274</v>
      </c>
      <c r="G198" s="5">
        <f t="shared" si="52"/>
        <v>5.0595391311759208</v>
      </c>
      <c r="H198" s="5">
        <f>H197+(G198-H197)*Timestep/Response_time</f>
        <v>3.9074381220678642</v>
      </c>
      <c r="I198" s="5">
        <f t="shared" ref="I198:I229" si="55">G198*($A198-$A197)/Response_time</f>
        <v>0.25297695655879604</v>
      </c>
      <c r="N198" s="1">
        <f t="shared" si="48"/>
        <v>-0.28169821975511072</v>
      </c>
      <c r="O198" s="1">
        <f t="shared" si="49"/>
        <v>368.16982197551107</v>
      </c>
      <c r="P198" s="1">
        <f t="shared" si="53"/>
        <v>1.579778200019613</v>
      </c>
      <c r="Q198" s="1">
        <v>0</v>
      </c>
      <c r="R198" s="1">
        <v>0</v>
      </c>
      <c r="S198" s="1">
        <f t="shared" si="43"/>
        <v>1.579778200019613</v>
      </c>
      <c r="T198" s="1">
        <f t="shared" si="44"/>
        <v>1.1848336500147099</v>
      </c>
      <c r="U198" s="1">
        <f t="shared" ref="U198:U229" si="56">T198*($A198-$A197)/Response_time</f>
        <v>5.9241682500735492E-2</v>
      </c>
    </row>
    <row r="199" spans="1:21">
      <c r="A199">
        <f>A198+Timestep</f>
        <v>2095</v>
      </c>
      <c r="B199" s="5">
        <f>Equilibrium_CO2+(B198-Equilibrium_CO2)*(1+A*Timestep)</f>
        <v>1046.2081240749617</v>
      </c>
      <c r="C199" s="5">
        <f t="shared" si="51"/>
        <v>7.6066845831477332</v>
      </c>
      <c r="D199" s="5">
        <f>Aerosol_coeff*(B199-B198)</f>
        <v>-4.4476089729834936</v>
      </c>
      <c r="E199" s="5">
        <f t="shared" si="50"/>
        <v>-0.76687500000000097</v>
      </c>
      <c r="F199" s="5">
        <f t="shared" si="54"/>
        <v>6.8398095831477326</v>
      </c>
      <c r="G199" s="5">
        <f t="shared" si="52"/>
        <v>5.1298571873607992</v>
      </c>
      <c r="H199" s="5">
        <f>H198+(G199-H198)*Timestep/Response_time</f>
        <v>3.9685590753325108</v>
      </c>
      <c r="I199" s="5">
        <f t="shared" si="55"/>
        <v>0.25649285936803995</v>
      </c>
      <c r="N199" s="1">
        <f t="shared" si="48"/>
        <v>-0.27888123755755945</v>
      </c>
      <c r="O199" s="1">
        <f t="shared" si="49"/>
        <v>367.88812375575594</v>
      </c>
      <c r="P199" s="1">
        <f t="shared" si="53"/>
        <v>1.5753611059919834</v>
      </c>
      <c r="Q199" s="1">
        <v>0</v>
      </c>
      <c r="R199" s="1">
        <v>0</v>
      </c>
      <c r="S199" s="1">
        <f t="shared" ref="S199:S205" si="57">P199+R199</f>
        <v>1.5753611059919834</v>
      </c>
      <c r="T199" s="1">
        <f t="shared" ref="T199:T205" si="58">C_*S199</f>
        <v>1.1815208294939876</v>
      </c>
      <c r="U199" s="1">
        <f t="shared" si="56"/>
        <v>5.907604147469938E-2</v>
      </c>
    </row>
    <row r="200" spans="1:21">
      <c r="A200">
        <f>A199+Timestep</f>
        <v>2096</v>
      </c>
      <c r="B200" s="5">
        <f>Equilibrium_CO2+(B199-Equilibrium_CO2)*(1+A*Timestep)</f>
        <v>1063.4478068666483</v>
      </c>
      <c r="C200" s="5">
        <f t="shared" si="51"/>
        <v>7.7010019859248811</v>
      </c>
      <c r="D200" s="5">
        <f>Aerosol_coeff*(B200-B199)</f>
        <v>-4.5476801748756595</v>
      </c>
      <c r="E200" s="5">
        <f t="shared" si="50"/>
        <v>-0.76687500000000097</v>
      </c>
      <c r="F200" s="5">
        <f t="shared" si="54"/>
        <v>6.9341269859248804</v>
      </c>
      <c r="G200" s="5">
        <f t="shared" si="52"/>
        <v>5.2005952394436603</v>
      </c>
      <c r="H200" s="5">
        <f>H199+(G200-H199)*Timestep/Response_time</f>
        <v>4.030160883538068</v>
      </c>
      <c r="I200" s="5">
        <f t="shared" si="55"/>
        <v>0.26002976197218303</v>
      </c>
      <c r="N200" s="1">
        <f t="shared" si="48"/>
        <v>-0.27609242518198357</v>
      </c>
      <c r="O200" s="1">
        <f t="shared" si="49"/>
        <v>367.60924251819836</v>
      </c>
      <c r="P200" s="1">
        <f t="shared" si="53"/>
        <v>1.5709848499654919</v>
      </c>
      <c r="Q200" s="1">
        <v>0</v>
      </c>
      <c r="R200" s="1">
        <v>0</v>
      </c>
      <c r="S200" s="1">
        <f t="shared" si="57"/>
        <v>1.5709848499654919</v>
      </c>
      <c r="T200" s="1">
        <f t="shared" si="58"/>
        <v>1.1782386374741189</v>
      </c>
      <c r="U200" s="1">
        <f t="shared" si="56"/>
        <v>5.8911931873705949E-2</v>
      </c>
    </row>
    <row r="201" spans="1:21">
      <c r="A201">
        <f>A200+Timestep</f>
        <v>2097</v>
      </c>
      <c r="B201" s="5">
        <f>Equilibrium_CO2+(B200-Equilibrium_CO2)*(1+A*Timestep)</f>
        <v>1081.0753825211477</v>
      </c>
      <c r="C201" s="5">
        <f t="shared" si="51"/>
        <v>7.7958735690705838</v>
      </c>
      <c r="D201" s="5">
        <f>Aerosol_coeff*(B201-B200)</f>
        <v>-4.6500029788103241</v>
      </c>
      <c r="E201" s="5">
        <f t="shared" si="50"/>
        <v>-0.76687500000000097</v>
      </c>
      <c r="F201" s="5">
        <f t="shared" si="54"/>
        <v>7.0289985690705832</v>
      </c>
      <c r="G201" s="5">
        <f t="shared" si="52"/>
        <v>5.2717489268029372</v>
      </c>
      <c r="H201" s="5">
        <f>H200+(G201-H200)*Timestep/Response_time</f>
        <v>4.0922402857013118</v>
      </c>
      <c r="I201" s="5">
        <f t="shared" si="55"/>
        <v>0.26358744634014686</v>
      </c>
      <c r="N201" s="1">
        <f t="shared" si="48"/>
        <v>-0.27333150093016401</v>
      </c>
      <c r="O201" s="1">
        <f t="shared" si="49"/>
        <v>367.3331500930164</v>
      </c>
      <c r="P201" s="1">
        <f t="shared" si="53"/>
        <v>1.5666490849272638</v>
      </c>
      <c r="Q201" s="1">
        <v>0</v>
      </c>
      <c r="R201" s="1">
        <v>0</v>
      </c>
      <c r="S201" s="1">
        <f t="shared" si="57"/>
        <v>1.5666490849272638</v>
      </c>
      <c r="T201" s="1">
        <f t="shared" si="58"/>
        <v>1.174986813695448</v>
      </c>
      <c r="U201" s="1">
        <f t="shared" si="56"/>
        <v>5.8749340684772403E-2</v>
      </c>
    </row>
    <row r="202" spans="1:21">
      <c r="A202">
        <f>A201+Timestep</f>
        <v>2098</v>
      </c>
      <c r="B202" s="5">
        <f>Equilibrium_CO2+(B201-Equilibrium_CO2)*(1+A*Timestep)</f>
        <v>1099.0995786278736</v>
      </c>
      <c r="C202" s="5">
        <f t="shared" si="51"/>
        <v>7.8912934734675844</v>
      </c>
      <c r="D202" s="5">
        <f>Aerosol_coeff*(B202-B201)</f>
        <v>-4.754628045833611</v>
      </c>
      <c r="E202" s="5">
        <f t="shared" si="50"/>
        <v>-0.76687500000000097</v>
      </c>
      <c r="F202" s="5">
        <f t="shared" si="54"/>
        <v>7.1244184734675837</v>
      </c>
      <c r="G202" s="5">
        <f t="shared" si="52"/>
        <v>5.3433138551006873</v>
      </c>
      <c r="H202" s="5">
        <f>H201+(G202-H201)*Timestep/Response_time</f>
        <v>4.1547939641712803</v>
      </c>
      <c r="I202" s="5">
        <f t="shared" si="55"/>
        <v>0.26716569275503438</v>
      </c>
      <c r="N202" s="1">
        <f t="shared" si="48"/>
        <v>-0.27059818592086232</v>
      </c>
      <c r="O202" s="1">
        <f t="shared" si="49"/>
        <v>367.05981859208623</v>
      </c>
      <c r="P202" s="1">
        <f t="shared" si="53"/>
        <v>1.5623534662497061</v>
      </c>
      <c r="Q202" s="1">
        <v>0</v>
      </c>
      <c r="R202" s="1">
        <v>0</v>
      </c>
      <c r="S202" s="1">
        <f t="shared" si="57"/>
        <v>1.5623534662497061</v>
      </c>
      <c r="T202" s="1">
        <f t="shared" si="58"/>
        <v>1.1717650996872795</v>
      </c>
      <c r="U202" s="1">
        <f t="shared" si="56"/>
        <v>5.8588254984363972E-2</v>
      </c>
    </row>
    <row r="203" spans="1:21">
      <c r="A203">
        <f>A202+Timestep</f>
        <v>2099</v>
      </c>
      <c r="B203" s="5">
        <f>Equilibrium_CO2+(B202-Equilibrium_CO2)*(1+A*Timestep)</f>
        <v>1117.5293191470007</v>
      </c>
      <c r="C203" s="5">
        <f t="shared" si="51"/>
        <v>7.9872557988585058</v>
      </c>
      <c r="D203" s="5">
        <f>Aerosol_coeff*(B203-B202)</f>
        <v>-4.861607176864843</v>
      </c>
      <c r="E203" s="5">
        <f t="shared" si="50"/>
        <v>-0.76687500000000097</v>
      </c>
      <c r="F203" s="5">
        <f t="shared" si="54"/>
        <v>7.2203807988585051</v>
      </c>
      <c r="G203" s="5">
        <f t="shared" si="52"/>
        <v>5.4152855991438784</v>
      </c>
      <c r="H203" s="5">
        <f>H202+(G203-H202)*Timestep/Response_time</f>
        <v>4.2178185459199105</v>
      </c>
      <c r="I203" s="5">
        <f t="shared" si="55"/>
        <v>0.27076427995719393</v>
      </c>
      <c r="N203" s="1">
        <f t="shared" si="48"/>
        <v>-0.26789220406165387</v>
      </c>
      <c r="O203" s="1">
        <f t="shared" si="49"/>
        <v>366.78922040616538</v>
      </c>
      <c r="P203" s="1">
        <f t="shared" si="53"/>
        <v>1.5580976516845966</v>
      </c>
      <c r="Q203" s="1">
        <v>0</v>
      </c>
      <c r="R203" s="1">
        <v>0</v>
      </c>
      <c r="S203" s="1">
        <f t="shared" si="57"/>
        <v>1.5580976516845966</v>
      </c>
      <c r="T203" s="1">
        <f t="shared" si="58"/>
        <v>1.1685732387634475</v>
      </c>
      <c r="U203" s="1">
        <f t="shared" si="56"/>
        <v>5.842866193817238E-2</v>
      </c>
    </row>
    <row r="204" spans="1:21">
      <c r="A204">
        <f>A203+Timestep</f>
        <v>2100</v>
      </c>
      <c r="B204" s="5">
        <f>Equilibrium_CO2+(B203-Equilibrium_CO2)*(1+A*Timestep)</f>
        <v>1136.3737288278082</v>
      </c>
      <c r="C204" s="5">
        <f t="shared" si="51"/>
        <v>8.0837546076155977</v>
      </c>
      <c r="D204" s="5">
        <f>Aerosol_coeff*(B204-B203)</f>
        <v>-4.9709933383443179</v>
      </c>
      <c r="E204" s="5">
        <f t="shared" si="50"/>
        <v>-0.76687500000000097</v>
      </c>
      <c r="F204" s="5">
        <f t="shared" si="54"/>
        <v>7.3168796076155971</v>
      </c>
      <c r="G204" s="5">
        <f t="shared" si="52"/>
        <v>5.4876597057116978</v>
      </c>
      <c r="H204" s="5">
        <f>H203+(G204-H203)*Timestep/Response_time</f>
        <v>4.2813106039094997</v>
      </c>
      <c r="I204" s="5">
        <f t="shared" si="55"/>
        <v>0.27438298528558491</v>
      </c>
      <c r="N204" s="1">
        <f t="shared" si="48"/>
        <v>-0.26521328202103744</v>
      </c>
      <c r="O204" s="1">
        <f t="shared" si="49"/>
        <v>366.52132820210375</v>
      </c>
      <c r="P204" s="1">
        <f t="shared" si="53"/>
        <v>1.553881301356957</v>
      </c>
      <c r="Q204" s="1">
        <v>0</v>
      </c>
      <c r="R204" s="1">
        <v>0</v>
      </c>
      <c r="S204" s="1">
        <f t="shared" si="57"/>
        <v>1.553881301356957</v>
      </c>
      <c r="T204" s="1">
        <f t="shared" si="58"/>
        <v>1.1654109760177178</v>
      </c>
      <c r="U204" s="1">
        <f t="shared" si="56"/>
        <v>5.8270548800885891E-2</v>
      </c>
    </row>
    <row r="205" spans="1:21">
      <c r="A205">
        <f>A204+Timestep</f>
        <v>2101</v>
      </c>
      <c r="B205" s="5">
        <f>Equilibrium_CO2+(B204-Equilibrium_CO2)*(1+A*Timestep)</f>
        <v>1155.6421377264339</v>
      </c>
      <c r="C205" s="5">
        <f t="shared" si="51"/>
        <v>8.180783928461274</v>
      </c>
      <c r="D205" s="5">
        <f>Aerosol_coeff*(B205-B204)</f>
        <v>-5.0828406884570638</v>
      </c>
      <c r="E205" s="5">
        <f t="shared" si="50"/>
        <v>-0.76687500000000097</v>
      </c>
      <c r="F205" s="5">
        <f t="shared" si="54"/>
        <v>7.4139089284612734</v>
      </c>
      <c r="G205" s="5">
        <f t="shared" si="52"/>
        <v>5.5604316963459546</v>
      </c>
      <c r="H205" s="5">
        <f>H204+(G205-H204)*Timestep/Response_time</f>
        <v>4.3452666585313224</v>
      </c>
      <c r="I205" s="5">
        <f t="shared" si="55"/>
        <v>0.27802158481729772</v>
      </c>
      <c r="N205" s="1">
        <f t="shared" si="48"/>
        <v>-0.26256114920082724</v>
      </c>
      <c r="O205" s="1">
        <f t="shared" si="49"/>
        <v>366.25611492008272</v>
      </c>
      <c r="P205" s="1">
        <f t="shared" si="53"/>
        <v>1.5497040777587385</v>
      </c>
      <c r="Q205" s="1">
        <v>0</v>
      </c>
      <c r="R205" s="1">
        <v>0</v>
      </c>
      <c r="S205" s="1">
        <f t="shared" si="57"/>
        <v>1.5497040777587385</v>
      </c>
      <c r="T205" s="1">
        <f t="shared" si="58"/>
        <v>1.162278058319054</v>
      </c>
      <c r="U205" s="1">
        <f t="shared" si="56"/>
        <v>5.8113902915952698E-2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Parameters</vt:lpstr>
      <vt:lpstr>Model5</vt:lpstr>
      <vt:lpstr>Graphs</vt:lpstr>
      <vt:lpstr>A</vt:lpstr>
      <vt:lpstr>Aerosol_coeff</vt:lpstr>
      <vt:lpstr>B</vt:lpstr>
      <vt:lpstr>C_</vt:lpstr>
      <vt:lpstr>Equilibrium_CO2</vt:lpstr>
      <vt:lpstr>Initial_CO2</vt:lpstr>
      <vt:lpstr>Response_time</vt:lpstr>
      <vt:lpstr>Timestep</vt:lpstr>
      <vt:lpstr>Without_Us_target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Weka</dc:creator>
  <cp:lastModifiedBy>Weka</cp:lastModifiedBy>
  <dcterms:created xsi:type="dcterms:W3CDTF">2016-04-19T01:45:07Z</dcterms:created>
  <dcterms:modified xsi:type="dcterms:W3CDTF">2016-11-04T01:27:27Z</dcterms:modified>
</cp:coreProperties>
</file>