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工程文件\2026轮腿\设计文档\"/>
    </mc:Choice>
  </mc:AlternateContent>
  <xr:revisionPtr revIDLastSave="0" documentId="13_ncr:1_{60696665-1DED-47AF-B165-5862108D09D1}" xr6:coauthVersionLast="47" xr6:coauthVersionMax="47" xr10:uidLastSave="{00000000-0000-0000-0000-000000000000}"/>
  <bookViews>
    <workbookView xWindow="-257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E4" i="2"/>
  <c r="D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<sst xmlns="http://schemas.openxmlformats.org/spreadsheetml/2006/main" count="60" uniqueCount="46">
  <si>
    <t>l</t>
    <phoneticPr fontId="1" type="noConversion"/>
  </si>
  <si>
    <t>mw</t>
    <phoneticPr fontId="1" type="noConversion"/>
  </si>
  <si>
    <t>mp</t>
    <phoneticPr fontId="1" type="noConversion"/>
  </si>
  <si>
    <t>M</t>
    <phoneticPr fontId="1" type="noConversion"/>
  </si>
  <si>
    <t>Iw</t>
    <phoneticPr fontId="1" type="noConversion"/>
  </si>
  <si>
    <t>Ip</t>
    <phoneticPr fontId="1" type="noConversion"/>
  </si>
  <si>
    <t>Im</t>
    <phoneticPr fontId="1" type="noConversion"/>
  </si>
  <si>
    <t>驱动轮半径</t>
    <phoneticPr fontId="1" type="noConversion"/>
  </si>
  <si>
    <t>摆杆重心到机体转轴距离</t>
    <phoneticPr fontId="1" type="noConversion"/>
  </si>
  <si>
    <t>驱动轮转子质量</t>
    <phoneticPr fontId="1" type="noConversion"/>
  </si>
  <si>
    <t>摆杆质量</t>
    <phoneticPr fontId="1" type="noConversion"/>
  </si>
  <si>
    <t>机体质量</t>
    <phoneticPr fontId="1" type="noConversion"/>
  </si>
  <si>
    <t>驱动轮转子转动惯量</t>
    <phoneticPr fontId="1" type="noConversion"/>
  </si>
  <si>
    <t>摆杆绕质心转动惯量</t>
    <phoneticPr fontId="1" type="noConversion"/>
  </si>
  <si>
    <t>机体绕质心转动惯量</t>
    <phoneticPr fontId="1" type="noConversion"/>
  </si>
  <si>
    <t>m</t>
    <phoneticPr fontId="1" type="noConversion"/>
  </si>
  <si>
    <t>kg</t>
    <phoneticPr fontId="1" type="noConversion"/>
  </si>
  <si>
    <t>kg*m^2</t>
    <phoneticPr fontId="1" type="noConversion"/>
  </si>
  <si>
    <t>只有底盘（没有裁判系统、云台、弹舱）</t>
    <phoneticPr fontId="1" type="noConversion"/>
  </si>
  <si>
    <t>底盘、云台、裁判系统和弹舱（没有弹丸）</t>
    <phoneticPr fontId="1" type="noConversion"/>
  </si>
  <si>
    <t>底盘、云台、裁判
系统和满弹丸</t>
    <phoneticPr fontId="1" type="noConversion"/>
  </si>
  <si>
    <t>机体重心到其转轴距离
（负数代表在转轴下面）</t>
    <phoneticPr fontId="1" type="noConversion"/>
  </si>
  <si>
    <t>mm</t>
    <phoneticPr fontId="1" type="noConversion"/>
  </si>
  <si>
    <t>Rl</t>
    <phoneticPr fontId="1" type="noConversion"/>
  </si>
  <si>
    <t>Rw</t>
    <phoneticPr fontId="1" type="noConversion"/>
  </si>
  <si>
    <t>m</t>
    <phoneticPr fontId="1" type="noConversion"/>
  </si>
  <si>
    <t>驱动轮轮距/2</t>
    <phoneticPr fontId="1" type="noConversion"/>
  </si>
  <si>
    <t>摆杆重心到驱动轮轴距离
（驱动轮到腿部质心距离）</t>
    <phoneticPr fontId="1" type="noConversion"/>
  </si>
  <si>
    <t>Iz</t>
    <phoneticPr fontId="1" type="noConversion"/>
  </si>
  <si>
    <t>机器人绕Z轴转动惯量</t>
    <phoneticPr fontId="1" type="noConversion"/>
  </si>
  <si>
    <t>L(l)</t>
    <phoneticPr fontId="1" type="noConversion"/>
  </si>
  <si>
    <t>Lm(l)</t>
    <phoneticPr fontId="1" type="noConversion"/>
  </si>
  <si>
    <t>平衡稳态
腿部角度</t>
    <phoneticPr fontId="1" type="noConversion"/>
  </si>
  <si>
    <t>L(l)_x</t>
    <phoneticPr fontId="1" type="noConversion"/>
  </si>
  <si>
    <t>L(l)_y</t>
    <phoneticPr fontId="1" type="noConversion"/>
  </si>
  <si>
    <t>Lm(l)_x</t>
    <phoneticPr fontId="1" type="noConversion"/>
  </si>
  <si>
    <t>Lm(l)_y</t>
    <phoneticPr fontId="1" type="noConversion"/>
  </si>
  <si>
    <t>腿长l(mm)</t>
    <phoneticPr fontId="1" type="noConversion"/>
  </si>
  <si>
    <t>lp(l)</t>
    <phoneticPr fontId="1" type="noConversion"/>
  </si>
  <si>
    <t>小腿_angle</t>
    <phoneticPr fontId="1" type="noConversion"/>
  </si>
  <si>
    <t>大腿_angle</t>
    <phoneticPr fontId="1" type="noConversion"/>
  </si>
  <si>
    <t>度</t>
    <phoneticPr fontId="1" type="noConversion"/>
  </si>
  <si>
    <t>平衡姿态关节电机角度</t>
    <phoneticPr fontId="1" type="noConversion"/>
  </si>
  <si>
    <t>参考坐标系</t>
    <phoneticPr fontId="1" type="noConversion"/>
  </si>
  <si>
    <t>lb(l,y)</t>
    <phoneticPr fontId="1" type="noConversion"/>
  </si>
  <si>
    <t>Lb(l,x)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</si>
</sst>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Sheet2!$A$10</c:f>
              <c:strCache>
                <c:ptCount val="1"/>
                <c:pt idx="0">
                  <c:v>小腿_angle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177274715660538"/>
                  <c:y val="-4.467774861475648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Sheet2!$D$10:$G$10</c:f>
              <c:numCache>
                <c:formatCode>General</c:formatCode>
                <c:ptCount val="4"/>
                <c:pt idx="0">
                  <c:v>21.34</c:v>
                </c:pt>
                <c:pt idx="1">
                  <c:v>26.87</c:v>
                </c:pt>
                <c:pt idx="2">
                  <c:v>32.119999999999997</c:v>
                </c:pt>
                <c:pt idx="3">
                  <c:v>36.92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08-4DCD-B995-A53975DC2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24111"/>
        <c:axId val="201036527"/>
      </c:scatterChart>
      <c:valAx>
        <c:axId val="202224111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036527"/>
        <c:crosses val="autoZero"/>
        <c:crossBetween val="midCat"/>
      </c:valAx>
      <c:valAx>
        <c:axId val="2010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22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Sheet2!$A$11</c:f>
              <c:strCache>
                <c:ptCount val="1"/>
                <c:pt idx="0">
                  <c:v>大腿_angle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7399496937882767"/>
                  <c:y val="1.616676528150744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Sheet2!$D$11:$G$11</c:f>
              <c:numCache>
                <c:formatCode>General</c:formatCode>
                <c:ptCount val="4"/>
                <c:pt idx="0">
                  <c:v>12.45</c:v>
                </c:pt>
                <c:pt idx="1">
                  <c:v>18.89</c:v>
                </c:pt>
                <c:pt idx="2">
                  <c:v>25.41</c:v>
                </c:pt>
                <c:pt idx="3">
                  <c:v>32.39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A-4C81-AE55-9E0B4E59E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90847"/>
        <c:axId val="130639871"/>
      </c:scatterChart>
      <c:valAx>
        <c:axId val="1831190847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639871"/>
        <c:crosses val="autoZero"/>
        <c:crossBetween val="midCat"/>
      </c:valAx>
      <c:valAx>
        <c:axId val="13063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19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L(l,x,y) </a:t>
            </a:r>
            <a:r>
              <a:rPr lang="zh-CN" altLang="en-US"/>
              <a:t>摆杆重心到驱动轮轴距离</a:t>
            </a:r>
          </a:p>
        </c:rich>
      </c:tx>
      <c:layout>
        <c:manualLayout>
          <c:xMode val="edge"/>
          <c:yMode val="edge"/>
          <c:x val="0.20853562978465298"/>
          <c:y val="3.6994219653179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L(l)_x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133208019365379"/>
                  <c:y val="6.88398343270675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Sheet2!$D$3:$G$3</c:f>
              <c:numCache>
                <c:formatCode>General</c:formatCode>
                <c:ptCount val="4"/>
                <c:pt idx="0">
                  <c:v>9.8150000000000001E-2</c:v>
                </c:pt>
                <c:pt idx="1">
                  <c:v>0.10199999999999999</c:v>
                </c:pt>
                <c:pt idx="2">
                  <c:v>8.9499999999999996E-2</c:v>
                </c:pt>
                <c:pt idx="3">
                  <c:v>9.1999999999999998E-2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C-4939-9C9C-227EB7BCE20A}"/>
            </c:ext>
          </c:extLst>
        </c:ser>
        <c:ser>
          <c:idx val="1"/>
          <c:order val="1"/>
          <c:tx>
            <c:strRef>
              <c:f>Sheet2!$A$4</c:f>
              <c:strCache>
                <c:ptCount val="1"/>
                <c:pt idx="0">
                  <c:v>L(l)_y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228985776500352"/>
                  <c:y val="-1.6402712666697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Sheet2!$D$4:$G$4</c:f>
              <c:numCache>
                <c:formatCode>General</c:formatCode>
                <c:ptCount val="4"/>
                <c:pt idx="0">
                  <c:v>0.15</c:v>
                </c:pt>
                <c:pt idx="1">
                  <c:v>0.16443999999999998</c:v>
                </c:pt>
                <c:pt idx="2">
                  <c:v>0.17915000000000003</c:v>
                </c:pt>
                <c:pt idx="3">
                  <c:v>0.19400000000000001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FC-4939-9C9C-227EB7BCE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575007"/>
        <c:axId val="203515999"/>
      </c:scatterChart>
      <c:valAx>
        <c:axId val="312575007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515999"/>
        <c:crosses val="autoZero"/>
        <c:crossBetween val="midCat"/>
      </c:valAx>
      <c:valAx>
        <c:axId val="2035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2575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Lm(l,x,y)</a:t>
            </a:r>
            <a:r>
              <a:rPr lang="zh-CN" altLang="en-US"/>
              <a:t>摆杆重心到机体转轴距离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Sheet2!$A$5</c:f>
              <c:strCache>
                <c:ptCount val="1"/>
                <c:pt idx="0">
                  <c:v>Lm(l)_x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360148731408576"/>
                  <c:y val="-0.127058180227471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Sheet2!$D$5:$G$5</c:f>
              <c:numCache>
                <c:formatCode>General</c:formatCode>
                <c:ptCount val="4"/>
                <c:pt idx="0">
                  <c:v>9.8150000000000001E-2</c:v>
                </c:pt>
                <c:pt idx="1">
                  <c:v>0.10199999999999999</c:v>
                </c:pt>
                <c:pt idx="2">
                  <c:v>8.9499999999999996E-2</c:v>
                </c:pt>
                <c:pt idx="3">
                  <c:v>9.1999999999999998E-2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97-4A11-A539-70C615DA8423}"/>
            </c:ext>
          </c:extLst>
        </c:ser>
        <c:ser>
          <c:idx val="1"/>
          <c:order val="1"/>
          <c:tx>
            <c:strRef>
              <c:f>Sheet2!$A$6</c:f>
              <c:strCache>
                <c:ptCount val="1"/>
                <c:pt idx="0">
                  <c:v>Lm(l)_y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8271259842519686"/>
                  <c:y val="0.27901392534266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Sheet2!$D$6:$G$6</c:f>
              <c:numCache>
                <c:formatCode>General</c:formatCode>
                <c:ptCount val="4"/>
                <c:pt idx="0">
                  <c:v>5.9749999999999998E-2</c:v>
                </c:pt>
                <c:pt idx="1">
                  <c:v>7.5560000000000002E-2</c:v>
                </c:pt>
                <c:pt idx="2">
                  <c:v>9.085E-2</c:v>
                </c:pt>
                <c:pt idx="3">
                  <c:v>0.106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97-4A11-A539-70C615DA8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895343"/>
        <c:axId val="311898223"/>
      </c:scatterChart>
      <c:valAx>
        <c:axId val="311895343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1898223"/>
        <c:crosses val="autoZero"/>
        <c:crossBetween val="midCat"/>
      </c:valAx>
      <c:valAx>
        <c:axId val="31189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189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Lb(l,x,y)</a:t>
            </a:r>
            <a:r>
              <a:rPr lang="zh-CN" altLang="en-US"/>
              <a:t>机体重心到其转轴距离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Sheet2!$A$7</c:f>
              <c:strCache>
                <c:ptCount val="1"/>
                <c:pt idx="0">
                  <c:v>Lb(l,x)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665463692038495"/>
                  <c:y val="6.7070171912965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Sheet2!$D$7:$G$7</c:f>
              <c:numCache>
                <c:formatCode>General</c:formatCode>
                <c:ptCount val="4"/>
                <c:pt idx="0">
                  <c:v>1.52E-2</c:v>
                </c:pt>
                <c:pt idx="1">
                  <c:v>1.44E-2</c:v>
                </c:pt>
                <c:pt idx="2">
                  <c:v>1.35E-2</c:v>
                </c:pt>
                <c:pt idx="3">
                  <c:v>1.26E-2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4-4E16-A9CE-D608BB08D793}"/>
            </c:ext>
          </c:extLst>
        </c:ser>
        <c:ser>
          <c:idx val="1"/>
          <c:order val="1"/>
          <c:tx>
            <c:strRef>
              <c:f>Sheet2!$A$8</c:f>
              <c:strCache>
                <c:ptCount val="1"/>
                <c:pt idx="0">
                  <c:v>lb(l,y)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800174978127734"/>
                  <c:y val="-0.154522169647587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Sheet2!$D$8:$G$8</c:f>
              <c:numCache>
                <c:formatCode>General</c:formatCode>
                <c:ptCount val="4"/>
                <c:pt idx="0">
                  <c:v>-5.1499999999999997E-2</c:v>
                </c:pt>
                <c:pt idx="1">
                  <c:v>-5.6000000000000001E-2</c:v>
                </c:pt>
                <c:pt idx="2">
                  <c:v>-0.06</c:v>
                </c:pt>
                <c:pt idx="3">
                  <c:v>-6.4500000000000002E-2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4-4E16-A9CE-D608BB08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76607"/>
        <c:axId val="54677087"/>
      </c:scatterChart>
      <c:valAx>
        <c:axId val="54676607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677087"/>
        <c:crosses val="autoZero"/>
        <c:crossBetween val="midCat"/>
      </c:valAx>
      <c:valAx>
        <c:axId val="546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676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lp(l)</a:t>
            </a:r>
            <a:r>
              <a:rPr lang="zh-CN" altLang="en-US"/>
              <a:t>摆杆绕质心转动惯量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Sheet2!$A$9</c:f>
              <c:strCache>
                <c:ptCount val="1"/>
                <c:pt idx="0">
                  <c:v>lp(l)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7009434631481877"/>
                  <c:y val="0.1995714350735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Sheet2!$D$2:$G$2</c:f>
              <c:numCache>
                <c:formatCode>General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270</c:v>
                </c:pt>
                <c:pt idx="3">
                  <c:v>300</c:v>
                </c:pt>
              </c:numCache>
            </c:numRef>
          </c:xVal>
          <c:yVal>
            <c:numRef>
              <c:f>Sheet2!$D$9:$G$9</c:f>
              <c:numCache>
                <c:formatCode>General</c:formatCode>
                <c:ptCount val="4"/>
                <c:pt idx="0">
                  <c:v>1.1358E-2</c:v>
                </c:pt>
                <c:pt idx="1">
                  <c:v>1.1553000000000001E-2</c:v>
                </c:pt>
                <c:pt idx="2">
                  <c:v>1.1759E-2</c:v>
                </c:pt>
                <c:pt idx="3">
                  <c:v>1.1986999999999999E-2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A-4E24-91E3-005428E9F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975183"/>
        <c:axId val="423981423"/>
      </c:scatterChart>
      <c:valAx>
        <c:axId val="423975183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981423"/>
        <c:crosses val="autoZero"/>
        <c:crossBetween val="midCat"/>
      </c:valAx>
      <c:valAx>
        <c:axId val="42398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97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117475</xdr:colOff>
      <xdr:row>12</xdr:row>
      <xdr:rowOff>41275</xdr:rowOff>
    </xdr:from>
    <xdr:to>
      <xdr:col>4</xdr:col>
      <xdr:colOff>336550</xdr:colOff>
      <xdr:row>27</xdr:row>
      <xdr:rowOff>22225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EBC7577-83F6-8C1F-C38F-5CE5112D4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12</xdr:row>
      <xdr:rowOff>15875</xdr:rowOff>
    </xdr:from>
    <xdr:to>
      <xdr:col>11</xdr:col>
      <xdr:colOff>295275</xdr:colOff>
      <xdr:row>27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C4AC992-5AE9-0095-396A-5E1373AC9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155575</xdr:colOff>
      <xdr:row>27</xdr:row>
      <xdr:rowOff>82550</xdr:rowOff>
    </xdr:from>
    <xdr:to>
      <xdr:col>4</xdr:col>
      <xdr:colOff>371475</xdr:colOff>
      <xdr:row>42</xdr:row>
      <xdr:rowOff>66675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75EE529-4823-0AF3-BD38-7C5ADC1A2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568325</xdr:colOff>
      <xdr:row>27</xdr:row>
      <xdr:rowOff>117475</xdr:rowOff>
    </xdr:from>
    <xdr:to>
      <xdr:col>11</xdr:col>
      <xdr:colOff>339725</xdr:colOff>
      <xdr:row>42</xdr:row>
      <xdr:rowOff>98425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54D20CE-1911-1D61-DDF1-96973FE11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187325</xdr:colOff>
      <xdr:row>42</xdr:row>
      <xdr:rowOff>155575</xdr:rowOff>
    </xdr:from>
    <xdr:to>
      <xdr:col>4</xdr:col>
      <xdr:colOff>400050</xdr:colOff>
      <xdr:row>57</xdr:row>
      <xdr:rowOff>130175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1412A9D-28A2-CEE2-BD6D-73ED8EE9A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547065</xdr:colOff>
      <xdr:row>43</xdr:row>
      <xdr:rowOff>37271</xdr:rowOff>
    </xdr:from>
    <xdr:to>
      <xdr:col>11</xdr:col>
      <xdr:colOff>219764</xdr:colOff>
      <xdr:row>58</xdr:row>
      <xdr:rowOff>47210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289EBFC-A084-99C7-4A35-130E30687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opLeftCell="D1" zoomScale="190" zoomScaleNormal="190" workbookViewId="0">
      <selection activeCell="D4" sqref="D4:F4"/>
    </sheetView>
  </sheetViews>
  <sheetFormatPr defaultRowHeight="14.25" x14ac:dyDescent="0.2"/>
  <cols>
    <col min="2" max="2" width="23.75" customWidth="1"/>
    <col min="4" max="4" width="20.5" customWidth="1"/>
    <col min="5" max="5" width="22.875" customWidth="1"/>
    <col min="6" max="6" width="36.875" customWidth="1"/>
  </cols>
  <sheetData>
    <row r="1" spans="1:6" ht="30.75" customHeight="1" x14ac:dyDescent="0.2">
      <c r="A1" s="8"/>
      <c r="B1" s="9"/>
      <c r="C1" s="10"/>
      <c r="D1" s="2" t="s">
        <v>18</v>
      </c>
      <c r="E1" s="2" t="s">
        <v>19</v>
      </c>
      <c r="F1" s="2" t="s">
        <v>20</v>
      </c>
    </row>
    <row r="2" spans="1:6" ht="21" customHeight="1" x14ac:dyDescent="0.2">
      <c r="A2" s="4" t="s">
        <v>24</v>
      </c>
      <c r="B2" s="1" t="s">
        <v>7</v>
      </c>
      <c r="C2" s="4" t="s">
        <v>15</v>
      </c>
      <c r="D2" s="11">
        <v>0.06</v>
      </c>
      <c r="E2" s="11"/>
      <c r="F2" s="11"/>
    </row>
    <row r="3" spans="1:6" ht="21" customHeight="1" x14ac:dyDescent="0.2">
      <c r="A3" s="4" t="s">
        <v>23</v>
      </c>
      <c r="B3" s="1" t="s">
        <v>26</v>
      </c>
      <c r="C3" s="4" t="s">
        <v>25</v>
      </c>
      <c r="D3" s="8">
        <v>0.21099999999999999</v>
      </c>
      <c r="E3" s="9"/>
      <c r="F3" s="10"/>
    </row>
    <row r="4" spans="1:6" ht="286.5" customHeight="1" x14ac:dyDescent="0.2">
      <c r="A4" s="4" t="s">
        <v>30</v>
      </c>
      <c r="B4" s="7" t="s">
        <v>27</v>
      </c>
      <c r="C4" s="12" t="s">
        <v>22</v>
      </c>
      <c r="D4" s="11" t="e" vm="1">
        <v>#VALUE!</v>
      </c>
      <c r="E4" s="11"/>
      <c r="F4" s="11"/>
    </row>
    <row r="5" spans="1:6" ht="297" customHeight="1" x14ac:dyDescent="0.2">
      <c r="A5" s="4" t="s">
        <v>31</v>
      </c>
      <c r="B5" s="4" t="s">
        <v>8</v>
      </c>
      <c r="C5" s="13"/>
      <c r="D5" s="11" t="e" vm="2">
        <v>#VALUE!</v>
      </c>
      <c r="E5" s="11"/>
      <c r="F5" s="11"/>
    </row>
    <row r="6" spans="1:6" ht="28.5" x14ac:dyDescent="0.2">
      <c r="A6" s="4" t="s">
        <v>0</v>
      </c>
      <c r="B6" s="2" t="s">
        <v>21</v>
      </c>
      <c r="C6" s="4" t="s">
        <v>15</v>
      </c>
      <c r="D6" s="5">
        <v>-4.5600000000000002E-2</v>
      </c>
      <c r="E6" s="5">
        <v>9.7529999999999995E-3</v>
      </c>
      <c r="F6" s="5">
        <v>9.103E-3</v>
      </c>
    </row>
    <row r="7" spans="1:6" x14ac:dyDescent="0.2">
      <c r="A7" s="4" t="s">
        <v>1</v>
      </c>
      <c r="B7" s="1" t="s">
        <v>9</v>
      </c>
      <c r="C7" s="4" t="s">
        <v>16</v>
      </c>
      <c r="D7" s="11">
        <v>0.48399999999999999</v>
      </c>
      <c r="E7" s="11"/>
      <c r="F7" s="11"/>
    </row>
    <row r="8" spans="1:6" x14ac:dyDescent="0.2">
      <c r="A8" s="4" t="s">
        <v>2</v>
      </c>
      <c r="B8" s="1" t="s">
        <v>10</v>
      </c>
      <c r="C8" s="4" t="s">
        <v>16</v>
      </c>
      <c r="D8" s="11">
        <v>0.93600000000000005</v>
      </c>
      <c r="E8" s="11"/>
      <c r="F8" s="11"/>
    </row>
    <row r="9" spans="1:6" x14ac:dyDescent="0.2">
      <c r="A9" s="4" t="s">
        <v>3</v>
      </c>
      <c r="B9" s="1" t="s">
        <v>11</v>
      </c>
      <c r="C9" s="4" t="s">
        <v>16</v>
      </c>
      <c r="D9" s="3">
        <f>12.85-D8*2-D7*2</f>
        <v>10.01</v>
      </c>
      <c r="E9" s="5">
        <v>15.352</v>
      </c>
      <c r="F9" s="3">
        <v>16.632000000000001</v>
      </c>
    </row>
    <row r="10" spans="1:6" x14ac:dyDescent="0.2">
      <c r="A10" s="4" t="s">
        <v>4</v>
      </c>
      <c r="B10" s="1" t="s">
        <v>12</v>
      </c>
      <c r="C10" s="4" t="s">
        <v>17</v>
      </c>
      <c r="D10" s="11">
        <v>9.4300000000000004E-4</v>
      </c>
      <c r="E10" s="11"/>
      <c r="F10" s="11"/>
    </row>
    <row r="11" spans="1:6" x14ac:dyDescent="0.2">
      <c r="A11" s="4" t="s">
        <v>5</v>
      </c>
      <c r="B11" s="1" t="s">
        <v>13</v>
      </c>
      <c r="C11" s="4" t="s">
        <v>17</v>
      </c>
      <c r="D11" s="3">
        <v>1.0573000000000001E-2</v>
      </c>
      <c r="E11" s="3">
        <v>1.0392999999999999E-2</v>
      </c>
      <c r="F11" s="6">
        <v>1.0392999999999999E-2</v>
      </c>
    </row>
    <row r="12" spans="1:6" x14ac:dyDescent="0.2">
      <c r="A12" s="4" t="s">
        <v>6</v>
      </c>
      <c r="B12" s="1" t="s">
        <v>14</v>
      </c>
      <c r="C12" s="4" t="s">
        <v>17</v>
      </c>
      <c r="D12" s="5">
        <v>0.13774600000000001</v>
      </c>
      <c r="E12" s="6">
        <v>0.33365299999999998</v>
      </c>
      <c r="F12" s="3">
        <v>0.33838699999999999</v>
      </c>
    </row>
    <row r="13" spans="1:6" x14ac:dyDescent="0.2">
      <c r="A13" s="4" t="s">
        <v>28</v>
      </c>
      <c r="B13" s="1" t="s">
        <v>29</v>
      </c>
      <c r="C13" s="1" t="s">
        <v>17</v>
      </c>
      <c r="D13" s="3">
        <v>0.248</v>
      </c>
      <c r="E13" s="3">
        <v>0.443</v>
      </c>
      <c r="F13" s="3">
        <v>0.44900000000000001</v>
      </c>
    </row>
    <row r="14" spans="1:6" ht="33" customHeight="1" x14ac:dyDescent="0.2">
      <c r="A14" s="14" t="s">
        <v>32</v>
      </c>
    </row>
  </sheetData>
  <mergeCells count="9">
    <mergeCell ref="A1:C1"/>
    <mergeCell ref="D2:F2"/>
    <mergeCell ref="D8:F8"/>
    <mergeCell ref="D7:F7"/>
    <mergeCell ref="D10:F10"/>
    <mergeCell ref="D3:F3"/>
    <mergeCell ref="D4:F4"/>
    <mergeCell ref="D5:F5"/>
    <mergeCell ref="C4:C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C375-0B6E-43FD-958A-14AF9B57C7DB}">
  <dimension ref="A1:J11"/>
  <sheetViews>
    <sheetView tabSelected="1" zoomScale="115" zoomScaleNormal="115" workbookViewId="0">
      <selection activeCell="K7" sqref="K7"/>
    </sheetView>
  </sheetViews>
  <sheetFormatPr defaultRowHeight="14.25" x14ac:dyDescent="0.2"/>
  <cols>
    <col min="1" max="1" width="10.25" customWidth="1"/>
    <col min="3" max="3" width="28.875" customWidth="1"/>
    <col min="4" max="7" width="9.5" bestFit="1" customWidth="1"/>
  </cols>
  <sheetData>
    <row r="1" spans="1:10" x14ac:dyDescent="0.2">
      <c r="A1" s="11"/>
      <c r="B1" s="11"/>
      <c r="C1" s="11"/>
      <c r="D1" s="11" t="s">
        <v>37</v>
      </c>
      <c r="E1" s="11"/>
      <c r="F1" s="11"/>
      <c r="G1" s="11"/>
      <c r="H1" s="16" t="s">
        <v>43</v>
      </c>
      <c r="I1" s="16"/>
      <c r="J1" s="16"/>
    </row>
    <row r="2" spans="1:10" x14ac:dyDescent="0.2">
      <c r="A2" s="11"/>
      <c r="B2" s="11"/>
      <c r="C2" s="11"/>
      <c r="D2" s="3">
        <v>210</v>
      </c>
      <c r="E2" s="3">
        <v>240</v>
      </c>
      <c r="F2" s="3">
        <v>270</v>
      </c>
      <c r="G2" s="3">
        <v>300</v>
      </c>
      <c r="H2" s="16"/>
      <c r="I2" s="16"/>
      <c r="J2" s="16"/>
    </row>
    <row r="3" spans="1:10" ht="30.75" customHeight="1" x14ac:dyDescent="0.2">
      <c r="A3" s="4" t="s">
        <v>33</v>
      </c>
      <c r="B3" s="12" t="s">
        <v>15</v>
      </c>
      <c r="C3" s="15" t="s">
        <v>27</v>
      </c>
      <c r="D3" s="5">
        <v>9.8150000000000001E-2</v>
      </c>
      <c r="E3" s="5">
        <v>0.10199999999999999</v>
      </c>
      <c r="F3" s="5">
        <v>8.9499999999999996E-2</v>
      </c>
      <c r="G3" s="18">
        <v>9.1999999999999998E-2</v>
      </c>
      <c r="H3" s="11" t="e" vm="3">
        <v>#VALUE!</v>
      </c>
      <c r="I3" s="11"/>
      <c r="J3" s="11"/>
    </row>
    <row r="4" spans="1:10" ht="33" customHeight="1" x14ac:dyDescent="0.2">
      <c r="A4" s="4" t="s">
        <v>34</v>
      </c>
      <c r="B4" s="13"/>
      <c r="C4" s="15"/>
      <c r="D4" s="5">
        <v>0.15</v>
      </c>
      <c r="E4" s="5">
        <f>0.24-0.07556</f>
        <v>0.16443999999999998</v>
      </c>
      <c r="F4" s="5">
        <f>0.27-0.09085</f>
        <v>0.17915000000000003</v>
      </c>
      <c r="G4" s="5">
        <v>0.19400000000000001</v>
      </c>
      <c r="H4" s="11"/>
      <c r="I4" s="11"/>
      <c r="J4" s="11"/>
    </row>
    <row r="5" spans="1:10" ht="26.25" customHeight="1" x14ac:dyDescent="0.2">
      <c r="A5" s="4" t="s">
        <v>35</v>
      </c>
      <c r="B5" s="12" t="s">
        <v>15</v>
      </c>
      <c r="C5" s="16" t="s">
        <v>8</v>
      </c>
      <c r="D5" s="5">
        <v>9.8150000000000001E-2</v>
      </c>
      <c r="E5" s="5">
        <v>0.10199999999999999</v>
      </c>
      <c r="F5" s="5">
        <v>8.9499999999999996E-2</v>
      </c>
      <c r="G5" s="5">
        <v>9.1999999999999998E-2</v>
      </c>
      <c r="H5" s="11"/>
      <c r="I5" s="11"/>
      <c r="J5" s="11"/>
    </row>
    <row r="6" spans="1:10" ht="24" customHeight="1" x14ac:dyDescent="0.2">
      <c r="A6" s="4" t="s">
        <v>36</v>
      </c>
      <c r="B6" s="13"/>
      <c r="C6" s="16"/>
      <c r="D6" s="5">
        <v>5.9749999999999998E-2</v>
      </c>
      <c r="E6" s="5">
        <v>7.5560000000000002E-2</v>
      </c>
      <c r="F6" s="5">
        <v>9.085E-2</v>
      </c>
      <c r="G6" s="5">
        <v>0.106</v>
      </c>
      <c r="H6" s="11"/>
      <c r="I6" s="11"/>
      <c r="J6" s="11"/>
    </row>
    <row r="7" spans="1:10" ht="66" customHeight="1" x14ac:dyDescent="0.2">
      <c r="A7" s="4" t="s">
        <v>45</v>
      </c>
      <c r="B7" s="12" t="s">
        <v>15</v>
      </c>
      <c r="C7" s="19" t="s">
        <v>21</v>
      </c>
      <c r="D7" s="5">
        <v>1.52E-2</v>
      </c>
      <c r="E7" s="5">
        <v>1.44E-2</v>
      </c>
      <c r="F7" s="5">
        <v>1.35E-2</v>
      </c>
      <c r="G7" s="5">
        <v>1.26E-2</v>
      </c>
      <c r="H7" s="21" t="e" vm="4">
        <v>#VALUE!</v>
      </c>
      <c r="I7" s="22"/>
      <c r="J7" s="23"/>
    </row>
    <row r="8" spans="1:10" ht="71.25" customHeight="1" x14ac:dyDescent="0.2">
      <c r="A8" s="4" t="s">
        <v>44</v>
      </c>
      <c r="B8" s="13"/>
      <c r="C8" s="20"/>
      <c r="D8" s="5">
        <v>-5.1499999999999997E-2</v>
      </c>
      <c r="E8" s="5">
        <v>-5.6000000000000001E-2</v>
      </c>
      <c r="F8" s="5">
        <v>-0.06</v>
      </c>
      <c r="G8" s="5">
        <v>-6.4500000000000002E-2</v>
      </c>
      <c r="H8" s="24"/>
      <c r="I8" s="25"/>
      <c r="J8" s="26"/>
    </row>
    <row r="9" spans="1:10" ht="65.25" customHeight="1" x14ac:dyDescent="0.2">
      <c r="A9" s="4" t="s">
        <v>38</v>
      </c>
      <c r="B9" s="5" t="s">
        <v>17</v>
      </c>
      <c r="C9" s="5" t="s">
        <v>13</v>
      </c>
      <c r="D9" s="5">
        <v>1.1358E-2</v>
      </c>
      <c r="E9" s="5">
        <v>1.1553000000000001E-2</v>
      </c>
      <c r="F9" s="5">
        <v>1.1759E-2</v>
      </c>
      <c r="G9" s="5">
        <v>1.1986999999999999E-2</v>
      </c>
      <c r="H9" s="8"/>
      <c r="I9" s="9"/>
      <c r="J9" s="10"/>
    </row>
    <row r="10" spans="1:10" ht="63" customHeight="1" x14ac:dyDescent="0.2">
      <c r="A10" s="17" t="s">
        <v>39</v>
      </c>
      <c r="B10" s="12" t="s">
        <v>41</v>
      </c>
      <c r="C10" s="12" t="s">
        <v>42</v>
      </c>
      <c r="D10" s="5">
        <v>21.34</v>
      </c>
      <c r="E10" s="5">
        <v>26.87</v>
      </c>
      <c r="F10" s="5">
        <v>32.119999999999997</v>
      </c>
      <c r="G10" s="5">
        <v>36.92</v>
      </c>
      <c r="H10" s="11" t="e" vm="5">
        <v>#VALUE!</v>
      </c>
      <c r="I10" s="11"/>
      <c r="J10" s="11"/>
    </row>
    <row r="11" spans="1:10" ht="80.25" customHeight="1" x14ac:dyDescent="0.2">
      <c r="A11" s="17" t="s">
        <v>40</v>
      </c>
      <c r="B11" s="13"/>
      <c r="C11" s="13"/>
      <c r="D11" s="5">
        <v>12.45</v>
      </c>
      <c r="E11" s="5">
        <v>18.89</v>
      </c>
      <c r="F11" s="5">
        <v>25.41</v>
      </c>
      <c r="G11" s="5">
        <v>32.39</v>
      </c>
      <c r="H11" s="11"/>
      <c r="I11" s="11"/>
      <c r="J11" s="11"/>
    </row>
  </sheetData>
  <mergeCells count="15">
    <mergeCell ref="B3:B4"/>
    <mergeCell ref="B5:B6"/>
    <mergeCell ref="B7:B8"/>
    <mergeCell ref="H7:J8"/>
    <mergeCell ref="H9:J9"/>
    <mergeCell ref="B10:B11"/>
    <mergeCell ref="D1:G1"/>
    <mergeCell ref="C3:C4"/>
    <mergeCell ref="C5:C6"/>
    <mergeCell ref="A1:C2"/>
    <mergeCell ref="C10:C11"/>
    <mergeCell ref="H3:J6"/>
    <mergeCell ref="H1:J2"/>
    <mergeCell ref="H10:J11"/>
    <mergeCell ref="C7:C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苏晋可</dc:creator>
  <cp:lastModifiedBy>晋可 苏</cp:lastModifiedBy>
  <dcterms:created xsi:type="dcterms:W3CDTF">2015-06-05T18:19:34Z</dcterms:created>
  <dcterms:modified xsi:type="dcterms:W3CDTF">2026-02-14T01:54:26Z</dcterms:modified>
</cp:coreProperties>
</file>