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Eng Controle e Automacao\Robotica\Lista de exercicios\AtividadeAvaliativa\"/>
    </mc:Choice>
  </mc:AlternateContent>
  <xr:revisionPtr revIDLastSave="0" documentId="13_ncr:1_{CD9A80FD-4121-43CC-8739-20009318E2C3}" xr6:coauthVersionLast="47" xr6:coauthVersionMax="47" xr10:uidLastSave="{00000000-0000-0000-0000-000000000000}"/>
  <bookViews>
    <workbookView xWindow="-120" yWindow="-120" windowWidth="20730" windowHeight="11160" activeTab="5" xr2:uid="{56E87DC7-70AE-403E-97F5-40E51FF7462E}"/>
  </bookViews>
  <sheets>
    <sheet name="junta1" sheetId="1" r:id="rId1"/>
    <sheet name="junta2" sheetId="2" r:id="rId2"/>
    <sheet name="junta3" sheetId="3" r:id="rId3"/>
    <sheet name="junta4" sheetId="4" r:id="rId4"/>
    <sheet name="junta5" sheetId="5" r:id="rId5"/>
    <sheet name="junt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3" i="6"/>
  <c r="D4" i="6"/>
  <c r="D5" i="6"/>
  <c r="D6" i="6"/>
  <c r="D7" i="6"/>
  <c r="D2" i="6"/>
  <c r="C3" i="6"/>
  <c r="C4" i="6"/>
  <c r="C5" i="6"/>
  <c r="C6" i="6"/>
  <c r="C7" i="6"/>
  <c r="C2" i="6"/>
  <c r="B3" i="6"/>
  <c r="B4" i="6"/>
  <c r="B5" i="6"/>
  <c r="B6" i="6"/>
  <c r="B7" i="6"/>
  <c r="B2" i="6"/>
  <c r="D3" i="5"/>
  <c r="D4" i="5"/>
  <c r="D5" i="5"/>
  <c r="D6" i="5"/>
  <c r="D7" i="5"/>
  <c r="D2" i="5"/>
  <c r="C3" i="5"/>
  <c r="C4" i="5"/>
  <c r="C5" i="5"/>
  <c r="C6" i="5"/>
  <c r="C7" i="5"/>
  <c r="C2" i="5"/>
  <c r="B3" i="5"/>
  <c r="B4" i="5"/>
  <c r="B5" i="5"/>
  <c r="B6" i="5"/>
  <c r="B7" i="5"/>
  <c r="B2" i="5"/>
  <c r="C3" i="4"/>
  <c r="C4" i="4"/>
  <c r="C5" i="4"/>
  <c r="C6" i="4"/>
  <c r="C7" i="4"/>
  <c r="C2" i="4"/>
  <c r="B3" i="4"/>
  <c r="B4" i="4"/>
  <c r="B5" i="4"/>
  <c r="B6" i="4"/>
  <c r="B7" i="4"/>
  <c r="B2" i="4"/>
  <c r="C3" i="3"/>
  <c r="C4" i="3"/>
  <c r="C5" i="3"/>
  <c r="C6" i="3"/>
  <c r="C7" i="3"/>
  <c r="C2" i="3"/>
  <c r="B3" i="3"/>
  <c r="B4" i="3"/>
  <c r="B5" i="3"/>
  <c r="B6" i="3"/>
  <c r="B7" i="3"/>
  <c r="B2" i="3"/>
  <c r="B2" i="2"/>
  <c r="C3" i="2"/>
  <c r="C4" i="2"/>
  <c r="C5" i="2"/>
  <c r="C6" i="2"/>
  <c r="C7" i="2"/>
  <c r="C2" i="2"/>
  <c r="B3" i="2"/>
  <c r="B4" i="2"/>
  <c r="B5" i="2"/>
  <c r="B6" i="2"/>
  <c r="B7" i="2"/>
  <c r="C3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<sst xmlns="http://schemas.openxmlformats.org/spreadsheetml/2006/main" count="21" uniqueCount="4">
  <si>
    <t>posição(°)</t>
  </si>
  <si>
    <t>tempo(s)</t>
  </si>
  <si>
    <t>velocidade(°/s)</t>
  </si>
  <si>
    <t>aceleração(°/s*s)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</si>
</sst>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junta1!$A$2:$A$7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junta1!$B$2:$B$7</c:f>
              <c:numCache>
                <c:formatCode>General</c:formatCode>
                <c:ptCount val="6"/>
                <c:pt idx="0">
                  <c:v>-165</c:v>
                </c:pt>
                <c:pt idx="1">
                  <c:v>-130.68</c:v>
                </c:pt>
                <c:pt idx="2">
                  <c:v>-48.839999999999996</c:v>
                </c:pt>
                <c:pt idx="3">
                  <c:v>48.840000000000032</c:v>
                </c:pt>
                <c:pt idx="4">
                  <c:v>130.68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C-42E3-910A-F1FF2428CA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junta1!$A$2:$A$7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junta1!$C$2:$C$7</c:f>
              <c:numCache>
                <c:formatCode>General</c:formatCode>
                <c:ptCount val="6"/>
                <c:pt idx="0">
                  <c:v>0</c:v>
                </c:pt>
                <c:pt idx="1">
                  <c:v>63.36</c:v>
                </c:pt>
                <c:pt idx="2">
                  <c:v>95.04</c:v>
                </c:pt>
                <c:pt idx="3">
                  <c:v>95.04000000000002</c:v>
                </c:pt>
                <c:pt idx="4">
                  <c:v>63.360000000000014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C-42E3-910A-F1FF242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9536"/>
        <c:axId val="405158016"/>
      </c:lineChart>
      <c:catAx>
        <c:axId val="2527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158016"/>
        <c:crosses val="autoZero"/>
        <c:auto val="1"/>
        <c:lblAlgn val="ctr"/>
        <c:lblOffset val="100"/>
        <c:noMultiLvlLbl val="0"/>
      </c:catAx>
      <c:valAx>
        <c:axId val="405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7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</a:t>
            </a:r>
            <a:r>
              <a:rPr lang="pt-BR" baseline="0"/>
              <a:t>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junta2!$A$2:$A$7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junta2!$B$2:$B$7</c:f>
              <c:numCache>
                <c:formatCode>General</c:formatCode>
                <c:ptCount val="6"/>
                <c:pt idx="0">
                  <c:v>-110</c:v>
                </c:pt>
                <c:pt idx="1">
                  <c:v>-87.11999999999999</c:v>
                </c:pt>
                <c:pt idx="2">
                  <c:v>-32.56</c:v>
                </c:pt>
                <c:pt idx="3">
                  <c:v>32.559999999999974</c:v>
                </c:pt>
                <c:pt idx="4">
                  <c:v>87.119999999999976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4DEE-9621-B026B5AE5B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junta2!$A$2:$A$7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junta2!$C$2:$C$7</c:f>
              <c:numCache>
                <c:formatCode>General</c:formatCode>
                <c:ptCount val="6"/>
                <c:pt idx="0">
                  <c:v>0</c:v>
                </c:pt>
                <c:pt idx="1">
                  <c:v>42.239999999999995</c:v>
                </c:pt>
                <c:pt idx="2">
                  <c:v>63.359999999999992</c:v>
                </c:pt>
                <c:pt idx="3">
                  <c:v>63.359999999999985</c:v>
                </c:pt>
                <c:pt idx="4">
                  <c:v>42.239999999999981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4DEE-9621-B026B5A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68848"/>
        <c:axId val="310166912"/>
      </c:lineChart>
      <c:catAx>
        <c:axId val="3155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166912"/>
        <c:crosses val="autoZero"/>
        <c:auto val="1"/>
        <c:lblAlgn val="ctr"/>
        <c:lblOffset val="100"/>
        <c:noMultiLvlLbl val="0"/>
      </c:catAx>
      <c:valAx>
        <c:axId val="310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5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</a:t>
            </a:r>
            <a:r>
              <a:rPr lang="pt-BR" baseline="0"/>
              <a:t>  3</a:t>
            </a:r>
            <a:endParaRPr lang="pt-BR"/>
          </a:p>
        </c:rich>
      </c:tx>
      <c:layout>
        <c:manualLayout>
          <c:xMode val="edge"/>
          <c:yMode val="edge"/>
          <c:x val="0.284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junta3!$A$2:$A$7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junta3!$B$2:$B$7</c:f>
              <c:numCache>
                <c:formatCode>General</c:formatCode>
                <c:ptCount val="6"/>
                <c:pt idx="0">
                  <c:v>-90</c:v>
                </c:pt>
                <c:pt idx="1">
                  <c:v>-73.36</c:v>
                </c:pt>
                <c:pt idx="2">
                  <c:v>-33.680000000000007</c:v>
                </c:pt>
                <c:pt idx="3">
                  <c:v>13.679999999999978</c:v>
                </c:pt>
                <c:pt idx="4">
                  <c:v>53.359999999999985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5B6-AA3B-6A6AA40B82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junta3!$A$2:$A$7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junta3!$C$2:$C$7</c:f>
              <c:numCache>
                <c:formatCode>General</c:formatCode>
                <c:ptCount val="6"/>
                <c:pt idx="0">
                  <c:v>0</c:v>
                </c:pt>
                <c:pt idx="1">
                  <c:v>30.72</c:v>
                </c:pt>
                <c:pt idx="2">
                  <c:v>46.08</c:v>
                </c:pt>
                <c:pt idx="3">
                  <c:v>46.079999999999984</c:v>
                </c:pt>
                <c:pt idx="4">
                  <c:v>30.72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5B6-AA3B-6A6AA40B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9056"/>
        <c:axId val="405155040"/>
      </c:lineChart>
      <c:catAx>
        <c:axId val="2527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155040"/>
        <c:crosses val="autoZero"/>
        <c:auto val="1"/>
        <c:lblAlgn val="ctr"/>
        <c:lblOffset val="100"/>
        <c:noMultiLvlLbl val="0"/>
      </c:catAx>
      <c:valAx>
        <c:axId val="4051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7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junta4!$A$2:$A$7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junta4!$B$2:$B$7</c:f>
              <c:numCache>
                <c:formatCode>General</c:formatCode>
                <c:ptCount val="6"/>
                <c:pt idx="0">
                  <c:v>-160</c:v>
                </c:pt>
                <c:pt idx="1">
                  <c:v>-140.18559999999999</c:v>
                </c:pt>
                <c:pt idx="2">
                  <c:v>-56.259199999999986</c:v>
                </c:pt>
                <c:pt idx="3">
                  <c:v>59.859200000000072</c:v>
                </c:pt>
                <c:pt idx="4">
                  <c:v>141.78560000000016</c:v>
                </c:pt>
                <c:pt idx="5">
                  <c:v>160.00000000000023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6-4E03-8546-208DE46C7F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junta4!$A$2:$A$7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junta4!$C$2:$C$7</c:f>
              <c:numCache>
                <c:formatCode>General</c:formatCode>
                <c:ptCount val="6"/>
                <c:pt idx="0">
                  <c:v>0</c:v>
                </c:pt>
                <c:pt idx="1">
                  <c:v>50.752000000000002</c:v>
                </c:pt>
                <c:pt idx="2">
                  <c:v>110.59199999999998</c:v>
                </c:pt>
                <c:pt idx="3">
                  <c:v>109.39199999999997</c:v>
                </c:pt>
                <c:pt idx="4">
                  <c:v>48.351999999999975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6-4E03-8546-208DE46C7F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junta4!$A$2:$A$7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junta4!$D$2:$D$7</c:f>
              <c:numCache>
                <c:formatCode>General</c:formatCode>
                <c:ptCount val="6"/>
                <c:pt idx="0">
                  <c:v>5</c:v>
                </c:pt>
                <c:pt idx="1">
                  <c:v>71.927999999999997</c:v>
                </c:pt>
                <c:pt idx="2">
                  <c:v>35.463999999999999</c:v>
                </c:pt>
                <c:pt idx="3">
                  <c:v>-35.464000000000112</c:v>
                </c:pt>
                <c:pt idx="4">
                  <c:v>-71.927999999999997</c:v>
                </c:pt>
                <c:pt idx="5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6-4E03-8546-208DE46C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95696"/>
        <c:axId val="955464880"/>
      </c:scatterChart>
      <c:valAx>
        <c:axId val="11269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464880"/>
        <c:crosses val="autoZero"/>
        <c:crossBetween val="midCat"/>
      </c:valAx>
      <c:valAx>
        <c:axId val="955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99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</a:t>
            </a:r>
            <a:r>
              <a:rPr lang="pt-BR" baseline="0"/>
              <a:t>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junta5!$A$2:$A$7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junta5!$B$2:$B$7</c:f>
              <c:numCache>
                <c:formatCode>General</c:formatCode>
                <c:ptCount val="6"/>
                <c:pt idx="0">
                  <c:v>-120</c:v>
                </c:pt>
                <c:pt idx="1">
                  <c:v>-105.1392</c:v>
                </c:pt>
                <c:pt idx="2">
                  <c:v>-43.0944</c:v>
                </c:pt>
                <c:pt idx="3">
                  <c:v>43.094400000000036</c:v>
                </c:pt>
                <c:pt idx="4">
                  <c:v>105.13920000000002</c:v>
                </c:pt>
                <c:pt idx="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95B-9911-EA5029F2FD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junta5!$A$2:$A$7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junta5!$C$2:$C$7</c:f>
              <c:numCache>
                <c:formatCode>General</c:formatCode>
                <c:ptCount val="6"/>
                <c:pt idx="0">
                  <c:v>0</c:v>
                </c:pt>
                <c:pt idx="1">
                  <c:v>37.664000000000001</c:v>
                </c:pt>
                <c:pt idx="2">
                  <c:v>81.744000000000014</c:v>
                </c:pt>
                <c:pt idx="3">
                  <c:v>81.744000000000113</c:v>
                </c:pt>
                <c:pt idx="4">
                  <c:v>37.664000000000101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C-495B-9911-EA5029F2FD6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junta5!$A$2:$A$7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junta5!$D$2:$D$7</c:f>
              <c:numCache>
                <c:formatCode>General</c:formatCode>
                <c:ptCount val="6"/>
                <c:pt idx="0">
                  <c:v>5</c:v>
                </c:pt>
                <c:pt idx="1">
                  <c:v>53.496000000000009</c:v>
                </c:pt>
                <c:pt idx="2">
                  <c:v>26.248000000000019</c:v>
                </c:pt>
                <c:pt idx="3">
                  <c:v>-26.247999999999905</c:v>
                </c:pt>
                <c:pt idx="4">
                  <c:v>-53.495999999999867</c:v>
                </c:pt>
                <c:pt idx="5">
                  <c:v>-4.9999999999997726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4C-495B-9911-EA5029F2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98576"/>
        <c:axId val="1191287871"/>
      </c:scatterChart>
      <c:valAx>
        <c:axId val="1126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287871"/>
        <c:crosses val="autoZero"/>
        <c:crossBetween val="midCat"/>
      </c:valAx>
      <c:valAx>
        <c:axId val="11912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9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Junta</a:t>
            </a:r>
            <a:r>
              <a:rPr lang="pt-BR" baseline="0"/>
              <a:t>  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junta6!$A$2:$A$7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junta6!$B$2:$B$7</c:f>
              <c:numCache>
                <c:formatCode>General</c:formatCode>
                <c:ptCount val="6"/>
                <c:pt idx="0">
                  <c:v>-400</c:v>
                </c:pt>
                <c:pt idx="1">
                  <c:v>-352.70400000000001</c:v>
                </c:pt>
                <c:pt idx="2">
                  <c:v>-145.32799999999997</c:v>
                </c:pt>
                <c:pt idx="3">
                  <c:v>145.32800000000015</c:v>
                </c:pt>
                <c:pt idx="4">
                  <c:v>352.70400000000018</c:v>
                </c:pt>
                <c:pt idx="5">
                  <c:v>400.00000000000091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5-4E4F-A3AF-EFEBED758F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junta6!$A$2:$A$7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junta6!$C$2:$C$7</c:f>
              <c:numCache>
                <c:formatCode>General</c:formatCode>
                <c:ptCount val="6"/>
                <c:pt idx="0">
                  <c:v>0</c:v>
                </c:pt>
                <c:pt idx="1">
                  <c:v>123.68</c:v>
                </c:pt>
                <c:pt idx="2">
                  <c:v>275.28000000000003</c:v>
                </c:pt>
                <c:pt idx="3">
                  <c:v>275.2800000000002</c:v>
                </c:pt>
                <c:pt idx="4">
                  <c:v>123.68000000000029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4E4F-A3AF-EFEBED758F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junta6!$A$2:$A$7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junta6!$D$2:$D$7</c:f>
              <c:numCache>
                <c:formatCode>General</c:formatCode>
                <c:ptCount val="6"/>
                <c:pt idx="0">
                  <c:v>5</c:v>
                </c:pt>
                <c:pt idx="1">
                  <c:v>182.51999999999998</c:v>
                </c:pt>
                <c:pt idx="2">
                  <c:v>90.759999999999991</c:v>
                </c:pt>
                <c:pt idx="3">
                  <c:v>-90.759999999999991</c:v>
                </c:pt>
                <c:pt idx="4">
                  <c:v>-182.51999999999998</c:v>
                </c:pt>
                <c:pt idx="5">
                  <c:v>-4.9999999999995453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5-4E4F-A3AF-EFEBED75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919760"/>
        <c:axId val="1194930080"/>
      </c:lineChart>
      <c:catAx>
        <c:axId val="10639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930080"/>
        <c:crosses val="autoZero"/>
        <c:auto val="1"/>
        <c:lblAlgn val="ctr"/>
        <c:lblOffset val="100"/>
        <c:noMultiLvlLbl val="0"/>
      </c:catAx>
      <c:valAx>
        <c:axId val="1194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9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52387</xdr:rowOff>
    </xdr:from>
    <xdr:to>
      <xdr:col>11</xdr:col>
      <xdr:colOff>390525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94A87-6F67-8121-96DC-9ED463C6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ACF5B-35C0-8284-AF38-9089738C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</xdr:row>
      <xdr:rowOff>33337</xdr:rowOff>
    </xdr:from>
    <xdr:to>
      <xdr:col>11</xdr:col>
      <xdr:colOff>100012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01228-7F93-A593-2143-012506D4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A0E31-A34E-47A9-FED3-18AB688C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166687</xdr:rowOff>
    </xdr:from>
    <xdr:to>
      <xdr:col>13</xdr:col>
      <xdr:colOff>590550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0B6DA7-6540-517F-73F6-1806E7ED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166687</xdr:rowOff>
    </xdr:from>
    <xdr:to>
      <xdr:col>12</xdr:col>
      <xdr:colOff>276225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B52B8-962C-A1BF-14DA-DE75D8B0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E682-E74B-4673-8941-01AC6D7B6658}">
  <dimension ref="A1:C7"/>
  <sheetViews>
    <sheetView workbookViewId="0">
      <selection activeCell="C12" sqref="C12"/>
    </sheetView>
  </sheetViews>
  <sheetFormatPr defaultRowHeight="15" x14ac:dyDescent="0.25"/>
  <cols>
    <col min="1" max="1" width="9.42578125" customWidth="1"/>
    <col min="2" max="2" width="10.7109375" customWidth="1"/>
    <col min="3" max="3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-165+39.6*A2*A2-5.28*A2*A2*A2</f>
        <v>-165</v>
      </c>
      <c r="C2">
        <f>79.2*A2-15.84*A2*A2</f>
        <v>0</v>
      </c>
    </row>
    <row r="3" spans="1:3" x14ac:dyDescent="0.25">
      <c r="A3">
        <v>1</v>
      </c>
      <c r="B3">
        <f t="shared" ref="B3:B7" si="0">-165+39.6*A3*A3-5.28*A3*A3*A3</f>
        <v>-130.68</v>
      </c>
      <c r="C3">
        <f t="shared" ref="C3:C7" si="1">79.2*A3-15.84*A3*A3</f>
        <v>63.36</v>
      </c>
    </row>
    <row r="4" spans="1:3" x14ac:dyDescent="0.25">
      <c r="A4">
        <v>2</v>
      </c>
      <c r="B4">
        <f t="shared" si="0"/>
        <v>-48.839999999999996</v>
      </c>
      <c r="C4">
        <f t="shared" si="1"/>
        <v>95.04</v>
      </c>
    </row>
    <row r="5" spans="1:3" x14ac:dyDescent="0.25">
      <c r="A5">
        <v>3</v>
      </c>
      <c r="B5">
        <f t="shared" si="0"/>
        <v>48.840000000000032</v>
      </c>
      <c r="C5">
        <f t="shared" si="1"/>
        <v>95.04000000000002</v>
      </c>
    </row>
    <row r="6" spans="1:3" x14ac:dyDescent="0.25">
      <c r="A6">
        <v>4</v>
      </c>
      <c r="B6">
        <f t="shared" si="0"/>
        <v>130.68</v>
      </c>
      <c r="C6">
        <f t="shared" si="1"/>
        <v>63.360000000000014</v>
      </c>
    </row>
    <row r="7" spans="1:3" x14ac:dyDescent="0.25">
      <c r="A7">
        <v>5</v>
      </c>
      <c r="B7">
        <f t="shared" si="0"/>
        <v>165</v>
      </c>
      <c r="C7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E863-873D-41F5-AD9E-FF79C5EF5D73}">
  <dimension ref="A1:C7"/>
  <sheetViews>
    <sheetView workbookViewId="0">
      <selection activeCell="K3" sqref="K3"/>
    </sheetView>
  </sheetViews>
  <sheetFormatPr defaultRowHeight="15" x14ac:dyDescent="0.25"/>
  <cols>
    <col min="2" max="2" width="10.28515625" customWidth="1"/>
    <col min="3" max="3" width="14.140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-110+26.4*A2*A2-3.52*A2*A2*A2</f>
        <v>-110</v>
      </c>
      <c r="C2">
        <f>52.8*A2-10.56*A2*A2</f>
        <v>0</v>
      </c>
    </row>
    <row r="3" spans="1:3" x14ac:dyDescent="0.25">
      <c r="A3">
        <v>1</v>
      </c>
      <c r="B3">
        <f t="shared" ref="B3:B7" si="0">-110+26.4*A3*A3-3.52*A3*A3*A3</f>
        <v>-87.11999999999999</v>
      </c>
      <c r="C3">
        <f t="shared" ref="C3:C7" si="1">52.8*A3-10.56*A3*A3</f>
        <v>42.239999999999995</v>
      </c>
    </row>
    <row r="4" spans="1:3" x14ac:dyDescent="0.25">
      <c r="A4">
        <v>2</v>
      </c>
      <c r="B4">
        <f t="shared" si="0"/>
        <v>-32.56</v>
      </c>
      <c r="C4">
        <f t="shared" si="1"/>
        <v>63.359999999999992</v>
      </c>
    </row>
    <row r="5" spans="1:3" x14ac:dyDescent="0.25">
      <c r="A5">
        <v>3</v>
      </c>
      <c r="B5">
        <f t="shared" si="0"/>
        <v>32.559999999999974</v>
      </c>
      <c r="C5">
        <f t="shared" si="1"/>
        <v>63.359999999999985</v>
      </c>
    </row>
    <row r="6" spans="1:3" x14ac:dyDescent="0.25">
      <c r="A6">
        <v>4</v>
      </c>
      <c r="B6">
        <f t="shared" si="0"/>
        <v>87.119999999999976</v>
      </c>
      <c r="C6">
        <f t="shared" si="1"/>
        <v>42.239999999999981</v>
      </c>
    </row>
    <row r="7" spans="1:3" x14ac:dyDescent="0.25">
      <c r="A7">
        <v>5</v>
      </c>
      <c r="B7">
        <f t="shared" si="0"/>
        <v>110</v>
      </c>
      <c r="C7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F93D-4156-4C09-AFA2-762C413B2009}">
  <dimension ref="A1:C7"/>
  <sheetViews>
    <sheetView workbookViewId="0">
      <selection activeCell="M5" sqref="M5"/>
    </sheetView>
  </sheetViews>
  <sheetFormatPr defaultRowHeight="15" x14ac:dyDescent="0.25"/>
  <cols>
    <col min="2" max="2" width="12.85546875" customWidth="1"/>
    <col min="3" max="3" width="14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-90+19.2*A2*A2-2.56*A2*A2*A2</f>
        <v>-90</v>
      </c>
      <c r="C2">
        <f>38.4*A2-7.68*A2*A2</f>
        <v>0</v>
      </c>
    </row>
    <row r="3" spans="1:3" x14ac:dyDescent="0.25">
      <c r="A3">
        <v>1</v>
      </c>
      <c r="B3">
        <f t="shared" ref="B3:B7" si="0">-90+19.2*A3*A3-2.56*A3*A3*A3</f>
        <v>-73.36</v>
      </c>
      <c r="C3">
        <f t="shared" ref="C3:C7" si="1">38.4*A3-7.68*A3*A3</f>
        <v>30.72</v>
      </c>
    </row>
    <row r="4" spans="1:3" x14ac:dyDescent="0.25">
      <c r="A4">
        <v>2</v>
      </c>
      <c r="B4">
        <f t="shared" si="0"/>
        <v>-33.680000000000007</v>
      </c>
      <c r="C4">
        <f t="shared" si="1"/>
        <v>46.08</v>
      </c>
    </row>
    <row r="5" spans="1:3" x14ac:dyDescent="0.25">
      <c r="A5">
        <v>3</v>
      </c>
      <c r="B5">
        <f t="shared" si="0"/>
        <v>13.679999999999978</v>
      </c>
      <c r="C5">
        <f t="shared" si="1"/>
        <v>46.079999999999984</v>
      </c>
    </row>
    <row r="6" spans="1:3" x14ac:dyDescent="0.25">
      <c r="A6">
        <v>4</v>
      </c>
      <c r="B6">
        <f t="shared" si="0"/>
        <v>53.359999999999985</v>
      </c>
      <c r="C6">
        <f t="shared" si="1"/>
        <v>30.72</v>
      </c>
    </row>
    <row r="7" spans="1:3" x14ac:dyDescent="0.25">
      <c r="A7">
        <v>5</v>
      </c>
      <c r="B7">
        <f t="shared" si="0"/>
        <v>70</v>
      </c>
      <c r="C7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7F52-09A6-40DF-82EE-FBEAB8BF2552}">
  <dimension ref="A1:D7"/>
  <sheetViews>
    <sheetView workbookViewId="0">
      <selection activeCell="K3" sqref="K3"/>
    </sheetView>
  </sheetViews>
  <sheetFormatPr defaultRowHeight="15" x14ac:dyDescent="0.25"/>
  <cols>
    <col min="2" max="2" width="10" customWidth="1"/>
    <col min="3" max="3" width="15.7109375" customWidth="1"/>
    <col min="4" max="4" width="18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f>-160+2.5*A2*A2+24.1*A2*A2*A2-7.38*A2*A2*A2*A2+0.5944*A2*A2*A2*A2*A2</f>
        <v>-160</v>
      </c>
      <c r="C2">
        <f>5*A2+72.3*A2*A2-29.52*A2*A2*A2+2.972*A2*A2*A2*A2</f>
        <v>0</v>
      </c>
      <c r="D2">
        <f>5+141.6*A2-86.16*A2*A2+11.488*A2*A2*A2</f>
        <v>5</v>
      </c>
    </row>
    <row r="3" spans="1:4" x14ac:dyDescent="0.25">
      <c r="A3">
        <v>1</v>
      </c>
      <c r="B3">
        <f t="shared" ref="B3:B7" si="0">-160+2.5*A3*A3+24.1*A3*A3*A3-7.38*A3*A3*A3*A3+0.5944*A3*A3*A3*A3*A3</f>
        <v>-140.18559999999999</v>
      </c>
      <c r="C3">
        <f t="shared" ref="C3:C7" si="1">5*A3+72.3*A3*A3-29.52*A3*A3*A3+2.972*A3*A3*A3*A3</f>
        <v>50.752000000000002</v>
      </c>
      <c r="D3">
        <f t="shared" ref="D3:D7" si="2">5+141.6*A3-86.16*A3*A3+11.488*A3*A3*A3</f>
        <v>71.927999999999997</v>
      </c>
    </row>
    <row r="4" spans="1:4" x14ac:dyDescent="0.25">
      <c r="A4">
        <v>2</v>
      </c>
      <c r="B4">
        <f t="shared" si="0"/>
        <v>-56.259199999999986</v>
      </c>
      <c r="C4">
        <f t="shared" si="1"/>
        <v>110.59199999999998</v>
      </c>
      <c r="D4">
        <f t="shared" si="2"/>
        <v>35.463999999999999</v>
      </c>
    </row>
    <row r="5" spans="1:4" x14ac:dyDescent="0.25">
      <c r="A5">
        <v>3</v>
      </c>
      <c r="B5">
        <f t="shared" si="0"/>
        <v>59.859200000000072</v>
      </c>
      <c r="C5">
        <f t="shared" si="1"/>
        <v>109.39199999999997</v>
      </c>
      <c r="D5">
        <f t="shared" si="2"/>
        <v>-35.464000000000112</v>
      </c>
    </row>
    <row r="6" spans="1:4" x14ac:dyDescent="0.25">
      <c r="A6">
        <v>4</v>
      </c>
      <c r="B6">
        <f t="shared" si="0"/>
        <v>141.78560000000016</v>
      </c>
      <c r="C6">
        <f t="shared" si="1"/>
        <v>48.351999999999975</v>
      </c>
      <c r="D6">
        <f t="shared" si="2"/>
        <v>-71.927999999999997</v>
      </c>
    </row>
    <row r="7" spans="1:4" x14ac:dyDescent="0.25">
      <c r="A7">
        <v>5</v>
      </c>
      <c r="B7">
        <f t="shared" si="0"/>
        <v>160.00000000000023</v>
      </c>
      <c r="C7">
        <f t="shared" si="1"/>
        <v>0</v>
      </c>
      <c r="D7">
        <f t="shared" si="2"/>
        <v>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D5F7-CF38-43F5-B901-871BDF9D9FCE}">
  <dimension ref="A1:D7"/>
  <sheetViews>
    <sheetView workbookViewId="0">
      <selection activeCell="E15" sqref="E15"/>
    </sheetView>
  </sheetViews>
  <sheetFormatPr defaultRowHeight="15" x14ac:dyDescent="0.25"/>
  <cols>
    <col min="2" max="2" width="13.7109375" customWidth="1"/>
    <col min="3" max="3" width="14.28515625" customWidth="1"/>
    <col min="4" max="4" width="16.71093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f>-120+2.5*A2*A2+17.2*A2*A2*A2-5.26*A2*A2*A2*A2+0.4208*A2*A2*A2*A2*A2</f>
        <v>-120</v>
      </c>
      <c r="C2">
        <f>5*A2+51.6*A2*A2-21.04*A2*A2*A2+2.104*A2*A2*A2*A2</f>
        <v>0</v>
      </c>
      <c r="D2">
        <f>5+103.2*A2-63.12*A2*A2+8.416*A2*A2*A2</f>
        <v>5</v>
      </c>
    </row>
    <row r="3" spans="1:4" x14ac:dyDescent="0.25">
      <c r="A3">
        <v>1</v>
      </c>
      <c r="B3">
        <f t="shared" ref="B3:B7" si="0">-120+2.5*A3*A3+17.2*A3*A3*A3-5.26*A3*A3*A3*A3+0.4208*A3*A3*A3*A3*A3</f>
        <v>-105.1392</v>
      </c>
      <c r="C3">
        <f t="shared" ref="C3:C7" si="1">5*A3+51.6*A3*A3-21.04*A3*A3*A3+2.104*A3*A3*A3*A3</f>
        <v>37.664000000000001</v>
      </c>
      <c r="D3">
        <f t="shared" ref="D3:D7" si="2">5+103.2*A3-63.12*A3*A3+8.416*A3*A3*A3</f>
        <v>53.496000000000009</v>
      </c>
    </row>
    <row r="4" spans="1:4" x14ac:dyDescent="0.25">
      <c r="A4">
        <v>2</v>
      </c>
      <c r="B4">
        <f t="shared" si="0"/>
        <v>-43.0944</v>
      </c>
      <c r="C4">
        <f t="shared" si="1"/>
        <v>81.744000000000014</v>
      </c>
      <c r="D4">
        <f t="shared" si="2"/>
        <v>26.248000000000019</v>
      </c>
    </row>
    <row r="5" spans="1:4" x14ac:dyDescent="0.25">
      <c r="A5">
        <v>3</v>
      </c>
      <c r="B5">
        <f t="shared" si="0"/>
        <v>43.094400000000036</v>
      </c>
      <c r="C5">
        <f t="shared" si="1"/>
        <v>81.744000000000113</v>
      </c>
      <c r="D5">
        <f t="shared" si="2"/>
        <v>-26.247999999999905</v>
      </c>
    </row>
    <row r="6" spans="1:4" x14ac:dyDescent="0.25">
      <c r="A6">
        <v>4</v>
      </c>
      <c r="B6">
        <f t="shared" si="0"/>
        <v>105.13920000000002</v>
      </c>
      <c r="C6">
        <f t="shared" si="1"/>
        <v>37.664000000000101</v>
      </c>
      <c r="D6">
        <f t="shared" si="2"/>
        <v>-53.495999999999867</v>
      </c>
    </row>
    <row r="7" spans="1:4" x14ac:dyDescent="0.25">
      <c r="A7">
        <v>5</v>
      </c>
      <c r="B7">
        <f t="shared" si="0"/>
        <v>120</v>
      </c>
      <c r="C7">
        <f t="shared" si="1"/>
        <v>0</v>
      </c>
      <c r="D7">
        <f t="shared" si="2"/>
        <v>-4.9999999999997726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FD3-22E0-4E50-A9F4-A590F41A9FCE}">
  <dimension ref="A1:D7"/>
  <sheetViews>
    <sheetView tabSelected="1" workbookViewId="0">
      <selection activeCell="K19" sqref="K19"/>
    </sheetView>
  </sheetViews>
  <sheetFormatPr defaultRowHeight="15" x14ac:dyDescent="0.25"/>
  <cols>
    <col min="2" max="2" width="10.140625" customWidth="1"/>
    <col min="3" max="3" width="14.85546875" customWidth="1"/>
    <col min="4" max="4" width="18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f>-400+2.5*A2*A2+62*A2*A2*A2-18.7*A2*A2*A2*A2+1.496*A2*A2*A2*A2*A2</f>
        <v>-400</v>
      </c>
      <c r="C2">
        <f>5*A2+186*A2*A2-74.8*A2*A2*A2+7.48*A2*A2*A2*A2</f>
        <v>0</v>
      </c>
      <c r="D2">
        <f>5+372*A2-224.4*A2*A2+29.92*A2*A2*A2</f>
        <v>5</v>
      </c>
    </row>
    <row r="3" spans="1:4" x14ac:dyDescent="0.25">
      <c r="A3">
        <v>1</v>
      </c>
      <c r="B3">
        <f t="shared" ref="B3:B7" si="0">-400+2.5*A3*A3+62*A3*A3*A3-18.7*A3*A3*A3*A3+1.496*A3*A3*A3*A3*A3</f>
        <v>-352.70400000000001</v>
      </c>
      <c r="C3">
        <f t="shared" ref="C3:C7" si="1">5*A3+186*A3*A3-74.8*A3*A3*A3+7.48*A3*A3*A3*A3</f>
        <v>123.68</v>
      </c>
      <c r="D3">
        <f t="shared" ref="D3:D7" si="2">5+372*A3-224.4*A3*A3+29.92*A3*A3*A3</f>
        <v>182.51999999999998</v>
      </c>
    </row>
    <row r="4" spans="1:4" x14ac:dyDescent="0.25">
      <c r="A4">
        <v>2</v>
      </c>
      <c r="B4">
        <f t="shared" si="0"/>
        <v>-145.32799999999997</v>
      </c>
      <c r="C4">
        <f t="shared" si="1"/>
        <v>275.28000000000003</v>
      </c>
      <c r="D4">
        <f t="shared" si="2"/>
        <v>90.759999999999991</v>
      </c>
    </row>
    <row r="5" spans="1:4" x14ac:dyDescent="0.25">
      <c r="A5">
        <v>3</v>
      </c>
      <c r="B5">
        <f t="shared" si="0"/>
        <v>145.32800000000015</v>
      </c>
      <c r="C5">
        <f t="shared" si="1"/>
        <v>275.2800000000002</v>
      </c>
      <c r="D5">
        <f t="shared" si="2"/>
        <v>-90.759999999999991</v>
      </c>
    </row>
    <row r="6" spans="1:4" x14ac:dyDescent="0.25">
      <c r="A6">
        <v>4</v>
      </c>
      <c r="B6">
        <f t="shared" si="0"/>
        <v>352.70400000000018</v>
      </c>
      <c r="C6">
        <f t="shared" si="1"/>
        <v>123.68000000000029</v>
      </c>
      <c r="D6">
        <f t="shared" si="2"/>
        <v>-182.51999999999998</v>
      </c>
    </row>
    <row r="7" spans="1:4" x14ac:dyDescent="0.25">
      <c r="A7">
        <v>5</v>
      </c>
      <c r="B7">
        <f t="shared" si="0"/>
        <v>400.00000000000091</v>
      </c>
      <c r="C7">
        <f t="shared" si="1"/>
        <v>0</v>
      </c>
      <c r="D7">
        <f t="shared" si="2"/>
        <v>-4.9999999999995453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junta1</vt:lpstr>
      <vt:lpstr>junta2</vt:lpstr>
      <vt:lpstr>junta3</vt:lpstr>
      <vt:lpstr>junta4</vt:lpstr>
      <vt:lpstr>junta5</vt:lpstr>
      <vt:lpstr>junta6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preto</dc:creator>
  <cp:lastModifiedBy>wellington preto</cp:lastModifiedBy>
  <dcterms:created xsi:type="dcterms:W3CDTF">2023-12-07T12:22:38Z</dcterms:created>
  <dcterms:modified xsi:type="dcterms:W3CDTF">2023-12-08T14:31:51Z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2023-12-07T12:26:57Z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d54f10ef-d4f7-4aa8-b4d4-08180a6ce33e</vt:lpwstr>
  </property>
  <property fmtid="{D5CDD505-2E9C-101B-9397-08002B2CF9AE}" pid="7" name="MSIP_Label_defa4170-0d19-0005-0004-bc88714345d2_ActionId">
    <vt:lpwstr>63907b51-fe2f-4bbe-8ea9-03e322f3afe5</vt:lpwstr>
  </property>
  <property fmtid="{D5CDD505-2E9C-101B-9397-08002B2CF9AE}" pid="8" name="MSIP_Label_defa4170-0d19-0005-0004-bc88714345d2_ContentBits">
    <vt:lpwstr>0</vt:lpwstr>
  </property>
</Properties>
</file>