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v Krishna Mishra\Desktop\Hackathon\Artifacts\"/>
    </mc:Choice>
  </mc:AlternateContent>
  <xr:revisionPtr revIDLastSave="0" documentId="13_ncr:1_{D6880227-AB86-4F32-83CF-600549F79088}" xr6:coauthVersionLast="47" xr6:coauthVersionMax="47" xr10:uidLastSave="{00000000-0000-0000-0000-000000000000}"/>
  <bookViews>
    <workbookView xWindow="-108" yWindow="-108" windowWidth="23256" windowHeight="12576" tabRatio="522" xr2:uid="{00000000-000D-0000-FFFF-FFFF00000000}"/>
  </bookViews>
  <sheets>
    <sheet name="Agile Team" sheetId="22" r:id="rId1"/>
    <sheet name="Product Backlog" sheetId="8" r:id="rId2"/>
    <sheet name="Sprint 1" sheetId="19" r:id="rId3"/>
    <sheet name="Sprint 2" sheetId="25" r:id="rId4"/>
    <sheet name="Sprint 3" sheetId="26" r:id="rId5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 localSheetId="2">'Sprint 1'!$E$6</definedName>
    <definedName name="DoneDays" localSheetId="3">'Sprint 2'!$E$6</definedName>
    <definedName name="DoneDays" localSheetId="4">'Sprint 3'!$E$6</definedName>
    <definedName name="DoneDays">#REF!</definedName>
    <definedName name="ImplementationDays" localSheetId="2">'Sprint 1'!$B$4</definedName>
    <definedName name="ImplementationDays" localSheetId="3">'Sprint 2'!$B$4</definedName>
    <definedName name="ImplementationDays" localSheetId="4">'Sprint 3'!$B$4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_xlnm.Print_Area" localSheetId="1">'Product Backlog'!$A:$J</definedName>
    <definedName name="ProductBacklog">'Product Backlog'!$A$9:$J$185</definedName>
    <definedName name="RealizedSpeed">OFFSET(#REF!,1,0,#REF!,1)</definedName>
    <definedName name="RealValues" localSheetId="2">OFFSET('Sprint 1'!$G$5,0,0,1,'Sprint 1'!DoneDays)</definedName>
    <definedName name="RealValues" localSheetId="3">OFFSET('Sprint 2'!$G$5,0,0,1,'Sprint 2'!DoneDays)</definedName>
    <definedName name="RealValues" localSheetId="4">OFFSET('Sprint 3'!$G$5,0,0,1,'Sprint 3'!DoneDays)</definedName>
    <definedName name="Sprint">'Product Backlog'!$H$10:$H$185</definedName>
    <definedName name="SprintCount">#REF!</definedName>
    <definedName name="SprintsInTrend">#REF!</definedName>
    <definedName name="SprintTasks" localSheetId="2">'Sprint 1'!$A$9:$AE$58</definedName>
    <definedName name="SprintTasks" localSheetId="3">'Sprint 2'!$A$9:$AE$58</definedName>
    <definedName name="SprintTasks" localSheetId="4">'Sprint 3'!$A$9:$AE$58</definedName>
    <definedName name="SprintTasks">#REF!</definedName>
    <definedName name="Status">'Product Backlog'!$F$10:$F$185</definedName>
    <definedName name="StoryName">'Product Backlog'!$D$10:$D$185</definedName>
    <definedName name="TaskRows" localSheetId="2">'Sprint 1'!$B$6</definedName>
    <definedName name="TaskRows" localSheetId="3">'Sprint 2'!$B$6</definedName>
    <definedName name="TaskRows" localSheetId="4">'Sprint 3'!$B$6</definedName>
    <definedName name="TaskRows">#REF!</definedName>
    <definedName name="TaskStatus" localSheetId="2">'Sprint 1'!$E$9:$E$53</definedName>
    <definedName name="TaskStatus" localSheetId="3">'Sprint 2'!$E$9:$E$53</definedName>
    <definedName name="TaskStatus" localSheetId="4">'Sprint 3'!$E$9:$E$53</definedName>
    <definedName name="TaskStatus">#REF!</definedName>
    <definedName name="TaskStoryID" localSheetId="2">'Sprint 1'!$B$9:$B$48</definedName>
    <definedName name="TaskStoryID" localSheetId="3">'Sprint 2'!$B$9:$B$48</definedName>
    <definedName name="TaskStoryID" localSheetId="4">'Sprint 3'!$B$9:$B$48</definedName>
    <definedName name="TaskStoryID">#REF!</definedName>
    <definedName name="TotalEffort" localSheetId="2">'Sprint 1'!$F$5</definedName>
    <definedName name="TotalEffort" localSheetId="3">'Sprint 2'!$F$5</definedName>
    <definedName name="TotalEffort" localSheetId="4">'Sprint 3'!$F$5</definedName>
    <definedName name="TotalEffort">#REF!</definedName>
    <definedName name="TrendDays" localSheetId="2">'Sprint 1'!$E$8</definedName>
    <definedName name="TrendDays" localSheetId="3">'Sprint 2'!$E$8</definedName>
    <definedName name="TrendDays" localSheetId="4">'Sprint 3'!$E$8</definedName>
    <definedName name="TrendDays">#REF!</definedName>
    <definedName name="TrendOffset">#REF!</definedName>
    <definedName name="TrendSprintCoun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26" l="1"/>
  <c r="C20" i="25"/>
  <c r="C17" i="19"/>
  <c r="E59" i="26"/>
  <c r="G36" i="26"/>
  <c r="E36" i="26"/>
  <c r="G35" i="26"/>
  <c r="E35" i="26"/>
  <c r="G34" i="26"/>
  <c r="E34" i="26"/>
  <c r="G33" i="26"/>
  <c r="E33" i="26"/>
  <c r="G32" i="26"/>
  <c r="E32" i="26"/>
  <c r="G31" i="26"/>
  <c r="E31" i="26"/>
  <c r="G30" i="26"/>
  <c r="E30" i="26"/>
  <c r="G29" i="26"/>
  <c r="E29" i="26"/>
  <c r="G28" i="26"/>
  <c r="E28" i="26"/>
  <c r="G27" i="26"/>
  <c r="E27" i="26"/>
  <c r="G26" i="26"/>
  <c r="E26" i="26"/>
  <c r="G25" i="26"/>
  <c r="E25" i="26"/>
  <c r="G24" i="26"/>
  <c r="E24" i="26"/>
  <c r="G23" i="26"/>
  <c r="E23" i="26"/>
  <c r="G22" i="26"/>
  <c r="E22" i="26"/>
  <c r="G21" i="26"/>
  <c r="E21" i="26"/>
  <c r="G20" i="26"/>
  <c r="E20" i="26"/>
  <c r="G19" i="26"/>
  <c r="E19" i="26"/>
  <c r="G18" i="26"/>
  <c r="E18" i="26"/>
  <c r="G17" i="26"/>
  <c r="E17" i="26"/>
  <c r="G16" i="26"/>
  <c r="E16" i="26"/>
  <c r="G15" i="26"/>
  <c r="G14" i="26"/>
  <c r="H9" i="26"/>
  <c r="H35" i="26" s="1"/>
  <c r="B6" i="26"/>
  <c r="W5" i="26" s="1"/>
  <c r="E59" i="25"/>
  <c r="G36" i="25"/>
  <c r="E36" i="25"/>
  <c r="G35" i="25"/>
  <c r="E35" i="25"/>
  <c r="G34" i="25"/>
  <c r="E34" i="25"/>
  <c r="G33" i="25"/>
  <c r="E33" i="25"/>
  <c r="G32" i="25"/>
  <c r="E32" i="25"/>
  <c r="G31" i="25"/>
  <c r="E31" i="25"/>
  <c r="G30" i="25"/>
  <c r="G29" i="25"/>
  <c r="G28" i="25"/>
  <c r="G27" i="25"/>
  <c r="G26" i="25"/>
  <c r="G25" i="25"/>
  <c r="G24" i="25"/>
  <c r="G23" i="25"/>
  <c r="G22" i="25"/>
  <c r="G21" i="25"/>
  <c r="G20" i="25"/>
  <c r="E20" i="25"/>
  <c r="G19" i="25"/>
  <c r="G15" i="25"/>
  <c r="H9" i="25"/>
  <c r="H35" i="25" s="1"/>
  <c r="B6" i="25"/>
  <c r="X5" i="25" s="1"/>
  <c r="H9" i="19"/>
  <c r="I9" i="19" s="1"/>
  <c r="I35" i="19" s="1"/>
  <c r="B6" i="19"/>
  <c r="O5" i="19" s="1"/>
  <c r="E17" i="19"/>
  <c r="G17" i="19"/>
  <c r="E18" i="19"/>
  <c r="G18" i="19"/>
  <c r="E19" i="19"/>
  <c r="G19" i="19"/>
  <c r="E20" i="19"/>
  <c r="G20" i="19"/>
  <c r="E21" i="19"/>
  <c r="G21" i="19"/>
  <c r="E22" i="19"/>
  <c r="G22" i="19"/>
  <c r="E23" i="19"/>
  <c r="G23" i="19"/>
  <c r="E24" i="19"/>
  <c r="G24" i="19"/>
  <c r="E25" i="19"/>
  <c r="G25" i="19"/>
  <c r="E26" i="19"/>
  <c r="G26" i="19"/>
  <c r="E27" i="19"/>
  <c r="G27" i="19"/>
  <c r="E28" i="19"/>
  <c r="G28" i="19"/>
  <c r="E29" i="19"/>
  <c r="G29" i="19"/>
  <c r="E30" i="19"/>
  <c r="G30" i="19"/>
  <c r="E31" i="19"/>
  <c r="G31" i="19"/>
  <c r="E32" i="19"/>
  <c r="G32" i="19"/>
  <c r="E33" i="19"/>
  <c r="G33" i="19"/>
  <c r="E34" i="19"/>
  <c r="G34" i="19"/>
  <c r="E35" i="19"/>
  <c r="G35" i="19"/>
  <c r="E36" i="19"/>
  <c r="G36" i="19"/>
  <c r="E59" i="19"/>
  <c r="O5" i="25" l="1"/>
  <c r="W5" i="25"/>
  <c r="F5" i="19"/>
  <c r="I9" i="26"/>
  <c r="I35" i="26" s="1"/>
  <c r="H36" i="26"/>
  <c r="I9" i="25"/>
  <c r="I36" i="25" s="1"/>
  <c r="H36" i="25"/>
  <c r="G5" i="25"/>
  <c r="G5" i="26"/>
  <c r="H5" i="26"/>
  <c r="P5" i="26"/>
  <c r="Q5" i="26"/>
  <c r="K5" i="26"/>
  <c r="S5" i="26"/>
  <c r="AA5" i="26"/>
  <c r="Y5" i="26"/>
  <c r="J5" i="26"/>
  <c r="R5" i="26"/>
  <c r="L5" i="26"/>
  <c r="T5" i="26"/>
  <c r="AB5" i="26"/>
  <c r="Z5" i="26"/>
  <c r="U5" i="26"/>
  <c r="O5" i="26"/>
  <c r="X5" i="26"/>
  <c r="I5" i="26"/>
  <c r="M5" i="26"/>
  <c r="AC5" i="26"/>
  <c r="F5" i="26"/>
  <c r="G6" i="26" s="1"/>
  <c r="N5" i="26"/>
  <c r="V5" i="26"/>
  <c r="J9" i="25"/>
  <c r="J5" i="25"/>
  <c r="R5" i="25"/>
  <c r="Z5" i="25"/>
  <c r="S5" i="25"/>
  <c r="H5" i="25"/>
  <c r="L5" i="25"/>
  <c r="AB5" i="25"/>
  <c r="AC5" i="25"/>
  <c r="P5" i="25"/>
  <c r="I5" i="25"/>
  <c r="Q5" i="25"/>
  <c r="Y5" i="25"/>
  <c r="K5" i="25"/>
  <c r="AA5" i="25"/>
  <c r="T5" i="25"/>
  <c r="M5" i="25"/>
  <c r="U5" i="25"/>
  <c r="F5" i="25"/>
  <c r="I6" i="25" s="1"/>
  <c r="N5" i="25"/>
  <c r="V5" i="25"/>
  <c r="X5" i="19"/>
  <c r="G5" i="19"/>
  <c r="H36" i="19"/>
  <c r="H35" i="19"/>
  <c r="I36" i="19"/>
  <c r="T5" i="19"/>
  <c r="Q5" i="19"/>
  <c r="M5" i="19"/>
  <c r="Y5" i="19"/>
  <c r="N5" i="19"/>
  <c r="W5" i="19"/>
  <c r="L5" i="19"/>
  <c r="V5" i="19"/>
  <c r="I5" i="19"/>
  <c r="U5" i="19"/>
  <c r="H5" i="19"/>
  <c r="AC5" i="19"/>
  <c r="J5" i="19"/>
  <c r="R5" i="19"/>
  <c r="Z5" i="19"/>
  <c r="K5" i="19"/>
  <c r="S5" i="19"/>
  <c r="AA5" i="19"/>
  <c r="J9" i="19"/>
  <c r="AB5" i="19"/>
  <c r="P5" i="19"/>
  <c r="I35" i="25" l="1"/>
  <c r="J9" i="26"/>
  <c r="K9" i="26" s="1"/>
  <c r="I36" i="26"/>
  <c r="H6" i="26"/>
  <c r="I6" i="26"/>
  <c r="J6" i="26"/>
  <c r="J35" i="26"/>
  <c r="J36" i="26"/>
  <c r="J35" i="25"/>
  <c r="J6" i="25"/>
  <c r="J36" i="25"/>
  <c r="K9" i="25"/>
  <c r="H6" i="25"/>
  <c r="G6" i="25"/>
  <c r="G6" i="19"/>
  <c r="H6" i="19"/>
  <c r="I6" i="19"/>
  <c r="J35" i="19"/>
  <c r="K9" i="19"/>
  <c r="J6" i="19"/>
  <c r="J36" i="19"/>
  <c r="K6" i="26" l="1"/>
  <c r="L9" i="26"/>
  <c r="K36" i="26"/>
  <c r="K35" i="26"/>
  <c r="K6" i="25"/>
  <c r="K36" i="25"/>
  <c r="L9" i="25"/>
  <c r="K35" i="25"/>
  <c r="L9" i="19"/>
  <c r="K6" i="19"/>
  <c r="K36" i="19"/>
  <c r="K35" i="19"/>
  <c r="L6" i="26" l="1"/>
  <c r="L36" i="26"/>
  <c r="M9" i="26"/>
  <c r="L35" i="26"/>
  <c r="L6" i="25"/>
  <c r="L36" i="25"/>
  <c r="M9" i="25"/>
  <c r="L35" i="25"/>
  <c r="L6" i="19"/>
  <c r="L35" i="19"/>
  <c r="M9" i="19"/>
  <c r="L36" i="19"/>
  <c r="M36" i="26" l="1"/>
  <c r="M6" i="26"/>
  <c r="N9" i="26"/>
  <c r="M35" i="26"/>
  <c r="M36" i="25"/>
  <c r="N9" i="25"/>
  <c r="M35" i="25"/>
  <c r="M6" i="25"/>
  <c r="M6" i="19"/>
  <c r="N9" i="19"/>
  <c r="M36" i="19"/>
  <c r="M35" i="19"/>
  <c r="N36" i="26" l="1"/>
  <c r="O9" i="26"/>
  <c r="N35" i="26"/>
  <c r="N6" i="26"/>
  <c r="N36" i="25"/>
  <c r="O9" i="25"/>
  <c r="N35" i="25"/>
  <c r="N6" i="25"/>
  <c r="O9" i="19"/>
  <c r="N36" i="19"/>
  <c r="N6" i="19"/>
  <c r="N35" i="19"/>
  <c r="O36" i="26" l="1"/>
  <c r="P9" i="26"/>
  <c r="O35" i="26"/>
  <c r="O6" i="26"/>
  <c r="P9" i="25"/>
  <c r="O35" i="25"/>
  <c r="O36" i="25"/>
  <c r="O6" i="25"/>
  <c r="O36" i="19"/>
  <c r="P9" i="19"/>
  <c r="O6" i="19"/>
  <c r="O35" i="19"/>
  <c r="Q9" i="26" l="1"/>
  <c r="P35" i="26"/>
  <c r="P36" i="26"/>
  <c r="P6" i="26"/>
  <c r="P36" i="25"/>
  <c r="Q9" i="25"/>
  <c r="P35" i="25"/>
  <c r="P6" i="25"/>
  <c r="P36" i="19"/>
  <c r="Q9" i="19"/>
  <c r="P6" i="19"/>
  <c r="P35" i="19"/>
  <c r="Q35" i="26" l="1"/>
  <c r="R9" i="26"/>
  <c r="Q6" i="26"/>
  <c r="Q36" i="26"/>
  <c r="R9" i="25"/>
  <c r="Q6" i="25"/>
  <c r="Q35" i="25"/>
  <c r="Q36" i="25"/>
  <c r="Q35" i="19"/>
  <c r="Q6" i="19"/>
  <c r="R9" i="19"/>
  <c r="Q36" i="19"/>
  <c r="R6" i="26" l="1"/>
  <c r="R35" i="26"/>
  <c r="R36" i="26"/>
  <c r="S9" i="26"/>
  <c r="R35" i="25"/>
  <c r="R6" i="25"/>
  <c r="R36" i="25"/>
  <c r="S9" i="25"/>
  <c r="R35" i="19"/>
  <c r="R6" i="19"/>
  <c r="S9" i="19"/>
  <c r="R36" i="19"/>
  <c r="S6" i="26" l="1"/>
  <c r="S36" i="26"/>
  <c r="T9" i="26"/>
  <c r="S35" i="26"/>
  <c r="S6" i="25"/>
  <c r="S36" i="25"/>
  <c r="T9" i="25"/>
  <c r="S35" i="25"/>
  <c r="T9" i="19"/>
  <c r="S35" i="19"/>
  <c r="S6" i="19"/>
  <c r="S36" i="19"/>
  <c r="T6" i="26" l="1"/>
  <c r="T36" i="26"/>
  <c r="U9" i="26"/>
  <c r="T35" i="26"/>
  <c r="T36" i="25"/>
  <c r="U9" i="25"/>
  <c r="T6" i="25"/>
  <c r="T35" i="25"/>
  <c r="T6" i="19"/>
  <c r="U9" i="19"/>
  <c r="T36" i="19"/>
  <c r="T35" i="19"/>
  <c r="U36" i="26" l="1"/>
  <c r="V9" i="26"/>
  <c r="U35" i="26"/>
  <c r="U6" i="26"/>
  <c r="V9" i="25"/>
  <c r="U35" i="25"/>
  <c r="U36" i="25"/>
  <c r="U6" i="25"/>
  <c r="U6" i="19"/>
  <c r="V9" i="19"/>
  <c r="U36" i="19"/>
  <c r="U35" i="19"/>
  <c r="V36" i="26" l="1"/>
  <c r="W9" i="26"/>
  <c r="V35" i="26"/>
  <c r="V6" i="26"/>
  <c r="V36" i="25"/>
  <c r="V35" i="25"/>
  <c r="W9" i="25"/>
  <c r="V6" i="25"/>
  <c r="W9" i="19"/>
  <c r="V35" i="19"/>
  <c r="V6" i="19"/>
  <c r="V36" i="19"/>
  <c r="W36" i="26" l="1"/>
  <c r="X9" i="26"/>
  <c r="W35" i="26"/>
  <c r="W6" i="26"/>
  <c r="W36" i="25"/>
  <c r="X9" i="25"/>
  <c r="W35" i="25"/>
  <c r="W6" i="25"/>
  <c r="W36" i="19"/>
  <c r="X9" i="19"/>
  <c r="W6" i="19"/>
  <c r="W35" i="19"/>
  <c r="Y9" i="26" l="1"/>
  <c r="X35" i="26"/>
  <c r="X36" i="26"/>
  <c r="X6" i="26"/>
  <c r="X36" i="25"/>
  <c r="X35" i="25"/>
  <c r="X6" i="25"/>
  <c r="Y9" i="25"/>
  <c r="X36" i="19"/>
  <c r="Y9" i="19"/>
  <c r="X6" i="19"/>
  <c r="X35" i="19"/>
  <c r="Y35" i="26" l="1"/>
  <c r="Y6" i="26"/>
  <c r="Z9" i="26"/>
  <c r="Y36" i="26"/>
  <c r="Y35" i="25"/>
  <c r="Y6" i="25"/>
  <c r="Z9" i="25"/>
  <c r="Y36" i="25"/>
  <c r="Y35" i="19"/>
  <c r="Z9" i="19"/>
  <c r="Y6" i="19"/>
  <c r="Y36" i="19"/>
  <c r="Z6" i="26" l="1"/>
  <c r="Z35" i="26"/>
  <c r="Z36" i="26"/>
  <c r="AA9" i="26"/>
  <c r="Z6" i="25"/>
  <c r="Z36" i="25"/>
  <c r="AA9" i="25"/>
  <c r="Z35" i="25"/>
  <c r="Z35" i="19"/>
  <c r="Z6" i="19"/>
  <c r="Z36" i="19"/>
  <c r="AA9" i="19"/>
  <c r="AA6" i="26" l="1"/>
  <c r="AA36" i="26"/>
  <c r="AB9" i="26"/>
  <c r="AA35" i="26"/>
  <c r="AA6" i="25"/>
  <c r="AA36" i="25"/>
  <c r="AB9" i="25"/>
  <c r="AA35" i="25"/>
  <c r="AA6" i="19"/>
  <c r="AB9" i="19"/>
  <c r="AA35" i="19"/>
  <c r="AA36" i="19"/>
  <c r="AB6" i="26" l="1"/>
  <c r="AB36" i="26"/>
  <c r="AC9" i="26"/>
  <c r="AB35" i="26"/>
  <c r="AB36" i="25"/>
  <c r="AC9" i="25"/>
  <c r="AB35" i="25"/>
  <c r="AB6" i="25"/>
  <c r="AB6" i="19"/>
  <c r="AC9" i="19"/>
  <c r="AB35" i="19"/>
  <c r="AB36" i="19"/>
  <c r="AC6" i="26" l="1"/>
  <c r="AC36" i="26"/>
  <c r="AD9" i="26"/>
  <c r="AC35" i="26"/>
  <c r="AD9" i="25"/>
  <c r="AC6" i="25"/>
  <c r="AC36" i="25"/>
  <c r="AC35" i="25"/>
  <c r="AC6" i="19"/>
  <c r="AD9" i="19"/>
  <c r="AC35" i="19"/>
  <c r="AC36" i="19"/>
  <c r="AD58" i="26" l="1"/>
  <c r="AD54" i="26"/>
  <c r="AD49" i="26"/>
  <c r="AD45" i="26"/>
  <c r="AD40" i="26"/>
  <c r="AD36" i="26"/>
  <c r="AD33" i="26"/>
  <c r="AD31" i="26"/>
  <c r="AD29" i="26"/>
  <c r="AD27" i="26"/>
  <c r="AD25" i="26"/>
  <c r="AD23" i="26"/>
  <c r="AD21" i="26"/>
  <c r="AD19" i="26"/>
  <c r="AD17" i="26"/>
  <c r="AD15" i="26"/>
  <c r="AD13" i="26"/>
  <c r="AE9" i="26"/>
  <c r="AD50" i="26"/>
  <c r="AD41" i="26"/>
  <c r="AD57" i="26"/>
  <c r="AD52" i="26"/>
  <c r="AD48" i="26"/>
  <c r="AD44" i="26"/>
  <c r="AD39" i="26"/>
  <c r="AD35" i="26"/>
  <c r="AD28" i="26"/>
  <c r="AD14" i="26"/>
  <c r="AD55" i="26"/>
  <c r="AD46" i="26"/>
  <c r="AD56" i="26"/>
  <c r="AD51" i="26"/>
  <c r="AD47" i="26"/>
  <c r="AD42" i="26"/>
  <c r="AD38" i="26"/>
  <c r="AD34" i="26"/>
  <c r="AD32" i="26"/>
  <c r="AD30" i="26"/>
  <c r="AD26" i="26"/>
  <c r="AD24" i="26"/>
  <c r="AD22" i="26"/>
  <c r="AD20" i="26"/>
  <c r="AD18" i="26"/>
  <c r="AD16" i="26"/>
  <c r="AD37" i="26"/>
  <c r="AD6" i="26"/>
  <c r="AD55" i="25"/>
  <c r="AD50" i="25"/>
  <c r="AD46" i="25"/>
  <c r="AD37" i="25"/>
  <c r="AD58" i="25"/>
  <c r="AD54" i="25"/>
  <c r="AD49" i="25"/>
  <c r="AD45" i="25"/>
  <c r="AD40" i="25"/>
  <c r="AD36" i="25"/>
  <c r="AD33" i="25"/>
  <c r="AD31" i="25"/>
  <c r="AD29" i="25"/>
  <c r="AD27" i="25"/>
  <c r="AD25" i="25"/>
  <c r="AD23" i="25"/>
  <c r="AD21" i="25"/>
  <c r="AD19" i="25"/>
  <c r="AD17" i="25"/>
  <c r="AD15" i="25"/>
  <c r="AD13" i="25"/>
  <c r="AD57" i="25"/>
  <c r="AD48" i="25"/>
  <c r="AD44" i="25"/>
  <c r="AD39" i="25"/>
  <c r="AD41" i="25"/>
  <c r="AE9" i="25"/>
  <c r="AD52" i="25"/>
  <c r="AD35" i="25"/>
  <c r="AD56" i="25"/>
  <c r="AD51" i="25"/>
  <c r="AD47" i="25"/>
  <c r="AD42" i="25"/>
  <c r="AD38" i="25"/>
  <c r="AD34" i="25"/>
  <c r="AD32" i="25"/>
  <c r="AD30" i="25"/>
  <c r="AD28" i="25"/>
  <c r="AD26" i="25"/>
  <c r="AD24" i="25"/>
  <c r="AD22" i="25"/>
  <c r="AD20" i="25"/>
  <c r="AD18" i="25"/>
  <c r="AD16" i="25"/>
  <c r="AD14" i="25"/>
  <c r="AD6" i="25"/>
  <c r="AD42" i="19"/>
  <c r="AD56" i="19"/>
  <c r="AD40" i="19"/>
  <c r="AD50" i="19"/>
  <c r="AE9" i="19"/>
  <c r="AD41" i="19"/>
  <c r="AD51" i="19"/>
  <c r="AD55" i="19"/>
  <c r="AD46" i="19"/>
  <c r="AD15" i="19"/>
  <c r="AD22" i="19"/>
  <c r="AD31" i="19"/>
  <c r="AD47" i="19"/>
  <c r="AD52" i="19"/>
  <c r="AD57" i="19"/>
  <c r="AD13" i="19"/>
  <c r="AD48" i="19"/>
  <c r="AD6" i="19"/>
  <c r="AD54" i="19"/>
  <c r="AD38" i="19"/>
  <c r="AD14" i="19"/>
  <c r="AD39" i="19"/>
  <c r="AD44" i="19"/>
  <c r="AD58" i="19"/>
  <c r="AD45" i="19"/>
  <c r="AD36" i="19"/>
  <c r="AD29" i="19"/>
  <c r="AD37" i="19"/>
  <c r="AD19" i="19"/>
  <c r="AD24" i="19"/>
  <c r="AD34" i="19"/>
  <c r="AD49" i="19"/>
  <c r="AD27" i="19"/>
  <c r="AD32" i="19"/>
  <c r="AD20" i="19"/>
  <c r="AD25" i="19"/>
  <c r="AD35" i="19"/>
  <c r="AD18" i="19"/>
  <c r="AD30" i="19"/>
  <c r="AD23" i="19"/>
  <c r="AD28" i="19"/>
  <c r="AD16" i="19"/>
  <c r="AD26" i="19"/>
  <c r="AD33" i="19"/>
  <c r="AD21" i="19"/>
  <c r="AD17" i="19"/>
  <c r="AD5" i="26" l="1"/>
  <c r="AD5" i="25"/>
  <c r="AD5" i="19"/>
  <c r="AE58" i="26"/>
  <c r="AE54" i="26"/>
  <c r="AE49" i="26"/>
  <c r="AE45" i="26"/>
  <c r="AE40" i="26"/>
  <c r="AE36" i="26"/>
  <c r="AE33" i="26"/>
  <c r="AE31" i="26"/>
  <c r="AE29" i="26"/>
  <c r="AE27" i="26"/>
  <c r="AE25" i="26"/>
  <c r="AE23" i="26"/>
  <c r="AE21" i="26"/>
  <c r="AE19" i="26"/>
  <c r="AE17" i="26"/>
  <c r="AE15" i="26"/>
  <c r="AE13" i="26"/>
  <c r="AE57" i="26"/>
  <c r="AE52" i="26"/>
  <c r="AE48" i="26"/>
  <c r="AE44" i="26"/>
  <c r="AE39" i="26"/>
  <c r="AE35" i="26"/>
  <c r="AE6" i="26"/>
  <c r="AE56" i="26"/>
  <c r="AE51" i="26"/>
  <c r="AE47" i="26"/>
  <c r="AE42" i="26"/>
  <c r="AE38" i="26"/>
  <c r="AE34" i="26"/>
  <c r="AE32" i="26"/>
  <c r="AE30" i="26"/>
  <c r="AE28" i="26"/>
  <c r="AE26" i="26"/>
  <c r="AE24" i="26"/>
  <c r="AE22" i="26"/>
  <c r="AE20" i="26"/>
  <c r="AE18" i="26"/>
  <c r="AE16" i="26"/>
  <c r="AE14" i="26"/>
  <c r="AE55" i="26"/>
  <c r="AE50" i="26"/>
  <c r="AE46" i="26"/>
  <c r="AE41" i="26"/>
  <c r="AE37" i="26"/>
  <c r="AE49" i="25"/>
  <c r="AE40" i="25"/>
  <c r="AE33" i="25"/>
  <c r="AE29" i="25"/>
  <c r="AE21" i="25"/>
  <c r="AE17" i="25"/>
  <c r="AE56" i="25"/>
  <c r="AE47" i="25"/>
  <c r="AE42" i="25"/>
  <c r="AE34" i="25"/>
  <c r="AE30" i="25"/>
  <c r="AE26" i="25"/>
  <c r="AE20" i="25"/>
  <c r="AE14" i="25"/>
  <c r="AE58" i="25"/>
  <c r="AE57" i="25"/>
  <c r="AE52" i="25"/>
  <c r="AE48" i="25"/>
  <c r="AE44" i="25"/>
  <c r="AE39" i="25"/>
  <c r="AE35" i="25"/>
  <c r="AE51" i="25"/>
  <c r="AE38" i="25"/>
  <c r="AE28" i="25"/>
  <c r="AE22" i="25"/>
  <c r="AE16" i="25"/>
  <c r="AE45" i="25"/>
  <c r="AE25" i="25"/>
  <c r="AE15" i="25"/>
  <c r="AE32" i="25"/>
  <c r="AE24" i="25"/>
  <c r="AE18" i="25"/>
  <c r="AE54" i="25"/>
  <c r="AE36" i="25"/>
  <c r="AE31" i="25"/>
  <c r="AE27" i="25"/>
  <c r="AE23" i="25"/>
  <c r="AE19" i="25"/>
  <c r="AE6" i="25"/>
  <c r="AE55" i="25"/>
  <c r="AE50" i="25"/>
  <c r="AE46" i="25"/>
  <c r="AE41" i="25"/>
  <c r="AE37" i="25"/>
  <c r="AE13" i="25"/>
  <c r="AE41" i="19"/>
  <c r="AE51" i="19"/>
  <c r="AE52" i="19"/>
  <c r="AE15" i="19"/>
  <c r="AE17" i="19"/>
  <c r="AE19" i="19"/>
  <c r="AE21" i="19"/>
  <c r="AE23" i="19"/>
  <c r="AE25" i="19"/>
  <c r="AE27" i="19"/>
  <c r="AE29" i="19"/>
  <c r="AE31" i="19"/>
  <c r="AE33" i="19"/>
  <c r="AE36" i="19"/>
  <c r="AE55" i="19"/>
  <c r="AE44" i="19"/>
  <c r="AE42" i="19"/>
  <c r="AE57" i="19"/>
  <c r="AE39" i="19"/>
  <c r="AE24" i="19"/>
  <c r="AE40" i="19"/>
  <c r="AE56" i="19"/>
  <c r="AE45" i="19"/>
  <c r="AE54" i="19"/>
  <c r="AE47" i="19"/>
  <c r="AE16" i="19"/>
  <c r="AE13" i="19"/>
  <c r="AE48" i="19"/>
  <c r="AE14" i="19"/>
  <c r="AE58" i="19"/>
  <c r="AE37" i="19"/>
  <c r="AE49" i="19"/>
  <c r="AE38" i="19"/>
  <c r="AE50" i="19"/>
  <c r="AE26" i="19"/>
  <c r="AE46" i="19"/>
  <c r="AE22" i="19"/>
  <c r="AE34" i="19"/>
  <c r="AE32" i="19"/>
  <c r="AE20" i="19"/>
  <c r="AE35" i="19"/>
  <c r="AE6" i="19"/>
  <c r="AE18" i="19"/>
  <c r="AE30" i="19"/>
  <c r="AE28" i="19"/>
  <c r="AE5" i="26" l="1"/>
  <c r="E6" i="26" s="1"/>
  <c r="G8" i="26" s="1"/>
  <c r="AE5" i="25"/>
  <c r="E6" i="25" s="1"/>
  <c r="E8" i="25" s="1"/>
  <c r="AE5" i="19"/>
  <c r="E6" i="19" s="1"/>
  <c r="E8" i="19" s="1"/>
  <c r="E8" i="26" l="1"/>
  <c r="AB7" i="26" s="1"/>
  <c r="G8" i="25"/>
  <c r="G7" i="25" s="1"/>
  <c r="G8" i="19"/>
  <c r="T7" i="19" s="1"/>
  <c r="T7" i="25"/>
  <c r="I7" i="25"/>
  <c r="Q7" i="25"/>
  <c r="V7" i="25"/>
  <c r="Y7" i="25"/>
  <c r="R7" i="25"/>
  <c r="AC7" i="25"/>
  <c r="H7" i="25"/>
  <c r="AD7" i="25"/>
  <c r="J7" i="25"/>
  <c r="L7" i="25"/>
  <c r="Z7" i="25"/>
  <c r="AE7" i="25"/>
  <c r="W7" i="25"/>
  <c r="AB7" i="25"/>
  <c r="M7" i="25"/>
  <c r="X7" i="25"/>
  <c r="O7" i="25"/>
  <c r="K7" i="25"/>
  <c r="N7" i="25"/>
  <c r="AA7" i="25"/>
  <c r="S7" i="25"/>
  <c r="U7" i="25"/>
  <c r="P7" i="25"/>
  <c r="I7" i="19"/>
  <c r="AA7" i="19"/>
  <c r="U7" i="19"/>
  <c r="O7" i="19"/>
  <c r="K7" i="19"/>
  <c r="Z7" i="19"/>
  <c r="S7" i="19"/>
  <c r="R7" i="19"/>
  <c r="AC7" i="19"/>
  <c r="M7" i="19"/>
  <c r="J7" i="19"/>
  <c r="AB7" i="19"/>
  <c r="V7" i="19"/>
  <c r="X7" i="19"/>
  <c r="P7" i="19"/>
  <c r="L7" i="19"/>
  <c r="Q7" i="19"/>
  <c r="AE7" i="19"/>
  <c r="R7" i="26" l="1"/>
  <c r="N7" i="26"/>
  <c r="U7" i="26"/>
  <c r="AD7" i="26"/>
  <c r="T7" i="26"/>
  <c r="W7" i="26"/>
  <c r="K7" i="26"/>
  <c r="M7" i="26"/>
  <c r="AC7" i="26"/>
  <c r="S7" i="26"/>
  <c r="I7" i="26"/>
  <c r="Z7" i="26"/>
  <c r="Y7" i="26"/>
  <c r="H7" i="26"/>
  <c r="AE7" i="26"/>
  <c r="G7" i="26"/>
  <c r="AA7" i="26"/>
  <c r="X7" i="26"/>
  <c r="Q7" i="26"/>
  <c r="O7" i="26"/>
  <c r="L7" i="26"/>
  <c r="J7" i="26"/>
  <c r="P7" i="26"/>
  <c r="V7" i="26"/>
  <c r="G7" i="19"/>
  <c r="Y7" i="19"/>
  <c r="H7" i="19"/>
  <c r="AD7" i="19"/>
  <c r="N7" i="19"/>
  <c r="W7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00000000-0006-0000-0200-000001000000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F9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G9" authorId="0" shapeId="0" xr:uid="{00000000-0006-0000-0200-000003000000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H9" authorId="0" shapeId="0" xr:uid="{00000000-0006-0000-0200-000004000000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I9" authorId="0" shapeId="0" xr:uid="{00000000-0006-0000-0200-000005000000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00000000-0006-0000-04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51B31EEB-2654-4EE0-BAD4-5370C76D8C64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E2F30D7B-2B28-4E60-9B0F-068C8D186795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<sst xmlns="http://schemas.openxmlformats.org/spreadsheetml/2006/main" count="279" uniqueCount="123">
  <si>
    <t>Status</t>
  </si>
  <si>
    <t>Responsible</t>
  </si>
  <si>
    <t>Effort</t>
  </si>
  <si>
    <t>Est.</t>
  </si>
  <si>
    <t>Sprint</t>
  </si>
  <si>
    <t>Totals</t>
  </si>
  <si>
    <t>Story ID</t>
  </si>
  <si>
    <t>Task rows</t>
  </si>
  <si>
    <t>Done days</t>
  </si>
  <si>
    <t>Trend</t>
  </si>
  <si>
    <t>Trend Days</t>
  </si>
  <si>
    <t>Warning! These are necessary</t>
  </si>
  <si>
    <t>template rows</t>
  </si>
  <si>
    <t>Comments</t>
  </si>
  <si>
    <t>Priority</t>
  </si>
  <si>
    <t xml:space="preserve"> </t>
  </si>
  <si>
    <t>Done</t>
  </si>
  <si>
    <t>Srikanth</t>
  </si>
  <si>
    <t>Rajesh</t>
  </si>
  <si>
    <t>Vasudha</t>
  </si>
  <si>
    <t>Mastan</t>
  </si>
  <si>
    <t>Name</t>
  </si>
  <si>
    <t>Role</t>
  </si>
  <si>
    <t>Srikanth Polisetty</t>
  </si>
  <si>
    <t>Rajesh Budithi</t>
  </si>
  <si>
    <t>Biju Paulose</t>
  </si>
  <si>
    <t>Product Owner</t>
  </si>
  <si>
    <t>Scrum Master</t>
  </si>
  <si>
    <t>Akshay Agarwal</t>
  </si>
  <si>
    <t>Development Team</t>
  </si>
  <si>
    <t>Mohammad Mastan Baig</t>
  </si>
  <si>
    <t>Vasudha Karri</t>
  </si>
  <si>
    <t>Agile Team - Orion</t>
  </si>
  <si>
    <t>Epic</t>
  </si>
  <si>
    <t>Epic#</t>
  </si>
  <si>
    <t>Summary</t>
  </si>
  <si>
    <t>Description</t>
  </si>
  <si>
    <t>Acceptance Criteria</t>
  </si>
  <si>
    <t>Story Points</t>
  </si>
  <si>
    <t>Trend calculated based on last x hours</t>
  </si>
  <si>
    <t>Stories</t>
  </si>
  <si>
    <t>Epics</t>
  </si>
  <si>
    <t>Product Backlog (Stories)</t>
  </si>
  <si>
    <t>Standard Pronunciation</t>
  </si>
  <si>
    <t>Capability to manage the standard pronunciation of Employee names based on user roles along with the ability to search and play the existing audio samples for other employees</t>
  </si>
  <si>
    <t>Login - UI Display</t>
  </si>
  <si>
    <t>Develop a login page to allow Wells Fargo employees to log in to the name pronunciation platform</t>
  </si>
  <si>
    <t>Given I am a Wells Fargo employee
When I enter valid user credentials
Then I should be able to login to the platform</t>
  </si>
  <si>
    <t>Dashboard - UI Display</t>
  </si>
  <si>
    <t>Develop a Dashboard for the name pronunciation platform after user login</t>
  </si>
  <si>
    <t>Admin - UI Display</t>
  </si>
  <si>
    <t>Allow users to search for other employees by entering their details</t>
  </si>
  <si>
    <t>Allow playback of standard pronunciation for users</t>
  </si>
  <si>
    <t>Given I am the product owner of a different product
When I have the APIs ready
Then I should be able to integrate in internal portals</t>
  </si>
  <si>
    <t>Given I have logged in to the interface
When I search for a user
Then I should be able to look up the user profile</t>
  </si>
  <si>
    <t>Preferred Pronunciation</t>
  </si>
  <si>
    <t>Capability to override the existing pronunciation with a Preferred recording along with the ability to manage requests from employees through an approval workflow based on user roles</t>
  </si>
  <si>
    <t>Scalable API solution
Search and play standard pronunciation</t>
  </si>
  <si>
    <t>Override standard pronunciation
Play and record preferred pronunciation
Approve/Reject requests - Administrator</t>
  </si>
  <si>
    <t>Given I am a Wells Fargo employee
When I have logged in to the platform as an Employee
Then I should be routed to the Dashboard</t>
  </si>
  <si>
    <t>Develop a screen to allow administrators to view approval requests</t>
  </si>
  <si>
    <t>Given I am an Administrator
When I login to the application UI
Then the 'Admin' tab must be displayed</t>
  </si>
  <si>
    <t>Dashboard - People Search</t>
  </si>
  <si>
    <t>People Search - Play standard pronunciation</t>
  </si>
  <si>
    <t>Given I am on the user profile page
When I click on Play button in the Standard Pronunciation widget
Then the interface should play the standard pronunciation</t>
  </si>
  <si>
    <t>My Profile - Play standard pronunciation</t>
  </si>
  <si>
    <t>Allow playback of standard pronunciation for the logged in user</t>
  </si>
  <si>
    <t>Display phonetics in the Standard Pronunciation widget</t>
  </si>
  <si>
    <t>Given I am on the Dashboard
When the Standard Pronunciation widget is enabled
Then phonetics should be displayed</t>
  </si>
  <si>
    <t>Phonetics - Display</t>
  </si>
  <si>
    <t>People Search - Play preferred pronunciation</t>
  </si>
  <si>
    <t>Allow playback of preferred pronunciation for users</t>
  </si>
  <si>
    <t>My Profile - Play preferred pronunciation</t>
  </si>
  <si>
    <t>Allow playback of preferred pronunciation for the logged in user</t>
  </si>
  <si>
    <t>My Profile - Record preferred pronunciation</t>
  </si>
  <si>
    <t>My Profile - Upload preferred pronunciation</t>
  </si>
  <si>
    <t>Allow end user to upload an audio sample in the preferred pronunciation widget</t>
  </si>
  <si>
    <t>Allow end user to record an audio sample in the preferred pronunciation widget</t>
  </si>
  <si>
    <t>Given I am on the Dashboard
When I click on the Upload button
Then I should be able to upload an audio sample for the preferred pronunciation</t>
  </si>
  <si>
    <t>Given I am on the Dashboard
When I click on the Record button
Then I should be able to record an audio sample for the preferred pronunciation</t>
  </si>
  <si>
    <t>Given I am on the user profile page and the Preferred Pronunciation widget is enabled
When I click on Play button in the Preferred Pronunciation widget
Then the interface should play the preferred pronunciation</t>
  </si>
  <si>
    <t>Given I am on the Dashboard and the Preferred Pronunciation widget is enabled
When I click on the Play button
Then I should be able to play the preferred pronunciation</t>
  </si>
  <si>
    <t>Given I am on the Dashboard and the Standard Pronunciation widget is enabled
When I click on the Play button
Then I should be able to play the standard pronunciation</t>
  </si>
  <si>
    <t>My Profile - Delete preferred pronunciation</t>
  </si>
  <si>
    <t>Allow deletion of preferred pronunciation for the logged in user</t>
  </si>
  <si>
    <t>Given I am on the Dashboard and the Preferred Pronunciation widget is enabled
When I click on the Delete button
Then I should be able to delete the preferred pronunciation</t>
  </si>
  <si>
    <t>Admin - People Search - Delete Preferred Pronunciation</t>
  </si>
  <si>
    <t>Admin - People Search - Record Preferred Pronunciation</t>
  </si>
  <si>
    <t>Admin - People Search - Upload Preferred Pronunciation</t>
  </si>
  <si>
    <t>Allow the administrator to record an audio sample for users via People Search</t>
  </si>
  <si>
    <t>Allow the administrator to upload an audio sample for users via People Search</t>
  </si>
  <si>
    <t>Given I have navigated to the user profile as an Administrator
When the Preferred Pronunciation is not available
Then I should be able to record an audio sample in the Preferred Pronunciation widget</t>
  </si>
  <si>
    <t>Given I have navigated to the user profile as an Administrator
When the Preferred Pronunciation is not available
Then I should be able to upload an audio sample in the Preferred Pronunciation widget</t>
  </si>
  <si>
    <t>Admin - People Search - Play Preferred Pronunciation</t>
  </si>
  <si>
    <t>Allow the administrator to play the audio sample in the Preferred Pronunciation widget</t>
  </si>
  <si>
    <t>Given I have navigated to the user profile as an Administrator
When the Preferred Pronunciation is available
Then I should be able to play the audio sample in the Preferred Pronunciation widget</t>
  </si>
  <si>
    <t>Allow the administrator to delete the audio sample in the Preferred Pronunciation widget</t>
  </si>
  <si>
    <t>Given I have navigated to the user profile as an Administrator
When the Preferred Pronunciation is available
Then I should be able to delete the audio sample in the Preferred Pronunciation widget</t>
  </si>
  <si>
    <t>Allow admin users to view approval requests for employees</t>
  </si>
  <si>
    <t>Given I have logged in as Administrator
When I am on the Admin tab
Then I should be able to view the approval requests</t>
  </si>
  <si>
    <t>Admin - Manage Approvals - Approve</t>
  </si>
  <si>
    <t>Allow admin users to approve requests for Preferred Pronunciation</t>
  </si>
  <si>
    <t>Given I am on the Admin tab
When I click on the Employee ID hyperlink
Then I should be routed to the employee's profile</t>
  </si>
  <si>
    <t>Admin - Manage Approvals - Reject</t>
  </si>
  <si>
    <t>Allow admin users to rejects requests for Preferred Pronunciation</t>
  </si>
  <si>
    <t>Admin - Manage Approvals - Employee ID</t>
  </si>
  <si>
    <t>Allow admin users to navigate to the user profile to approve or reject requests for Preferred Pronunciation</t>
  </si>
  <si>
    <t>Given I am on the user's profile
When I click on the Approve button
Then the audio sample must be approved for the end user</t>
  </si>
  <si>
    <t>Given I am on the user's profile
When I click on the Reject button
Then the audio sample must be rejected for the end user</t>
  </si>
  <si>
    <t>Admin - UI</t>
  </si>
  <si>
    <t>Allow the end user to logout from the application</t>
  </si>
  <si>
    <t>Given I have logged in to the application
When I click on the Logout button
Then I should be logged out of the application</t>
  </si>
  <si>
    <t>Remaining</t>
  </si>
  <si>
    <t>2 hour iterations</t>
  </si>
  <si>
    <t>My Profile - Logout</t>
  </si>
  <si>
    <t>Details of the technology stack for the application</t>
  </si>
  <si>
    <t>Given the application UI and API have been developed
When I click on the 'Download Playbook' link
Then I should be able to download the application playbook</t>
  </si>
  <si>
    <t>Stepwise documentation of the actions to be performed on the application</t>
  </si>
  <si>
    <t>Artifacts and Deliverables</t>
  </si>
  <si>
    <t>Documentation of artifacts and deliverables to support the application purpose and funtionality</t>
  </si>
  <si>
    <t>Application Playbook
Technology Stack</t>
  </si>
  <si>
    <t>Application Playbook</t>
  </si>
  <si>
    <t>Technology Stack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</si>
</sst>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Sprint &quot;#&quot; Backlog&quot;"/>
  </numFmts>
  <fonts count="11" x14ac:knownFonts="1">
    <font>
      <sz val="10"/>
      <name val="Arial"/>
    </font>
    <font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4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vertical="top"/>
    </xf>
    <xf numFmtId="0" fontId="6" fillId="2" borderId="3" xfId="0" applyFont="1" applyFill="1" applyBorder="1" applyAlignment="1">
      <alignment horizontal="center" vertical="top"/>
    </xf>
    <xf numFmtId="17" fontId="5" fillId="0" borderId="0" xfId="0" applyNumberFormat="1" applyFont="1" applyAlignment="1">
      <alignment vertical="top"/>
    </xf>
    <xf numFmtId="17" fontId="5" fillId="0" borderId="0" xfId="0" applyNumberFormat="1" applyFont="1" applyAlignment="1">
      <alignment vertical="top" wrapText="1"/>
    </xf>
    <xf numFmtId="0" fontId="5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165" fontId="4" fillId="0" borderId="0" xfId="0" applyNumberFormat="1" applyFont="1" applyAlignment="1">
      <alignment horizontal="left" vertical="top"/>
    </xf>
    <xf numFmtId="165" fontId="4" fillId="0" borderId="0" xfId="0" applyNumberFormat="1" applyFont="1" applyAlignment="1">
      <alignment horizontal="center" vertical="top"/>
    </xf>
    <xf numFmtId="0" fontId="8" fillId="0" borderId="0" xfId="0" applyFont="1"/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top"/>
    </xf>
    <xf numFmtId="0" fontId="5" fillId="0" borderId="0" xfId="0" applyFont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2" borderId="3" xfId="0" applyFont="1" applyFill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0" fillId="3" borderId="4" xfId="0" applyFont="1" applyFill="1" applyBorder="1" applyAlignment="1"/>
    <xf numFmtId="0" fontId="9" fillId="0" borderId="4" xfId="0" applyFont="1" applyBorder="1" applyAlignment="1">
      <alignment wrapText="1"/>
    </xf>
    <xf numFmtId="0" fontId="9" fillId="0" borderId="4" xfId="0" applyFont="1" applyBorder="1" applyAlignment="1"/>
    <xf numFmtId="0" fontId="6" fillId="2" borderId="4" xfId="0" applyFont="1" applyFill="1" applyBorder="1" applyAlignment="1">
      <alignment vertical="top"/>
    </xf>
    <xf numFmtId="0" fontId="5" fillId="0" borderId="4" xfId="0" applyFont="1" applyFill="1" applyBorder="1" applyAlignment="1">
      <alignment horizontal="center" vertical="top"/>
    </xf>
    <xf numFmtId="0" fontId="5" fillId="2" borderId="4" xfId="0" applyFont="1" applyFill="1" applyBorder="1" applyAlignment="1">
      <alignment vertical="top"/>
    </xf>
    <xf numFmtId="0" fontId="6" fillId="2" borderId="4" xfId="0" applyFont="1" applyFill="1" applyBorder="1" applyAlignment="1">
      <alignment horizontal="center" vertical="top"/>
    </xf>
    <xf numFmtId="0" fontId="6" fillId="0" borderId="4" xfId="0" applyFont="1" applyBorder="1" applyAlignment="1">
      <alignment horizontal="center" vertical="top"/>
    </xf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0" fontId="7" fillId="0" borderId="4" xfId="0" applyFont="1" applyBorder="1"/>
    <xf numFmtId="0" fontId="6" fillId="2" borderId="4" xfId="0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top"/>
    </xf>
    <xf numFmtId="0" fontId="6" fillId="2" borderId="7" xfId="0" applyFont="1" applyFill="1" applyBorder="1" applyAlignment="1">
      <alignment horizontal="center" vertical="top"/>
    </xf>
    <xf numFmtId="0" fontId="6" fillId="2" borderId="4" xfId="0" applyFont="1" applyFill="1" applyBorder="1" applyAlignment="1">
      <alignment horizontal="right" vertical="top"/>
    </xf>
    <xf numFmtId="0" fontId="6" fillId="2" borderId="7" xfId="0" applyFont="1" applyFill="1" applyBorder="1" applyAlignment="1">
      <alignment horizontal="center" vertical="top"/>
    </xf>
    <xf numFmtId="0" fontId="6" fillId="2" borderId="2" xfId="0" applyFont="1" applyFill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6" fillId="0" borderId="4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107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52664205795039"/>
          <c:y val="8.6207198946543537E-2"/>
          <c:w val="0.81982096729010934"/>
          <c:h val="0.83333625648325416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1'!$G$5:$AE$5</c:f>
              <c:numCache>
                <c:formatCode>General</c:formatCode>
                <c:ptCount val="25"/>
                <c:pt idx="0">
                  <c:v>21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E-417E-A8B4-D8A3D3C18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95200"/>
        <c:axId val="195809280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1'!$G$6:$AE$6</c:f>
              <c:numCache>
                <c:formatCode>General</c:formatCode>
                <c:ptCount val="25"/>
                <c:pt idx="0">
                  <c:v>21</c:v>
                </c:pt>
                <c:pt idx="1">
                  <c:v>15.75</c:v>
                </c:pt>
                <c:pt idx="2">
                  <c:v>10.5</c:v>
                </c:pt>
                <c:pt idx="3">
                  <c:v>5.25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CE-417E-A8B4-D8A3D3C18088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1'!$G$7:$AE$7</c:f>
              <c:numCache>
                <c:formatCode>General</c:formatCode>
                <c:ptCount val="25"/>
                <c:pt idx="0">
                  <c:v>20.000000000000004</c:v>
                </c:pt>
                <c:pt idx="1">
                  <c:v>15.000000000000002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CE-417E-A8B4-D8A3D3C18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95200"/>
        <c:axId val="195809280"/>
      </c:lineChart>
      <c:catAx>
        <c:axId val="195795200"/>
        <c:scaling>
          <c:orientation val="minMax"/>
        </c:scaling>
        <c:delete val="1"/>
        <c:axPos val="b"/>
        <c:majorTickMark val="out"/>
        <c:minorTickMark val="none"/>
        <c:tickLblPos val="nextTo"/>
        <c:crossAx val="195809280"/>
        <c:crosses val="autoZero"/>
        <c:auto val="1"/>
        <c:lblAlgn val="ctr"/>
        <c:lblOffset val="100"/>
        <c:noMultiLvlLbl val="0"/>
      </c:catAx>
      <c:valAx>
        <c:axId val="19580928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84113321398886"/>
              <c:y val="0.160920104700214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95795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9.0090216185726296E-3"/>
          <c:y val="9.1954345542979765E-2"/>
          <c:w val="0.10647025549222199"/>
          <c:h val="0.367817382171919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600" b="0" i="0" u="none" strike="noStrike" baseline="0">
          <a:solidFill>
            <a:srgbClr val="000000"/>
          </a:solidFill>
          <a:latin typeface="+mn-lt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52664205795039"/>
          <c:y val="8.6207198946543537E-2"/>
          <c:w val="0.81982096729010934"/>
          <c:h val="0.83333625648325416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2'!$G$5:$AE$5</c:f>
              <c:numCache>
                <c:formatCode>General</c:formatCode>
                <c:ptCount val="25"/>
                <c:pt idx="0">
                  <c:v>23</c:v>
                </c:pt>
                <c:pt idx="1">
                  <c:v>17</c:v>
                </c:pt>
                <c:pt idx="2">
                  <c:v>11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E-4C35-8284-63B6B47CB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95200"/>
        <c:axId val="195809280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2'!$G$6:$AE$6</c:f>
              <c:numCache>
                <c:formatCode>General</c:formatCode>
                <c:ptCount val="25"/>
                <c:pt idx="0">
                  <c:v>23</c:v>
                </c:pt>
                <c:pt idx="1">
                  <c:v>17.25</c:v>
                </c:pt>
                <c:pt idx="2">
                  <c:v>11.5</c:v>
                </c:pt>
                <c:pt idx="3">
                  <c:v>5.75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E-4C35-8284-63B6B47CB931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2'!$G$7:$AE$7</c:f>
              <c:numCache>
                <c:formatCode>General</c:formatCode>
                <c:ptCount val="25"/>
                <c:pt idx="0">
                  <c:v>21.000000000000004</c:v>
                </c:pt>
                <c:pt idx="1">
                  <c:v>16</c:v>
                </c:pt>
                <c:pt idx="2">
                  <c:v>11</c:v>
                </c:pt>
                <c:pt idx="3">
                  <c:v>6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8E-4C35-8284-63B6B47CB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95200"/>
        <c:axId val="195809280"/>
      </c:lineChart>
      <c:catAx>
        <c:axId val="195795200"/>
        <c:scaling>
          <c:orientation val="minMax"/>
        </c:scaling>
        <c:delete val="1"/>
        <c:axPos val="b"/>
        <c:majorTickMark val="out"/>
        <c:minorTickMark val="none"/>
        <c:tickLblPos val="nextTo"/>
        <c:crossAx val="195809280"/>
        <c:crosses val="autoZero"/>
        <c:auto val="1"/>
        <c:lblAlgn val="ctr"/>
        <c:lblOffset val="100"/>
        <c:noMultiLvlLbl val="0"/>
      </c:catAx>
      <c:valAx>
        <c:axId val="19580928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84113321398886"/>
              <c:y val="0.160920104700214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95795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9.0090216185726296E-3"/>
          <c:y val="9.1954345542979765E-2"/>
          <c:w val="0.10647025549222199"/>
          <c:h val="0.367817382171919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600" b="0" i="0" u="none" strike="noStrike" baseline="0">
          <a:solidFill>
            <a:srgbClr val="000000"/>
          </a:solidFill>
          <a:latin typeface="+mn-lt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52664205795039"/>
          <c:y val="8.6207198946543537E-2"/>
          <c:w val="0.81982096729010934"/>
          <c:h val="0.83333625648325416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3'!$G$5:$AE$5</c:f>
              <c:numCache>
                <c:formatCode>General</c:formatCode>
                <c:ptCount val="25"/>
                <c:pt idx="0">
                  <c:v>21</c:v>
                </c:pt>
                <c:pt idx="1">
                  <c:v>15</c:v>
                </c:pt>
                <c:pt idx="2">
                  <c:v>9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2-49CA-82DA-198AACFE1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95200"/>
        <c:axId val="195809280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3'!$G$6:$AE$6</c:f>
              <c:numCache>
                <c:formatCode>General</c:formatCode>
                <c:ptCount val="25"/>
                <c:pt idx="0">
                  <c:v>21</c:v>
                </c:pt>
                <c:pt idx="1">
                  <c:v>15.75</c:v>
                </c:pt>
                <c:pt idx="2">
                  <c:v>10.5</c:v>
                </c:pt>
                <c:pt idx="3">
                  <c:v>5.25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42-49CA-82DA-198AACFE1626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3'!$G$7:$AE$7</c:f>
              <c:numCache>
                <c:formatCode>General</c:formatCode>
                <c:ptCount val="25"/>
                <c:pt idx="0">
                  <c:v>21</c:v>
                </c:pt>
                <c:pt idx="1">
                  <c:v>15</c:v>
                </c:pt>
                <c:pt idx="2">
                  <c:v>9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42-49CA-82DA-198AACFE1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95200"/>
        <c:axId val="195809280"/>
      </c:lineChart>
      <c:catAx>
        <c:axId val="195795200"/>
        <c:scaling>
          <c:orientation val="minMax"/>
        </c:scaling>
        <c:delete val="1"/>
        <c:axPos val="b"/>
        <c:majorTickMark val="out"/>
        <c:minorTickMark val="none"/>
        <c:tickLblPos val="nextTo"/>
        <c:crossAx val="195809280"/>
        <c:crosses val="autoZero"/>
        <c:auto val="1"/>
        <c:lblAlgn val="ctr"/>
        <c:lblOffset val="100"/>
        <c:noMultiLvlLbl val="0"/>
      </c:catAx>
      <c:valAx>
        <c:axId val="19580928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84113321398886"/>
              <c:y val="0.160920104700214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95795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9.0090216185726296E-3"/>
          <c:y val="9.1954345542979765E-2"/>
          <c:w val="0.10647025549222199"/>
          <c:h val="0.367817382171919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600" b="0" i="0" u="none" strike="noStrike" baseline="0">
          <a:solidFill>
            <a:srgbClr val="000000"/>
          </a:solidFill>
          <a:latin typeface="+mn-lt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392430</xdr:colOff>
      <xdr:row>17</xdr:row>
      <xdr:rowOff>45720</xdr:rowOff>
    </xdr:from>
    <xdr:to>
      <xdr:col>20</xdr:col>
      <xdr:colOff>93346</xdr:colOff>
      <xdr:row>32</xdr:row>
      <xdr:rowOff>106680</xdr:rowOff>
    </xdr:to>
    <xdr:graphicFrame macro="">
      <xdr:nvGraphicFramePr>
        <xdr:cNvPr id="17410" name="Chart 2">
          <a:extLst>
            <a:ext uri="{FF2B5EF4-FFF2-40B4-BE49-F238E27FC236}">
              <a16:creationId xmlns:a16="http://schemas.microsoft.com/office/drawing/2014/main" id="{00000000-0008-0000-0400-0000024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849630</xdr:colOff>
      <xdr:row>20</xdr:row>
      <xdr:rowOff>68580</xdr:rowOff>
    </xdr:from>
    <xdr:to>
      <xdr:col>21</xdr:col>
      <xdr:colOff>245746</xdr:colOff>
      <xdr:row>35</xdr:row>
      <xdr:rowOff>144780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AC989354-4FCC-47A4-94FF-D6E467A25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1062990</xdr:colOff>
      <xdr:row>16</xdr:row>
      <xdr:rowOff>106680</xdr:rowOff>
    </xdr:from>
    <xdr:to>
      <xdr:col>22</xdr:col>
      <xdr:colOff>154306</xdr:colOff>
      <xdr:row>31</xdr:row>
      <xdr:rowOff>167640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7A23B2F-3BBD-4EAA-A5F2-4ED6FA775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A15" sqref="A15"/>
    </sheetView>
  </sheetViews>
  <sheetFormatPr defaultColWidth="8.88671875" defaultRowHeight="13.8" x14ac:dyDescent="0.3"/>
  <cols>
    <col min="1" max="1" width="27.44140625" style="8" customWidth="1"/>
    <col min="2" max="2" width="28.33203125" style="8" customWidth="1"/>
    <col min="3" max="3" width="4.33203125" style="8" customWidth="1"/>
    <col min="4" max="4" width="59.109375" style="8" customWidth="1"/>
    <col min="5" max="6" width="5.109375" style="8" customWidth="1"/>
    <col min="7" max="7" width="62.88671875" style="8" customWidth="1"/>
    <col min="8" max="16384" width="8.88671875" style="8"/>
  </cols>
  <sheetData>
    <row r="1" spans="1:2" ht="18" x14ac:dyDescent="0.35">
      <c r="A1" s="13" t="s">
        <v>32</v>
      </c>
    </row>
    <row r="4" spans="1:2" ht="15.6" x14ac:dyDescent="0.3">
      <c r="A4" s="29" t="s">
        <v>21</v>
      </c>
      <c r="B4" s="29" t="s">
        <v>22</v>
      </c>
    </row>
    <row r="5" spans="1:2" ht="14.4" x14ac:dyDescent="0.3">
      <c r="A5" s="30" t="s">
        <v>23</v>
      </c>
      <c r="B5" s="30" t="s">
        <v>29</v>
      </c>
    </row>
    <row r="6" spans="1:2" ht="14.4" x14ac:dyDescent="0.3">
      <c r="A6" s="30" t="s">
        <v>31</v>
      </c>
      <c r="B6" s="30" t="s">
        <v>29</v>
      </c>
    </row>
    <row r="7" spans="1:2" ht="14.4" x14ac:dyDescent="0.3">
      <c r="A7" s="30" t="s">
        <v>24</v>
      </c>
      <c r="B7" s="30" t="s">
        <v>29</v>
      </c>
    </row>
    <row r="8" spans="1:2" ht="14.4" x14ac:dyDescent="0.3">
      <c r="A8" s="30" t="s">
        <v>30</v>
      </c>
      <c r="B8" s="30" t="s">
        <v>29</v>
      </c>
    </row>
    <row r="9" spans="1:2" ht="14.4" x14ac:dyDescent="0.3">
      <c r="A9" s="30" t="s">
        <v>25</v>
      </c>
      <c r="B9" s="30" t="s">
        <v>26</v>
      </c>
    </row>
    <row r="10" spans="1:2" ht="14.4" x14ac:dyDescent="0.3">
      <c r="A10" s="31" t="s">
        <v>28</v>
      </c>
      <c r="B10" s="31" t="s">
        <v>27</v>
      </c>
    </row>
    <row r="11" spans="1:2" ht="18" x14ac:dyDescent="0.35">
      <c r="A11" s="9"/>
      <c r="B11" s="9"/>
    </row>
    <row r="12" spans="1:2" ht="18" x14ac:dyDescent="0.35">
      <c r="A12" s="9"/>
      <c r="B12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M75"/>
  <sheetViews>
    <sheetView topLeftCell="A10" workbookViewId="0">
      <selection activeCell="C31" sqref="C31"/>
    </sheetView>
  </sheetViews>
  <sheetFormatPr defaultColWidth="9.109375" defaultRowHeight="13.8" x14ac:dyDescent="0.25"/>
  <cols>
    <col min="1" max="1" width="9.109375" style="3"/>
    <col min="2" max="2" width="24.77734375" style="3" customWidth="1"/>
    <col min="3" max="3" width="35.77734375" style="3" customWidth="1"/>
    <col min="4" max="4" width="50.77734375" style="2" customWidth="1"/>
    <col min="5" max="5" width="52.77734375" style="2" customWidth="1"/>
    <col min="6" max="6" width="10.77734375" style="15" customWidth="1"/>
    <col min="7" max="7" width="10.44140625" style="15" bestFit="1" customWidth="1"/>
    <col min="8" max="8" width="9.109375" style="15"/>
    <col min="9" max="9" width="9.109375" style="3"/>
    <col min="10" max="10" width="39.5546875" style="2" customWidth="1"/>
    <col min="11" max="16384" width="9.109375" style="4"/>
  </cols>
  <sheetData>
    <row r="1" spans="1:10" ht="18" x14ac:dyDescent="0.25">
      <c r="A1" s="1" t="s">
        <v>41</v>
      </c>
      <c r="B1" s="1"/>
    </row>
    <row r="3" spans="1:10" s="8" customFormat="1" ht="14.4" thickBot="1" x14ac:dyDescent="0.35">
      <c r="A3" s="5" t="s">
        <v>34</v>
      </c>
      <c r="B3" s="19" t="s">
        <v>35</v>
      </c>
      <c r="C3" s="19"/>
      <c r="D3" s="17" t="s">
        <v>36</v>
      </c>
      <c r="E3" s="5" t="s">
        <v>37</v>
      </c>
      <c r="F3" s="17"/>
      <c r="G3" s="17"/>
      <c r="H3" s="17"/>
      <c r="I3" s="5"/>
      <c r="J3" s="5"/>
    </row>
    <row r="4" spans="1:10" s="8" customFormat="1" ht="60" customHeight="1" x14ac:dyDescent="0.3">
      <c r="A4" s="20">
        <v>1</v>
      </c>
      <c r="B4" s="21" t="s">
        <v>43</v>
      </c>
      <c r="C4" s="21"/>
      <c r="D4" s="22" t="s">
        <v>44</v>
      </c>
      <c r="E4" s="22" t="s">
        <v>57</v>
      </c>
      <c r="F4" s="15"/>
      <c r="G4" s="15"/>
      <c r="H4" s="15"/>
    </row>
    <row r="5" spans="1:10" s="8" customFormat="1" ht="60" customHeight="1" x14ac:dyDescent="0.3">
      <c r="A5" s="20">
        <v>2</v>
      </c>
      <c r="B5" s="23" t="s">
        <v>55</v>
      </c>
      <c r="C5" s="23"/>
      <c r="D5" s="22" t="s">
        <v>56</v>
      </c>
      <c r="E5" s="25" t="s">
        <v>58</v>
      </c>
      <c r="F5" s="15"/>
      <c r="G5" s="15"/>
      <c r="H5" s="15"/>
    </row>
    <row r="6" spans="1:10" s="8" customFormat="1" ht="60" customHeight="1" x14ac:dyDescent="0.3">
      <c r="A6" s="20">
        <v>3</v>
      </c>
      <c r="B6" s="23" t="s">
        <v>118</v>
      </c>
      <c r="C6" s="23"/>
      <c r="D6" s="22" t="s">
        <v>119</v>
      </c>
      <c r="E6" s="25" t="s">
        <v>120</v>
      </c>
      <c r="F6" s="15"/>
      <c r="G6" s="15"/>
      <c r="H6" s="15"/>
    </row>
    <row r="7" spans="1:10" s="8" customFormat="1" x14ac:dyDescent="0.3">
      <c r="A7" s="10"/>
      <c r="B7" s="10"/>
      <c r="C7" s="14"/>
      <c r="F7" s="15"/>
      <c r="G7" s="15"/>
      <c r="H7" s="15"/>
    </row>
    <row r="8" spans="1:10" ht="45" customHeight="1" x14ac:dyDescent="0.25">
      <c r="A8" s="28" t="s">
        <v>42</v>
      </c>
      <c r="B8" s="28"/>
      <c r="C8" s="26"/>
      <c r="D8" s="22"/>
      <c r="E8" s="22"/>
      <c r="F8" s="27" t="s">
        <v>15</v>
      </c>
      <c r="G8" s="16"/>
      <c r="H8" s="16"/>
      <c r="I8" s="22"/>
      <c r="J8" s="22"/>
    </row>
    <row r="9" spans="1:10" ht="14.4" thickBot="1" x14ac:dyDescent="0.3">
      <c r="A9" s="24" t="s">
        <v>6</v>
      </c>
      <c r="B9" s="24" t="s">
        <v>33</v>
      </c>
      <c r="C9" s="24" t="s">
        <v>35</v>
      </c>
      <c r="D9" s="24" t="s">
        <v>36</v>
      </c>
      <c r="E9" s="24" t="s">
        <v>37</v>
      </c>
      <c r="F9" s="18" t="s">
        <v>0</v>
      </c>
      <c r="G9" s="18" t="s">
        <v>38</v>
      </c>
      <c r="H9" s="18" t="s">
        <v>4</v>
      </c>
      <c r="I9" s="24" t="s">
        <v>14</v>
      </c>
      <c r="J9" s="24" t="s">
        <v>13</v>
      </c>
    </row>
    <row r="10" spans="1:10" ht="60" customHeight="1" x14ac:dyDescent="0.25">
      <c r="A10" s="22">
        <v>1</v>
      </c>
      <c r="B10" s="22" t="s">
        <v>43</v>
      </c>
      <c r="C10" s="22" t="s">
        <v>45</v>
      </c>
      <c r="D10" s="22" t="s">
        <v>46</v>
      </c>
      <c r="E10" s="22" t="s">
        <v>47</v>
      </c>
      <c r="F10" s="16" t="s">
        <v>16</v>
      </c>
      <c r="G10" s="16">
        <v>3</v>
      </c>
      <c r="H10" s="16">
        <v>1</v>
      </c>
      <c r="I10" s="22"/>
      <c r="J10" s="22"/>
    </row>
    <row r="11" spans="1:10" ht="60" customHeight="1" x14ac:dyDescent="0.25">
      <c r="A11" s="22">
        <v>2</v>
      </c>
      <c r="B11" s="22" t="s">
        <v>43</v>
      </c>
      <c r="C11" s="22" t="s">
        <v>48</v>
      </c>
      <c r="D11" s="22" t="s">
        <v>49</v>
      </c>
      <c r="E11" s="22" t="s">
        <v>59</v>
      </c>
      <c r="F11" s="16" t="s">
        <v>16</v>
      </c>
      <c r="G11" s="16">
        <v>5</v>
      </c>
      <c r="H11" s="16">
        <v>1</v>
      </c>
      <c r="I11" s="22"/>
      <c r="J11" s="22"/>
    </row>
    <row r="12" spans="1:10" ht="60" customHeight="1" x14ac:dyDescent="0.25">
      <c r="A12" s="22">
        <v>3</v>
      </c>
      <c r="B12" s="22" t="s">
        <v>43</v>
      </c>
      <c r="C12" s="22" t="s">
        <v>50</v>
      </c>
      <c r="D12" s="22" t="s">
        <v>60</v>
      </c>
      <c r="E12" s="22" t="s">
        <v>61</v>
      </c>
      <c r="F12" s="16" t="s">
        <v>16</v>
      </c>
      <c r="G12" s="16">
        <v>3</v>
      </c>
      <c r="H12" s="16">
        <v>1</v>
      </c>
      <c r="I12" s="22"/>
      <c r="J12" s="22"/>
    </row>
    <row r="13" spans="1:10" ht="60" customHeight="1" x14ac:dyDescent="0.25">
      <c r="A13" s="22">
        <v>4</v>
      </c>
      <c r="B13" s="22" t="s">
        <v>43</v>
      </c>
      <c r="C13" s="22" t="s">
        <v>62</v>
      </c>
      <c r="D13" s="22" t="s">
        <v>51</v>
      </c>
      <c r="E13" s="22" t="s">
        <v>54</v>
      </c>
      <c r="F13" s="16" t="s">
        <v>16</v>
      </c>
      <c r="G13" s="16">
        <v>2</v>
      </c>
      <c r="H13" s="16">
        <v>1</v>
      </c>
      <c r="I13" s="22"/>
      <c r="J13" s="22"/>
    </row>
    <row r="14" spans="1:10" ht="60" customHeight="1" x14ac:dyDescent="0.25">
      <c r="A14" s="22">
        <v>5</v>
      </c>
      <c r="B14" s="22" t="s">
        <v>43</v>
      </c>
      <c r="C14" s="22" t="s">
        <v>63</v>
      </c>
      <c r="D14" s="22" t="s">
        <v>52</v>
      </c>
      <c r="E14" s="22" t="s">
        <v>64</v>
      </c>
      <c r="F14" s="16" t="s">
        <v>16</v>
      </c>
      <c r="G14" s="16">
        <v>3</v>
      </c>
      <c r="H14" s="16">
        <v>1</v>
      </c>
      <c r="I14" s="22"/>
      <c r="J14" s="22"/>
    </row>
    <row r="15" spans="1:10" ht="60" customHeight="1" x14ac:dyDescent="0.25">
      <c r="A15" s="22">
        <v>6</v>
      </c>
      <c r="B15" s="22" t="s">
        <v>43</v>
      </c>
      <c r="C15" s="22" t="s">
        <v>65</v>
      </c>
      <c r="D15" s="22" t="s">
        <v>66</v>
      </c>
      <c r="E15" s="22" t="s">
        <v>82</v>
      </c>
      <c r="F15" s="16" t="s">
        <v>16</v>
      </c>
      <c r="G15" s="16">
        <v>2</v>
      </c>
      <c r="H15" s="16">
        <v>1</v>
      </c>
      <c r="I15" s="22"/>
      <c r="J15" s="22"/>
    </row>
    <row r="16" spans="1:10" ht="60" customHeight="1" x14ac:dyDescent="0.25">
      <c r="A16" s="22">
        <v>7</v>
      </c>
      <c r="B16" s="22" t="s">
        <v>43</v>
      </c>
      <c r="C16" s="22" t="s">
        <v>69</v>
      </c>
      <c r="D16" s="22" t="s">
        <v>67</v>
      </c>
      <c r="E16" s="22" t="s">
        <v>68</v>
      </c>
      <c r="F16" s="16" t="s">
        <v>16</v>
      </c>
      <c r="G16" s="16">
        <v>3</v>
      </c>
      <c r="H16" s="16">
        <v>1</v>
      </c>
      <c r="I16" s="22"/>
      <c r="J16" s="22"/>
    </row>
    <row r="17" spans="1:10" ht="60" customHeight="1" x14ac:dyDescent="0.25">
      <c r="A17" s="22">
        <v>8</v>
      </c>
      <c r="B17" s="22" t="s">
        <v>55</v>
      </c>
      <c r="C17" s="22" t="s">
        <v>70</v>
      </c>
      <c r="D17" s="22" t="s">
        <v>71</v>
      </c>
      <c r="E17" s="22" t="s">
        <v>80</v>
      </c>
      <c r="F17" s="16" t="s">
        <v>16</v>
      </c>
      <c r="G17" s="16">
        <v>2</v>
      </c>
      <c r="H17" s="16">
        <v>2</v>
      </c>
      <c r="I17" s="22"/>
      <c r="J17" s="22"/>
    </row>
    <row r="18" spans="1:10" ht="60" customHeight="1" x14ac:dyDescent="0.25">
      <c r="A18" s="22">
        <v>9</v>
      </c>
      <c r="B18" s="22" t="s">
        <v>55</v>
      </c>
      <c r="C18" s="22" t="s">
        <v>74</v>
      </c>
      <c r="D18" s="22" t="s">
        <v>77</v>
      </c>
      <c r="E18" s="22" t="s">
        <v>79</v>
      </c>
      <c r="F18" s="16" t="s">
        <v>16</v>
      </c>
      <c r="G18" s="16">
        <v>3</v>
      </c>
      <c r="H18" s="16">
        <v>2</v>
      </c>
      <c r="I18" s="22"/>
      <c r="J18" s="22"/>
    </row>
    <row r="19" spans="1:10" ht="60" customHeight="1" x14ac:dyDescent="0.25">
      <c r="A19" s="22">
        <v>10</v>
      </c>
      <c r="B19" s="22" t="s">
        <v>55</v>
      </c>
      <c r="C19" s="22" t="s">
        <v>75</v>
      </c>
      <c r="D19" s="22" t="s">
        <v>76</v>
      </c>
      <c r="E19" s="22" t="s">
        <v>78</v>
      </c>
      <c r="F19" s="16" t="s">
        <v>16</v>
      </c>
      <c r="G19" s="16">
        <v>3</v>
      </c>
      <c r="H19" s="16">
        <v>2</v>
      </c>
      <c r="I19" s="22"/>
      <c r="J19" s="22"/>
    </row>
    <row r="20" spans="1:10" ht="60" customHeight="1" x14ac:dyDescent="0.25">
      <c r="A20" s="22">
        <v>11</v>
      </c>
      <c r="B20" s="22" t="s">
        <v>55</v>
      </c>
      <c r="C20" s="22" t="s">
        <v>72</v>
      </c>
      <c r="D20" s="22" t="s">
        <v>73</v>
      </c>
      <c r="E20" s="22" t="s">
        <v>81</v>
      </c>
      <c r="F20" s="16" t="s">
        <v>16</v>
      </c>
      <c r="G20" s="16">
        <v>2</v>
      </c>
      <c r="H20" s="16">
        <v>2</v>
      </c>
      <c r="I20" s="22"/>
      <c r="J20" s="22"/>
    </row>
    <row r="21" spans="1:10" ht="60" customHeight="1" x14ac:dyDescent="0.25">
      <c r="A21" s="22">
        <v>12</v>
      </c>
      <c r="B21" s="22" t="s">
        <v>55</v>
      </c>
      <c r="C21" s="22" t="s">
        <v>83</v>
      </c>
      <c r="D21" s="22" t="s">
        <v>84</v>
      </c>
      <c r="E21" s="22" t="s">
        <v>85</v>
      </c>
      <c r="F21" s="16" t="s">
        <v>16</v>
      </c>
      <c r="G21" s="16">
        <v>2</v>
      </c>
      <c r="H21" s="16">
        <v>2</v>
      </c>
      <c r="I21" s="22"/>
      <c r="J21" s="22"/>
    </row>
    <row r="22" spans="1:10" ht="60" customHeight="1" x14ac:dyDescent="0.25">
      <c r="A22" s="22">
        <v>13</v>
      </c>
      <c r="B22" s="22" t="s">
        <v>43</v>
      </c>
      <c r="C22" s="22" t="s">
        <v>114</v>
      </c>
      <c r="D22" s="22" t="s">
        <v>110</v>
      </c>
      <c r="E22" s="22" t="s">
        <v>111</v>
      </c>
      <c r="F22" s="16" t="s">
        <v>16</v>
      </c>
      <c r="G22" s="16">
        <v>1</v>
      </c>
      <c r="H22" s="16">
        <v>2</v>
      </c>
      <c r="I22" s="22"/>
      <c r="J22" s="22"/>
    </row>
    <row r="23" spans="1:10" ht="60" customHeight="1" x14ac:dyDescent="0.25">
      <c r="A23" s="22">
        <v>14</v>
      </c>
      <c r="B23" s="22" t="s">
        <v>55</v>
      </c>
      <c r="C23" s="22" t="s">
        <v>87</v>
      </c>
      <c r="D23" s="22" t="s">
        <v>89</v>
      </c>
      <c r="E23" s="22" t="s">
        <v>91</v>
      </c>
      <c r="F23" s="16" t="s">
        <v>16</v>
      </c>
      <c r="G23" s="16">
        <v>3</v>
      </c>
      <c r="H23" s="16">
        <v>2</v>
      </c>
      <c r="I23" s="22"/>
      <c r="J23" s="22"/>
    </row>
    <row r="24" spans="1:10" ht="60" customHeight="1" x14ac:dyDescent="0.25">
      <c r="A24" s="22">
        <v>15</v>
      </c>
      <c r="B24" s="22" t="s">
        <v>55</v>
      </c>
      <c r="C24" s="22" t="s">
        <v>88</v>
      </c>
      <c r="D24" s="22" t="s">
        <v>90</v>
      </c>
      <c r="E24" s="22" t="s">
        <v>92</v>
      </c>
      <c r="F24" s="16" t="s">
        <v>16</v>
      </c>
      <c r="G24" s="16">
        <v>3</v>
      </c>
      <c r="H24" s="16">
        <v>2</v>
      </c>
      <c r="I24" s="22"/>
      <c r="J24" s="22"/>
    </row>
    <row r="25" spans="1:10" ht="60" customHeight="1" x14ac:dyDescent="0.25">
      <c r="A25" s="22">
        <v>16</v>
      </c>
      <c r="B25" s="22" t="s">
        <v>55</v>
      </c>
      <c r="C25" s="22" t="s">
        <v>93</v>
      </c>
      <c r="D25" s="22" t="s">
        <v>94</v>
      </c>
      <c r="E25" s="22" t="s">
        <v>95</v>
      </c>
      <c r="F25" s="16" t="s">
        <v>16</v>
      </c>
      <c r="G25" s="16">
        <v>2</v>
      </c>
      <c r="H25" s="16">
        <v>2</v>
      </c>
      <c r="I25" s="22"/>
      <c r="J25" s="22"/>
    </row>
    <row r="26" spans="1:10" ht="60" customHeight="1" x14ac:dyDescent="0.25">
      <c r="A26" s="22">
        <v>17</v>
      </c>
      <c r="B26" s="22" t="s">
        <v>55</v>
      </c>
      <c r="C26" s="22" t="s">
        <v>86</v>
      </c>
      <c r="D26" s="22" t="s">
        <v>96</v>
      </c>
      <c r="E26" s="22" t="s">
        <v>97</v>
      </c>
      <c r="F26" s="16" t="s">
        <v>16</v>
      </c>
      <c r="G26" s="16">
        <v>2</v>
      </c>
      <c r="H26" s="16">
        <v>2</v>
      </c>
      <c r="I26" s="22"/>
      <c r="J26" s="22"/>
    </row>
    <row r="27" spans="1:10" ht="60" customHeight="1" x14ac:dyDescent="0.25">
      <c r="A27" s="22">
        <v>18</v>
      </c>
      <c r="B27" s="22" t="s">
        <v>55</v>
      </c>
      <c r="C27" s="22" t="s">
        <v>109</v>
      </c>
      <c r="D27" s="22" t="s">
        <v>98</v>
      </c>
      <c r="E27" s="22" t="s">
        <v>99</v>
      </c>
      <c r="F27" s="16" t="s">
        <v>16</v>
      </c>
      <c r="G27" s="16">
        <v>2</v>
      </c>
      <c r="H27" s="16">
        <v>3</v>
      </c>
      <c r="I27" s="22"/>
      <c r="J27" s="22"/>
    </row>
    <row r="28" spans="1:10" ht="60" customHeight="1" x14ac:dyDescent="0.25">
      <c r="A28" s="22">
        <v>19</v>
      </c>
      <c r="B28" s="22" t="s">
        <v>55</v>
      </c>
      <c r="C28" s="22" t="s">
        <v>105</v>
      </c>
      <c r="D28" s="22" t="s">
        <v>106</v>
      </c>
      <c r="E28" s="22" t="s">
        <v>102</v>
      </c>
      <c r="F28" s="16" t="s">
        <v>16</v>
      </c>
      <c r="G28" s="16">
        <v>3</v>
      </c>
      <c r="H28" s="16">
        <v>3</v>
      </c>
      <c r="I28" s="22"/>
      <c r="J28" s="22"/>
    </row>
    <row r="29" spans="1:10" ht="60" customHeight="1" x14ac:dyDescent="0.25">
      <c r="A29" s="22">
        <v>20</v>
      </c>
      <c r="B29" s="22" t="s">
        <v>55</v>
      </c>
      <c r="C29" s="22" t="s">
        <v>100</v>
      </c>
      <c r="D29" s="22" t="s">
        <v>101</v>
      </c>
      <c r="E29" s="22" t="s">
        <v>107</v>
      </c>
      <c r="F29" s="16" t="s">
        <v>16</v>
      </c>
      <c r="G29" s="16">
        <v>3</v>
      </c>
      <c r="H29" s="16">
        <v>3</v>
      </c>
      <c r="I29" s="22"/>
      <c r="J29" s="22"/>
    </row>
    <row r="30" spans="1:10" ht="60" customHeight="1" x14ac:dyDescent="0.25">
      <c r="A30" s="22">
        <v>21</v>
      </c>
      <c r="B30" s="22" t="s">
        <v>55</v>
      </c>
      <c r="C30" s="22" t="s">
        <v>103</v>
      </c>
      <c r="D30" s="22" t="s">
        <v>104</v>
      </c>
      <c r="E30" s="22" t="s">
        <v>108</v>
      </c>
      <c r="F30" s="16" t="s">
        <v>16</v>
      </c>
      <c r="G30" s="16">
        <v>3</v>
      </c>
      <c r="H30" s="16">
        <v>3</v>
      </c>
      <c r="I30" s="22"/>
      <c r="J30" s="22"/>
    </row>
    <row r="31" spans="1:10" ht="60" customHeight="1" x14ac:dyDescent="0.25">
      <c r="A31" s="22">
        <v>22</v>
      </c>
      <c r="B31" s="22" t="s">
        <v>118</v>
      </c>
      <c r="C31" s="22" t="s">
        <v>121</v>
      </c>
      <c r="D31" s="22" t="s">
        <v>117</v>
      </c>
      <c r="E31" s="22" t="s">
        <v>116</v>
      </c>
      <c r="F31" s="16" t="s">
        <v>16</v>
      </c>
      <c r="G31" s="16">
        <v>5</v>
      </c>
      <c r="H31" s="16">
        <v>3</v>
      </c>
      <c r="I31" s="22"/>
      <c r="J31" s="22"/>
    </row>
    <row r="32" spans="1:10" ht="60" customHeight="1" x14ac:dyDescent="0.25">
      <c r="A32" s="22">
        <v>23</v>
      </c>
      <c r="B32" s="22" t="s">
        <v>118</v>
      </c>
      <c r="C32" s="22" t="s">
        <v>122</v>
      </c>
      <c r="D32" s="22" t="s">
        <v>115</v>
      </c>
      <c r="E32" s="22" t="s">
        <v>53</v>
      </c>
      <c r="F32" s="16" t="s">
        <v>16</v>
      </c>
      <c r="G32" s="16">
        <v>5</v>
      </c>
      <c r="H32" s="16">
        <v>3</v>
      </c>
      <c r="I32" s="22"/>
      <c r="J32" s="22"/>
    </row>
    <row r="33" ht="26.25" customHeight="1" x14ac:dyDescent="0.25"/>
    <row r="51" spans="4:13" x14ac:dyDescent="0.25">
      <c r="D51" s="4"/>
      <c r="E51" s="4"/>
    </row>
    <row r="59" spans="4:13" x14ac:dyDescent="0.25">
      <c r="M59" s="6"/>
    </row>
    <row r="64" spans="4:13" x14ac:dyDescent="0.25">
      <c r="J64" s="7"/>
    </row>
    <row r="75" spans="1:9" x14ac:dyDescent="0.25">
      <c r="A75" s="4"/>
      <c r="B75" s="4"/>
      <c r="C75" s="4"/>
      <c r="D75" s="4"/>
      <c r="E75" s="4"/>
      <c r="I75" s="4"/>
    </row>
  </sheetData>
  <sortState xmlns:xlrd2="http://schemas.microsoft.com/office/spreadsheetml/2017/richdata2" ref="A5:K62">
    <sortCondition ref="H5"/>
    <sortCondition ref="F5"/>
  </sortState>
  <mergeCells count="5">
    <mergeCell ref="B3:C3"/>
    <mergeCell ref="B4:C4"/>
    <mergeCell ref="B5:C5"/>
    <mergeCell ref="B6:C6"/>
    <mergeCell ref="A8:B8"/>
  </mergeCells>
  <phoneticPr fontId="1" type="noConversion"/>
  <conditionalFormatting sqref="J66:J74 F67:F68 A33:C74 J45:J63 D33:I66 A76:J185 D69:I74 J33:J43 A9:C9 F9:J9 D3:J3 A3:B3 C17:J17 A17 A10:A14 C10:J14 A26:J27 A29:J30">
    <cfRule type="expression" dxfId="106" priority="91" stopIfTrue="1">
      <formula>$F3="Done"</formula>
    </cfRule>
    <cfRule type="expression" dxfId="105" priority="92" stopIfTrue="1">
      <formula>$F3="Ongoing"</formula>
    </cfRule>
    <cfRule type="expression" dxfId="104" priority="93" stopIfTrue="1">
      <formula>$F3="Removed"</formula>
    </cfRule>
  </conditionalFormatting>
  <conditionalFormatting sqref="J75">
    <cfRule type="expression" dxfId="103" priority="94" stopIfTrue="1">
      <formula>$F65="Done"</formula>
    </cfRule>
    <cfRule type="expression" dxfId="102" priority="95" stopIfTrue="1">
      <formula>$F65="Ongoing"</formula>
    </cfRule>
    <cfRule type="expression" dxfId="101" priority="96" stopIfTrue="1">
      <formula>$F65="Removed"</formula>
    </cfRule>
  </conditionalFormatting>
  <conditionalFormatting sqref="J64:J65">
    <cfRule type="expression" dxfId="100" priority="97" stopIfTrue="1">
      <formula>#REF!="Done"</formula>
    </cfRule>
    <cfRule type="expression" dxfId="99" priority="98" stopIfTrue="1">
      <formula>#REF!="Ongoing"</formula>
    </cfRule>
    <cfRule type="expression" dxfId="98" priority="99" stopIfTrue="1">
      <formula>#REF!="Removed"</formula>
    </cfRule>
  </conditionalFormatting>
  <conditionalFormatting sqref="J44">
    <cfRule type="expression" dxfId="97" priority="100" stopIfTrue="1">
      <formula>#REF!="Done"</formula>
    </cfRule>
    <cfRule type="expression" dxfId="96" priority="101" stopIfTrue="1">
      <formula>#REF!="Ongoing"</formula>
    </cfRule>
    <cfRule type="expression" dxfId="95" priority="102" stopIfTrue="1">
      <formula>#REF!="Removed"</formula>
    </cfRule>
  </conditionalFormatting>
  <conditionalFormatting sqref="D9">
    <cfRule type="expression" dxfId="94" priority="52" stopIfTrue="1">
      <formula>$F9="Done"</formula>
    </cfRule>
    <cfRule type="expression" dxfId="93" priority="53" stopIfTrue="1">
      <formula>$F9="Ongoing"</formula>
    </cfRule>
    <cfRule type="expression" dxfId="92" priority="54" stopIfTrue="1">
      <formula>$F9="Removed"</formula>
    </cfRule>
  </conditionalFormatting>
  <conditionalFormatting sqref="E9">
    <cfRule type="expression" dxfId="91" priority="49" stopIfTrue="1">
      <formula>$F9="Done"</formula>
    </cfRule>
    <cfRule type="expression" dxfId="90" priority="50" stopIfTrue="1">
      <formula>$F9="Ongoing"</formula>
    </cfRule>
    <cfRule type="expression" dxfId="89" priority="51" stopIfTrue="1">
      <formula>$F9="Removed"</formula>
    </cfRule>
  </conditionalFormatting>
  <conditionalFormatting sqref="A15:A16 C15:J16">
    <cfRule type="expression" dxfId="88" priority="43" stopIfTrue="1">
      <formula>$F15="Done"</formula>
    </cfRule>
    <cfRule type="expression" dxfId="87" priority="44" stopIfTrue="1">
      <formula>$F15="Ongoing"</formula>
    </cfRule>
    <cfRule type="expression" dxfId="86" priority="45" stopIfTrue="1">
      <formula>$F15="Removed"</formula>
    </cfRule>
  </conditionalFormatting>
  <conditionalFormatting sqref="C18:J18 A18">
    <cfRule type="expression" dxfId="85" priority="40" stopIfTrue="1">
      <formula>$F18="Done"</formula>
    </cfRule>
    <cfRule type="expression" dxfId="84" priority="41" stopIfTrue="1">
      <formula>$F18="Ongoing"</formula>
    </cfRule>
    <cfRule type="expression" dxfId="83" priority="42" stopIfTrue="1">
      <formula>$F18="Removed"</formula>
    </cfRule>
  </conditionalFormatting>
  <conditionalFormatting sqref="C20:J20 A20">
    <cfRule type="expression" dxfId="82" priority="37" stopIfTrue="1">
      <formula>$F20="Done"</formula>
    </cfRule>
    <cfRule type="expression" dxfId="81" priority="38" stopIfTrue="1">
      <formula>$F20="Ongoing"</formula>
    </cfRule>
    <cfRule type="expression" dxfId="80" priority="39" stopIfTrue="1">
      <formula>$F20="Removed"</formula>
    </cfRule>
  </conditionalFormatting>
  <conditionalFormatting sqref="C19:J19 A19">
    <cfRule type="expression" dxfId="79" priority="34" stopIfTrue="1">
      <formula>$F19="Done"</formula>
    </cfRule>
    <cfRule type="expression" dxfId="78" priority="35" stopIfTrue="1">
      <formula>$F19="Ongoing"</formula>
    </cfRule>
    <cfRule type="expression" dxfId="77" priority="36" stopIfTrue="1">
      <formula>$F19="Removed"</formula>
    </cfRule>
  </conditionalFormatting>
  <conditionalFormatting sqref="C21:J21 A21">
    <cfRule type="expression" dxfId="76" priority="31" stopIfTrue="1">
      <formula>$F21="Done"</formula>
    </cfRule>
    <cfRule type="expression" dxfId="75" priority="32" stopIfTrue="1">
      <formula>$F21="Ongoing"</formula>
    </cfRule>
    <cfRule type="expression" dxfId="74" priority="33" stopIfTrue="1">
      <formula>$F21="Removed"</formula>
    </cfRule>
  </conditionalFormatting>
  <conditionalFormatting sqref="A23:J23">
    <cfRule type="expression" dxfId="73" priority="28" stopIfTrue="1">
      <formula>$F23="Done"</formula>
    </cfRule>
    <cfRule type="expression" dxfId="72" priority="29" stopIfTrue="1">
      <formula>$F23="Ongoing"</formula>
    </cfRule>
    <cfRule type="expression" dxfId="71" priority="30" stopIfTrue="1">
      <formula>$F23="Removed"</formula>
    </cfRule>
  </conditionalFormatting>
  <conditionalFormatting sqref="A25:J25">
    <cfRule type="expression" dxfId="70" priority="25" stopIfTrue="1">
      <formula>$F25="Done"</formula>
    </cfRule>
    <cfRule type="expression" dxfId="69" priority="26" stopIfTrue="1">
      <formula>$F25="Ongoing"</formula>
    </cfRule>
    <cfRule type="expression" dxfId="68" priority="27" stopIfTrue="1">
      <formula>$F25="Removed"</formula>
    </cfRule>
  </conditionalFormatting>
  <conditionalFormatting sqref="A24:J24">
    <cfRule type="expression" dxfId="67" priority="22" stopIfTrue="1">
      <formula>$F24="Done"</formula>
    </cfRule>
    <cfRule type="expression" dxfId="66" priority="23" stopIfTrue="1">
      <formula>$F24="Ongoing"</formula>
    </cfRule>
    <cfRule type="expression" dxfId="65" priority="24" stopIfTrue="1">
      <formula>$F24="Removed"</formula>
    </cfRule>
  </conditionalFormatting>
  <conditionalFormatting sqref="A28:J28">
    <cfRule type="expression" dxfId="64" priority="16" stopIfTrue="1">
      <formula>$F28="Done"</formula>
    </cfRule>
    <cfRule type="expression" dxfId="63" priority="17" stopIfTrue="1">
      <formula>$F28="Ongoing"</formula>
    </cfRule>
    <cfRule type="expression" dxfId="62" priority="18" stopIfTrue="1">
      <formula>$F28="Removed"</formula>
    </cfRule>
  </conditionalFormatting>
  <conditionalFormatting sqref="A22:J22">
    <cfRule type="expression" dxfId="61" priority="13" stopIfTrue="1">
      <formula>$F22="Done"</formula>
    </cfRule>
    <cfRule type="expression" dxfId="60" priority="14" stopIfTrue="1">
      <formula>$F22="Ongoing"</formula>
    </cfRule>
    <cfRule type="expression" dxfId="59" priority="15" stopIfTrue="1">
      <formula>$F22="Removed"</formula>
    </cfRule>
  </conditionalFormatting>
  <conditionalFormatting sqref="A31:J31">
    <cfRule type="expression" dxfId="58" priority="10" stopIfTrue="1">
      <formula>$F31="Done"</formula>
    </cfRule>
    <cfRule type="expression" dxfId="57" priority="11" stopIfTrue="1">
      <formula>$F31="Ongoing"</formula>
    </cfRule>
    <cfRule type="expression" dxfId="56" priority="12" stopIfTrue="1">
      <formula>$F31="Removed"</formula>
    </cfRule>
  </conditionalFormatting>
  <conditionalFormatting sqref="A32:J32">
    <cfRule type="expression" dxfId="49" priority="7" stopIfTrue="1">
      <formula>$F32="Done"</formula>
    </cfRule>
    <cfRule type="expression" dxfId="48" priority="8" stopIfTrue="1">
      <formula>$F32="Ongoing"</formula>
    </cfRule>
    <cfRule type="expression" dxfId="47" priority="9" stopIfTrue="1">
      <formula>$F32="Removed"</formula>
    </cfRule>
  </conditionalFormatting>
  <conditionalFormatting sqref="B10:B21">
    <cfRule type="expression" dxfId="46" priority="4" stopIfTrue="1">
      <formula>$F10="Done"</formula>
    </cfRule>
    <cfRule type="expression" dxfId="45" priority="5" stopIfTrue="1">
      <formula>$F10="Ongoing"</formula>
    </cfRule>
    <cfRule type="expression" dxfId="44" priority="6" stopIfTrue="1">
      <formula>$F10="Removed"</formula>
    </cfRule>
  </conditionalFormatting>
  <dataValidations count="2">
    <dataValidation type="list" allowBlank="1" showInputMessage="1" sqref="F76:F185 F9 F28:F74" xr:uid="{00000000-0002-0000-0200-000000000000}">
      <formula1>"Planned,Ongoing,Done,Removed"</formula1>
    </dataValidation>
    <dataValidation type="list" allowBlank="1" showInputMessage="1" showErrorMessage="1" sqref="F10:F27" xr:uid="{00000000-0002-0000-0200-000001000000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E82"/>
  <sheetViews>
    <sheetView workbookViewId="0">
      <pane ySplit="9" topLeftCell="A10" activePane="bottomLeft" state="frozen"/>
      <selection pane="bottomLeft" activeCell="I14" sqref="I14"/>
    </sheetView>
  </sheetViews>
  <sheetFormatPr defaultColWidth="9.109375" defaultRowHeight="13.8" x14ac:dyDescent="0.25"/>
  <cols>
    <col min="1" max="1" width="43.44140625" style="4" customWidth="1"/>
    <col min="2" max="2" width="8.5546875" style="3" customWidth="1"/>
    <col min="3" max="3" width="10.44140625" style="3" bestFit="1" customWidth="1"/>
    <col min="4" max="4" width="13.6640625" style="4" customWidth="1"/>
    <col min="5" max="5" width="9.77734375" style="4" customWidth="1"/>
    <col min="6" max="6" width="6.5546875" style="3" customWidth="1"/>
    <col min="7" max="31" width="4.44140625" style="3" customWidth="1"/>
    <col min="32" max="16384" width="9.109375" style="4"/>
  </cols>
  <sheetData>
    <row r="1" spans="1:31" ht="18" x14ac:dyDescent="0.25">
      <c r="A1" s="11">
        <v>1</v>
      </c>
      <c r="B1" s="12"/>
      <c r="C1" s="12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x14ac:dyDescent="0.25"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4" spans="1:31" x14ac:dyDescent="0.25">
      <c r="A4" s="32" t="s">
        <v>113</v>
      </c>
      <c r="B4" s="33">
        <v>4</v>
      </c>
      <c r="C4" s="33"/>
      <c r="D4" s="32"/>
      <c r="E4" s="34"/>
      <c r="F4" s="44" t="s">
        <v>2</v>
      </c>
      <c r="G4" s="35" t="s">
        <v>112</v>
      </c>
      <c r="H4" s="35"/>
      <c r="I4" s="35"/>
      <c r="J4" s="35"/>
      <c r="K4" s="32"/>
      <c r="L4" s="32"/>
      <c r="M4" s="32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</row>
    <row r="5" spans="1:31" x14ac:dyDescent="0.25">
      <c r="A5" s="32" t="s">
        <v>39</v>
      </c>
      <c r="B5" s="33">
        <v>2</v>
      </c>
      <c r="C5" s="33"/>
      <c r="D5" s="32"/>
      <c r="E5" s="43" t="s">
        <v>5</v>
      </c>
      <c r="F5" s="36">
        <f ca="1">SUM(OFFSET(F9,1,0,TaskRows,1))</f>
        <v>21</v>
      </c>
      <c r="G5" s="36">
        <f ca="1">IF(AND(SUM(OFFSET(G9,1,0,TaskRows,1))=0),0,SUM(OFFSET(G9,1,0,TaskRows,1)))</f>
        <v>21</v>
      </c>
      <c r="H5" s="36">
        <f t="shared" ref="H5:AE5" ca="1" si="0">IF(AND(SUM(OFFSET(H9,1,0,TaskRows,1))=0),"",SUM(OFFSET(H9,1,0,TaskRows,1)))</f>
        <v>15</v>
      </c>
      <c r="I5" s="36">
        <f t="shared" ca="1" si="0"/>
        <v>10</v>
      </c>
      <c r="J5" s="36">
        <f t="shared" ca="1" si="0"/>
        <v>5</v>
      </c>
      <c r="K5" s="36" t="str">
        <f t="shared" ca="1" si="0"/>
        <v/>
      </c>
      <c r="L5" s="36" t="str">
        <f t="shared" ca="1" si="0"/>
        <v/>
      </c>
      <c r="M5" s="36" t="str">
        <f t="shared" ca="1" si="0"/>
        <v/>
      </c>
      <c r="N5" s="36" t="str">
        <f t="shared" ca="1" si="0"/>
        <v/>
      </c>
      <c r="O5" s="36" t="str">
        <f t="shared" ca="1" si="0"/>
        <v/>
      </c>
      <c r="P5" s="36" t="str">
        <f t="shared" ca="1" si="0"/>
        <v/>
      </c>
      <c r="Q5" s="36" t="str">
        <f t="shared" ca="1" si="0"/>
        <v/>
      </c>
      <c r="R5" s="36" t="str">
        <f t="shared" ca="1" si="0"/>
        <v/>
      </c>
      <c r="S5" s="36" t="str">
        <f t="shared" ca="1" si="0"/>
        <v/>
      </c>
      <c r="T5" s="36" t="str">
        <f t="shared" ca="1" si="0"/>
        <v/>
      </c>
      <c r="U5" s="36" t="str">
        <f t="shared" ca="1" si="0"/>
        <v/>
      </c>
      <c r="V5" s="36" t="str">
        <f t="shared" ca="1" si="0"/>
        <v/>
      </c>
      <c r="W5" s="36" t="str">
        <f t="shared" ca="1" si="0"/>
        <v/>
      </c>
      <c r="X5" s="36" t="str">
        <f t="shared" ca="1" si="0"/>
        <v/>
      </c>
      <c r="Y5" s="36" t="str">
        <f t="shared" ca="1" si="0"/>
        <v/>
      </c>
      <c r="Z5" s="36" t="str">
        <f t="shared" ca="1" si="0"/>
        <v/>
      </c>
      <c r="AA5" s="36" t="str">
        <f t="shared" ca="1" si="0"/>
        <v/>
      </c>
      <c r="AB5" s="36" t="str">
        <f t="shared" ca="1" si="0"/>
        <v/>
      </c>
      <c r="AC5" s="36" t="str">
        <f t="shared" ca="1" si="0"/>
        <v/>
      </c>
      <c r="AD5" s="36" t="str">
        <f t="shared" ca="1" si="0"/>
        <v/>
      </c>
      <c r="AE5" s="36" t="str">
        <f t="shared" ca="1" si="0"/>
        <v/>
      </c>
    </row>
    <row r="6" spans="1:31" s="8" customFormat="1" hidden="1" x14ac:dyDescent="0.3">
      <c r="A6" s="37" t="s">
        <v>7</v>
      </c>
      <c r="B6" s="38">
        <f>IF(COUNTA(A10:A237)=0,1,COUNTA(A10:A237))</f>
        <v>7</v>
      </c>
      <c r="C6" s="38"/>
      <c r="D6" s="37" t="s">
        <v>8</v>
      </c>
      <c r="E6" s="38">
        <f ca="1">IF(COUNTIF(G5:AE5,"&gt;0")=0,1,COUNTIF(G5:AE5,"&gt;0"))</f>
        <v>4</v>
      </c>
      <c r="F6" s="38"/>
      <c r="G6" s="38">
        <f ca="1">IF(G9="","",$F5-$F5/($B4-1)*(G9-1))</f>
        <v>21</v>
      </c>
      <c r="H6" s="38">
        <f t="shared" ref="H6:AE6" ca="1" si="1">IF(H9="","",TotalEffort-TotalEffort/(ImplementationDays)*(H9-1))</f>
        <v>15.75</v>
      </c>
      <c r="I6" s="38">
        <f t="shared" ca="1" si="1"/>
        <v>10.5</v>
      </c>
      <c r="J6" s="38">
        <f t="shared" ca="1" si="1"/>
        <v>5.25</v>
      </c>
      <c r="K6" s="38" t="str">
        <f t="shared" si="1"/>
        <v/>
      </c>
      <c r="L6" s="38" t="str">
        <f t="shared" si="1"/>
        <v/>
      </c>
      <c r="M6" s="38" t="str">
        <f t="shared" si="1"/>
        <v/>
      </c>
      <c r="N6" s="38" t="str">
        <f t="shared" si="1"/>
        <v/>
      </c>
      <c r="O6" s="38" t="str">
        <f t="shared" si="1"/>
        <v/>
      </c>
      <c r="P6" s="38" t="str">
        <f t="shared" si="1"/>
        <v/>
      </c>
      <c r="Q6" s="38" t="str">
        <f t="shared" si="1"/>
        <v/>
      </c>
      <c r="R6" s="38" t="str">
        <f t="shared" si="1"/>
        <v/>
      </c>
      <c r="S6" s="38" t="str">
        <f t="shared" si="1"/>
        <v/>
      </c>
      <c r="T6" s="38" t="str">
        <f t="shared" si="1"/>
        <v/>
      </c>
      <c r="U6" s="38" t="str">
        <f t="shared" si="1"/>
        <v/>
      </c>
      <c r="V6" s="38" t="str">
        <f t="shared" si="1"/>
        <v/>
      </c>
      <c r="W6" s="38" t="str">
        <f t="shared" si="1"/>
        <v/>
      </c>
      <c r="X6" s="38" t="str">
        <f t="shared" si="1"/>
        <v/>
      </c>
      <c r="Y6" s="38" t="str">
        <f t="shared" si="1"/>
        <v/>
      </c>
      <c r="Z6" s="38" t="str">
        <f t="shared" si="1"/>
        <v/>
      </c>
      <c r="AA6" s="38" t="str">
        <f t="shared" si="1"/>
        <v/>
      </c>
      <c r="AB6" s="38" t="str">
        <f t="shared" si="1"/>
        <v/>
      </c>
      <c r="AC6" s="38" t="str">
        <f t="shared" si="1"/>
        <v/>
      </c>
      <c r="AD6" s="38" t="str">
        <f t="shared" si="1"/>
        <v/>
      </c>
      <c r="AE6" s="38" t="str">
        <f t="shared" si="1"/>
        <v/>
      </c>
    </row>
    <row r="7" spans="1:31" s="8" customFormat="1" hidden="1" x14ac:dyDescent="0.3">
      <c r="A7" s="39" t="s">
        <v>11</v>
      </c>
      <c r="B7" s="37"/>
      <c r="C7" s="37"/>
      <c r="D7" s="37" t="s">
        <v>9</v>
      </c>
      <c r="E7" s="38"/>
      <c r="F7" s="38"/>
      <c r="G7" s="38">
        <f t="shared" ref="G7:AE7" ca="1" si="2">IF(TREND(OFFSET($G5,0,DoneDays-TrendDays,1,TrendDays),OFFSET($G8,0,DoneDays-TrendDays,1,TrendDays),G8)&lt;0,"",TREND(OFFSET($G5,0,DoneDays-TrendDays,1,TrendDays),OFFSET($G8,0,DoneDays-TrendDays,1,TrendDays),G8))</f>
        <v>20.000000000000004</v>
      </c>
      <c r="H7" s="38">
        <f t="shared" ca="1" si="2"/>
        <v>15.000000000000002</v>
      </c>
      <c r="I7" s="38">
        <f t="shared" ca="1" si="2"/>
        <v>10</v>
      </c>
      <c r="J7" s="38">
        <f t="shared" ca="1" si="2"/>
        <v>5</v>
      </c>
      <c r="K7" s="38">
        <f t="shared" ca="1" si="2"/>
        <v>0</v>
      </c>
      <c r="L7" s="38" t="str">
        <f t="shared" ca="1" si="2"/>
        <v/>
      </c>
      <c r="M7" s="38" t="str">
        <f t="shared" ca="1" si="2"/>
        <v/>
      </c>
      <c r="N7" s="38" t="str">
        <f t="shared" ca="1" si="2"/>
        <v/>
      </c>
      <c r="O7" s="38" t="str">
        <f t="shared" ca="1" si="2"/>
        <v/>
      </c>
      <c r="P7" s="38" t="str">
        <f t="shared" ca="1" si="2"/>
        <v/>
      </c>
      <c r="Q7" s="38" t="str">
        <f t="shared" ca="1" si="2"/>
        <v/>
      </c>
      <c r="R7" s="38" t="str">
        <f t="shared" ca="1" si="2"/>
        <v/>
      </c>
      <c r="S7" s="38" t="str">
        <f t="shared" ca="1" si="2"/>
        <v/>
      </c>
      <c r="T7" s="38" t="str">
        <f t="shared" ca="1" si="2"/>
        <v/>
      </c>
      <c r="U7" s="38" t="str">
        <f t="shared" ca="1" si="2"/>
        <v/>
      </c>
      <c r="V7" s="38" t="str">
        <f t="shared" ca="1" si="2"/>
        <v/>
      </c>
      <c r="W7" s="38" t="str">
        <f t="shared" ca="1" si="2"/>
        <v/>
      </c>
      <c r="X7" s="38" t="str">
        <f t="shared" ca="1" si="2"/>
        <v/>
      </c>
      <c r="Y7" s="38" t="str">
        <f t="shared" ca="1" si="2"/>
        <v/>
      </c>
      <c r="Z7" s="38" t="str">
        <f t="shared" ca="1" si="2"/>
        <v/>
      </c>
      <c r="AA7" s="38" t="str">
        <f t="shared" ca="1" si="2"/>
        <v/>
      </c>
      <c r="AB7" s="38" t="str">
        <f t="shared" ca="1" si="2"/>
        <v/>
      </c>
      <c r="AC7" s="38" t="str">
        <f t="shared" ca="1" si="2"/>
        <v/>
      </c>
      <c r="AD7" s="38" t="str">
        <f t="shared" ca="1" si="2"/>
        <v/>
      </c>
      <c r="AE7" s="38" t="str">
        <f t="shared" ca="1" si="2"/>
        <v/>
      </c>
    </row>
    <row r="8" spans="1:31" s="8" customFormat="1" hidden="1" x14ac:dyDescent="0.3">
      <c r="A8" s="39" t="s">
        <v>12</v>
      </c>
      <c r="B8" s="37"/>
      <c r="C8" s="37"/>
      <c r="D8" s="37" t="s">
        <v>10</v>
      </c>
      <c r="E8" s="38">
        <f ca="1">IF(DoneDays&gt;B5,B5,DoneDays)</f>
        <v>2</v>
      </c>
      <c r="F8" s="38"/>
      <c r="G8" s="38">
        <f ca="1">IF(DoneDays&gt;F8,F8+1,"")</f>
        <v>1</v>
      </c>
      <c r="H8" s="38">
        <v>2</v>
      </c>
      <c r="I8" s="38">
        <v>3</v>
      </c>
      <c r="J8" s="38">
        <v>4</v>
      </c>
      <c r="K8" s="38">
        <v>5</v>
      </c>
      <c r="L8" s="38">
        <v>6</v>
      </c>
      <c r="M8" s="38">
        <v>7</v>
      </c>
      <c r="N8" s="38">
        <v>8</v>
      </c>
      <c r="O8" s="38">
        <v>9</v>
      </c>
      <c r="P8" s="38">
        <v>10</v>
      </c>
      <c r="Q8" s="38">
        <v>11</v>
      </c>
      <c r="R8" s="38">
        <v>12</v>
      </c>
      <c r="S8" s="38">
        <v>13</v>
      </c>
      <c r="T8" s="38">
        <v>14</v>
      </c>
      <c r="U8" s="38">
        <v>15</v>
      </c>
      <c r="V8" s="38">
        <v>16</v>
      </c>
      <c r="W8" s="38">
        <v>17</v>
      </c>
      <c r="X8" s="38">
        <v>18</v>
      </c>
      <c r="Y8" s="38">
        <v>19</v>
      </c>
      <c r="Z8" s="38">
        <v>20</v>
      </c>
      <c r="AA8" s="38">
        <v>21</v>
      </c>
      <c r="AB8" s="38">
        <v>22</v>
      </c>
      <c r="AC8" s="38">
        <v>23</v>
      </c>
      <c r="AD8" s="38">
        <v>24</v>
      </c>
      <c r="AE8" s="38">
        <v>25</v>
      </c>
    </row>
    <row r="9" spans="1:31" x14ac:dyDescent="0.25">
      <c r="A9" s="32" t="s">
        <v>40</v>
      </c>
      <c r="B9" s="40" t="s">
        <v>6</v>
      </c>
      <c r="C9" s="40" t="s">
        <v>38</v>
      </c>
      <c r="D9" s="40" t="s">
        <v>1</v>
      </c>
      <c r="E9" s="40" t="s">
        <v>0</v>
      </c>
      <c r="F9" s="40" t="s">
        <v>3</v>
      </c>
      <c r="G9" s="40">
        <v>1</v>
      </c>
      <c r="H9" s="40">
        <f t="shared" ref="H9:AE9" si="3">IF($B$4&gt;G9,G9+1,"")</f>
        <v>2</v>
      </c>
      <c r="I9" s="40">
        <f t="shared" si="3"/>
        <v>3</v>
      </c>
      <c r="J9" s="40">
        <f t="shared" si="3"/>
        <v>4</v>
      </c>
      <c r="K9" s="40" t="str">
        <f t="shared" si="3"/>
        <v/>
      </c>
      <c r="L9" s="40" t="str">
        <f t="shared" si="3"/>
        <v/>
      </c>
      <c r="M9" s="40" t="str">
        <f t="shared" si="3"/>
        <v/>
      </c>
      <c r="N9" s="40" t="str">
        <f t="shared" si="3"/>
        <v/>
      </c>
      <c r="O9" s="40" t="str">
        <f t="shared" si="3"/>
        <v/>
      </c>
      <c r="P9" s="40" t="str">
        <f t="shared" si="3"/>
        <v/>
      </c>
      <c r="Q9" s="40" t="str">
        <f t="shared" si="3"/>
        <v/>
      </c>
      <c r="R9" s="40" t="str">
        <f t="shared" si="3"/>
        <v/>
      </c>
      <c r="S9" s="40" t="str">
        <f t="shared" si="3"/>
        <v/>
      </c>
      <c r="T9" s="40" t="str">
        <f t="shared" si="3"/>
        <v/>
      </c>
      <c r="U9" s="40" t="str">
        <f t="shared" si="3"/>
        <v/>
      </c>
      <c r="V9" s="40" t="str">
        <f t="shared" si="3"/>
        <v/>
      </c>
      <c r="W9" s="40" t="str">
        <f t="shared" si="3"/>
        <v/>
      </c>
      <c r="X9" s="40" t="str">
        <f t="shared" si="3"/>
        <v/>
      </c>
      <c r="Y9" s="40" t="str">
        <f t="shared" si="3"/>
        <v/>
      </c>
      <c r="Z9" s="40" t="str">
        <f t="shared" si="3"/>
        <v/>
      </c>
      <c r="AA9" s="40" t="str">
        <f t="shared" si="3"/>
        <v/>
      </c>
      <c r="AB9" s="40" t="str">
        <f t="shared" si="3"/>
        <v/>
      </c>
      <c r="AC9" s="40" t="str">
        <f t="shared" si="3"/>
        <v/>
      </c>
      <c r="AD9" s="40" t="str">
        <f t="shared" si="3"/>
        <v/>
      </c>
      <c r="AE9" s="40" t="str">
        <f t="shared" si="3"/>
        <v/>
      </c>
    </row>
    <row r="10" spans="1:31" x14ac:dyDescent="0.3">
      <c r="A10" s="8" t="s">
        <v>45</v>
      </c>
      <c r="B10" s="10">
        <v>1</v>
      </c>
      <c r="C10" s="16">
        <v>3</v>
      </c>
      <c r="D10" s="10" t="s">
        <v>19</v>
      </c>
      <c r="E10" s="10" t="s">
        <v>16</v>
      </c>
      <c r="F10" s="10">
        <v>3</v>
      </c>
      <c r="G10" s="10">
        <v>3</v>
      </c>
      <c r="H10" s="10">
        <v>2</v>
      </c>
      <c r="I10" s="10">
        <v>1</v>
      </c>
      <c r="J10" s="10"/>
    </row>
    <row r="11" spans="1:31" x14ac:dyDescent="0.3">
      <c r="A11" s="8" t="s">
        <v>48</v>
      </c>
      <c r="B11" s="10">
        <v>2</v>
      </c>
      <c r="C11" s="16">
        <v>5</v>
      </c>
      <c r="D11" s="10" t="s">
        <v>17</v>
      </c>
      <c r="E11" s="10" t="s">
        <v>16</v>
      </c>
      <c r="F11" s="10">
        <v>5</v>
      </c>
      <c r="G11" s="10">
        <v>5</v>
      </c>
      <c r="H11" s="10">
        <v>4</v>
      </c>
      <c r="I11" s="10">
        <v>3</v>
      </c>
      <c r="J11" s="10">
        <v>1</v>
      </c>
    </row>
    <row r="12" spans="1:31" x14ac:dyDescent="0.3">
      <c r="A12" s="8" t="s">
        <v>50</v>
      </c>
      <c r="B12" s="10">
        <v>3</v>
      </c>
      <c r="C12" s="16">
        <v>3</v>
      </c>
      <c r="D12" s="10" t="s">
        <v>18</v>
      </c>
      <c r="E12" s="10" t="s">
        <v>16</v>
      </c>
      <c r="F12" s="10">
        <v>3</v>
      </c>
      <c r="G12" s="10">
        <v>3</v>
      </c>
      <c r="H12" s="10">
        <v>3</v>
      </c>
      <c r="I12" s="10">
        <v>2</v>
      </c>
      <c r="J12" s="10">
        <v>2</v>
      </c>
    </row>
    <row r="13" spans="1:31" x14ac:dyDescent="0.3">
      <c r="A13" s="8" t="s">
        <v>62</v>
      </c>
      <c r="B13" s="10">
        <v>4</v>
      </c>
      <c r="C13" s="16">
        <v>2</v>
      </c>
      <c r="D13" s="10" t="s">
        <v>20</v>
      </c>
      <c r="E13" s="10" t="s">
        <v>16</v>
      </c>
      <c r="F13" s="10">
        <v>2</v>
      </c>
      <c r="G13" s="10">
        <v>2</v>
      </c>
      <c r="H13" s="10">
        <v>1</v>
      </c>
      <c r="I13" s="10">
        <v>1</v>
      </c>
      <c r="J13" s="10"/>
      <c r="AD13" s="3" t="str">
        <f t="shared" ref="AD13:AE42" si="4">IF(OR(AD$9="",$F13=""),"",AC13)</f>
        <v/>
      </c>
      <c r="AE13" s="3" t="str">
        <f t="shared" si="4"/>
        <v/>
      </c>
    </row>
    <row r="14" spans="1:31" x14ac:dyDescent="0.3">
      <c r="A14" s="2" t="s">
        <v>63</v>
      </c>
      <c r="B14" s="3">
        <v>5</v>
      </c>
      <c r="C14" s="16">
        <v>3</v>
      </c>
      <c r="D14" s="10" t="s">
        <v>19</v>
      </c>
      <c r="E14" s="3" t="s">
        <v>16</v>
      </c>
      <c r="F14" s="3">
        <v>3</v>
      </c>
      <c r="G14" s="3">
        <v>3</v>
      </c>
      <c r="H14" s="3">
        <v>2</v>
      </c>
      <c r="I14" s="3">
        <v>2</v>
      </c>
      <c r="J14" s="3">
        <v>1</v>
      </c>
      <c r="AD14" s="3" t="str">
        <f t="shared" si="4"/>
        <v/>
      </c>
      <c r="AE14" s="3" t="str">
        <f t="shared" si="4"/>
        <v/>
      </c>
    </row>
    <row r="15" spans="1:31" x14ac:dyDescent="0.3">
      <c r="A15" s="4" t="s">
        <v>65</v>
      </c>
      <c r="B15" s="3">
        <v>6</v>
      </c>
      <c r="C15" s="16">
        <v>2</v>
      </c>
      <c r="D15" s="10" t="s">
        <v>20</v>
      </c>
      <c r="E15" s="3" t="s">
        <v>16</v>
      </c>
      <c r="F15" s="3">
        <v>2</v>
      </c>
      <c r="G15" s="3">
        <v>2</v>
      </c>
      <c r="H15" s="3">
        <v>1</v>
      </c>
      <c r="AD15" s="3" t="str">
        <f t="shared" si="4"/>
        <v/>
      </c>
      <c r="AE15" s="3" t="str">
        <f t="shared" si="4"/>
        <v/>
      </c>
    </row>
    <row r="16" spans="1:31" ht="14.4" thickBot="1" x14ac:dyDescent="0.35">
      <c r="A16" s="4" t="s">
        <v>69</v>
      </c>
      <c r="B16" s="3">
        <v>7</v>
      </c>
      <c r="C16" s="16">
        <v>3</v>
      </c>
      <c r="D16" s="10" t="s">
        <v>18</v>
      </c>
      <c r="E16" s="3" t="s">
        <v>16</v>
      </c>
      <c r="F16" s="3">
        <v>3</v>
      </c>
      <c r="G16" s="3">
        <v>3</v>
      </c>
      <c r="H16" s="3">
        <v>2</v>
      </c>
      <c r="I16" s="3">
        <v>1</v>
      </c>
      <c r="J16" s="3">
        <v>1</v>
      </c>
      <c r="AD16" s="3" t="str">
        <f t="shared" si="4"/>
        <v/>
      </c>
      <c r="AE16" s="3" t="str">
        <f t="shared" si="4"/>
        <v/>
      </c>
    </row>
    <row r="17" spans="3:31" ht="14.4" thickBot="1" x14ac:dyDescent="0.35">
      <c r="C17" s="46">
        <f>SUM(C10:C16)</f>
        <v>21</v>
      </c>
      <c r="D17" s="8"/>
      <c r="E17" s="4" t="str">
        <f>IF(A17&lt;&gt;"","Planned","")</f>
        <v/>
      </c>
      <c r="G17" s="3" t="str">
        <f>IF(OR(G$9="",$F17=""),"",F17)</f>
        <v/>
      </c>
      <c r="AD17" s="3" t="str">
        <f t="shared" si="4"/>
        <v/>
      </c>
      <c r="AE17" s="3" t="str">
        <f t="shared" si="4"/>
        <v/>
      </c>
    </row>
    <row r="18" spans="3:31" ht="15" customHeight="1" x14ac:dyDescent="0.3">
      <c r="D18" s="8"/>
      <c r="E18" s="4" t="str">
        <f>IF(A18&lt;&gt;"","Planned","")</f>
        <v/>
      </c>
      <c r="G18" s="3" t="str">
        <f>IF(OR(G$9="",$F18=""),"",F18)</f>
        <v/>
      </c>
      <c r="AD18" s="3" t="str">
        <f t="shared" si="4"/>
        <v/>
      </c>
      <c r="AE18" s="3" t="str">
        <f t="shared" si="4"/>
        <v/>
      </c>
    </row>
    <row r="19" spans="3:31" x14ac:dyDescent="0.3">
      <c r="D19" s="8"/>
      <c r="E19" s="4" t="str">
        <f>IF(A19&lt;&gt;"","Planned","")</f>
        <v/>
      </c>
      <c r="G19" s="3" t="str">
        <f>IF(OR(G$9="",$F19=""),"",F19)</f>
        <v/>
      </c>
      <c r="AD19" s="3" t="str">
        <f t="shared" si="4"/>
        <v/>
      </c>
      <c r="AE19" s="3" t="str">
        <f t="shared" si="4"/>
        <v/>
      </c>
    </row>
    <row r="20" spans="3:31" x14ac:dyDescent="0.3">
      <c r="D20" s="8"/>
      <c r="E20" s="4" t="str">
        <f>IF(A20&lt;&gt;"","Planned","")</f>
        <v/>
      </c>
      <c r="G20" s="3" t="str">
        <f>IF(OR(G$9="",$F20=""),"",F20)</f>
        <v/>
      </c>
      <c r="AD20" s="3" t="str">
        <f t="shared" si="4"/>
        <v/>
      </c>
      <c r="AE20" s="3" t="str">
        <f t="shared" si="4"/>
        <v/>
      </c>
    </row>
    <row r="21" spans="3:31" x14ac:dyDescent="0.3">
      <c r="D21" s="8"/>
      <c r="E21" s="4" t="str">
        <f>IF(A21&lt;&gt;"","Planned","")</f>
        <v/>
      </c>
      <c r="G21" s="3" t="str">
        <f>IF(OR(G$9="",$F21=""),"",F21)</f>
        <v/>
      </c>
      <c r="AD21" s="3" t="str">
        <f t="shared" si="4"/>
        <v/>
      </c>
      <c r="AE21" s="3" t="str">
        <f t="shared" si="4"/>
        <v/>
      </c>
    </row>
    <row r="22" spans="3:31" x14ac:dyDescent="0.3">
      <c r="D22" s="8"/>
      <c r="E22" s="4" t="str">
        <f>IF(A22&lt;&gt;"","Planned","")</f>
        <v/>
      </c>
      <c r="G22" s="3" t="str">
        <f>IF(OR(G$9="",$F22=""),"",F22)</f>
        <v/>
      </c>
      <c r="AD22" s="3" t="str">
        <f t="shared" si="4"/>
        <v/>
      </c>
      <c r="AE22" s="3" t="str">
        <f t="shared" si="4"/>
        <v/>
      </c>
    </row>
    <row r="23" spans="3:31" x14ac:dyDescent="0.3">
      <c r="D23" s="8"/>
      <c r="E23" s="4" t="str">
        <f>IF(A23&lt;&gt;"","Planned","")</f>
        <v/>
      </c>
      <c r="G23" s="3" t="str">
        <f>IF(OR(G$9="",$F23=""),"",F23)</f>
        <v/>
      </c>
      <c r="AD23" s="3" t="str">
        <f t="shared" si="4"/>
        <v/>
      </c>
      <c r="AE23" s="3" t="str">
        <f t="shared" si="4"/>
        <v/>
      </c>
    </row>
    <row r="24" spans="3:31" x14ac:dyDescent="0.3">
      <c r="D24" s="8"/>
      <c r="E24" s="4" t="str">
        <f>IF(A24&lt;&gt;"","Planned","")</f>
        <v/>
      </c>
      <c r="G24" s="3" t="str">
        <f>IF(OR(G$9="",$F24=""),"",F24)</f>
        <v/>
      </c>
      <c r="AD24" s="3" t="str">
        <f t="shared" si="4"/>
        <v/>
      </c>
      <c r="AE24" s="3" t="str">
        <f t="shared" si="4"/>
        <v/>
      </c>
    </row>
    <row r="25" spans="3:31" x14ac:dyDescent="0.3">
      <c r="D25" s="8"/>
      <c r="E25" s="4" t="str">
        <f>IF(A25&lt;&gt;"","Planned","")</f>
        <v/>
      </c>
      <c r="G25" s="3" t="str">
        <f>IF(OR(G$9="",$F25=""),"",F25)</f>
        <v/>
      </c>
      <c r="AD25" s="3" t="str">
        <f t="shared" si="4"/>
        <v/>
      </c>
      <c r="AE25" s="3" t="str">
        <f t="shared" si="4"/>
        <v/>
      </c>
    </row>
    <row r="26" spans="3:31" x14ac:dyDescent="0.3">
      <c r="D26" s="8"/>
      <c r="E26" s="4" t="str">
        <f>IF(A26&lt;&gt;"","Planned","")</f>
        <v/>
      </c>
      <c r="G26" s="3" t="str">
        <f>IF(OR(G$9="",$F26=""),"",F26)</f>
        <v/>
      </c>
      <c r="AD26" s="3" t="str">
        <f t="shared" si="4"/>
        <v/>
      </c>
      <c r="AE26" s="3" t="str">
        <f t="shared" si="4"/>
        <v/>
      </c>
    </row>
    <row r="27" spans="3:31" x14ac:dyDescent="0.3">
      <c r="D27" s="8"/>
      <c r="E27" s="4" t="str">
        <f>IF(A27&lt;&gt;"","Planned","")</f>
        <v/>
      </c>
      <c r="G27" s="3" t="str">
        <f>IF(OR(G$9="",$F27=""),"",F27)</f>
        <v/>
      </c>
      <c r="AD27" s="3" t="str">
        <f t="shared" si="4"/>
        <v/>
      </c>
      <c r="AE27" s="3" t="str">
        <f t="shared" si="4"/>
        <v/>
      </c>
    </row>
    <row r="28" spans="3:31" x14ac:dyDescent="0.3">
      <c r="D28" s="8"/>
      <c r="E28" s="4" t="str">
        <f>IF(A28&lt;&gt;"","Planned","")</f>
        <v/>
      </c>
      <c r="G28" s="3" t="str">
        <f>IF(OR(G$9="",$F28=""),"",F28)</f>
        <v/>
      </c>
      <c r="AD28" s="3" t="str">
        <f t="shared" si="4"/>
        <v/>
      </c>
      <c r="AE28" s="3" t="str">
        <f t="shared" si="4"/>
        <v/>
      </c>
    </row>
    <row r="29" spans="3:31" x14ac:dyDescent="0.3">
      <c r="D29" s="8"/>
      <c r="E29" s="4" t="str">
        <f>IF(A29&lt;&gt;"","Planned","")</f>
        <v/>
      </c>
      <c r="G29" s="3" t="str">
        <f>IF(OR(G$9="",$F29=""),"",F29)</f>
        <v/>
      </c>
      <c r="AD29" s="3" t="str">
        <f t="shared" si="4"/>
        <v/>
      </c>
      <c r="AE29" s="3" t="str">
        <f t="shared" si="4"/>
        <v/>
      </c>
    </row>
    <row r="30" spans="3:31" x14ac:dyDescent="0.3">
      <c r="D30" s="8"/>
      <c r="E30" s="4" t="str">
        <f>IF(A30&lt;&gt;"","Planned","")</f>
        <v/>
      </c>
      <c r="G30" s="3" t="str">
        <f>IF(OR(G$9="",$F30=""),"",F30)</f>
        <v/>
      </c>
      <c r="AD30" s="3" t="str">
        <f t="shared" si="4"/>
        <v/>
      </c>
      <c r="AE30" s="3" t="str">
        <f t="shared" si="4"/>
        <v/>
      </c>
    </row>
    <row r="31" spans="3:31" x14ac:dyDescent="0.3">
      <c r="D31" s="8"/>
      <c r="E31" s="4" t="str">
        <f>IF(A31&lt;&gt;"","Planned","")</f>
        <v/>
      </c>
      <c r="G31" s="3" t="str">
        <f>IF(OR(G$9="",$F31=""),"",F31)</f>
        <v/>
      </c>
      <c r="AD31" s="3" t="str">
        <f t="shared" si="4"/>
        <v/>
      </c>
      <c r="AE31" s="3" t="str">
        <f t="shared" si="4"/>
        <v/>
      </c>
    </row>
    <row r="32" spans="3:31" x14ac:dyDescent="0.3">
      <c r="D32" s="8"/>
      <c r="E32" s="4" t="str">
        <f>IF(A32&lt;&gt;"","Planned","")</f>
        <v/>
      </c>
      <c r="G32" s="3" t="str">
        <f>IF(OR(G$9="",$F32=""),"",F32)</f>
        <v/>
      </c>
      <c r="AD32" s="3" t="str">
        <f t="shared" si="4"/>
        <v/>
      </c>
      <c r="AE32" s="3" t="str">
        <f t="shared" si="4"/>
        <v/>
      </c>
    </row>
    <row r="33" spans="1:31" x14ac:dyDescent="0.3">
      <c r="D33" s="8"/>
      <c r="E33" s="4" t="str">
        <f>IF(A33&lt;&gt;"","Planned","")</f>
        <v/>
      </c>
      <c r="G33" s="3" t="str">
        <f>IF(OR(G$9="",$F33=""),"",F33)</f>
        <v/>
      </c>
      <c r="AD33" s="3" t="str">
        <f t="shared" si="4"/>
        <v/>
      </c>
      <c r="AE33" s="3" t="str">
        <f t="shared" si="4"/>
        <v/>
      </c>
    </row>
    <row r="34" spans="1:31" x14ac:dyDescent="0.3">
      <c r="D34" s="8"/>
      <c r="E34" s="4" t="str">
        <f>IF(A34&lt;&gt;"","Planned","")</f>
        <v/>
      </c>
      <c r="G34" s="3" t="str">
        <f>IF(OR(G$9="",$F34=""),"",F34)</f>
        <v/>
      </c>
      <c r="AD34" s="3" t="str">
        <f t="shared" si="4"/>
        <v/>
      </c>
      <c r="AE34" s="3" t="str">
        <f t="shared" si="4"/>
        <v/>
      </c>
    </row>
    <row r="35" spans="1:31" x14ac:dyDescent="0.3">
      <c r="D35" s="8"/>
      <c r="E35" s="4" t="str">
        <f>IF(A35&lt;&gt;"","Planned","")</f>
        <v/>
      </c>
      <c r="G35" s="3" t="str">
        <f>IF(OR(G$9="",$F35=""),"",F35)</f>
        <v/>
      </c>
      <c r="H35" s="3" t="str">
        <f t="shared" ref="H35:AC35" si="5">IF(OR(H$9="",$F35=""),"",G35)</f>
        <v/>
      </c>
      <c r="I35" s="3" t="str">
        <f t="shared" si="5"/>
        <v/>
      </c>
      <c r="J35" s="3" t="str">
        <f t="shared" si="5"/>
        <v/>
      </c>
      <c r="K35" s="3" t="str">
        <f t="shared" si="5"/>
        <v/>
      </c>
      <c r="L35" s="3" t="str">
        <f t="shared" si="5"/>
        <v/>
      </c>
      <c r="M35" s="3" t="str">
        <f t="shared" si="5"/>
        <v/>
      </c>
      <c r="N35" s="3" t="str">
        <f t="shared" si="5"/>
        <v/>
      </c>
      <c r="O35" s="3" t="str">
        <f t="shared" si="5"/>
        <v/>
      </c>
      <c r="P35" s="3" t="str">
        <f t="shared" si="5"/>
        <v/>
      </c>
      <c r="Q35" s="3" t="str">
        <f t="shared" si="5"/>
        <v/>
      </c>
      <c r="R35" s="3" t="str">
        <f t="shared" si="5"/>
        <v/>
      </c>
      <c r="S35" s="3" t="str">
        <f t="shared" si="5"/>
        <v/>
      </c>
      <c r="T35" s="3" t="str">
        <f t="shared" si="5"/>
        <v/>
      </c>
      <c r="U35" s="3" t="str">
        <f t="shared" si="5"/>
        <v/>
      </c>
      <c r="V35" s="3" t="str">
        <f t="shared" si="5"/>
        <v/>
      </c>
      <c r="W35" s="3" t="str">
        <f t="shared" si="5"/>
        <v/>
      </c>
      <c r="X35" s="3" t="str">
        <f t="shared" si="5"/>
        <v/>
      </c>
      <c r="Y35" s="3" t="str">
        <f t="shared" si="5"/>
        <v/>
      </c>
      <c r="Z35" s="3" t="str">
        <f t="shared" si="5"/>
        <v/>
      </c>
      <c r="AA35" s="3" t="str">
        <f t="shared" si="5"/>
        <v/>
      </c>
      <c r="AB35" s="3" t="str">
        <f t="shared" si="5"/>
        <v/>
      </c>
      <c r="AC35" s="3" t="str">
        <f t="shared" si="5"/>
        <v/>
      </c>
      <c r="AD35" s="3" t="str">
        <f t="shared" si="4"/>
        <v/>
      </c>
      <c r="AE35" s="3" t="str">
        <f t="shared" si="4"/>
        <v/>
      </c>
    </row>
    <row r="36" spans="1:31" x14ac:dyDescent="0.3">
      <c r="D36" s="8"/>
      <c r="E36" s="4" t="str">
        <f>IF(A36&lt;&gt;"","Planned","")</f>
        <v/>
      </c>
      <c r="G36" s="3" t="str">
        <f>IF(OR(G$9="",$F36=""),"",F36)</f>
        <v/>
      </c>
      <c r="H36" s="3" t="str">
        <f t="shared" ref="H36:AC36" si="6">IF(OR(H$9="",$F36=""),"",G36)</f>
        <v/>
      </c>
      <c r="I36" s="3" t="str">
        <f t="shared" si="6"/>
        <v/>
      </c>
      <c r="J36" s="3" t="str">
        <f t="shared" si="6"/>
        <v/>
      </c>
      <c r="K36" s="3" t="str">
        <f t="shared" si="6"/>
        <v/>
      </c>
      <c r="L36" s="3" t="str">
        <f t="shared" si="6"/>
        <v/>
      </c>
      <c r="M36" s="3" t="str">
        <f t="shared" si="6"/>
        <v/>
      </c>
      <c r="N36" s="3" t="str">
        <f t="shared" si="6"/>
        <v/>
      </c>
      <c r="O36" s="3" t="str">
        <f t="shared" si="6"/>
        <v/>
      </c>
      <c r="P36" s="3" t="str">
        <f t="shared" si="6"/>
        <v/>
      </c>
      <c r="Q36" s="3" t="str">
        <f t="shared" si="6"/>
        <v/>
      </c>
      <c r="R36" s="3" t="str">
        <f t="shared" si="6"/>
        <v/>
      </c>
      <c r="S36" s="3" t="str">
        <f t="shared" si="6"/>
        <v/>
      </c>
      <c r="T36" s="3" t="str">
        <f t="shared" si="6"/>
        <v/>
      </c>
      <c r="U36" s="3" t="str">
        <f t="shared" si="6"/>
        <v/>
      </c>
      <c r="V36" s="3" t="str">
        <f t="shared" si="6"/>
        <v/>
      </c>
      <c r="W36" s="3" t="str">
        <f t="shared" si="6"/>
        <v/>
      </c>
      <c r="X36" s="3" t="str">
        <f t="shared" si="6"/>
        <v/>
      </c>
      <c r="Y36" s="3" t="str">
        <f t="shared" si="6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6"/>
        <v/>
      </c>
      <c r="AD36" s="3" t="str">
        <f t="shared" si="4"/>
        <v/>
      </c>
      <c r="AE36" s="3" t="str">
        <f t="shared" si="4"/>
        <v/>
      </c>
    </row>
    <row r="37" spans="1:31" x14ac:dyDescent="0.3">
      <c r="A37" s="2"/>
      <c r="D37" s="8"/>
      <c r="AD37" s="3" t="str">
        <f t="shared" si="4"/>
        <v/>
      </c>
      <c r="AE37" s="3" t="str">
        <f t="shared" si="4"/>
        <v/>
      </c>
    </row>
    <row r="38" spans="1:31" x14ac:dyDescent="0.3">
      <c r="A38" s="2"/>
      <c r="D38" s="8"/>
      <c r="AD38" s="3" t="str">
        <f t="shared" si="4"/>
        <v/>
      </c>
      <c r="AE38" s="3" t="str">
        <f t="shared" si="4"/>
        <v/>
      </c>
    </row>
    <row r="39" spans="1:31" x14ac:dyDescent="0.3">
      <c r="A39" s="2"/>
      <c r="D39" s="8"/>
      <c r="AD39" s="3" t="str">
        <f t="shared" si="4"/>
        <v/>
      </c>
      <c r="AE39" s="3" t="str">
        <f t="shared" si="4"/>
        <v/>
      </c>
    </row>
    <row r="40" spans="1:31" x14ac:dyDescent="0.3">
      <c r="A40" s="2"/>
      <c r="D40" s="8"/>
      <c r="AD40" s="3" t="str">
        <f t="shared" si="4"/>
        <v/>
      </c>
      <c r="AE40" s="3" t="str">
        <f t="shared" si="4"/>
        <v/>
      </c>
    </row>
    <row r="41" spans="1:31" x14ac:dyDescent="0.3">
      <c r="A41" s="2"/>
      <c r="D41" s="8"/>
      <c r="AD41" s="3" t="str">
        <f t="shared" si="4"/>
        <v/>
      </c>
      <c r="AE41" s="3" t="str">
        <f t="shared" si="4"/>
        <v/>
      </c>
    </row>
    <row r="42" spans="1:31" x14ac:dyDescent="0.3">
      <c r="A42" s="2"/>
      <c r="D42" s="8"/>
      <c r="AD42" s="3" t="str">
        <f t="shared" si="4"/>
        <v/>
      </c>
      <c r="AE42" s="3" t="str">
        <f t="shared" si="4"/>
        <v/>
      </c>
    </row>
    <row r="43" spans="1:31" x14ac:dyDescent="0.3">
      <c r="A43" s="2"/>
      <c r="D43" s="8"/>
    </row>
    <row r="44" spans="1:31" x14ac:dyDescent="0.3">
      <c r="A44" s="2"/>
      <c r="D44" s="8"/>
      <c r="AD44" s="3" t="str">
        <f t="shared" ref="AD44:AE52" si="7">IF(OR(AD$9="",$F44=""),"",AC44)</f>
        <v/>
      </c>
      <c r="AE44" s="3" t="str">
        <f t="shared" si="7"/>
        <v/>
      </c>
    </row>
    <row r="45" spans="1:31" x14ac:dyDescent="0.3">
      <c r="A45" s="2"/>
      <c r="D45" s="8"/>
      <c r="AD45" s="3" t="str">
        <f t="shared" si="7"/>
        <v/>
      </c>
      <c r="AE45" s="3" t="str">
        <f t="shared" si="7"/>
        <v/>
      </c>
    </row>
    <row r="46" spans="1:31" x14ac:dyDescent="0.3">
      <c r="A46" s="2"/>
      <c r="D46" s="8"/>
      <c r="AD46" s="3" t="str">
        <f t="shared" si="7"/>
        <v/>
      </c>
      <c r="AE46" s="3" t="str">
        <f t="shared" si="7"/>
        <v/>
      </c>
    </row>
    <row r="47" spans="1:31" x14ac:dyDescent="0.3">
      <c r="A47" s="2"/>
      <c r="D47" s="8"/>
      <c r="AD47" s="3" t="str">
        <f t="shared" si="7"/>
        <v/>
      </c>
      <c r="AE47" s="3" t="str">
        <f t="shared" si="7"/>
        <v/>
      </c>
    </row>
    <row r="48" spans="1:31" x14ac:dyDescent="0.3">
      <c r="A48" s="2"/>
      <c r="D48" s="8"/>
      <c r="AD48" s="3" t="str">
        <f t="shared" si="7"/>
        <v/>
      </c>
      <c r="AE48" s="3" t="str">
        <f t="shared" si="7"/>
        <v/>
      </c>
    </row>
    <row r="49" spans="1:31" x14ac:dyDescent="0.3">
      <c r="A49" s="2"/>
      <c r="D49" s="8"/>
      <c r="AD49" s="3" t="str">
        <f t="shared" si="7"/>
        <v/>
      </c>
      <c r="AE49" s="3" t="str">
        <f t="shared" si="7"/>
        <v/>
      </c>
    </row>
    <row r="50" spans="1:31" x14ac:dyDescent="0.3">
      <c r="A50" s="2"/>
      <c r="D50" s="8"/>
      <c r="AD50" s="3" t="str">
        <f t="shared" si="7"/>
        <v/>
      </c>
      <c r="AE50" s="3" t="str">
        <f t="shared" si="7"/>
        <v/>
      </c>
    </row>
    <row r="51" spans="1:31" x14ac:dyDescent="0.3">
      <c r="A51" s="2"/>
      <c r="D51" s="8"/>
      <c r="AD51" s="3" t="str">
        <f t="shared" si="7"/>
        <v/>
      </c>
      <c r="AE51" s="3" t="str">
        <f t="shared" si="7"/>
        <v/>
      </c>
    </row>
    <row r="52" spans="1:31" x14ac:dyDescent="0.3">
      <c r="A52" s="2"/>
      <c r="D52" s="8"/>
      <c r="AD52" s="3" t="str">
        <f t="shared" si="7"/>
        <v/>
      </c>
      <c r="AE52" s="3" t="str">
        <f t="shared" si="7"/>
        <v/>
      </c>
    </row>
    <row r="53" spans="1:31" x14ac:dyDescent="0.3">
      <c r="A53" s="2"/>
      <c r="D53" s="8"/>
    </row>
    <row r="54" spans="1:31" x14ac:dyDescent="0.3">
      <c r="A54" s="2"/>
      <c r="D54" s="8"/>
      <c r="AD54" s="3" t="str">
        <f t="shared" ref="AD54:AE58" si="8">IF(OR(AD$9="",$F54=""),"",AC54)</f>
        <v/>
      </c>
      <c r="AE54" s="3" t="str">
        <f t="shared" si="8"/>
        <v/>
      </c>
    </row>
    <row r="55" spans="1:31" x14ac:dyDescent="0.3">
      <c r="A55" s="2"/>
      <c r="D55" s="8"/>
      <c r="AD55" s="3" t="str">
        <f t="shared" si="8"/>
        <v/>
      </c>
      <c r="AE55" s="3" t="str">
        <f t="shared" si="8"/>
        <v/>
      </c>
    </row>
    <row r="56" spans="1:31" x14ac:dyDescent="0.3">
      <c r="A56" s="2"/>
      <c r="D56" s="8"/>
      <c r="AD56" s="3" t="str">
        <f t="shared" si="8"/>
        <v/>
      </c>
      <c r="AE56" s="3" t="str">
        <f t="shared" si="8"/>
        <v/>
      </c>
    </row>
    <row r="57" spans="1:31" x14ac:dyDescent="0.3">
      <c r="A57" s="2"/>
      <c r="D57" s="8"/>
      <c r="AD57" s="3" t="str">
        <f t="shared" si="8"/>
        <v/>
      </c>
      <c r="AE57" s="3" t="str">
        <f t="shared" si="8"/>
        <v/>
      </c>
    </row>
    <row r="58" spans="1:31" x14ac:dyDescent="0.3">
      <c r="A58" s="2"/>
      <c r="D58" s="8"/>
      <c r="AD58" s="3" t="str">
        <f t="shared" si="8"/>
        <v/>
      </c>
      <c r="AE58" s="3" t="str">
        <f t="shared" si="8"/>
        <v/>
      </c>
    </row>
    <row r="59" spans="1:31" x14ac:dyDescent="0.3">
      <c r="D59" s="8"/>
      <c r="E59" s="4" t="str">
        <f t="shared" ref="E59" si="9">IF(A59&lt;&gt;"","Planned","")</f>
        <v/>
      </c>
    </row>
    <row r="60" spans="1:31" x14ac:dyDescent="0.3">
      <c r="D60" s="8"/>
    </row>
    <row r="61" spans="1:31" x14ac:dyDescent="0.3">
      <c r="D61" s="8"/>
    </row>
    <row r="62" spans="1:31" x14ac:dyDescent="0.3">
      <c r="D62" s="8"/>
    </row>
    <row r="63" spans="1:31" x14ac:dyDescent="0.3">
      <c r="D63" s="8"/>
    </row>
    <row r="64" spans="1:31" x14ac:dyDescent="0.3">
      <c r="D64" s="8"/>
    </row>
    <row r="65" spans="4:4" x14ac:dyDescent="0.3">
      <c r="D65" s="8"/>
    </row>
    <row r="66" spans="4:4" x14ac:dyDescent="0.3">
      <c r="D66" s="8"/>
    </row>
    <row r="67" spans="4:4" x14ac:dyDescent="0.3">
      <c r="D67" s="8"/>
    </row>
    <row r="68" spans="4:4" x14ac:dyDescent="0.3">
      <c r="D68" s="8"/>
    </row>
    <row r="69" spans="4:4" x14ac:dyDescent="0.3">
      <c r="D69" s="8"/>
    </row>
    <row r="70" spans="4:4" x14ac:dyDescent="0.3">
      <c r="D70" s="8"/>
    </row>
    <row r="71" spans="4:4" x14ac:dyDescent="0.3">
      <c r="D71" s="8"/>
    </row>
    <row r="72" spans="4:4" x14ac:dyDescent="0.3">
      <c r="D72" s="8"/>
    </row>
    <row r="73" spans="4:4" x14ac:dyDescent="0.3">
      <c r="D73" s="8"/>
    </row>
    <row r="74" spans="4:4" x14ac:dyDescent="0.3">
      <c r="D74" s="8"/>
    </row>
    <row r="75" spans="4:4" x14ac:dyDescent="0.3">
      <c r="D75" s="8"/>
    </row>
    <row r="76" spans="4:4" x14ac:dyDescent="0.3">
      <c r="D76" s="8"/>
    </row>
    <row r="77" spans="4:4" x14ac:dyDescent="0.3">
      <c r="D77" s="8"/>
    </row>
    <row r="78" spans="4:4" x14ac:dyDescent="0.3">
      <c r="D78" s="8"/>
    </row>
    <row r="79" spans="4:4" x14ac:dyDescent="0.3">
      <c r="D79" s="8"/>
    </row>
    <row r="80" spans="4:4" x14ac:dyDescent="0.3">
      <c r="D80" s="8"/>
    </row>
    <row r="81" spans="4:4" x14ac:dyDescent="0.3">
      <c r="D81" s="8"/>
    </row>
    <row r="82" spans="4:4" x14ac:dyDescent="0.3">
      <c r="D82" s="8"/>
    </row>
  </sheetData>
  <sortState xmlns:xlrd2="http://schemas.microsoft.com/office/spreadsheetml/2017/richdata2" ref="A10:AE58">
    <sortCondition ref="B9"/>
    <sortCondition ref="E9"/>
  </sortState>
  <mergeCells count="1">
    <mergeCell ref="G4:J4"/>
  </mergeCells>
  <phoneticPr fontId="1" type="noConversion"/>
  <conditionalFormatting sqref="A10:AE53">
    <cfRule type="expression" dxfId="40" priority="7" stopIfTrue="1">
      <formula>$E10="Done"</formula>
    </cfRule>
    <cfRule type="expression" dxfId="39" priority="8" stopIfTrue="1">
      <formula>$E10="Ongoing"</formula>
    </cfRule>
  </conditionalFormatting>
  <conditionalFormatting sqref="C10:C14">
    <cfRule type="expression" dxfId="38" priority="4" stopIfTrue="1">
      <formula>$G10="Done"</formula>
    </cfRule>
    <cfRule type="expression" dxfId="37" priority="5" stopIfTrue="1">
      <formula>$G10="Ongoing"</formula>
    </cfRule>
    <cfRule type="expression" dxfId="36" priority="6" stopIfTrue="1">
      <formula>$G10="Removed"</formula>
    </cfRule>
  </conditionalFormatting>
  <conditionalFormatting sqref="C15:C16">
    <cfRule type="expression" dxfId="35" priority="1" stopIfTrue="1">
      <formula>$G15="Done"</formula>
    </cfRule>
    <cfRule type="expression" dxfId="34" priority="2" stopIfTrue="1">
      <formula>$G15="Ongoing"</formula>
    </cfRule>
    <cfRule type="expression" dxfId="33" priority="3" stopIfTrue="1">
      <formula>$G15="Removed"</formula>
    </cfRule>
  </conditionalFormatting>
  <dataValidations count="1">
    <dataValidation type="list" allowBlank="1" showInputMessage="1" sqref="E10:E59 E3" xr:uid="{00000000-0002-0000-0400-000000000000}">
      <formula1>"Planned,Ongoing,Done"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6FEFF-3AE2-410F-B823-7F5FF899E713}">
  <dimension ref="A1:AE82"/>
  <sheetViews>
    <sheetView workbookViewId="0">
      <pane ySplit="9" topLeftCell="A10" activePane="bottomLeft" state="frozen"/>
      <selection pane="bottomLeft" activeCell="G10" sqref="G10"/>
    </sheetView>
  </sheetViews>
  <sheetFormatPr defaultColWidth="9.109375" defaultRowHeight="13.8" x14ac:dyDescent="0.25"/>
  <cols>
    <col min="1" max="1" width="43.44140625" style="4" customWidth="1"/>
    <col min="2" max="2" width="8.5546875" style="3" customWidth="1"/>
    <col min="3" max="3" width="10.44140625" style="3" bestFit="1" customWidth="1"/>
    <col min="4" max="4" width="13.6640625" style="4" customWidth="1"/>
    <col min="5" max="5" width="9.88671875" style="4" customWidth="1"/>
    <col min="6" max="6" width="6.5546875" style="3" customWidth="1"/>
    <col min="7" max="31" width="4.44140625" style="3" customWidth="1"/>
    <col min="32" max="16384" width="9.109375" style="4"/>
  </cols>
  <sheetData>
    <row r="1" spans="1:31" ht="18" x14ac:dyDescent="0.25">
      <c r="A1" s="11">
        <v>2</v>
      </c>
      <c r="B1" s="12"/>
      <c r="C1" s="12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x14ac:dyDescent="0.25"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4" spans="1:31" x14ac:dyDescent="0.25">
      <c r="A4" s="32" t="s">
        <v>113</v>
      </c>
      <c r="B4" s="33">
        <v>4</v>
      </c>
      <c r="C4" s="33"/>
      <c r="D4" s="32"/>
      <c r="E4" s="34"/>
      <c r="F4" s="40" t="s">
        <v>2</v>
      </c>
      <c r="G4" s="41" t="s">
        <v>112</v>
      </c>
      <c r="H4" s="45"/>
      <c r="I4" s="45"/>
      <c r="J4" s="42"/>
      <c r="K4" s="32"/>
      <c r="L4" s="32"/>
      <c r="M4" s="32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</row>
    <row r="5" spans="1:31" x14ac:dyDescent="0.25">
      <c r="A5" s="32" t="s">
        <v>39</v>
      </c>
      <c r="B5" s="33">
        <v>2</v>
      </c>
      <c r="C5" s="33"/>
      <c r="D5" s="32"/>
      <c r="E5" s="43" t="s">
        <v>5</v>
      </c>
      <c r="F5" s="36">
        <f ca="1">SUM(OFFSET(F9,1,0,TaskRows,1))</f>
        <v>23</v>
      </c>
      <c r="G5" s="36">
        <f ca="1">IF(AND(SUM(OFFSET(G9,1,0,TaskRows,1))=0),0,SUM(OFFSET(G9,1,0,TaskRows,1)))</f>
        <v>23</v>
      </c>
      <c r="H5" s="36">
        <f t="shared" ref="H5:AE5" ca="1" si="0">IF(AND(SUM(OFFSET(H9,1,0,TaskRows,1))=0),"",SUM(OFFSET(H9,1,0,TaskRows,1)))</f>
        <v>17</v>
      </c>
      <c r="I5" s="36">
        <f t="shared" ca="1" si="0"/>
        <v>11</v>
      </c>
      <c r="J5" s="36">
        <f t="shared" ca="1" si="0"/>
        <v>6</v>
      </c>
      <c r="K5" s="36" t="str">
        <f t="shared" ca="1" si="0"/>
        <v/>
      </c>
      <c r="L5" s="36" t="str">
        <f t="shared" ca="1" si="0"/>
        <v/>
      </c>
      <c r="M5" s="36" t="str">
        <f t="shared" ca="1" si="0"/>
        <v/>
      </c>
      <c r="N5" s="36" t="str">
        <f t="shared" ca="1" si="0"/>
        <v/>
      </c>
      <c r="O5" s="36" t="str">
        <f t="shared" ca="1" si="0"/>
        <v/>
      </c>
      <c r="P5" s="36" t="str">
        <f t="shared" ca="1" si="0"/>
        <v/>
      </c>
      <c r="Q5" s="36" t="str">
        <f t="shared" ca="1" si="0"/>
        <v/>
      </c>
      <c r="R5" s="36" t="str">
        <f t="shared" ca="1" si="0"/>
        <v/>
      </c>
      <c r="S5" s="36" t="str">
        <f t="shared" ca="1" si="0"/>
        <v/>
      </c>
      <c r="T5" s="36" t="str">
        <f t="shared" ca="1" si="0"/>
        <v/>
      </c>
      <c r="U5" s="36" t="str">
        <f t="shared" ca="1" si="0"/>
        <v/>
      </c>
      <c r="V5" s="36" t="str">
        <f t="shared" ca="1" si="0"/>
        <v/>
      </c>
      <c r="W5" s="36" t="str">
        <f t="shared" ca="1" si="0"/>
        <v/>
      </c>
      <c r="X5" s="36" t="str">
        <f t="shared" ca="1" si="0"/>
        <v/>
      </c>
      <c r="Y5" s="36" t="str">
        <f t="shared" ca="1" si="0"/>
        <v/>
      </c>
      <c r="Z5" s="36" t="str">
        <f t="shared" ca="1" si="0"/>
        <v/>
      </c>
      <c r="AA5" s="36" t="str">
        <f t="shared" ca="1" si="0"/>
        <v/>
      </c>
      <c r="AB5" s="36" t="str">
        <f t="shared" ca="1" si="0"/>
        <v/>
      </c>
      <c r="AC5" s="36" t="str">
        <f t="shared" ca="1" si="0"/>
        <v/>
      </c>
      <c r="AD5" s="36" t="str">
        <f t="shared" ca="1" si="0"/>
        <v/>
      </c>
      <c r="AE5" s="36" t="str">
        <f t="shared" ca="1" si="0"/>
        <v/>
      </c>
    </row>
    <row r="6" spans="1:31" s="8" customFormat="1" hidden="1" x14ac:dyDescent="0.3">
      <c r="A6" s="37" t="s">
        <v>7</v>
      </c>
      <c r="B6" s="38">
        <f>IF(COUNTA(A10:A237)=0,1,COUNTA(A10:A237))</f>
        <v>10</v>
      </c>
      <c r="C6" s="38"/>
      <c r="D6" s="37" t="s">
        <v>8</v>
      </c>
      <c r="E6" s="38">
        <f ca="1">IF(COUNTIF(G5:AE5,"&gt;0")=0,1,COUNTIF(G5:AE5,"&gt;0"))</f>
        <v>4</v>
      </c>
      <c r="F6" s="38"/>
      <c r="G6" s="38">
        <f ca="1">IF(G9="","",$F5-$F5/($B4-1)*(G9-1))</f>
        <v>23</v>
      </c>
      <c r="H6" s="38">
        <f t="shared" ref="H6:AE6" ca="1" si="1">IF(H9="","",TotalEffort-TotalEffort/(ImplementationDays)*(H9-1))</f>
        <v>17.25</v>
      </c>
      <c r="I6" s="38">
        <f t="shared" ca="1" si="1"/>
        <v>11.5</v>
      </c>
      <c r="J6" s="38">
        <f t="shared" ca="1" si="1"/>
        <v>5.75</v>
      </c>
      <c r="K6" s="38" t="str">
        <f t="shared" si="1"/>
        <v/>
      </c>
      <c r="L6" s="38" t="str">
        <f t="shared" si="1"/>
        <v/>
      </c>
      <c r="M6" s="38" t="str">
        <f t="shared" si="1"/>
        <v/>
      </c>
      <c r="N6" s="38" t="str">
        <f t="shared" si="1"/>
        <v/>
      </c>
      <c r="O6" s="38" t="str">
        <f t="shared" si="1"/>
        <v/>
      </c>
      <c r="P6" s="38" t="str">
        <f t="shared" si="1"/>
        <v/>
      </c>
      <c r="Q6" s="38" t="str">
        <f t="shared" si="1"/>
        <v/>
      </c>
      <c r="R6" s="38" t="str">
        <f t="shared" si="1"/>
        <v/>
      </c>
      <c r="S6" s="38" t="str">
        <f t="shared" si="1"/>
        <v/>
      </c>
      <c r="T6" s="38" t="str">
        <f t="shared" si="1"/>
        <v/>
      </c>
      <c r="U6" s="38" t="str">
        <f t="shared" si="1"/>
        <v/>
      </c>
      <c r="V6" s="38" t="str">
        <f t="shared" si="1"/>
        <v/>
      </c>
      <c r="W6" s="38" t="str">
        <f t="shared" si="1"/>
        <v/>
      </c>
      <c r="X6" s="38" t="str">
        <f t="shared" si="1"/>
        <v/>
      </c>
      <c r="Y6" s="38" t="str">
        <f t="shared" si="1"/>
        <v/>
      </c>
      <c r="Z6" s="38" t="str">
        <f t="shared" si="1"/>
        <v/>
      </c>
      <c r="AA6" s="38" t="str">
        <f t="shared" si="1"/>
        <v/>
      </c>
      <c r="AB6" s="38" t="str">
        <f t="shared" si="1"/>
        <v/>
      </c>
      <c r="AC6" s="38" t="str">
        <f t="shared" si="1"/>
        <v/>
      </c>
      <c r="AD6" s="38" t="str">
        <f t="shared" si="1"/>
        <v/>
      </c>
      <c r="AE6" s="38" t="str">
        <f t="shared" si="1"/>
        <v/>
      </c>
    </row>
    <row r="7" spans="1:31" s="8" customFormat="1" hidden="1" x14ac:dyDescent="0.3">
      <c r="A7" s="39" t="s">
        <v>11</v>
      </c>
      <c r="B7" s="37"/>
      <c r="C7" s="37"/>
      <c r="D7" s="37" t="s">
        <v>9</v>
      </c>
      <c r="E7" s="38"/>
      <c r="F7" s="38"/>
      <c r="G7" s="38">
        <f t="shared" ref="G7:AE7" ca="1" si="2">IF(TREND(OFFSET($G5,0,DoneDays-TrendDays,1,TrendDays),OFFSET($G8,0,DoneDays-TrendDays,1,TrendDays),G8)&lt;0,"",TREND(OFFSET($G5,0,DoneDays-TrendDays,1,TrendDays),OFFSET($G8,0,DoneDays-TrendDays,1,TrendDays),G8))</f>
        <v>21.000000000000004</v>
      </c>
      <c r="H7" s="38">
        <f t="shared" ca="1" si="2"/>
        <v>16</v>
      </c>
      <c r="I7" s="38">
        <f t="shared" ca="1" si="2"/>
        <v>11</v>
      </c>
      <c r="J7" s="38">
        <f t="shared" ca="1" si="2"/>
        <v>6</v>
      </c>
      <c r="K7" s="38">
        <f t="shared" ca="1" si="2"/>
        <v>1</v>
      </c>
      <c r="L7" s="38" t="str">
        <f t="shared" ca="1" si="2"/>
        <v/>
      </c>
      <c r="M7" s="38" t="str">
        <f t="shared" ca="1" si="2"/>
        <v/>
      </c>
      <c r="N7" s="38" t="str">
        <f t="shared" ca="1" si="2"/>
        <v/>
      </c>
      <c r="O7" s="38" t="str">
        <f t="shared" ca="1" si="2"/>
        <v/>
      </c>
      <c r="P7" s="38" t="str">
        <f t="shared" ca="1" si="2"/>
        <v/>
      </c>
      <c r="Q7" s="38" t="str">
        <f t="shared" ca="1" si="2"/>
        <v/>
      </c>
      <c r="R7" s="38" t="str">
        <f t="shared" ca="1" si="2"/>
        <v/>
      </c>
      <c r="S7" s="38" t="str">
        <f t="shared" ca="1" si="2"/>
        <v/>
      </c>
      <c r="T7" s="38" t="str">
        <f t="shared" ca="1" si="2"/>
        <v/>
      </c>
      <c r="U7" s="38" t="str">
        <f t="shared" ca="1" si="2"/>
        <v/>
      </c>
      <c r="V7" s="38" t="str">
        <f t="shared" ca="1" si="2"/>
        <v/>
      </c>
      <c r="W7" s="38" t="str">
        <f t="shared" ca="1" si="2"/>
        <v/>
      </c>
      <c r="X7" s="38" t="str">
        <f t="shared" ca="1" si="2"/>
        <v/>
      </c>
      <c r="Y7" s="38" t="str">
        <f t="shared" ca="1" si="2"/>
        <v/>
      </c>
      <c r="Z7" s="38" t="str">
        <f t="shared" ca="1" si="2"/>
        <v/>
      </c>
      <c r="AA7" s="38" t="str">
        <f t="shared" ca="1" si="2"/>
        <v/>
      </c>
      <c r="AB7" s="38" t="str">
        <f t="shared" ca="1" si="2"/>
        <v/>
      </c>
      <c r="AC7" s="38" t="str">
        <f t="shared" ca="1" si="2"/>
        <v/>
      </c>
      <c r="AD7" s="38" t="str">
        <f t="shared" ca="1" si="2"/>
        <v/>
      </c>
      <c r="AE7" s="38" t="str">
        <f t="shared" ca="1" si="2"/>
        <v/>
      </c>
    </row>
    <row r="8" spans="1:31" s="8" customFormat="1" hidden="1" x14ac:dyDescent="0.3">
      <c r="A8" s="39" t="s">
        <v>12</v>
      </c>
      <c r="B8" s="37"/>
      <c r="C8" s="37"/>
      <c r="D8" s="37" t="s">
        <v>10</v>
      </c>
      <c r="E8" s="38">
        <f ca="1">IF(DoneDays&gt;B5,B5,DoneDays)</f>
        <v>2</v>
      </c>
      <c r="F8" s="38"/>
      <c r="G8" s="38">
        <f ca="1">IF(DoneDays&gt;F8,F8+1,"")</f>
        <v>1</v>
      </c>
      <c r="H8" s="38">
        <v>2</v>
      </c>
      <c r="I8" s="38">
        <v>3</v>
      </c>
      <c r="J8" s="38">
        <v>4</v>
      </c>
      <c r="K8" s="38">
        <v>5</v>
      </c>
      <c r="L8" s="38">
        <v>6</v>
      </c>
      <c r="M8" s="38">
        <v>7</v>
      </c>
      <c r="N8" s="38">
        <v>8</v>
      </c>
      <c r="O8" s="38">
        <v>9</v>
      </c>
      <c r="P8" s="38">
        <v>10</v>
      </c>
      <c r="Q8" s="38">
        <v>11</v>
      </c>
      <c r="R8" s="38">
        <v>12</v>
      </c>
      <c r="S8" s="38">
        <v>13</v>
      </c>
      <c r="T8" s="38">
        <v>14</v>
      </c>
      <c r="U8" s="38">
        <v>15</v>
      </c>
      <c r="V8" s="38">
        <v>16</v>
      </c>
      <c r="W8" s="38">
        <v>17</v>
      </c>
      <c r="X8" s="38">
        <v>18</v>
      </c>
      <c r="Y8" s="38">
        <v>19</v>
      </c>
      <c r="Z8" s="38">
        <v>20</v>
      </c>
      <c r="AA8" s="38">
        <v>21</v>
      </c>
      <c r="AB8" s="38">
        <v>22</v>
      </c>
      <c r="AC8" s="38">
        <v>23</v>
      </c>
      <c r="AD8" s="38">
        <v>24</v>
      </c>
      <c r="AE8" s="38">
        <v>25</v>
      </c>
    </row>
    <row r="9" spans="1:31" x14ac:dyDescent="0.25">
      <c r="A9" s="32" t="s">
        <v>40</v>
      </c>
      <c r="B9" s="40" t="s">
        <v>6</v>
      </c>
      <c r="C9" s="40" t="s">
        <v>38</v>
      </c>
      <c r="D9" s="40" t="s">
        <v>1</v>
      </c>
      <c r="E9" s="40" t="s">
        <v>0</v>
      </c>
      <c r="F9" s="40" t="s">
        <v>3</v>
      </c>
      <c r="G9" s="40">
        <v>1</v>
      </c>
      <c r="H9" s="40">
        <f t="shared" ref="H9:AE9" si="3">IF($B$4&gt;G9,G9+1,"")</f>
        <v>2</v>
      </c>
      <c r="I9" s="40">
        <f t="shared" si="3"/>
        <v>3</v>
      </c>
      <c r="J9" s="40">
        <f t="shared" si="3"/>
        <v>4</v>
      </c>
      <c r="K9" s="40" t="str">
        <f t="shared" si="3"/>
        <v/>
      </c>
      <c r="L9" s="40" t="str">
        <f t="shared" si="3"/>
        <v/>
      </c>
      <c r="M9" s="40" t="str">
        <f t="shared" si="3"/>
        <v/>
      </c>
      <c r="N9" s="40" t="str">
        <f t="shared" si="3"/>
        <v/>
      </c>
      <c r="O9" s="40" t="str">
        <f t="shared" si="3"/>
        <v/>
      </c>
      <c r="P9" s="40" t="str">
        <f t="shared" si="3"/>
        <v/>
      </c>
      <c r="Q9" s="40" t="str">
        <f t="shared" si="3"/>
        <v/>
      </c>
      <c r="R9" s="40" t="str">
        <f t="shared" si="3"/>
        <v/>
      </c>
      <c r="S9" s="40" t="str">
        <f t="shared" si="3"/>
        <v/>
      </c>
      <c r="T9" s="40" t="str">
        <f t="shared" si="3"/>
        <v/>
      </c>
      <c r="U9" s="40" t="str">
        <f t="shared" si="3"/>
        <v/>
      </c>
      <c r="V9" s="40" t="str">
        <f t="shared" si="3"/>
        <v/>
      </c>
      <c r="W9" s="40" t="str">
        <f t="shared" si="3"/>
        <v/>
      </c>
      <c r="X9" s="40" t="str">
        <f t="shared" si="3"/>
        <v/>
      </c>
      <c r="Y9" s="40" t="str">
        <f t="shared" si="3"/>
        <v/>
      </c>
      <c r="Z9" s="40" t="str">
        <f t="shared" si="3"/>
        <v/>
      </c>
      <c r="AA9" s="40" t="str">
        <f t="shared" si="3"/>
        <v/>
      </c>
      <c r="AB9" s="40" t="str">
        <f t="shared" si="3"/>
        <v/>
      </c>
      <c r="AC9" s="40" t="str">
        <f t="shared" si="3"/>
        <v/>
      </c>
      <c r="AD9" s="40" t="str">
        <f t="shared" si="3"/>
        <v/>
      </c>
      <c r="AE9" s="40" t="str">
        <f t="shared" si="3"/>
        <v/>
      </c>
    </row>
    <row r="10" spans="1:31" x14ac:dyDescent="0.3">
      <c r="A10" s="8" t="s">
        <v>70</v>
      </c>
      <c r="B10" s="10">
        <v>8</v>
      </c>
      <c r="C10" s="10">
        <v>2</v>
      </c>
      <c r="D10" s="10" t="s">
        <v>17</v>
      </c>
      <c r="E10" s="10" t="s">
        <v>16</v>
      </c>
      <c r="F10" s="10">
        <v>2</v>
      </c>
      <c r="G10" s="10">
        <v>2</v>
      </c>
      <c r="H10" s="10">
        <v>1</v>
      </c>
      <c r="I10" s="10"/>
      <c r="J10" s="10"/>
    </row>
    <row r="11" spans="1:31" x14ac:dyDescent="0.3">
      <c r="A11" s="8" t="s">
        <v>74</v>
      </c>
      <c r="B11" s="10">
        <v>9</v>
      </c>
      <c r="C11" s="10">
        <v>3</v>
      </c>
      <c r="D11" s="10" t="s">
        <v>19</v>
      </c>
      <c r="E11" s="10" t="s">
        <v>16</v>
      </c>
      <c r="F11" s="10">
        <v>3</v>
      </c>
      <c r="G11" s="10">
        <v>3</v>
      </c>
      <c r="H11" s="10">
        <v>2</v>
      </c>
      <c r="I11" s="10">
        <v>1</v>
      </c>
      <c r="J11" s="10">
        <v>1</v>
      </c>
    </row>
    <row r="12" spans="1:31" x14ac:dyDescent="0.3">
      <c r="A12" s="8" t="s">
        <v>75</v>
      </c>
      <c r="B12" s="10">
        <v>10</v>
      </c>
      <c r="C12" s="10">
        <v>3</v>
      </c>
      <c r="D12" s="10" t="s">
        <v>19</v>
      </c>
      <c r="E12" s="10" t="s">
        <v>16</v>
      </c>
      <c r="F12" s="10">
        <v>3</v>
      </c>
      <c r="G12" s="10">
        <v>3</v>
      </c>
      <c r="H12" s="10">
        <v>2</v>
      </c>
      <c r="I12" s="10">
        <v>1</v>
      </c>
      <c r="J12" s="10">
        <v>1</v>
      </c>
    </row>
    <row r="13" spans="1:31" x14ac:dyDescent="0.3">
      <c r="A13" s="8" t="s">
        <v>72</v>
      </c>
      <c r="B13" s="10">
        <v>11</v>
      </c>
      <c r="C13" s="10">
        <v>2</v>
      </c>
      <c r="D13" s="10" t="s">
        <v>20</v>
      </c>
      <c r="E13" s="10" t="s">
        <v>16</v>
      </c>
      <c r="F13" s="10">
        <v>2</v>
      </c>
      <c r="G13" s="10">
        <v>2</v>
      </c>
      <c r="H13" s="10">
        <v>1</v>
      </c>
      <c r="I13" s="10"/>
      <c r="J13" s="10"/>
      <c r="AD13" s="3" t="str">
        <f>IF(OR(AD$9="",$F13=""),"",AC13)</f>
        <v/>
      </c>
      <c r="AE13" s="3" t="str">
        <f>IF(OR(AE$9="",$F13=""),"",AD13)</f>
        <v/>
      </c>
    </row>
    <row r="14" spans="1:31" x14ac:dyDescent="0.3">
      <c r="A14" s="2" t="s">
        <v>83</v>
      </c>
      <c r="B14" s="3">
        <v>12</v>
      </c>
      <c r="C14" s="3">
        <v>2</v>
      </c>
      <c r="D14" s="10" t="s">
        <v>18</v>
      </c>
      <c r="E14" s="3" t="s">
        <v>16</v>
      </c>
      <c r="F14" s="3">
        <v>2</v>
      </c>
      <c r="G14" s="3">
        <v>2</v>
      </c>
      <c r="H14" s="3">
        <v>1</v>
      </c>
      <c r="I14" s="3">
        <v>1</v>
      </c>
      <c r="AD14" s="3" t="str">
        <f>IF(OR(AD$9="",$F14=""),"",AC14)</f>
        <v/>
      </c>
      <c r="AE14" s="3" t="str">
        <f>IF(OR(AE$9="",$F14=""),"",AD14)</f>
        <v/>
      </c>
    </row>
    <row r="15" spans="1:31" x14ac:dyDescent="0.3">
      <c r="A15" s="4" t="s">
        <v>114</v>
      </c>
      <c r="B15" s="3">
        <v>13</v>
      </c>
      <c r="C15" s="3">
        <v>1</v>
      </c>
      <c r="D15" s="10" t="s">
        <v>17</v>
      </c>
      <c r="E15" s="3" t="s">
        <v>16</v>
      </c>
      <c r="F15" s="3">
        <v>1</v>
      </c>
      <c r="G15" s="3">
        <f>IF(OR(G$9="",$F15=""),"",F15)</f>
        <v>1</v>
      </c>
      <c r="AD15" s="3" t="str">
        <f>IF(OR(AD$9="",$F15=""),"",AC15)</f>
        <v/>
      </c>
      <c r="AE15" s="3" t="str">
        <f>IF(OR(AE$9="",$F15=""),"",AD15)</f>
        <v/>
      </c>
    </row>
    <row r="16" spans="1:31" x14ac:dyDescent="0.3">
      <c r="A16" s="4" t="s">
        <v>87</v>
      </c>
      <c r="B16" s="3">
        <v>14</v>
      </c>
      <c r="C16" s="3">
        <v>3</v>
      </c>
      <c r="D16" s="10" t="s">
        <v>20</v>
      </c>
      <c r="E16" s="3" t="s">
        <v>16</v>
      </c>
      <c r="F16" s="3">
        <v>3</v>
      </c>
      <c r="G16" s="3">
        <v>3</v>
      </c>
      <c r="H16" s="3">
        <v>3</v>
      </c>
      <c r="I16" s="3">
        <v>2</v>
      </c>
      <c r="J16" s="3">
        <v>1</v>
      </c>
      <c r="AD16" s="3" t="str">
        <f>IF(OR(AD$9="",$F16=""),"",AC16)</f>
        <v/>
      </c>
      <c r="AE16" s="3" t="str">
        <f>IF(OR(AE$9="",$F16=""),"",AD16)</f>
        <v/>
      </c>
    </row>
    <row r="17" spans="1:31" x14ac:dyDescent="0.3">
      <c r="A17" s="4" t="s">
        <v>88</v>
      </c>
      <c r="B17" s="3">
        <v>15</v>
      </c>
      <c r="C17" s="3">
        <v>3</v>
      </c>
      <c r="D17" s="10" t="s">
        <v>17</v>
      </c>
      <c r="E17" s="3" t="s">
        <v>16</v>
      </c>
      <c r="F17" s="3">
        <v>3</v>
      </c>
      <c r="G17" s="3">
        <v>3</v>
      </c>
      <c r="H17" s="3">
        <v>3</v>
      </c>
      <c r="I17" s="3">
        <v>2</v>
      </c>
      <c r="J17" s="3">
        <v>1</v>
      </c>
      <c r="AD17" s="3" t="str">
        <f>IF(OR(AD$9="",$F17=""),"",AC17)</f>
        <v/>
      </c>
      <c r="AE17" s="3" t="str">
        <f>IF(OR(AE$9="",$F17=""),"",AD17)</f>
        <v/>
      </c>
    </row>
    <row r="18" spans="1:31" ht="15" customHeight="1" x14ac:dyDescent="0.3">
      <c r="A18" s="4" t="s">
        <v>93</v>
      </c>
      <c r="B18" s="3">
        <v>16</v>
      </c>
      <c r="C18" s="3">
        <v>2</v>
      </c>
      <c r="D18" s="10" t="s">
        <v>18</v>
      </c>
      <c r="E18" s="3" t="s">
        <v>16</v>
      </c>
      <c r="F18" s="3">
        <v>2</v>
      </c>
      <c r="G18" s="3">
        <v>2</v>
      </c>
      <c r="H18" s="3">
        <v>2</v>
      </c>
      <c r="I18" s="3">
        <v>2</v>
      </c>
      <c r="J18" s="3">
        <v>2</v>
      </c>
      <c r="AD18" s="3" t="str">
        <f>IF(OR(AD$9="",$F18=""),"",AC18)</f>
        <v/>
      </c>
      <c r="AE18" s="3" t="str">
        <f>IF(OR(AE$9="",$F18=""),"",AD18)</f>
        <v/>
      </c>
    </row>
    <row r="19" spans="1:31" x14ac:dyDescent="0.3">
      <c r="A19" s="4" t="s">
        <v>86</v>
      </c>
      <c r="B19" s="3">
        <v>17</v>
      </c>
      <c r="C19" s="3">
        <v>2</v>
      </c>
      <c r="D19" s="10" t="s">
        <v>18</v>
      </c>
      <c r="E19" s="3" t="s">
        <v>16</v>
      </c>
      <c r="F19" s="3">
        <v>2</v>
      </c>
      <c r="G19" s="3">
        <f>IF(OR(G$9="",$F19=""),"",F19)</f>
        <v>2</v>
      </c>
      <c r="H19" s="3">
        <v>2</v>
      </c>
      <c r="I19" s="3">
        <v>2</v>
      </c>
      <c r="AD19" s="3" t="str">
        <f>IF(OR(AD$9="",$F19=""),"",AC19)</f>
        <v/>
      </c>
      <c r="AE19" s="3" t="str">
        <f>IF(OR(AE$9="",$F19=""),"",AD19)</f>
        <v/>
      </c>
    </row>
    <row r="20" spans="1:31" x14ac:dyDescent="0.3">
      <c r="C20" s="36">
        <f>SUM(C10:C19)</f>
        <v>23</v>
      </c>
      <c r="D20" s="8"/>
      <c r="E20" s="4" t="str">
        <f t="shared" ref="E20:E36" si="4">IF(A20&lt;&gt;"","Planned","")</f>
        <v/>
      </c>
      <c r="G20" s="3" t="str">
        <f t="shared" ref="G20:V36" si="5">IF(OR(G$9="",$F20=""),"",F20)</f>
        <v/>
      </c>
      <c r="AD20" s="3" t="str">
        <f t="shared" ref="AD20:AE42" si="6">IF(OR(AD$9="",$F20=""),"",AC20)</f>
        <v/>
      </c>
      <c r="AE20" s="3" t="str">
        <f t="shared" si="6"/>
        <v/>
      </c>
    </row>
    <row r="21" spans="1:31" x14ac:dyDescent="0.3">
      <c r="A21" s="16"/>
      <c r="D21" s="8"/>
      <c r="G21" s="3" t="str">
        <f t="shared" si="5"/>
        <v/>
      </c>
      <c r="AD21" s="3" t="str">
        <f t="shared" si="6"/>
        <v/>
      </c>
      <c r="AE21" s="3" t="str">
        <f t="shared" si="6"/>
        <v/>
      </c>
    </row>
    <row r="22" spans="1:31" x14ac:dyDescent="0.3">
      <c r="A22" s="16"/>
      <c r="D22" s="8"/>
      <c r="G22" s="3" t="str">
        <f t="shared" si="5"/>
        <v/>
      </c>
      <c r="AD22" s="3" t="str">
        <f t="shared" si="6"/>
        <v/>
      </c>
      <c r="AE22" s="3" t="str">
        <f t="shared" si="6"/>
        <v/>
      </c>
    </row>
    <row r="23" spans="1:31" x14ac:dyDescent="0.3">
      <c r="A23" s="16"/>
      <c r="D23" s="8"/>
      <c r="G23" s="3" t="str">
        <f t="shared" si="5"/>
        <v/>
      </c>
      <c r="AD23" s="3" t="str">
        <f t="shared" si="6"/>
        <v/>
      </c>
      <c r="AE23" s="3" t="str">
        <f t="shared" si="6"/>
        <v/>
      </c>
    </row>
    <row r="24" spans="1:31" x14ac:dyDescent="0.3">
      <c r="A24" s="16"/>
      <c r="D24" s="8"/>
      <c r="G24" s="3" t="str">
        <f t="shared" si="5"/>
        <v/>
      </c>
      <c r="AD24" s="3" t="str">
        <f t="shared" si="6"/>
        <v/>
      </c>
      <c r="AE24" s="3" t="str">
        <f t="shared" si="6"/>
        <v/>
      </c>
    </row>
    <row r="25" spans="1:31" x14ac:dyDescent="0.3">
      <c r="A25" s="16"/>
      <c r="D25" s="8"/>
      <c r="G25" s="3" t="str">
        <f t="shared" si="5"/>
        <v/>
      </c>
      <c r="AD25" s="3" t="str">
        <f t="shared" si="6"/>
        <v/>
      </c>
      <c r="AE25" s="3" t="str">
        <f t="shared" si="6"/>
        <v/>
      </c>
    </row>
    <row r="26" spans="1:31" x14ac:dyDescent="0.3">
      <c r="A26" s="16"/>
      <c r="D26" s="8"/>
      <c r="G26" s="3" t="str">
        <f t="shared" si="5"/>
        <v/>
      </c>
      <c r="AD26" s="3" t="str">
        <f t="shared" si="6"/>
        <v/>
      </c>
      <c r="AE26" s="3" t="str">
        <f t="shared" si="6"/>
        <v/>
      </c>
    </row>
    <row r="27" spans="1:31" x14ac:dyDescent="0.3">
      <c r="A27" s="16"/>
      <c r="D27" s="8"/>
      <c r="G27" s="3" t="str">
        <f t="shared" si="5"/>
        <v/>
      </c>
      <c r="AD27" s="3" t="str">
        <f t="shared" si="6"/>
        <v/>
      </c>
      <c r="AE27" s="3" t="str">
        <f t="shared" si="6"/>
        <v/>
      </c>
    </row>
    <row r="28" spans="1:31" x14ac:dyDescent="0.3">
      <c r="A28" s="16"/>
      <c r="D28" s="8"/>
      <c r="G28" s="3" t="str">
        <f t="shared" si="5"/>
        <v/>
      </c>
      <c r="AD28" s="3" t="str">
        <f t="shared" si="6"/>
        <v/>
      </c>
      <c r="AE28" s="3" t="str">
        <f t="shared" si="6"/>
        <v/>
      </c>
    </row>
    <row r="29" spans="1:31" x14ac:dyDescent="0.3">
      <c r="A29" s="16"/>
      <c r="D29" s="8"/>
      <c r="G29" s="3" t="str">
        <f t="shared" si="5"/>
        <v/>
      </c>
      <c r="AD29" s="3" t="str">
        <f t="shared" si="6"/>
        <v/>
      </c>
      <c r="AE29" s="3" t="str">
        <f t="shared" si="6"/>
        <v/>
      </c>
    </row>
    <row r="30" spans="1:31" x14ac:dyDescent="0.3">
      <c r="A30" s="16"/>
      <c r="D30" s="8"/>
      <c r="G30" s="3" t="str">
        <f t="shared" si="5"/>
        <v/>
      </c>
      <c r="AD30" s="3" t="str">
        <f t="shared" si="6"/>
        <v/>
      </c>
      <c r="AE30" s="3" t="str">
        <f t="shared" si="6"/>
        <v/>
      </c>
    </row>
    <row r="31" spans="1:31" x14ac:dyDescent="0.3">
      <c r="D31" s="8"/>
      <c r="E31" s="4" t="str">
        <f t="shared" si="4"/>
        <v/>
      </c>
      <c r="G31" s="3" t="str">
        <f t="shared" si="5"/>
        <v/>
      </c>
      <c r="AD31" s="3" t="str">
        <f t="shared" si="6"/>
        <v/>
      </c>
      <c r="AE31" s="3" t="str">
        <f t="shared" si="6"/>
        <v/>
      </c>
    </row>
    <row r="32" spans="1:31" x14ac:dyDescent="0.3">
      <c r="D32" s="8"/>
      <c r="E32" s="4" t="str">
        <f t="shared" si="4"/>
        <v/>
      </c>
      <c r="G32" s="3" t="str">
        <f t="shared" si="5"/>
        <v/>
      </c>
      <c r="AD32" s="3" t="str">
        <f t="shared" si="6"/>
        <v/>
      </c>
      <c r="AE32" s="3" t="str">
        <f t="shared" si="6"/>
        <v/>
      </c>
    </row>
    <row r="33" spans="1:31" x14ac:dyDescent="0.3">
      <c r="D33" s="8"/>
      <c r="E33" s="4" t="str">
        <f t="shared" si="4"/>
        <v/>
      </c>
      <c r="G33" s="3" t="str">
        <f t="shared" si="5"/>
        <v/>
      </c>
      <c r="AD33" s="3" t="str">
        <f t="shared" si="6"/>
        <v/>
      </c>
      <c r="AE33" s="3" t="str">
        <f t="shared" si="6"/>
        <v/>
      </c>
    </row>
    <row r="34" spans="1:31" x14ac:dyDescent="0.3">
      <c r="D34" s="8"/>
      <c r="E34" s="4" t="str">
        <f t="shared" si="4"/>
        <v/>
      </c>
      <c r="G34" s="3" t="str">
        <f t="shared" si="5"/>
        <v/>
      </c>
      <c r="AD34" s="3" t="str">
        <f t="shared" si="6"/>
        <v/>
      </c>
      <c r="AE34" s="3" t="str">
        <f t="shared" si="6"/>
        <v/>
      </c>
    </row>
    <row r="35" spans="1:31" x14ac:dyDescent="0.3">
      <c r="D35" s="8"/>
      <c r="E35" s="4" t="str">
        <f t="shared" si="4"/>
        <v/>
      </c>
      <c r="G35" s="3" t="str">
        <f t="shared" si="5"/>
        <v/>
      </c>
      <c r="H35" s="3" t="str">
        <f t="shared" si="5"/>
        <v/>
      </c>
      <c r="I35" s="3" t="str">
        <f t="shared" si="5"/>
        <v/>
      </c>
      <c r="J35" s="3" t="str">
        <f t="shared" si="5"/>
        <v/>
      </c>
      <c r="K35" s="3" t="str">
        <f t="shared" si="5"/>
        <v/>
      </c>
      <c r="L35" s="3" t="str">
        <f t="shared" si="5"/>
        <v/>
      </c>
      <c r="M35" s="3" t="str">
        <f t="shared" si="5"/>
        <v/>
      </c>
      <c r="N35" s="3" t="str">
        <f t="shared" si="5"/>
        <v/>
      </c>
      <c r="O35" s="3" t="str">
        <f t="shared" si="5"/>
        <v/>
      </c>
      <c r="P35" s="3" t="str">
        <f t="shared" si="5"/>
        <v/>
      </c>
      <c r="Q35" s="3" t="str">
        <f t="shared" si="5"/>
        <v/>
      </c>
      <c r="R35" s="3" t="str">
        <f t="shared" si="5"/>
        <v/>
      </c>
      <c r="S35" s="3" t="str">
        <f t="shared" si="5"/>
        <v/>
      </c>
      <c r="T35" s="3" t="str">
        <f t="shared" si="5"/>
        <v/>
      </c>
      <c r="U35" s="3" t="str">
        <f t="shared" si="5"/>
        <v/>
      </c>
      <c r="V35" s="3" t="str">
        <f t="shared" si="5"/>
        <v/>
      </c>
      <c r="W35" s="3" t="str">
        <f t="shared" ref="W35:AC36" si="7">IF(OR(W$9="",$F35=""),"",V35)</f>
        <v/>
      </c>
      <c r="X35" s="3" t="str">
        <f t="shared" si="7"/>
        <v/>
      </c>
      <c r="Y35" s="3" t="str">
        <f t="shared" si="7"/>
        <v/>
      </c>
      <c r="Z35" s="3" t="str">
        <f t="shared" si="7"/>
        <v/>
      </c>
      <c r="AA35" s="3" t="str">
        <f t="shared" si="7"/>
        <v/>
      </c>
      <c r="AB35" s="3" t="str">
        <f t="shared" si="7"/>
        <v/>
      </c>
      <c r="AC35" s="3" t="str">
        <f t="shared" si="7"/>
        <v/>
      </c>
      <c r="AD35" s="3" t="str">
        <f t="shared" si="6"/>
        <v/>
      </c>
      <c r="AE35" s="3" t="str">
        <f t="shared" si="6"/>
        <v/>
      </c>
    </row>
    <row r="36" spans="1:31" x14ac:dyDescent="0.3">
      <c r="D36" s="8"/>
      <c r="E36" s="4" t="str">
        <f t="shared" si="4"/>
        <v/>
      </c>
      <c r="G36" s="3" t="str">
        <f t="shared" si="5"/>
        <v/>
      </c>
      <c r="H36" s="3" t="str">
        <f t="shared" si="5"/>
        <v/>
      </c>
      <c r="I36" s="3" t="str">
        <f t="shared" si="5"/>
        <v/>
      </c>
      <c r="J36" s="3" t="str">
        <f t="shared" si="5"/>
        <v/>
      </c>
      <c r="K36" s="3" t="str">
        <f t="shared" si="5"/>
        <v/>
      </c>
      <c r="L36" s="3" t="str">
        <f t="shared" si="5"/>
        <v/>
      </c>
      <c r="M36" s="3" t="str">
        <f t="shared" si="5"/>
        <v/>
      </c>
      <c r="N36" s="3" t="str">
        <f t="shared" si="5"/>
        <v/>
      </c>
      <c r="O36" s="3" t="str">
        <f t="shared" si="5"/>
        <v/>
      </c>
      <c r="P36" s="3" t="str">
        <f t="shared" si="5"/>
        <v/>
      </c>
      <c r="Q36" s="3" t="str">
        <f t="shared" si="5"/>
        <v/>
      </c>
      <c r="R36" s="3" t="str">
        <f t="shared" si="5"/>
        <v/>
      </c>
      <c r="S36" s="3" t="str">
        <f t="shared" si="5"/>
        <v/>
      </c>
      <c r="T36" s="3" t="str">
        <f t="shared" si="5"/>
        <v/>
      </c>
      <c r="U36" s="3" t="str">
        <f t="shared" si="5"/>
        <v/>
      </c>
      <c r="V36" s="3" t="str">
        <f t="shared" si="5"/>
        <v/>
      </c>
      <c r="W36" s="3" t="str">
        <f t="shared" si="7"/>
        <v/>
      </c>
      <c r="X36" s="3" t="str">
        <f t="shared" si="7"/>
        <v/>
      </c>
      <c r="Y36" s="3" t="str">
        <f t="shared" si="7"/>
        <v/>
      </c>
      <c r="Z36" s="3" t="str">
        <f t="shared" si="7"/>
        <v/>
      </c>
      <c r="AA36" s="3" t="str">
        <f t="shared" si="7"/>
        <v/>
      </c>
      <c r="AB36" s="3" t="str">
        <f t="shared" si="7"/>
        <v/>
      </c>
      <c r="AC36" s="3" t="str">
        <f t="shared" si="7"/>
        <v/>
      </c>
      <c r="AD36" s="3" t="str">
        <f t="shared" si="6"/>
        <v/>
      </c>
      <c r="AE36" s="3" t="str">
        <f t="shared" si="6"/>
        <v/>
      </c>
    </row>
    <row r="37" spans="1:31" x14ac:dyDescent="0.3">
      <c r="A37" s="2"/>
      <c r="D37" s="8"/>
      <c r="AD37" s="3" t="str">
        <f t="shared" si="6"/>
        <v/>
      </c>
      <c r="AE37" s="3" t="str">
        <f t="shared" si="6"/>
        <v/>
      </c>
    </row>
    <row r="38" spans="1:31" x14ac:dyDescent="0.3">
      <c r="A38" s="2"/>
      <c r="D38" s="8"/>
      <c r="AD38" s="3" t="str">
        <f t="shared" si="6"/>
        <v/>
      </c>
      <c r="AE38" s="3" t="str">
        <f t="shared" si="6"/>
        <v/>
      </c>
    </row>
    <row r="39" spans="1:31" x14ac:dyDescent="0.3">
      <c r="A39" s="2"/>
      <c r="D39" s="8"/>
      <c r="AD39" s="3" t="str">
        <f t="shared" si="6"/>
        <v/>
      </c>
      <c r="AE39" s="3" t="str">
        <f t="shared" si="6"/>
        <v/>
      </c>
    </row>
    <row r="40" spans="1:31" x14ac:dyDescent="0.3">
      <c r="A40" s="2"/>
      <c r="D40" s="8"/>
      <c r="AD40" s="3" t="str">
        <f t="shared" si="6"/>
        <v/>
      </c>
      <c r="AE40" s="3" t="str">
        <f t="shared" si="6"/>
        <v/>
      </c>
    </row>
    <row r="41" spans="1:31" x14ac:dyDescent="0.3">
      <c r="A41" s="2"/>
      <c r="D41" s="8"/>
      <c r="AD41" s="3" t="str">
        <f t="shared" si="6"/>
        <v/>
      </c>
      <c r="AE41" s="3" t="str">
        <f t="shared" si="6"/>
        <v/>
      </c>
    </row>
    <row r="42" spans="1:31" x14ac:dyDescent="0.3">
      <c r="A42" s="2"/>
      <c r="D42" s="8"/>
      <c r="AD42" s="3" t="str">
        <f t="shared" si="6"/>
        <v/>
      </c>
      <c r="AE42" s="3" t="str">
        <f t="shared" si="6"/>
        <v/>
      </c>
    </row>
    <row r="43" spans="1:31" x14ac:dyDescent="0.3">
      <c r="A43" s="2"/>
      <c r="D43" s="8"/>
    </row>
    <row r="44" spans="1:31" x14ac:dyDescent="0.3">
      <c r="A44" s="2"/>
      <c r="D44" s="8"/>
      <c r="AD44" s="3" t="str">
        <f t="shared" ref="AD44:AE52" si="8">IF(OR(AD$9="",$F44=""),"",AC44)</f>
        <v/>
      </c>
      <c r="AE44" s="3" t="str">
        <f t="shared" si="8"/>
        <v/>
      </c>
    </row>
    <row r="45" spans="1:31" x14ac:dyDescent="0.3">
      <c r="A45" s="2"/>
      <c r="D45" s="8"/>
      <c r="AD45" s="3" t="str">
        <f t="shared" si="8"/>
        <v/>
      </c>
      <c r="AE45" s="3" t="str">
        <f t="shared" si="8"/>
        <v/>
      </c>
    </row>
    <row r="46" spans="1:31" x14ac:dyDescent="0.3">
      <c r="A46" s="2"/>
      <c r="D46" s="8"/>
      <c r="AD46" s="3" t="str">
        <f t="shared" si="8"/>
        <v/>
      </c>
      <c r="AE46" s="3" t="str">
        <f t="shared" si="8"/>
        <v/>
      </c>
    </row>
    <row r="47" spans="1:31" x14ac:dyDescent="0.3">
      <c r="A47" s="2"/>
      <c r="D47" s="8"/>
      <c r="AD47" s="3" t="str">
        <f t="shared" si="8"/>
        <v/>
      </c>
      <c r="AE47" s="3" t="str">
        <f t="shared" si="8"/>
        <v/>
      </c>
    </row>
    <row r="48" spans="1:31" x14ac:dyDescent="0.3">
      <c r="A48" s="2"/>
      <c r="D48" s="8"/>
      <c r="AD48" s="3" t="str">
        <f t="shared" si="8"/>
        <v/>
      </c>
      <c r="AE48" s="3" t="str">
        <f t="shared" si="8"/>
        <v/>
      </c>
    </row>
    <row r="49" spans="1:31" x14ac:dyDescent="0.3">
      <c r="A49" s="2"/>
      <c r="D49" s="8"/>
      <c r="AD49" s="3" t="str">
        <f t="shared" si="8"/>
        <v/>
      </c>
      <c r="AE49" s="3" t="str">
        <f t="shared" si="8"/>
        <v/>
      </c>
    </row>
    <row r="50" spans="1:31" x14ac:dyDescent="0.3">
      <c r="A50" s="2"/>
      <c r="D50" s="8"/>
      <c r="AD50" s="3" t="str">
        <f t="shared" si="8"/>
        <v/>
      </c>
      <c r="AE50" s="3" t="str">
        <f t="shared" si="8"/>
        <v/>
      </c>
    </row>
    <row r="51" spans="1:31" x14ac:dyDescent="0.3">
      <c r="A51" s="2"/>
      <c r="D51" s="8"/>
      <c r="AD51" s="3" t="str">
        <f t="shared" si="8"/>
        <v/>
      </c>
      <c r="AE51" s="3" t="str">
        <f t="shared" si="8"/>
        <v/>
      </c>
    </row>
    <row r="52" spans="1:31" x14ac:dyDescent="0.3">
      <c r="A52" s="2"/>
      <c r="D52" s="8"/>
      <c r="AD52" s="3" t="str">
        <f t="shared" si="8"/>
        <v/>
      </c>
      <c r="AE52" s="3" t="str">
        <f t="shared" si="8"/>
        <v/>
      </c>
    </row>
    <row r="53" spans="1:31" x14ac:dyDescent="0.3">
      <c r="A53" s="2"/>
      <c r="D53" s="8"/>
    </row>
    <row r="54" spans="1:31" x14ac:dyDescent="0.3">
      <c r="A54" s="2"/>
      <c r="D54" s="8"/>
      <c r="AD54" s="3" t="str">
        <f t="shared" ref="AD54:AE58" si="9">IF(OR(AD$9="",$F54=""),"",AC54)</f>
        <v/>
      </c>
      <c r="AE54" s="3" t="str">
        <f t="shared" si="9"/>
        <v/>
      </c>
    </row>
    <row r="55" spans="1:31" x14ac:dyDescent="0.3">
      <c r="A55" s="2"/>
      <c r="D55" s="8"/>
      <c r="AD55" s="3" t="str">
        <f t="shared" si="9"/>
        <v/>
      </c>
      <c r="AE55" s="3" t="str">
        <f t="shared" si="9"/>
        <v/>
      </c>
    </row>
    <row r="56" spans="1:31" x14ac:dyDescent="0.3">
      <c r="A56" s="2"/>
      <c r="D56" s="8"/>
      <c r="AD56" s="3" t="str">
        <f t="shared" si="9"/>
        <v/>
      </c>
      <c r="AE56" s="3" t="str">
        <f t="shared" si="9"/>
        <v/>
      </c>
    </row>
    <row r="57" spans="1:31" x14ac:dyDescent="0.3">
      <c r="A57" s="2"/>
      <c r="D57" s="8"/>
      <c r="AD57" s="3" t="str">
        <f t="shared" si="9"/>
        <v/>
      </c>
      <c r="AE57" s="3" t="str">
        <f t="shared" si="9"/>
        <v/>
      </c>
    </row>
    <row r="58" spans="1:31" x14ac:dyDescent="0.3">
      <c r="A58" s="2"/>
      <c r="D58" s="8"/>
      <c r="AD58" s="3" t="str">
        <f t="shared" si="9"/>
        <v/>
      </c>
      <c r="AE58" s="3" t="str">
        <f t="shared" si="9"/>
        <v/>
      </c>
    </row>
    <row r="59" spans="1:31" x14ac:dyDescent="0.3">
      <c r="D59" s="8"/>
      <c r="E59" s="4" t="str">
        <f t="shared" ref="E59" si="10">IF(A59&lt;&gt;"","Planned","")</f>
        <v/>
      </c>
    </row>
    <row r="60" spans="1:31" x14ac:dyDescent="0.3">
      <c r="D60" s="8"/>
    </row>
    <row r="61" spans="1:31" x14ac:dyDescent="0.3">
      <c r="D61" s="8"/>
    </row>
    <row r="62" spans="1:31" x14ac:dyDescent="0.3">
      <c r="D62" s="8"/>
    </row>
    <row r="63" spans="1:31" x14ac:dyDescent="0.3">
      <c r="D63" s="8"/>
    </row>
    <row r="64" spans="1:31" x14ac:dyDescent="0.3">
      <c r="D64" s="8"/>
    </row>
    <row r="65" spans="4:4" x14ac:dyDescent="0.3">
      <c r="D65" s="8"/>
    </row>
    <row r="66" spans="4:4" x14ac:dyDescent="0.3">
      <c r="D66" s="8"/>
    </row>
    <row r="67" spans="4:4" x14ac:dyDescent="0.3">
      <c r="D67" s="8"/>
    </row>
    <row r="68" spans="4:4" x14ac:dyDescent="0.3">
      <c r="D68" s="8"/>
    </row>
    <row r="69" spans="4:4" x14ac:dyDescent="0.3">
      <c r="D69" s="8"/>
    </row>
    <row r="70" spans="4:4" x14ac:dyDescent="0.3">
      <c r="D70" s="8"/>
    </row>
    <row r="71" spans="4:4" x14ac:dyDescent="0.3">
      <c r="D71" s="8"/>
    </row>
    <row r="72" spans="4:4" x14ac:dyDescent="0.3">
      <c r="D72" s="8"/>
    </row>
    <row r="73" spans="4:4" x14ac:dyDescent="0.3">
      <c r="D73" s="8"/>
    </row>
    <row r="74" spans="4:4" x14ac:dyDescent="0.3">
      <c r="D74" s="8"/>
    </row>
    <row r="75" spans="4:4" x14ac:dyDescent="0.3">
      <c r="D75" s="8"/>
    </row>
    <row r="76" spans="4:4" x14ac:dyDescent="0.3">
      <c r="D76" s="8"/>
    </row>
    <row r="77" spans="4:4" x14ac:dyDescent="0.3">
      <c r="D77" s="8"/>
    </row>
    <row r="78" spans="4:4" x14ac:dyDescent="0.3">
      <c r="D78" s="8"/>
    </row>
    <row r="79" spans="4:4" x14ac:dyDescent="0.3">
      <c r="D79" s="8"/>
    </row>
    <row r="80" spans="4:4" x14ac:dyDescent="0.3">
      <c r="D80" s="8"/>
    </row>
    <row r="81" spans="4:4" x14ac:dyDescent="0.3">
      <c r="D81" s="8"/>
    </row>
    <row r="82" spans="4:4" x14ac:dyDescent="0.3">
      <c r="D82" s="8"/>
    </row>
  </sheetData>
  <mergeCells count="1">
    <mergeCell ref="G4:J4"/>
  </mergeCells>
  <conditionalFormatting sqref="A31:AE53 B21:AE30 A10:AE20">
    <cfRule type="expression" dxfId="32" priority="28" stopIfTrue="1">
      <formula>$E10="Done"</formula>
    </cfRule>
    <cfRule type="expression" dxfId="31" priority="29" stopIfTrue="1">
      <formula>$E10="Ongoing"</formula>
    </cfRule>
  </conditionalFormatting>
  <conditionalFormatting sqref="A21 A30">
    <cfRule type="expression" dxfId="30" priority="25" stopIfTrue="1">
      <formula>$F21="Done"</formula>
    </cfRule>
    <cfRule type="expression" dxfId="29" priority="26" stopIfTrue="1">
      <formula>$F21="Ongoing"</formula>
    </cfRule>
    <cfRule type="expression" dxfId="28" priority="27" stopIfTrue="1">
      <formula>$F21="Removed"</formula>
    </cfRule>
  </conditionalFormatting>
  <conditionalFormatting sqref="A22">
    <cfRule type="expression" dxfId="27" priority="22" stopIfTrue="1">
      <formula>$F22="Done"</formula>
    </cfRule>
    <cfRule type="expression" dxfId="26" priority="23" stopIfTrue="1">
      <formula>$F22="Ongoing"</formula>
    </cfRule>
    <cfRule type="expression" dxfId="25" priority="24" stopIfTrue="1">
      <formula>$F22="Removed"</formula>
    </cfRule>
  </conditionalFormatting>
  <conditionalFormatting sqref="A24">
    <cfRule type="expression" dxfId="24" priority="19" stopIfTrue="1">
      <formula>$F24="Done"</formula>
    </cfRule>
    <cfRule type="expression" dxfId="23" priority="20" stopIfTrue="1">
      <formula>$F24="Ongoing"</formula>
    </cfRule>
    <cfRule type="expression" dxfId="22" priority="21" stopIfTrue="1">
      <formula>$F24="Removed"</formula>
    </cfRule>
  </conditionalFormatting>
  <conditionalFormatting sqref="A23">
    <cfRule type="expression" dxfId="21" priority="16" stopIfTrue="1">
      <formula>$F23="Done"</formula>
    </cfRule>
    <cfRule type="expression" dxfId="20" priority="17" stopIfTrue="1">
      <formula>$F23="Ongoing"</formula>
    </cfRule>
    <cfRule type="expression" dxfId="19" priority="18" stopIfTrue="1">
      <formula>$F23="Removed"</formula>
    </cfRule>
  </conditionalFormatting>
  <conditionalFormatting sqref="A25">
    <cfRule type="expression" dxfId="18" priority="13" stopIfTrue="1">
      <formula>$F25="Done"</formula>
    </cfRule>
    <cfRule type="expression" dxfId="17" priority="14" stopIfTrue="1">
      <formula>$F25="Ongoing"</formula>
    </cfRule>
    <cfRule type="expression" dxfId="16" priority="15" stopIfTrue="1">
      <formula>$F25="Removed"</formula>
    </cfRule>
  </conditionalFormatting>
  <conditionalFormatting sqref="A27">
    <cfRule type="expression" dxfId="15" priority="10" stopIfTrue="1">
      <formula>$F27="Done"</formula>
    </cfRule>
    <cfRule type="expression" dxfId="14" priority="11" stopIfTrue="1">
      <formula>$F27="Ongoing"</formula>
    </cfRule>
    <cfRule type="expression" dxfId="13" priority="12" stopIfTrue="1">
      <formula>$F27="Removed"</formula>
    </cfRule>
  </conditionalFormatting>
  <conditionalFormatting sqref="A29">
    <cfRule type="expression" dxfId="12" priority="7" stopIfTrue="1">
      <formula>$F29="Done"</formula>
    </cfRule>
    <cfRule type="expression" dxfId="11" priority="8" stopIfTrue="1">
      <formula>$F29="Ongoing"</formula>
    </cfRule>
    <cfRule type="expression" dxfId="10" priority="9" stopIfTrue="1">
      <formula>$F29="Removed"</formula>
    </cfRule>
  </conditionalFormatting>
  <conditionalFormatting sqref="A28">
    <cfRule type="expression" dxfId="9" priority="4" stopIfTrue="1">
      <formula>$F28="Done"</formula>
    </cfRule>
    <cfRule type="expression" dxfId="8" priority="5" stopIfTrue="1">
      <formula>$F28="Ongoing"</formula>
    </cfRule>
    <cfRule type="expression" dxfId="7" priority="6" stopIfTrue="1">
      <formula>$F28="Removed"</formula>
    </cfRule>
  </conditionalFormatting>
  <conditionalFormatting sqref="A26">
    <cfRule type="expression" dxfId="6" priority="1" stopIfTrue="1">
      <formula>$F26="Done"</formula>
    </cfRule>
    <cfRule type="expression" dxfId="5" priority="2" stopIfTrue="1">
      <formula>$F26="Ongoing"</formula>
    </cfRule>
    <cfRule type="expression" dxfId="4" priority="3" stopIfTrue="1">
      <formula>$F26="Removed"</formula>
    </cfRule>
  </conditionalFormatting>
  <dataValidations count="1">
    <dataValidation type="list" allowBlank="1" showInputMessage="1" sqref="E10:E59 E3" xr:uid="{8FC3B6C7-35E3-44D6-B6F4-2F4D0C9E4366}">
      <formula1>"Planned,Ongoing,Done"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5AD55-36AA-451B-BF55-91CB4118FE60}">
  <dimension ref="A1:AE82"/>
  <sheetViews>
    <sheetView workbookViewId="0">
      <pane ySplit="9" topLeftCell="A10" activePane="bottomLeft" state="frozen"/>
      <selection pane="bottomLeft" activeCell="B15" sqref="B15"/>
    </sheetView>
  </sheetViews>
  <sheetFormatPr defaultColWidth="9.109375" defaultRowHeight="13.8" x14ac:dyDescent="0.25"/>
  <cols>
    <col min="1" max="1" width="43.44140625" style="4" customWidth="1"/>
    <col min="2" max="2" width="8.5546875" style="3" customWidth="1"/>
    <col min="3" max="3" width="10.44140625" style="4" bestFit="1" customWidth="1"/>
    <col min="4" max="4" width="13.6640625" style="4" customWidth="1"/>
    <col min="5" max="5" width="10.88671875" style="4" customWidth="1"/>
    <col min="6" max="6" width="6.5546875" style="3" customWidth="1"/>
    <col min="7" max="31" width="4.44140625" style="3" customWidth="1"/>
    <col min="32" max="16384" width="9.109375" style="4"/>
  </cols>
  <sheetData>
    <row r="1" spans="1:31" ht="18" x14ac:dyDescent="0.25">
      <c r="A1" s="11">
        <v>3</v>
      </c>
      <c r="B1" s="12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x14ac:dyDescent="0.25"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4" spans="1:31" x14ac:dyDescent="0.25">
      <c r="A4" s="32" t="s">
        <v>113</v>
      </c>
      <c r="B4" s="33">
        <v>4</v>
      </c>
      <c r="C4" s="32"/>
      <c r="D4" s="32"/>
      <c r="E4" s="34"/>
      <c r="F4" s="40" t="s">
        <v>2</v>
      </c>
      <c r="G4" s="48" t="s">
        <v>112</v>
      </c>
      <c r="H4" s="48"/>
      <c r="I4" s="48"/>
      <c r="J4" s="48"/>
      <c r="K4" s="32"/>
      <c r="L4" s="32"/>
      <c r="M4" s="32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</row>
    <row r="5" spans="1:31" x14ac:dyDescent="0.25">
      <c r="A5" s="32" t="s">
        <v>39</v>
      </c>
      <c r="B5" s="33">
        <v>2</v>
      </c>
      <c r="C5" s="32"/>
      <c r="D5" s="32"/>
      <c r="E5" s="43" t="s">
        <v>5</v>
      </c>
      <c r="F5" s="36">
        <f ca="1">SUM(OFFSET(F9,1,0,TaskRows,1))</f>
        <v>21</v>
      </c>
      <c r="G5" s="36">
        <f ca="1">IF(AND(SUM(OFFSET(G9,1,0,TaskRows,1))=0),0,SUM(OFFSET(G9,1,0,TaskRows,1)))</f>
        <v>21</v>
      </c>
      <c r="H5" s="36">
        <f t="shared" ref="H5:AE5" ca="1" si="0">IF(AND(SUM(OFFSET(H9,1,0,TaskRows,1))=0),"",SUM(OFFSET(H9,1,0,TaskRows,1)))</f>
        <v>15</v>
      </c>
      <c r="I5" s="36">
        <f t="shared" ca="1" si="0"/>
        <v>9</v>
      </c>
      <c r="J5" s="36">
        <f t="shared" ca="1" si="0"/>
        <v>3</v>
      </c>
      <c r="K5" s="36" t="str">
        <f t="shared" ca="1" si="0"/>
        <v/>
      </c>
      <c r="L5" s="36" t="str">
        <f t="shared" ca="1" si="0"/>
        <v/>
      </c>
      <c r="M5" s="36" t="str">
        <f t="shared" ca="1" si="0"/>
        <v/>
      </c>
      <c r="N5" s="36" t="str">
        <f t="shared" ca="1" si="0"/>
        <v/>
      </c>
      <c r="O5" s="36" t="str">
        <f t="shared" ca="1" si="0"/>
        <v/>
      </c>
      <c r="P5" s="36" t="str">
        <f t="shared" ca="1" si="0"/>
        <v/>
      </c>
      <c r="Q5" s="36" t="str">
        <f t="shared" ca="1" si="0"/>
        <v/>
      </c>
      <c r="R5" s="36" t="str">
        <f t="shared" ca="1" si="0"/>
        <v/>
      </c>
      <c r="S5" s="36" t="str">
        <f t="shared" ca="1" si="0"/>
        <v/>
      </c>
      <c r="T5" s="36" t="str">
        <f t="shared" ca="1" si="0"/>
        <v/>
      </c>
      <c r="U5" s="36" t="str">
        <f t="shared" ca="1" si="0"/>
        <v/>
      </c>
      <c r="V5" s="36" t="str">
        <f t="shared" ca="1" si="0"/>
        <v/>
      </c>
      <c r="W5" s="36" t="str">
        <f t="shared" ca="1" si="0"/>
        <v/>
      </c>
      <c r="X5" s="36" t="str">
        <f t="shared" ca="1" si="0"/>
        <v/>
      </c>
      <c r="Y5" s="36" t="str">
        <f t="shared" ca="1" si="0"/>
        <v/>
      </c>
      <c r="Z5" s="36" t="str">
        <f t="shared" ca="1" si="0"/>
        <v/>
      </c>
      <c r="AA5" s="36" t="str">
        <f t="shared" ca="1" si="0"/>
        <v/>
      </c>
      <c r="AB5" s="36" t="str">
        <f t="shared" ca="1" si="0"/>
        <v/>
      </c>
      <c r="AC5" s="36" t="str">
        <f t="shared" ca="1" si="0"/>
        <v/>
      </c>
      <c r="AD5" s="36" t="str">
        <f t="shared" ca="1" si="0"/>
        <v/>
      </c>
      <c r="AE5" s="36" t="str">
        <f t="shared" ca="1" si="0"/>
        <v/>
      </c>
    </row>
    <row r="6" spans="1:31" s="8" customFormat="1" hidden="1" x14ac:dyDescent="0.3">
      <c r="A6" s="37" t="s">
        <v>7</v>
      </c>
      <c r="B6" s="38">
        <f>IF(COUNTA(A10:A237)=0,1,COUNTA(A10:A237))</f>
        <v>6</v>
      </c>
      <c r="C6" s="37" t="s">
        <v>8</v>
      </c>
      <c r="D6" s="37" t="s">
        <v>8</v>
      </c>
      <c r="E6" s="38">
        <f ca="1">IF(COUNTIF(G5:AE5,"&gt;0")=0,1,COUNTIF(G5:AE5,"&gt;0"))</f>
        <v>4</v>
      </c>
      <c r="F6" s="38"/>
      <c r="G6" s="38">
        <f ca="1">IF(G9="","",$F5-$F5/($B4-1)*(G9-1))</f>
        <v>21</v>
      </c>
      <c r="H6" s="38">
        <f t="shared" ref="H6:AE6" ca="1" si="1">IF(H9="","",TotalEffort-TotalEffort/(ImplementationDays)*(H9-1))</f>
        <v>15.75</v>
      </c>
      <c r="I6" s="38">
        <f t="shared" ca="1" si="1"/>
        <v>10.5</v>
      </c>
      <c r="J6" s="38">
        <f t="shared" ca="1" si="1"/>
        <v>5.25</v>
      </c>
      <c r="K6" s="38" t="str">
        <f t="shared" si="1"/>
        <v/>
      </c>
      <c r="L6" s="38" t="str">
        <f t="shared" si="1"/>
        <v/>
      </c>
      <c r="M6" s="38" t="str">
        <f t="shared" si="1"/>
        <v/>
      </c>
      <c r="N6" s="38" t="str">
        <f t="shared" si="1"/>
        <v/>
      </c>
      <c r="O6" s="38" t="str">
        <f t="shared" si="1"/>
        <v/>
      </c>
      <c r="P6" s="38" t="str">
        <f t="shared" si="1"/>
        <v/>
      </c>
      <c r="Q6" s="38" t="str">
        <f t="shared" si="1"/>
        <v/>
      </c>
      <c r="R6" s="38" t="str">
        <f t="shared" si="1"/>
        <v/>
      </c>
      <c r="S6" s="38" t="str">
        <f t="shared" si="1"/>
        <v/>
      </c>
      <c r="T6" s="38" t="str">
        <f t="shared" si="1"/>
        <v/>
      </c>
      <c r="U6" s="38" t="str">
        <f t="shared" si="1"/>
        <v/>
      </c>
      <c r="V6" s="38" t="str">
        <f t="shared" si="1"/>
        <v/>
      </c>
      <c r="W6" s="38" t="str">
        <f t="shared" si="1"/>
        <v/>
      </c>
      <c r="X6" s="38" t="str">
        <f t="shared" si="1"/>
        <v/>
      </c>
      <c r="Y6" s="38" t="str">
        <f t="shared" si="1"/>
        <v/>
      </c>
      <c r="Z6" s="38" t="str">
        <f t="shared" si="1"/>
        <v/>
      </c>
      <c r="AA6" s="38" t="str">
        <f t="shared" si="1"/>
        <v/>
      </c>
      <c r="AB6" s="38" t="str">
        <f t="shared" si="1"/>
        <v/>
      </c>
      <c r="AC6" s="38" t="str">
        <f t="shared" si="1"/>
        <v/>
      </c>
      <c r="AD6" s="38" t="str">
        <f t="shared" si="1"/>
        <v/>
      </c>
      <c r="AE6" s="38" t="str">
        <f t="shared" si="1"/>
        <v/>
      </c>
    </row>
    <row r="7" spans="1:31" s="8" customFormat="1" hidden="1" x14ac:dyDescent="0.3">
      <c r="A7" s="39" t="s">
        <v>11</v>
      </c>
      <c r="B7" s="37"/>
      <c r="C7" s="37" t="s">
        <v>9</v>
      </c>
      <c r="D7" s="37" t="s">
        <v>9</v>
      </c>
      <c r="E7" s="38"/>
      <c r="F7" s="38"/>
      <c r="G7" s="38">
        <f t="shared" ref="G7:AE7" ca="1" si="2">IF(TREND(OFFSET($G5,0,DoneDays-TrendDays,1,TrendDays),OFFSET($G8,0,DoneDays-TrendDays,1,TrendDays),G8)&lt;0,"",TREND(OFFSET($G5,0,DoneDays-TrendDays,1,TrendDays),OFFSET($G8,0,DoneDays-TrendDays,1,TrendDays),G8))</f>
        <v>21</v>
      </c>
      <c r="H7" s="38">
        <f t="shared" ca="1" si="2"/>
        <v>15</v>
      </c>
      <c r="I7" s="38">
        <f t="shared" ca="1" si="2"/>
        <v>9</v>
      </c>
      <c r="J7" s="38">
        <f t="shared" ca="1" si="2"/>
        <v>3</v>
      </c>
      <c r="K7" s="38" t="str">
        <f t="shared" ca="1" si="2"/>
        <v/>
      </c>
      <c r="L7" s="38" t="str">
        <f t="shared" ca="1" si="2"/>
        <v/>
      </c>
      <c r="M7" s="38" t="str">
        <f t="shared" ca="1" si="2"/>
        <v/>
      </c>
      <c r="N7" s="38" t="str">
        <f t="shared" ca="1" si="2"/>
        <v/>
      </c>
      <c r="O7" s="38" t="str">
        <f t="shared" ca="1" si="2"/>
        <v/>
      </c>
      <c r="P7" s="38" t="str">
        <f t="shared" ca="1" si="2"/>
        <v/>
      </c>
      <c r="Q7" s="38" t="str">
        <f t="shared" ca="1" si="2"/>
        <v/>
      </c>
      <c r="R7" s="38" t="str">
        <f t="shared" ca="1" si="2"/>
        <v/>
      </c>
      <c r="S7" s="38" t="str">
        <f t="shared" ca="1" si="2"/>
        <v/>
      </c>
      <c r="T7" s="38" t="str">
        <f t="shared" ca="1" si="2"/>
        <v/>
      </c>
      <c r="U7" s="38" t="str">
        <f t="shared" ca="1" si="2"/>
        <v/>
      </c>
      <c r="V7" s="38" t="str">
        <f t="shared" ca="1" si="2"/>
        <v/>
      </c>
      <c r="W7" s="38" t="str">
        <f t="shared" ca="1" si="2"/>
        <v/>
      </c>
      <c r="X7" s="38" t="str">
        <f t="shared" ca="1" si="2"/>
        <v/>
      </c>
      <c r="Y7" s="38" t="str">
        <f t="shared" ca="1" si="2"/>
        <v/>
      </c>
      <c r="Z7" s="38" t="str">
        <f t="shared" ca="1" si="2"/>
        <v/>
      </c>
      <c r="AA7" s="38" t="str">
        <f t="shared" ca="1" si="2"/>
        <v/>
      </c>
      <c r="AB7" s="38" t="str">
        <f t="shared" ca="1" si="2"/>
        <v/>
      </c>
      <c r="AC7" s="38" t="str">
        <f t="shared" ca="1" si="2"/>
        <v/>
      </c>
      <c r="AD7" s="38" t="str">
        <f t="shared" ca="1" si="2"/>
        <v/>
      </c>
      <c r="AE7" s="38" t="str">
        <f t="shared" ca="1" si="2"/>
        <v/>
      </c>
    </row>
    <row r="8" spans="1:31" s="8" customFormat="1" hidden="1" x14ac:dyDescent="0.3">
      <c r="A8" s="39" t="s">
        <v>12</v>
      </c>
      <c r="B8" s="37"/>
      <c r="C8" s="37" t="s">
        <v>10</v>
      </c>
      <c r="D8" s="37" t="s">
        <v>10</v>
      </c>
      <c r="E8" s="38">
        <f ca="1">IF(DoneDays&gt;B5,B5,DoneDays)</f>
        <v>2</v>
      </c>
      <c r="F8" s="38"/>
      <c r="G8" s="38">
        <f ca="1">IF(DoneDays&gt;F8,F8+1,"")</f>
        <v>1</v>
      </c>
      <c r="H8" s="38">
        <v>2</v>
      </c>
      <c r="I8" s="38">
        <v>3</v>
      </c>
      <c r="J8" s="38">
        <v>4</v>
      </c>
      <c r="K8" s="38">
        <v>5</v>
      </c>
      <c r="L8" s="38">
        <v>6</v>
      </c>
      <c r="M8" s="38">
        <v>7</v>
      </c>
      <c r="N8" s="38">
        <v>8</v>
      </c>
      <c r="O8" s="38">
        <v>9</v>
      </c>
      <c r="P8" s="38">
        <v>10</v>
      </c>
      <c r="Q8" s="38">
        <v>11</v>
      </c>
      <c r="R8" s="38">
        <v>12</v>
      </c>
      <c r="S8" s="38">
        <v>13</v>
      </c>
      <c r="T8" s="38">
        <v>14</v>
      </c>
      <c r="U8" s="38">
        <v>15</v>
      </c>
      <c r="V8" s="38">
        <v>16</v>
      </c>
      <c r="W8" s="38">
        <v>17</v>
      </c>
      <c r="X8" s="38">
        <v>18</v>
      </c>
      <c r="Y8" s="38">
        <v>19</v>
      </c>
      <c r="Z8" s="38">
        <v>20</v>
      </c>
      <c r="AA8" s="38">
        <v>21</v>
      </c>
      <c r="AB8" s="38">
        <v>22</v>
      </c>
      <c r="AC8" s="38">
        <v>23</v>
      </c>
      <c r="AD8" s="38">
        <v>24</v>
      </c>
      <c r="AE8" s="38">
        <v>25</v>
      </c>
    </row>
    <row r="9" spans="1:31" x14ac:dyDescent="0.25">
      <c r="A9" s="32" t="s">
        <v>40</v>
      </c>
      <c r="B9" s="49" t="s">
        <v>6</v>
      </c>
      <c r="C9" s="49" t="s">
        <v>38</v>
      </c>
      <c r="D9" s="49" t="s">
        <v>1</v>
      </c>
      <c r="E9" s="49" t="s">
        <v>0</v>
      </c>
      <c r="F9" s="40" t="s">
        <v>3</v>
      </c>
      <c r="G9" s="40">
        <v>1</v>
      </c>
      <c r="H9" s="40">
        <f t="shared" ref="H9:AE9" si="3">IF($B$4&gt;G9,G9+1,"")</f>
        <v>2</v>
      </c>
      <c r="I9" s="40">
        <f t="shared" si="3"/>
        <v>3</v>
      </c>
      <c r="J9" s="40">
        <f t="shared" si="3"/>
        <v>4</v>
      </c>
      <c r="K9" s="40" t="str">
        <f t="shared" si="3"/>
        <v/>
      </c>
      <c r="L9" s="40" t="str">
        <f t="shared" si="3"/>
        <v/>
      </c>
      <c r="M9" s="40" t="str">
        <f t="shared" si="3"/>
        <v/>
      </c>
      <c r="N9" s="40" t="str">
        <f t="shared" si="3"/>
        <v/>
      </c>
      <c r="O9" s="40" t="str">
        <f t="shared" si="3"/>
        <v/>
      </c>
      <c r="P9" s="40" t="str">
        <f t="shared" si="3"/>
        <v/>
      </c>
      <c r="Q9" s="40" t="str">
        <f t="shared" si="3"/>
        <v/>
      </c>
      <c r="R9" s="40" t="str">
        <f t="shared" si="3"/>
        <v/>
      </c>
      <c r="S9" s="40" t="str">
        <f t="shared" si="3"/>
        <v/>
      </c>
      <c r="T9" s="40" t="str">
        <f t="shared" si="3"/>
        <v/>
      </c>
      <c r="U9" s="40" t="str">
        <f t="shared" si="3"/>
        <v/>
      </c>
      <c r="V9" s="40" t="str">
        <f t="shared" si="3"/>
        <v/>
      </c>
      <c r="W9" s="40" t="str">
        <f t="shared" si="3"/>
        <v/>
      </c>
      <c r="X9" s="40" t="str">
        <f t="shared" si="3"/>
        <v/>
      </c>
      <c r="Y9" s="40" t="str">
        <f t="shared" si="3"/>
        <v/>
      </c>
      <c r="Z9" s="40" t="str">
        <f t="shared" si="3"/>
        <v/>
      </c>
      <c r="AA9" s="40" t="str">
        <f t="shared" si="3"/>
        <v/>
      </c>
      <c r="AB9" s="40" t="str">
        <f t="shared" si="3"/>
        <v/>
      </c>
      <c r="AC9" s="40" t="str">
        <f t="shared" si="3"/>
        <v/>
      </c>
      <c r="AD9" s="40" t="str">
        <f t="shared" si="3"/>
        <v/>
      </c>
      <c r="AE9" s="40" t="str">
        <f t="shared" si="3"/>
        <v/>
      </c>
    </row>
    <row r="10" spans="1:31" x14ac:dyDescent="0.3">
      <c r="A10" s="8" t="s">
        <v>109</v>
      </c>
      <c r="B10" s="15">
        <v>18</v>
      </c>
      <c r="C10" s="15">
        <v>2</v>
      </c>
      <c r="D10" s="15" t="s">
        <v>19</v>
      </c>
      <c r="E10" s="15" t="s">
        <v>16</v>
      </c>
      <c r="F10" s="10">
        <v>2</v>
      </c>
      <c r="G10" s="10">
        <v>2</v>
      </c>
      <c r="H10" s="10">
        <v>1</v>
      </c>
      <c r="I10" s="10"/>
      <c r="J10" s="10"/>
    </row>
    <row r="11" spans="1:31" x14ac:dyDescent="0.3">
      <c r="A11" s="8" t="s">
        <v>105</v>
      </c>
      <c r="B11" s="15">
        <v>19</v>
      </c>
      <c r="C11" s="15">
        <v>3</v>
      </c>
      <c r="D11" s="15" t="s">
        <v>18</v>
      </c>
      <c r="E11" s="15" t="s">
        <v>16</v>
      </c>
      <c r="F11" s="10">
        <v>3</v>
      </c>
      <c r="G11" s="10">
        <v>3</v>
      </c>
      <c r="H11" s="10">
        <v>2</v>
      </c>
      <c r="I11" s="10">
        <v>1</v>
      </c>
      <c r="J11" s="10"/>
    </row>
    <row r="12" spans="1:31" x14ac:dyDescent="0.3">
      <c r="A12" s="8" t="s">
        <v>100</v>
      </c>
      <c r="B12" s="15">
        <v>20</v>
      </c>
      <c r="C12" s="15">
        <v>3</v>
      </c>
      <c r="D12" s="15" t="s">
        <v>19</v>
      </c>
      <c r="E12" s="15" t="s">
        <v>16</v>
      </c>
      <c r="F12" s="10">
        <v>3</v>
      </c>
      <c r="G12" s="10">
        <v>3</v>
      </c>
      <c r="H12" s="10">
        <v>2</v>
      </c>
      <c r="I12" s="10">
        <v>1</v>
      </c>
      <c r="J12" s="10"/>
    </row>
    <row r="13" spans="1:31" x14ac:dyDescent="0.3">
      <c r="A13" s="8" t="s">
        <v>103</v>
      </c>
      <c r="B13" s="15">
        <v>21</v>
      </c>
      <c r="C13" s="15">
        <v>3</v>
      </c>
      <c r="D13" s="15" t="s">
        <v>18</v>
      </c>
      <c r="E13" s="15" t="s">
        <v>16</v>
      </c>
      <c r="F13" s="10">
        <v>3</v>
      </c>
      <c r="G13" s="10">
        <v>3</v>
      </c>
      <c r="H13" s="10">
        <v>2</v>
      </c>
      <c r="I13" s="10">
        <v>2</v>
      </c>
      <c r="J13" s="10">
        <v>1</v>
      </c>
      <c r="AD13" s="3" t="str">
        <f t="shared" ref="AD13:AE42" si="4">IF(OR(AD$9="",$F13=""),"",AC13)</f>
        <v/>
      </c>
      <c r="AE13" s="3" t="str">
        <f t="shared" si="4"/>
        <v/>
      </c>
    </row>
    <row r="14" spans="1:31" x14ac:dyDescent="0.25">
      <c r="A14" s="2" t="s">
        <v>121</v>
      </c>
      <c r="B14" s="15">
        <v>22</v>
      </c>
      <c r="C14" s="15">
        <v>5</v>
      </c>
      <c r="D14" s="15" t="s">
        <v>17</v>
      </c>
      <c r="E14" s="15" t="s">
        <v>16</v>
      </c>
      <c r="F14" s="3">
        <v>5</v>
      </c>
      <c r="G14" s="3">
        <f t="shared" ref="G14:V36" si="5">IF(OR(G$9="",$F14=""),"",F14)</f>
        <v>5</v>
      </c>
      <c r="H14" s="3">
        <v>4</v>
      </c>
      <c r="I14" s="3">
        <v>2</v>
      </c>
      <c r="J14" s="3">
        <v>1</v>
      </c>
      <c r="AD14" s="3" t="str">
        <f t="shared" si="4"/>
        <v/>
      </c>
      <c r="AE14" s="3" t="str">
        <f t="shared" si="4"/>
        <v/>
      </c>
    </row>
    <row r="15" spans="1:31" x14ac:dyDescent="0.25">
      <c r="A15" s="4" t="s">
        <v>122</v>
      </c>
      <c r="B15" s="15">
        <v>23</v>
      </c>
      <c r="C15" s="15">
        <v>5</v>
      </c>
      <c r="D15" s="15" t="s">
        <v>20</v>
      </c>
      <c r="E15" s="15" t="s">
        <v>16</v>
      </c>
      <c r="F15" s="3">
        <v>5</v>
      </c>
      <c r="G15" s="3">
        <f t="shared" si="5"/>
        <v>5</v>
      </c>
      <c r="H15" s="3">
        <v>4</v>
      </c>
      <c r="I15" s="3">
        <v>3</v>
      </c>
      <c r="J15" s="3">
        <v>1</v>
      </c>
      <c r="AD15" s="3" t="str">
        <f t="shared" si="4"/>
        <v/>
      </c>
      <c r="AE15" s="3" t="str">
        <f t="shared" si="4"/>
        <v/>
      </c>
    </row>
    <row r="16" spans="1:31" x14ac:dyDescent="0.3">
      <c r="C16" s="47">
        <f>SUM(C10:C15)</f>
        <v>21</v>
      </c>
      <c r="D16" s="8"/>
      <c r="E16" s="4" t="str">
        <f t="shared" ref="E14:E36" si="6">IF(A16&lt;&gt;"","Planned","")</f>
        <v/>
      </c>
      <c r="G16" s="3" t="str">
        <f t="shared" si="5"/>
        <v/>
      </c>
      <c r="AD16" s="3" t="str">
        <f t="shared" si="4"/>
        <v/>
      </c>
      <c r="AE16" s="3" t="str">
        <f t="shared" si="4"/>
        <v/>
      </c>
    </row>
    <row r="17" spans="3:31" x14ac:dyDescent="0.3">
      <c r="C17" s="8"/>
      <c r="D17" s="8"/>
      <c r="E17" s="4" t="str">
        <f t="shared" si="6"/>
        <v/>
      </c>
      <c r="G17" s="3" t="str">
        <f t="shared" si="5"/>
        <v/>
      </c>
      <c r="AD17" s="3" t="str">
        <f t="shared" si="4"/>
        <v/>
      </c>
      <c r="AE17" s="3" t="str">
        <f t="shared" si="4"/>
        <v/>
      </c>
    </row>
    <row r="18" spans="3:31" ht="15" customHeight="1" x14ac:dyDescent="0.3">
      <c r="C18" s="8"/>
      <c r="D18" s="8"/>
      <c r="E18" s="4" t="str">
        <f t="shared" si="6"/>
        <v/>
      </c>
      <c r="G18" s="3" t="str">
        <f t="shared" si="5"/>
        <v/>
      </c>
      <c r="AD18" s="3" t="str">
        <f t="shared" si="4"/>
        <v/>
      </c>
      <c r="AE18" s="3" t="str">
        <f t="shared" si="4"/>
        <v/>
      </c>
    </row>
    <row r="19" spans="3:31" x14ac:dyDescent="0.3">
      <c r="C19" s="8"/>
      <c r="D19" s="8"/>
      <c r="E19" s="4" t="str">
        <f t="shared" si="6"/>
        <v/>
      </c>
      <c r="G19" s="3" t="str">
        <f t="shared" si="5"/>
        <v/>
      </c>
      <c r="AD19" s="3" t="str">
        <f t="shared" si="4"/>
        <v/>
      </c>
      <c r="AE19" s="3" t="str">
        <f t="shared" si="4"/>
        <v/>
      </c>
    </row>
    <row r="20" spans="3:31" x14ac:dyDescent="0.3">
      <c r="C20" s="8"/>
      <c r="D20" s="8"/>
      <c r="E20" s="4" t="str">
        <f t="shared" si="6"/>
        <v/>
      </c>
      <c r="G20" s="3" t="str">
        <f t="shared" si="5"/>
        <v/>
      </c>
      <c r="AD20" s="3" t="str">
        <f t="shared" si="4"/>
        <v/>
      </c>
      <c r="AE20" s="3" t="str">
        <f t="shared" si="4"/>
        <v/>
      </c>
    </row>
    <row r="21" spans="3:31" x14ac:dyDescent="0.3">
      <c r="C21" s="8"/>
      <c r="D21" s="8"/>
      <c r="E21" s="4" t="str">
        <f t="shared" si="6"/>
        <v/>
      </c>
      <c r="G21" s="3" t="str">
        <f t="shared" si="5"/>
        <v/>
      </c>
      <c r="AD21" s="3" t="str">
        <f t="shared" si="4"/>
        <v/>
      </c>
      <c r="AE21" s="3" t="str">
        <f t="shared" si="4"/>
        <v/>
      </c>
    </row>
    <row r="22" spans="3:31" x14ac:dyDescent="0.3">
      <c r="C22" s="8"/>
      <c r="D22" s="8"/>
      <c r="E22" s="4" t="str">
        <f t="shared" si="6"/>
        <v/>
      </c>
      <c r="G22" s="3" t="str">
        <f t="shared" si="5"/>
        <v/>
      </c>
      <c r="AD22" s="3" t="str">
        <f t="shared" si="4"/>
        <v/>
      </c>
      <c r="AE22" s="3" t="str">
        <f t="shared" si="4"/>
        <v/>
      </c>
    </row>
    <row r="23" spans="3:31" x14ac:dyDescent="0.3">
      <c r="C23" s="8"/>
      <c r="D23" s="8"/>
      <c r="E23" s="4" t="str">
        <f t="shared" si="6"/>
        <v/>
      </c>
      <c r="G23" s="3" t="str">
        <f t="shared" si="5"/>
        <v/>
      </c>
      <c r="AD23" s="3" t="str">
        <f t="shared" si="4"/>
        <v/>
      </c>
      <c r="AE23" s="3" t="str">
        <f t="shared" si="4"/>
        <v/>
      </c>
    </row>
    <row r="24" spans="3:31" x14ac:dyDescent="0.3">
      <c r="C24" s="8"/>
      <c r="D24" s="8"/>
      <c r="E24" s="4" t="str">
        <f t="shared" si="6"/>
        <v/>
      </c>
      <c r="G24" s="3" t="str">
        <f t="shared" si="5"/>
        <v/>
      </c>
      <c r="AD24" s="3" t="str">
        <f t="shared" si="4"/>
        <v/>
      </c>
      <c r="AE24" s="3" t="str">
        <f t="shared" si="4"/>
        <v/>
      </c>
    </row>
    <row r="25" spans="3:31" x14ac:dyDescent="0.3">
      <c r="C25" s="8"/>
      <c r="D25" s="8"/>
      <c r="E25" s="4" t="str">
        <f t="shared" si="6"/>
        <v/>
      </c>
      <c r="G25" s="3" t="str">
        <f t="shared" si="5"/>
        <v/>
      </c>
      <c r="AD25" s="3" t="str">
        <f t="shared" si="4"/>
        <v/>
      </c>
      <c r="AE25" s="3" t="str">
        <f t="shared" si="4"/>
        <v/>
      </c>
    </row>
    <row r="26" spans="3:31" x14ac:dyDescent="0.3">
      <c r="C26" s="8"/>
      <c r="D26" s="8"/>
      <c r="E26" s="4" t="str">
        <f t="shared" si="6"/>
        <v/>
      </c>
      <c r="G26" s="3" t="str">
        <f t="shared" si="5"/>
        <v/>
      </c>
      <c r="AD26" s="3" t="str">
        <f t="shared" si="4"/>
        <v/>
      </c>
      <c r="AE26" s="3" t="str">
        <f t="shared" si="4"/>
        <v/>
      </c>
    </row>
    <row r="27" spans="3:31" x14ac:dyDescent="0.3">
      <c r="C27" s="8"/>
      <c r="D27" s="8"/>
      <c r="E27" s="4" t="str">
        <f t="shared" si="6"/>
        <v/>
      </c>
      <c r="G27" s="3" t="str">
        <f t="shared" si="5"/>
        <v/>
      </c>
      <c r="AD27" s="3" t="str">
        <f t="shared" si="4"/>
        <v/>
      </c>
      <c r="AE27" s="3" t="str">
        <f t="shared" si="4"/>
        <v/>
      </c>
    </row>
    <row r="28" spans="3:31" x14ac:dyDescent="0.3">
      <c r="C28" s="8"/>
      <c r="D28" s="8"/>
      <c r="E28" s="4" t="str">
        <f t="shared" si="6"/>
        <v/>
      </c>
      <c r="G28" s="3" t="str">
        <f t="shared" si="5"/>
        <v/>
      </c>
      <c r="AD28" s="3" t="str">
        <f t="shared" si="4"/>
        <v/>
      </c>
      <c r="AE28" s="3" t="str">
        <f t="shared" si="4"/>
        <v/>
      </c>
    </row>
    <row r="29" spans="3:31" x14ac:dyDescent="0.3">
      <c r="C29" s="8"/>
      <c r="D29" s="8"/>
      <c r="E29" s="4" t="str">
        <f t="shared" si="6"/>
        <v/>
      </c>
      <c r="G29" s="3" t="str">
        <f t="shared" si="5"/>
        <v/>
      </c>
      <c r="AD29" s="3" t="str">
        <f t="shared" si="4"/>
        <v/>
      </c>
      <c r="AE29" s="3" t="str">
        <f t="shared" si="4"/>
        <v/>
      </c>
    </row>
    <row r="30" spans="3:31" x14ac:dyDescent="0.3">
      <c r="C30" s="8"/>
      <c r="D30" s="8"/>
      <c r="E30" s="4" t="str">
        <f t="shared" si="6"/>
        <v/>
      </c>
      <c r="G30" s="3" t="str">
        <f t="shared" si="5"/>
        <v/>
      </c>
      <c r="AD30" s="3" t="str">
        <f t="shared" si="4"/>
        <v/>
      </c>
      <c r="AE30" s="3" t="str">
        <f t="shared" si="4"/>
        <v/>
      </c>
    </row>
    <row r="31" spans="3:31" x14ac:dyDescent="0.3">
      <c r="C31" s="8"/>
      <c r="D31" s="8"/>
      <c r="E31" s="4" t="str">
        <f t="shared" si="6"/>
        <v/>
      </c>
      <c r="G31" s="3" t="str">
        <f t="shared" si="5"/>
        <v/>
      </c>
      <c r="AD31" s="3" t="str">
        <f t="shared" si="4"/>
        <v/>
      </c>
      <c r="AE31" s="3" t="str">
        <f t="shared" si="4"/>
        <v/>
      </c>
    </row>
    <row r="32" spans="3:31" x14ac:dyDescent="0.3">
      <c r="C32" s="8"/>
      <c r="D32" s="8"/>
      <c r="E32" s="4" t="str">
        <f t="shared" si="6"/>
        <v/>
      </c>
      <c r="G32" s="3" t="str">
        <f t="shared" si="5"/>
        <v/>
      </c>
      <c r="AD32" s="3" t="str">
        <f t="shared" si="4"/>
        <v/>
      </c>
      <c r="AE32" s="3" t="str">
        <f t="shared" si="4"/>
        <v/>
      </c>
    </row>
    <row r="33" spans="1:31" x14ac:dyDescent="0.3">
      <c r="C33" s="8"/>
      <c r="D33" s="8"/>
      <c r="E33" s="4" t="str">
        <f t="shared" si="6"/>
        <v/>
      </c>
      <c r="G33" s="3" t="str">
        <f t="shared" si="5"/>
        <v/>
      </c>
      <c r="AD33" s="3" t="str">
        <f t="shared" si="4"/>
        <v/>
      </c>
      <c r="AE33" s="3" t="str">
        <f t="shared" si="4"/>
        <v/>
      </c>
    </row>
    <row r="34" spans="1:31" x14ac:dyDescent="0.3">
      <c r="C34" s="8"/>
      <c r="D34" s="8"/>
      <c r="E34" s="4" t="str">
        <f t="shared" si="6"/>
        <v/>
      </c>
      <c r="G34" s="3" t="str">
        <f t="shared" si="5"/>
        <v/>
      </c>
      <c r="AD34" s="3" t="str">
        <f t="shared" si="4"/>
        <v/>
      </c>
      <c r="AE34" s="3" t="str">
        <f t="shared" si="4"/>
        <v/>
      </c>
    </row>
    <row r="35" spans="1:31" x14ac:dyDescent="0.3">
      <c r="C35" s="8"/>
      <c r="D35" s="8"/>
      <c r="E35" s="4" t="str">
        <f t="shared" si="6"/>
        <v/>
      </c>
      <c r="G35" s="3" t="str">
        <f t="shared" si="5"/>
        <v/>
      </c>
      <c r="H35" s="3" t="str">
        <f t="shared" si="5"/>
        <v/>
      </c>
      <c r="I35" s="3" t="str">
        <f t="shared" si="5"/>
        <v/>
      </c>
      <c r="J35" s="3" t="str">
        <f t="shared" si="5"/>
        <v/>
      </c>
      <c r="K35" s="3" t="str">
        <f t="shared" si="5"/>
        <v/>
      </c>
      <c r="L35" s="3" t="str">
        <f t="shared" si="5"/>
        <v/>
      </c>
      <c r="M35" s="3" t="str">
        <f t="shared" si="5"/>
        <v/>
      </c>
      <c r="N35" s="3" t="str">
        <f t="shared" si="5"/>
        <v/>
      </c>
      <c r="O35" s="3" t="str">
        <f t="shared" si="5"/>
        <v/>
      </c>
      <c r="P35" s="3" t="str">
        <f t="shared" si="5"/>
        <v/>
      </c>
      <c r="Q35" s="3" t="str">
        <f t="shared" si="5"/>
        <v/>
      </c>
      <c r="R35" s="3" t="str">
        <f t="shared" si="5"/>
        <v/>
      </c>
      <c r="S35" s="3" t="str">
        <f t="shared" si="5"/>
        <v/>
      </c>
      <c r="T35" s="3" t="str">
        <f t="shared" si="5"/>
        <v/>
      </c>
      <c r="U35" s="3" t="str">
        <f t="shared" si="5"/>
        <v/>
      </c>
      <c r="V35" s="3" t="str">
        <f t="shared" si="5"/>
        <v/>
      </c>
      <c r="W35" s="3" t="str">
        <f t="shared" ref="W35:AC36" si="7">IF(OR(W$9="",$F35=""),"",V35)</f>
        <v/>
      </c>
      <c r="X35" s="3" t="str">
        <f t="shared" si="7"/>
        <v/>
      </c>
      <c r="Y35" s="3" t="str">
        <f t="shared" si="7"/>
        <v/>
      </c>
      <c r="Z35" s="3" t="str">
        <f t="shared" si="7"/>
        <v/>
      </c>
      <c r="AA35" s="3" t="str">
        <f t="shared" si="7"/>
        <v/>
      </c>
      <c r="AB35" s="3" t="str">
        <f t="shared" si="7"/>
        <v/>
      </c>
      <c r="AC35" s="3" t="str">
        <f t="shared" si="7"/>
        <v/>
      </c>
      <c r="AD35" s="3" t="str">
        <f t="shared" si="4"/>
        <v/>
      </c>
      <c r="AE35" s="3" t="str">
        <f t="shared" si="4"/>
        <v/>
      </c>
    </row>
    <row r="36" spans="1:31" x14ac:dyDescent="0.3">
      <c r="C36" s="8"/>
      <c r="D36" s="8"/>
      <c r="E36" s="4" t="str">
        <f t="shared" si="6"/>
        <v/>
      </c>
      <c r="G36" s="3" t="str">
        <f t="shared" si="5"/>
        <v/>
      </c>
      <c r="H36" s="3" t="str">
        <f t="shared" si="5"/>
        <v/>
      </c>
      <c r="I36" s="3" t="str">
        <f t="shared" si="5"/>
        <v/>
      </c>
      <c r="J36" s="3" t="str">
        <f t="shared" si="5"/>
        <v/>
      </c>
      <c r="K36" s="3" t="str">
        <f t="shared" si="5"/>
        <v/>
      </c>
      <c r="L36" s="3" t="str">
        <f t="shared" si="5"/>
        <v/>
      </c>
      <c r="M36" s="3" t="str">
        <f t="shared" si="5"/>
        <v/>
      </c>
      <c r="N36" s="3" t="str">
        <f t="shared" si="5"/>
        <v/>
      </c>
      <c r="O36" s="3" t="str">
        <f t="shared" si="5"/>
        <v/>
      </c>
      <c r="P36" s="3" t="str">
        <f t="shared" si="5"/>
        <v/>
      </c>
      <c r="Q36" s="3" t="str">
        <f t="shared" si="5"/>
        <v/>
      </c>
      <c r="R36" s="3" t="str">
        <f t="shared" si="5"/>
        <v/>
      </c>
      <c r="S36" s="3" t="str">
        <f t="shared" si="5"/>
        <v/>
      </c>
      <c r="T36" s="3" t="str">
        <f t="shared" si="5"/>
        <v/>
      </c>
      <c r="U36" s="3" t="str">
        <f t="shared" si="5"/>
        <v/>
      </c>
      <c r="V36" s="3" t="str">
        <f t="shared" si="5"/>
        <v/>
      </c>
      <c r="W36" s="3" t="str">
        <f t="shared" si="7"/>
        <v/>
      </c>
      <c r="X36" s="3" t="str">
        <f t="shared" si="7"/>
        <v/>
      </c>
      <c r="Y36" s="3" t="str">
        <f t="shared" si="7"/>
        <v/>
      </c>
      <c r="Z36" s="3" t="str">
        <f t="shared" si="7"/>
        <v/>
      </c>
      <c r="AA36" s="3" t="str">
        <f t="shared" si="7"/>
        <v/>
      </c>
      <c r="AB36" s="3" t="str">
        <f t="shared" si="7"/>
        <v/>
      </c>
      <c r="AC36" s="3" t="str">
        <f t="shared" si="7"/>
        <v/>
      </c>
      <c r="AD36" s="3" t="str">
        <f t="shared" si="4"/>
        <v/>
      </c>
      <c r="AE36" s="3" t="str">
        <f t="shared" si="4"/>
        <v/>
      </c>
    </row>
    <row r="37" spans="1:31" x14ac:dyDescent="0.3">
      <c r="A37" s="2"/>
      <c r="C37" s="8"/>
      <c r="D37" s="8"/>
      <c r="AD37" s="3" t="str">
        <f t="shared" si="4"/>
        <v/>
      </c>
      <c r="AE37" s="3" t="str">
        <f t="shared" si="4"/>
        <v/>
      </c>
    </row>
    <row r="38" spans="1:31" x14ac:dyDescent="0.3">
      <c r="A38" s="2"/>
      <c r="C38" s="8"/>
      <c r="D38" s="8"/>
      <c r="AD38" s="3" t="str">
        <f t="shared" si="4"/>
        <v/>
      </c>
      <c r="AE38" s="3" t="str">
        <f t="shared" si="4"/>
        <v/>
      </c>
    </row>
    <row r="39" spans="1:31" x14ac:dyDescent="0.3">
      <c r="A39" s="2"/>
      <c r="C39" s="8"/>
      <c r="D39" s="8"/>
      <c r="AD39" s="3" t="str">
        <f t="shared" si="4"/>
        <v/>
      </c>
      <c r="AE39" s="3" t="str">
        <f t="shared" si="4"/>
        <v/>
      </c>
    </row>
    <row r="40" spans="1:31" x14ac:dyDescent="0.3">
      <c r="A40" s="2"/>
      <c r="C40" s="8"/>
      <c r="D40" s="8"/>
      <c r="AD40" s="3" t="str">
        <f t="shared" si="4"/>
        <v/>
      </c>
      <c r="AE40" s="3" t="str">
        <f t="shared" si="4"/>
        <v/>
      </c>
    </row>
    <row r="41" spans="1:31" x14ac:dyDescent="0.3">
      <c r="A41" s="2"/>
      <c r="C41" s="8"/>
      <c r="D41" s="8"/>
      <c r="AD41" s="3" t="str">
        <f t="shared" si="4"/>
        <v/>
      </c>
      <c r="AE41" s="3" t="str">
        <f t="shared" si="4"/>
        <v/>
      </c>
    </row>
    <row r="42" spans="1:31" x14ac:dyDescent="0.3">
      <c r="A42" s="2"/>
      <c r="C42" s="8"/>
      <c r="D42" s="8"/>
      <c r="AD42" s="3" t="str">
        <f t="shared" si="4"/>
        <v/>
      </c>
      <c r="AE42" s="3" t="str">
        <f t="shared" si="4"/>
        <v/>
      </c>
    </row>
    <row r="43" spans="1:31" x14ac:dyDescent="0.3">
      <c r="A43" s="2"/>
      <c r="C43" s="8"/>
      <c r="D43" s="8"/>
    </row>
    <row r="44" spans="1:31" x14ac:dyDescent="0.3">
      <c r="A44" s="2"/>
      <c r="C44" s="8"/>
      <c r="D44" s="8"/>
      <c r="AD44" s="3" t="str">
        <f t="shared" ref="AD44:AE52" si="8">IF(OR(AD$9="",$F44=""),"",AC44)</f>
        <v/>
      </c>
      <c r="AE44" s="3" t="str">
        <f t="shared" si="8"/>
        <v/>
      </c>
    </row>
    <row r="45" spans="1:31" x14ac:dyDescent="0.3">
      <c r="A45" s="2"/>
      <c r="C45" s="8"/>
      <c r="D45" s="8"/>
      <c r="AD45" s="3" t="str">
        <f t="shared" si="8"/>
        <v/>
      </c>
      <c r="AE45" s="3" t="str">
        <f t="shared" si="8"/>
        <v/>
      </c>
    </row>
    <row r="46" spans="1:31" x14ac:dyDescent="0.3">
      <c r="A46" s="2"/>
      <c r="C46" s="8"/>
      <c r="D46" s="8"/>
      <c r="AD46" s="3" t="str">
        <f t="shared" si="8"/>
        <v/>
      </c>
      <c r="AE46" s="3" t="str">
        <f t="shared" si="8"/>
        <v/>
      </c>
    </row>
    <row r="47" spans="1:31" x14ac:dyDescent="0.3">
      <c r="A47" s="2"/>
      <c r="C47" s="8"/>
      <c r="D47" s="8"/>
      <c r="AD47" s="3" t="str">
        <f t="shared" si="8"/>
        <v/>
      </c>
      <c r="AE47" s="3" t="str">
        <f t="shared" si="8"/>
        <v/>
      </c>
    </row>
    <row r="48" spans="1:31" x14ac:dyDescent="0.3">
      <c r="A48" s="2"/>
      <c r="C48" s="8"/>
      <c r="D48" s="8"/>
      <c r="AD48" s="3" t="str">
        <f t="shared" si="8"/>
        <v/>
      </c>
      <c r="AE48" s="3" t="str">
        <f t="shared" si="8"/>
        <v/>
      </c>
    </row>
    <row r="49" spans="1:31" x14ac:dyDescent="0.3">
      <c r="A49" s="2"/>
      <c r="C49" s="8"/>
      <c r="D49" s="8"/>
      <c r="AD49" s="3" t="str">
        <f t="shared" si="8"/>
        <v/>
      </c>
      <c r="AE49" s="3" t="str">
        <f t="shared" si="8"/>
        <v/>
      </c>
    </row>
    <row r="50" spans="1:31" x14ac:dyDescent="0.3">
      <c r="A50" s="2"/>
      <c r="C50" s="8"/>
      <c r="D50" s="8"/>
      <c r="AD50" s="3" t="str">
        <f t="shared" si="8"/>
        <v/>
      </c>
      <c r="AE50" s="3" t="str">
        <f t="shared" si="8"/>
        <v/>
      </c>
    </row>
    <row r="51" spans="1:31" x14ac:dyDescent="0.3">
      <c r="A51" s="2"/>
      <c r="C51" s="8"/>
      <c r="D51" s="8"/>
      <c r="AD51" s="3" t="str">
        <f t="shared" si="8"/>
        <v/>
      </c>
      <c r="AE51" s="3" t="str">
        <f t="shared" si="8"/>
        <v/>
      </c>
    </row>
    <row r="52" spans="1:31" x14ac:dyDescent="0.3">
      <c r="A52" s="2"/>
      <c r="C52" s="8"/>
      <c r="D52" s="8"/>
      <c r="AD52" s="3" t="str">
        <f t="shared" si="8"/>
        <v/>
      </c>
      <c r="AE52" s="3" t="str">
        <f t="shared" si="8"/>
        <v/>
      </c>
    </row>
    <row r="53" spans="1:31" x14ac:dyDescent="0.3">
      <c r="A53" s="2"/>
      <c r="C53" s="8"/>
      <c r="D53" s="8"/>
    </row>
    <row r="54" spans="1:31" x14ac:dyDescent="0.3">
      <c r="A54" s="2"/>
      <c r="C54" s="8"/>
      <c r="D54" s="8"/>
      <c r="AD54" s="3" t="str">
        <f t="shared" ref="AD54:AE58" si="9">IF(OR(AD$9="",$F54=""),"",AC54)</f>
        <v/>
      </c>
      <c r="AE54" s="3" t="str">
        <f t="shared" si="9"/>
        <v/>
      </c>
    </row>
    <row r="55" spans="1:31" x14ac:dyDescent="0.3">
      <c r="A55" s="2"/>
      <c r="C55" s="8"/>
      <c r="D55" s="8"/>
      <c r="AD55" s="3" t="str">
        <f t="shared" si="9"/>
        <v/>
      </c>
      <c r="AE55" s="3" t="str">
        <f t="shared" si="9"/>
        <v/>
      </c>
    </row>
    <row r="56" spans="1:31" x14ac:dyDescent="0.3">
      <c r="A56" s="2"/>
      <c r="C56" s="8"/>
      <c r="D56" s="8"/>
      <c r="AD56" s="3" t="str">
        <f t="shared" si="9"/>
        <v/>
      </c>
      <c r="AE56" s="3" t="str">
        <f t="shared" si="9"/>
        <v/>
      </c>
    </row>
    <row r="57" spans="1:31" x14ac:dyDescent="0.3">
      <c r="A57" s="2"/>
      <c r="C57" s="8"/>
      <c r="D57" s="8"/>
      <c r="AD57" s="3" t="str">
        <f t="shared" si="9"/>
        <v/>
      </c>
      <c r="AE57" s="3" t="str">
        <f t="shared" si="9"/>
        <v/>
      </c>
    </row>
    <row r="58" spans="1:31" x14ac:dyDescent="0.3">
      <c r="A58" s="2"/>
      <c r="C58" s="8"/>
      <c r="D58" s="8"/>
      <c r="AD58" s="3" t="str">
        <f t="shared" si="9"/>
        <v/>
      </c>
      <c r="AE58" s="3" t="str">
        <f t="shared" si="9"/>
        <v/>
      </c>
    </row>
    <row r="59" spans="1:31" x14ac:dyDescent="0.3">
      <c r="C59" s="8"/>
      <c r="D59" s="8"/>
      <c r="E59" s="4" t="str">
        <f t="shared" ref="E59" si="10">IF(A59&lt;&gt;"","Planned","")</f>
        <v/>
      </c>
    </row>
    <row r="60" spans="1:31" x14ac:dyDescent="0.3">
      <c r="C60" s="8"/>
      <c r="D60" s="8"/>
    </row>
    <row r="61" spans="1:31" x14ac:dyDescent="0.3">
      <c r="C61" s="8"/>
      <c r="D61" s="8"/>
    </row>
    <row r="62" spans="1:31" x14ac:dyDescent="0.3">
      <c r="C62" s="8"/>
      <c r="D62" s="8"/>
    </row>
    <row r="63" spans="1:31" x14ac:dyDescent="0.3">
      <c r="C63" s="8"/>
      <c r="D63" s="8"/>
    </row>
    <row r="64" spans="1:31" x14ac:dyDescent="0.3">
      <c r="C64" s="8"/>
      <c r="D64" s="8"/>
    </row>
    <row r="65" spans="3:4" x14ac:dyDescent="0.3">
      <c r="C65" s="8"/>
      <c r="D65" s="8"/>
    </row>
    <row r="66" spans="3:4" x14ac:dyDescent="0.3">
      <c r="C66" s="8"/>
      <c r="D66" s="8"/>
    </row>
    <row r="67" spans="3:4" x14ac:dyDescent="0.3">
      <c r="C67" s="8"/>
      <c r="D67" s="8"/>
    </row>
    <row r="68" spans="3:4" x14ac:dyDescent="0.3">
      <c r="C68" s="8"/>
      <c r="D68" s="8"/>
    </row>
    <row r="69" spans="3:4" x14ac:dyDescent="0.3">
      <c r="C69" s="8"/>
      <c r="D69" s="8"/>
    </row>
    <row r="70" spans="3:4" x14ac:dyDescent="0.3">
      <c r="C70" s="8"/>
      <c r="D70" s="8"/>
    </row>
    <row r="71" spans="3:4" x14ac:dyDescent="0.3">
      <c r="C71" s="8"/>
      <c r="D71" s="8"/>
    </row>
    <row r="72" spans="3:4" x14ac:dyDescent="0.3">
      <c r="C72" s="8"/>
      <c r="D72" s="8"/>
    </row>
    <row r="73" spans="3:4" x14ac:dyDescent="0.3">
      <c r="C73" s="8"/>
      <c r="D73" s="8"/>
    </row>
    <row r="74" spans="3:4" x14ac:dyDescent="0.3">
      <c r="C74" s="8"/>
      <c r="D74" s="8"/>
    </row>
    <row r="75" spans="3:4" x14ac:dyDescent="0.3">
      <c r="C75" s="8"/>
      <c r="D75" s="8"/>
    </row>
    <row r="76" spans="3:4" x14ac:dyDescent="0.3">
      <c r="C76" s="8"/>
      <c r="D76" s="8"/>
    </row>
    <row r="77" spans="3:4" x14ac:dyDescent="0.3">
      <c r="C77" s="8"/>
      <c r="D77" s="8"/>
    </row>
    <row r="78" spans="3:4" x14ac:dyDescent="0.3">
      <c r="C78" s="8"/>
      <c r="D78" s="8"/>
    </row>
    <row r="79" spans="3:4" x14ac:dyDescent="0.3">
      <c r="C79" s="8"/>
      <c r="D79" s="8"/>
    </row>
    <row r="80" spans="3:4" x14ac:dyDescent="0.3">
      <c r="C80" s="8"/>
      <c r="D80" s="8"/>
    </row>
    <row r="81" spans="3:4" x14ac:dyDescent="0.3">
      <c r="C81" s="8"/>
      <c r="D81" s="8"/>
    </row>
    <row r="82" spans="3:4" x14ac:dyDescent="0.3">
      <c r="C82" s="8"/>
      <c r="D82" s="8"/>
    </row>
  </sheetData>
  <mergeCells count="1">
    <mergeCell ref="G4:J4"/>
  </mergeCells>
  <conditionalFormatting sqref="A10:B53 D10:AE53">
    <cfRule type="expression" dxfId="3" priority="3" stopIfTrue="1">
      <formula>$E10="Done"</formula>
    </cfRule>
    <cfRule type="expression" dxfId="2" priority="4" stopIfTrue="1">
      <formula>$E10="Ongoing"</formula>
    </cfRule>
  </conditionalFormatting>
  <conditionalFormatting sqref="C10:C53">
    <cfRule type="expression" dxfId="1" priority="1" stopIfTrue="1">
      <formula>$E10="Done"</formula>
    </cfRule>
    <cfRule type="expression" dxfId="0" priority="2" stopIfTrue="1">
      <formula>$E10="Ongoing"</formula>
    </cfRule>
  </conditionalFormatting>
  <dataValidations count="1">
    <dataValidation type="list" allowBlank="1" showInputMessage="1" sqref="E10:E59 E3" xr:uid="{54D38934-B259-4AB2-8A53-37727B8518DF}">
      <formula1>"Planned,Ongoing,Done"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29</vt:i4>
      </vt:variant>
    </vt:vector>
  </HeadingPairs>
  <TitlesOfParts>
    <vt:vector size="34" baseType="lpstr">
      <vt:lpstr>Agile Team</vt:lpstr>
      <vt:lpstr>Product Backlog</vt:lpstr>
      <vt:lpstr>Sprint 1</vt:lpstr>
      <vt:lpstr>Sprint 2</vt:lpstr>
      <vt:lpstr>Sprint 3</vt:lpstr>
      <vt:lpstr>'Sprint 1'!DoneDays</vt:lpstr>
      <vt:lpstr>'Sprint 2'!DoneDays</vt:lpstr>
      <vt:lpstr>'Sprint 3'!DoneDays</vt:lpstr>
      <vt:lpstr>'Sprint 1'!ImplementationDays</vt:lpstr>
      <vt:lpstr>'Sprint 2'!ImplementationDays</vt:lpstr>
      <vt:lpstr>'Sprint 3'!ImplementationDays</vt:lpstr>
      <vt:lpstr>'Product Backlog'!Print_Area</vt:lpstr>
      <vt:lpstr>ProductBacklog</vt:lpstr>
      <vt:lpstr>Sprint</vt:lpstr>
      <vt:lpstr>'Sprint 1'!SprintTasks</vt:lpstr>
      <vt:lpstr>'Sprint 2'!SprintTasks</vt:lpstr>
      <vt:lpstr>'Sprint 3'!SprintTasks</vt:lpstr>
      <vt:lpstr>Status</vt:lpstr>
      <vt:lpstr>StoryName</vt:lpstr>
      <vt:lpstr>'Sprint 1'!TaskRows</vt:lpstr>
      <vt:lpstr>'Sprint 2'!TaskRows</vt:lpstr>
      <vt:lpstr>'Sprint 3'!TaskRows</vt:lpstr>
      <vt:lpstr>'Sprint 1'!TaskStatus</vt:lpstr>
      <vt:lpstr>'Sprint 2'!TaskStatus</vt:lpstr>
      <vt:lpstr>'Sprint 3'!TaskStatus</vt:lpstr>
      <vt:lpstr>'Sprint 1'!TaskStoryID</vt:lpstr>
      <vt:lpstr>'Sprint 2'!TaskStoryID</vt:lpstr>
      <vt:lpstr>'Sprint 3'!TaskStoryID</vt:lpstr>
      <vt:lpstr>'Sprint 1'!TotalEffort</vt:lpstr>
      <vt:lpstr>'Sprint 2'!TotalEffort</vt:lpstr>
      <vt:lpstr>'Sprint 3'!TotalEffort</vt:lpstr>
      <vt:lpstr>'Sprint 1'!TrendDays</vt:lpstr>
      <vt:lpstr>'Sprint 2'!TrendDays</vt:lpstr>
      <vt:lpstr>'Sprint 3'!TrendDays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Artifacts</dc:title>
  <dc:subject/>
  <dc:creator>Akshay Agarwal</dc:creator>
  <dc:description/>
  <cp:lastModifiedBy>Dev Krishna Mishra</cp:lastModifiedBy>
  <cp:revision>1</cp:revision>
  <cp:lastPrinted>2006-09-01T14:59:00Z</cp:lastPrinted>
  <dcterms:created xsi:type="dcterms:W3CDTF">1998-06-05T11:20:44Z</dcterms:created>
  <dcterms:modified xsi:type="dcterms:W3CDTF">2022-05-16T17:11:53Z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