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comments+xml" PartName="/xl/comments/comment2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firstSheet="0" showHorizontalScroll="1" showSheetTabs="1" showVerticalScroll="1" tabRatio="500" windowHeight="8192" windowWidth="16384" xWindow="0" yWindow="0"/>
  </bookViews>
  <sheets>
    <sheet name="說明" sheetId="1" state="visible" r:id="rId1"/>
    <sheet name="總表" sheetId="2" state="visible" r:id="rId2"/>
    <sheet name="分數表" sheetId="3" state="visible" r:id="rId3"/>
    <sheet name="個股代號" sheetId="4" state="visible" r:id="rId4"/>
  </sheets>
  <definedNames/>
  <calcPr calcId="124519" fullCalcOnLoad="1" iterate="0" iterateCount="100" iterateDelta="0.0001" refMode="A1"/>
</workbook>
</file>

<file path=xl/sharedStrings.xml><?xml version="1.0" encoding="utf-8"?>
<sst xmlns="http://schemas.openxmlformats.org/spreadsheetml/2006/main" uniqueCount="82">
  <si>
    <t>初步篩選</t>
  </si>
  <si>
    <t>線型標準</t>
  </si>
  <si>
    <t>評分標準</t>
  </si>
  <si>
    <t>買進日收盤價 &gt;=  突破日收盤價</t>
  </si>
  <si>
    <t>上影線不可超出實體一半</t>
  </si>
  <si>
    <t>80~90</t>
  </si>
  <si>
    <t>風險偏高稍微觀察</t>
  </si>
  <si>
    <t>突破日到買進日線型是否標準(線型標準)</t>
  </si>
  <si>
    <t>90~100</t>
  </si>
  <si>
    <t>風險較低，可買進</t>
  </si>
  <si>
    <t xml:space="preserve">60日賣超15 贏家&lt;=6且
60日買超15 輸家&lt;=6
買超券商應為贏家
賣超券商應為輸家
</t>
  </si>
  <si>
    <t>100~∞</t>
  </si>
  <si>
    <t>風險低，勝率高，積極買進</t>
  </si>
  <si>
    <t>基本面合格數量到達標準</t>
  </si>
  <si>
    <t>起始日期</t>
  </si>
  <si>
    <t>股號</t>
  </si>
  <si>
    <t>名稱</t>
  </si>
  <si>
    <t>起始
股價</t>
  </si>
  <si>
    <t>20MA</t>
  </si>
  <si>
    <t>60MA</t>
  </si>
  <si>
    <t>120MA</t>
  </si>
  <si>
    <t>20/60
乖離</t>
  </si>
  <si>
    <t>分數</t>
  </si>
  <si>
    <t>60/120
乖離</t>
  </si>
  <si>
    <t>20/120
乖離</t>
  </si>
  <si>
    <t>1日籌碼
集中</t>
  </si>
  <si>
    <t>20日籌碼
集中</t>
  </si>
  <si>
    <t>60日籌碼
集中</t>
  </si>
  <si>
    <t>120日籌碼
集中</t>
  </si>
  <si>
    <t>當沖</t>
  </si>
  <si>
    <t>券資比</t>
  </si>
  <si>
    <t>主力
買賣超</t>
  </si>
  <si>
    <t>三大法人</t>
  </si>
  <si>
    <t>60日券商
買賣超</t>
  </si>
  <si>
    <t>主力連續
買賣超5/10</t>
  </si>
  <si>
    <t>基本面
(7/7)</t>
  </si>
  <si>
    <t>評分</t>
  </si>
  <si>
    <t>備註</t>
  </si>
  <si>
    <t>6141</t>
  </si>
  <si>
    <t>O</t>
  </si>
  <si>
    <t>X</t>
  </si>
  <si>
    <t>6224</t>
  </si>
  <si>
    <t>1477</t>
  </si>
  <si>
    <t>5285</t>
  </si>
  <si>
    <t>2027</t>
  </si>
  <si>
    <t>6121</t>
  </si>
  <si>
    <t>2489</t>
  </si>
  <si>
    <t>2434</t>
  </si>
  <si>
    <t>3533</t>
  </si>
  <si>
    <t>6213</t>
  </si>
  <si>
    <t>3018</t>
  </si>
  <si>
    <t>5281</t>
  </si>
  <si>
    <t>2427</t>
  </si>
  <si>
    <t>2006</t>
  </si>
  <si>
    <t>5478</t>
  </si>
  <si>
    <t>2428</t>
  </si>
  <si>
    <t>2408</t>
  </si>
  <si>
    <t>3527</t>
  </si>
  <si>
    <t>1786</t>
  </si>
  <si>
    <t>3545</t>
  </si>
  <si>
    <t>5871</t>
  </si>
  <si>
    <t>3434</t>
  </si>
  <si>
    <t>1日籌碼集中</t>
  </si>
  <si>
    <t>&gt;=10</t>
  </si>
  <si>
    <t>60日籌碼集中</t>
  </si>
  <si>
    <t>&gt;=0</t>
  </si>
  <si>
    <t>&lt;=30</t>
  </si>
  <si>
    <t>&lt;=10</t>
  </si>
  <si>
    <t>∞</t>
  </si>
  <si>
    <t>60日券商買賣超</t>
  </si>
  <si>
    <t>均線乖離20/60/120</t>
  </si>
  <si>
    <t>主力</t>
  </si>
  <si>
    <t>基本面7/7 標準:每項分數</t>
  </si>
  <si>
    <t>均線糾結</t>
  </si>
  <si>
    <t>主力連續買賣超</t>
  </si>
  <si>
    <t>20日籌碼集中</t>
  </si>
  <si>
    <t>120日籌碼集中</t>
  </si>
  <si>
    <t>1日籌碼集中未達標</t>
  </si>
  <si>
    <t>60日籌碼集中未達標</t>
  </si>
  <si>
    <t>120日籌碼集中未達標</t>
  </si>
  <si>
    <t>20日籌碼集中未達標</t>
  </si>
  <si>
    <t>三大法人賣超</t>
  </si>
</sst>
</file>

<file path=xl/styles.xml><?xml version="1.0" encoding="utf-8"?>
<styleSheet xmlns="http://schemas.openxmlformats.org/spreadsheetml/2006/main">
  <numFmts count="1">
    <numFmt formatCode="YYYY/M/D" numFmtId="164"/>
  </numFmts>
  <fonts count="11">
    <font>
      <name val="微軟正黑體"/>
      <charset val="136"/>
      <family val="2"/>
      <color rgb="FF000000"/>
      <sz val="10"/>
    </font>
    <font>
      <name val="Arial"/>
      <charset val="136"/>
      <family val="0"/>
      <sz val="10"/>
    </font>
    <font>
      <name val="Arial"/>
      <charset val="136"/>
      <family val="0"/>
      <sz val="10"/>
    </font>
    <font>
      <name val="Arial"/>
      <charset val="136"/>
      <family val="0"/>
      <sz val="10"/>
    </font>
    <font>
      <name val="微軟正黑體"/>
      <charset val="136"/>
      <family val="2"/>
      <sz val="11"/>
    </font>
    <font>
      <name val="Cambria"/>
      <charset val="1"/>
      <family val="0"/>
      <sz val="11"/>
    </font>
    <font>
      <name val="Arial"/>
      <charset val="1"/>
      <family val="0"/>
      <sz val="11"/>
    </font>
    <font>
      <name val="Inconsolata"/>
      <charset val="1"/>
      <family val="0"/>
      <color rgb="FF000000"/>
      <sz val="11"/>
    </font>
    <font>
      <name val="Arial"/>
      <charset val="1"/>
      <family val="0"/>
      <color rgb="FF000000"/>
      <sz val="10"/>
    </font>
    <font>
      <name val="Arial"/>
      <charset val="1"/>
      <family val="0"/>
      <color rgb="FF000000"/>
      <sz val="11"/>
    </font>
    <font>
      <name val="微軟正黑體"/>
      <charset val="136"/>
      <family val="2"/>
      <color rgb="FF000000"/>
      <sz val="11"/>
    </font>
  </fonts>
  <fills count="19">
    <fill>
      <patternFill/>
    </fill>
    <fill>
      <patternFill patternType="gray125"/>
    </fill>
    <fill>
      <patternFill patternType="solid">
        <fgColor rgb="FFE6B8AF"/>
        <bgColor rgb="FFF4C7C3"/>
      </patternFill>
    </fill>
    <fill>
      <patternFill patternType="solid">
        <fgColor rgb="FFFFF2CC"/>
        <bgColor rgb="FFFFFFFF"/>
      </patternFill>
    </fill>
    <fill>
      <patternFill patternType="solid">
        <fgColor rgb="FFD9EAD3"/>
        <bgColor rgb="FFE0F7FA"/>
      </patternFill>
    </fill>
    <fill>
      <patternFill patternType="solid">
        <fgColor rgb="FFC9DAF8"/>
        <bgColor rgb="FFD9D2E9"/>
      </patternFill>
    </fill>
    <fill>
      <patternFill patternType="solid">
        <fgColor rgb="FFE0F7FA"/>
        <bgColor rgb="FFD9EAD3"/>
      </patternFill>
    </fill>
    <fill>
      <patternFill patternType="solid">
        <fgColor rgb="FFFFE599"/>
        <bgColor rgb="FFFFF2CC"/>
      </patternFill>
    </fill>
    <fill>
      <patternFill patternType="solid">
        <fgColor rgb="FFFFFFFF"/>
        <bgColor rgb="FFE0F7FA"/>
      </patternFill>
    </fill>
    <fill>
      <patternFill patternType="solid">
        <fgColor rgb="FFB4A7D6"/>
        <bgColor rgb="FFA4C2F4"/>
      </patternFill>
    </fill>
    <fill>
      <patternFill patternType="solid">
        <fgColor rgb="FFA4C2F4"/>
        <bgColor rgb="FFB4A7D6"/>
      </patternFill>
    </fill>
    <fill>
      <patternFill patternType="solid">
        <fgColor rgb="FFB7E1CD"/>
        <bgColor rgb="FFB6D7A8"/>
      </patternFill>
    </fill>
    <fill>
      <patternFill patternType="solid">
        <fgColor rgb="FFF6B26B"/>
        <bgColor rgb="FFE6B8AF"/>
      </patternFill>
    </fill>
    <fill>
      <patternFill patternType="solid">
        <fgColor rgb="FFEAD1DC"/>
        <bgColor rgb="FFF4CCCC"/>
      </patternFill>
    </fill>
    <fill>
      <patternFill patternType="solid">
        <fgColor rgb="FFB6D7A8"/>
        <bgColor rgb="FFB7E1CD"/>
      </patternFill>
    </fill>
    <fill>
      <patternFill patternType="solid">
        <fgColor rgb="FFF4CCCC"/>
        <bgColor rgb="FFF4C7C3"/>
      </patternFill>
    </fill>
    <fill>
      <patternFill patternType="solid">
        <fgColor rgb="FFD9D2E9"/>
        <bgColor rgb="FFEAD1DC"/>
      </patternFill>
    </fill>
    <fill>
      <patternFill patternType="solid">
        <fgColor rgb="FFF9CB9C"/>
        <bgColor rgb="FFF4C7C3"/>
      </patternFill>
    </fill>
    <fill>
      <patternFill patternType="solid">
        <fgColor rgb="FFEA9999"/>
        <bgColor rgb="FFE6B8AF"/>
      </patternFill>
    </fill>
  </fills>
  <borders count="3">
    <border>
      <left/>
      <right/>
      <top/>
      <bottom/>
      <diagonal/>
    </border>
    <border>
      <left/>
      <right/>
      <top/>
      <bottom style="thick"/>
      <diagonal/>
    </border>
    <border>
      <left/>
      <right/>
      <top style="thick"/>
      <bottom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250">
    <xf applyAlignment="1" borderId="0" fillId="0" fontId="0" numFmtId="0" pivotButton="0" quotePrefix="0" xfId="0">
      <alignment horizontal="general" vertical="bottom"/>
    </xf>
    <xf applyAlignment="1" borderId="0" fillId="2" fontId="4" numFmtId="0" pivotButton="0" quotePrefix="0" xfId="0">
      <alignment horizontal="general" vertical="bottom"/>
    </xf>
    <xf applyAlignment="1" borderId="0" fillId="3" fontId="4" numFmtId="0" pivotButton="0" quotePrefix="0" xfId="0">
      <alignment horizontal="general" vertical="bottom"/>
    </xf>
    <xf applyAlignment="1" borderId="0" fillId="4" fontId="4" numFmtId="0" pivotButton="0" quotePrefix="0" xfId="0">
      <alignment horizontal="general" vertical="bottom"/>
    </xf>
    <xf applyAlignment="1" borderId="0" fillId="4" fontId="4" numFmtId="0" pivotButton="0" quotePrefix="0" xfId="0">
      <alignment horizontal="general" vertical="bottom"/>
    </xf>
    <xf applyAlignment="1" borderId="0" fillId="4" fontId="5" numFmtId="0" pivotButton="0" quotePrefix="0" xfId="0">
      <alignment horizontal="general" vertical="bottom"/>
    </xf>
    <xf applyAlignment="1" borderId="0" fillId="2" fontId="5" numFmtId="0" pivotButton="0" quotePrefix="0" xfId="0">
      <alignment horizontal="general" vertical="bottom" wrapText="1"/>
    </xf>
    <xf applyAlignment="1" borderId="0" fillId="3" fontId="4" numFmtId="0" pivotButton="0" quotePrefix="0" xfId="0">
      <alignment horizontal="general" vertical="bottom"/>
    </xf>
    <xf applyAlignment="1" borderId="0" fillId="5" fontId="4" numFmtId="0" pivotButton="0" quotePrefix="0" xfId="0">
      <alignment horizontal="general" vertical="bottom"/>
    </xf>
    <xf applyAlignment="1" borderId="0" fillId="5" fontId="4" numFmtId="49" pivotButton="0" quotePrefix="0" xfId="0">
      <alignment horizontal="general" vertical="bottom"/>
    </xf>
    <xf applyAlignment="1" borderId="0" fillId="5" fontId="4" numFmtId="0" pivotButton="0" quotePrefix="0" xfId="0">
      <alignment horizontal="general" vertical="bottom" wrapText="1"/>
    </xf>
    <xf applyAlignment="1" borderId="0" fillId="5" fontId="5" numFmtId="0" pivotButton="0" quotePrefix="0" xfId="0">
      <alignment horizontal="general" vertical="bottom"/>
    </xf>
    <xf applyAlignment="1" borderId="0" fillId="5" fontId="5" numFmtId="0" pivotButton="0" quotePrefix="0" xfId="0">
      <alignment horizontal="general" vertical="bottom" wrapText="1"/>
    </xf>
    <xf applyAlignment="1" borderId="0" fillId="5" fontId="6" numFmtId="0" pivotButton="0" quotePrefix="0" xfId="0">
      <alignment horizontal="general" vertical="bottom" wrapText="1"/>
    </xf>
    <xf applyAlignment="1" borderId="0" fillId="5" fontId="4" numFmtId="0" pivotButton="0" quotePrefix="0" xfId="0">
      <alignment horizontal="general" vertical="bottom"/>
    </xf>
    <xf applyAlignment="1" borderId="0" fillId="6" fontId="5" numFmtId="164" pivotButton="0" quotePrefix="0" xfId="0">
      <alignment horizontal="left" vertical="bottom"/>
    </xf>
    <xf applyAlignment="1" borderId="0" fillId="6" fontId="5" numFmtId="49" pivotButton="0" quotePrefix="0" xfId="0">
      <alignment horizontal="left" vertical="bottom"/>
    </xf>
    <xf applyAlignment="1" borderId="0" fillId="6" fontId="5" numFmtId="49" pivotButton="0" quotePrefix="0" xfId="0">
      <alignment horizontal="general" vertical="bottom"/>
    </xf>
    <xf applyAlignment="1" borderId="0" fillId="6" fontId="5" numFmtId="0" pivotButton="0" quotePrefix="0" xfId="0">
      <alignment horizontal="general" vertical="bottom"/>
    </xf>
    <xf applyAlignment="1" borderId="0" fillId="6" fontId="6" numFmtId="0" pivotButton="0" quotePrefix="0" xfId="0">
      <alignment horizontal="general" vertical="bottom"/>
    </xf>
    <xf applyAlignment="1" borderId="0" fillId="6" fontId="6" numFmtId="0" pivotButton="0" quotePrefix="0" xfId="0">
      <alignment horizontal="right" vertical="bottom"/>
    </xf>
    <xf applyAlignment="1" borderId="0" fillId="6" fontId="7" numFmtId="0" pivotButton="0" quotePrefix="0" xfId="0">
      <alignment horizontal="right" vertical="bottom"/>
    </xf>
    <xf applyAlignment="1" borderId="0" fillId="6" fontId="7" numFmtId="0" pivotButton="0" quotePrefix="0" xfId="0">
      <alignment horizontal="general" vertical="bottom"/>
    </xf>
    <xf applyAlignment="1" borderId="0" fillId="6" fontId="4" numFmtId="0" pivotButton="0" quotePrefix="0" xfId="0">
      <alignment horizontal="general" vertical="bottom"/>
    </xf>
    <xf applyAlignment="1" borderId="0" fillId="7" fontId="4" numFmtId="164" pivotButton="0" quotePrefix="0" xfId="0">
      <alignment horizontal="left" vertical="bottom"/>
    </xf>
    <xf applyAlignment="1" borderId="0" fillId="7" fontId="5" numFmtId="49" pivotButton="0" quotePrefix="0" xfId="0">
      <alignment horizontal="left" vertical="bottom"/>
    </xf>
    <xf applyAlignment="1" borderId="0" fillId="7" fontId="5" numFmtId="49" pivotButton="0" quotePrefix="0" xfId="0">
      <alignment horizontal="general" vertical="bottom"/>
    </xf>
    <xf applyAlignment="1" borderId="0" fillId="7" fontId="5" numFmtId="0" pivotButton="0" quotePrefix="0" xfId="0">
      <alignment horizontal="general" vertical="bottom"/>
    </xf>
    <xf applyAlignment="1" borderId="0" fillId="7" fontId="6" numFmtId="0" pivotButton="0" quotePrefix="0" xfId="0">
      <alignment horizontal="general" vertical="bottom"/>
    </xf>
    <xf applyAlignment="1" borderId="0" fillId="7" fontId="6" numFmtId="0" pivotButton="0" quotePrefix="0" xfId="0">
      <alignment horizontal="right" vertical="bottom"/>
    </xf>
    <xf applyAlignment="1" borderId="0" fillId="7" fontId="7" numFmtId="0" pivotButton="0" quotePrefix="0" xfId="0">
      <alignment horizontal="right" vertical="bottom"/>
    </xf>
    <xf applyAlignment="1" borderId="0" fillId="7" fontId="7" numFmtId="0" pivotButton="0" quotePrefix="0" xfId="0">
      <alignment horizontal="general" vertical="bottom"/>
    </xf>
    <xf applyAlignment="1" borderId="0" fillId="7" fontId="4" numFmtId="0" pivotButton="0" quotePrefix="0" xfId="0">
      <alignment horizontal="general" vertical="bottom"/>
    </xf>
    <xf applyAlignment="1" borderId="0" fillId="7" fontId="5" numFmtId="0" pivotButton="0" quotePrefix="0" xfId="0">
      <alignment horizontal="general" vertical="bottom"/>
    </xf>
    <xf applyAlignment="1" borderId="1" fillId="7" fontId="4" numFmtId="164" pivotButton="0" quotePrefix="0" xfId="0">
      <alignment horizontal="left" vertical="bottom"/>
    </xf>
    <xf applyAlignment="1" borderId="1" fillId="7" fontId="5" numFmtId="49" pivotButton="0" quotePrefix="0" xfId="0">
      <alignment horizontal="left" vertical="bottom"/>
    </xf>
    <xf applyAlignment="1" borderId="1" fillId="7" fontId="5" numFmtId="49" pivotButton="0" quotePrefix="0" xfId="0">
      <alignment horizontal="general" vertical="bottom"/>
    </xf>
    <xf applyAlignment="1" borderId="1" fillId="7" fontId="5" numFmtId="0" pivotButton="0" quotePrefix="0" xfId="0">
      <alignment horizontal="general" vertical="bottom"/>
    </xf>
    <xf applyAlignment="1" borderId="1" fillId="7" fontId="5" numFmtId="0" pivotButton="0" quotePrefix="0" xfId="0">
      <alignment horizontal="general" vertical="bottom"/>
    </xf>
    <xf applyAlignment="1" borderId="1" fillId="7" fontId="6" numFmtId="0" pivotButton="0" quotePrefix="0" xfId="0">
      <alignment horizontal="general" vertical="bottom"/>
    </xf>
    <xf applyAlignment="1" borderId="1" fillId="6" fontId="5" numFmtId="0" pivotButton="0" quotePrefix="0" xfId="0">
      <alignment horizontal="general" vertical="bottom"/>
    </xf>
    <xf applyAlignment="1" borderId="1" fillId="7" fontId="6" numFmtId="0" pivotButton="0" quotePrefix="0" xfId="0">
      <alignment horizontal="right" vertical="bottom"/>
    </xf>
    <xf applyAlignment="1" borderId="1" fillId="7" fontId="7" numFmtId="0" pivotButton="0" quotePrefix="0" xfId="0">
      <alignment horizontal="right" vertical="bottom"/>
    </xf>
    <xf applyAlignment="1" borderId="1" fillId="6" fontId="7" numFmtId="0" pivotButton="0" quotePrefix="0" xfId="0">
      <alignment horizontal="general" vertical="bottom"/>
    </xf>
    <xf applyAlignment="1" borderId="1" fillId="6" fontId="7" numFmtId="0" pivotButton="0" quotePrefix="0" xfId="0">
      <alignment horizontal="right" vertical="bottom"/>
    </xf>
    <xf applyAlignment="1" borderId="1" fillId="7" fontId="7" numFmtId="0" pivotButton="0" quotePrefix="0" xfId="0">
      <alignment horizontal="general" vertical="bottom"/>
    </xf>
    <xf applyAlignment="1" borderId="1" fillId="7" fontId="4" numFmtId="0" pivotButton="0" quotePrefix="0" xfId="0">
      <alignment horizontal="general" vertical="bottom"/>
    </xf>
    <xf applyAlignment="1" borderId="0" fillId="8" fontId="5" numFmtId="164" pivotButton="0" quotePrefix="0" xfId="0">
      <alignment horizontal="general" vertical="bottom"/>
    </xf>
    <xf applyAlignment="1" borderId="0" fillId="8" fontId="5" numFmtId="49" pivotButton="0" quotePrefix="0" xfId="0">
      <alignment horizontal="general" vertical="bottom"/>
    </xf>
    <xf applyAlignment="1" borderId="0" fillId="8" fontId="5" numFmtId="0" pivotButton="0" quotePrefix="0" xfId="0">
      <alignment horizontal="general" vertical="bottom"/>
    </xf>
    <xf applyAlignment="1" borderId="0" fillId="8" fontId="5" numFmtId="0" pivotButton="0" quotePrefix="0" xfId="0">
      <alignment horizontal="general" vertical="bottom"/>
    </xf>
    <xf applyAlignment="1" borderId="0" fillId="8" fontId="6" numFmtId="0" pivotButton="0" quotePrefix="0" xfId="0">
      <alignment horizontal="general" vertical="bottom"/>
    </xf>
    <xf applyAlignment="1" borderId="0" fillId="8" fontId="7" numFmtId="0" pivotButton="0" quotePrefix="0" xfId="0">
      <alignment horizontal="right" vertical="bottom"/>
    </xf>
    <xf applyAlignment="1" borderId="0" fillId="8" fontId="7" numFmtId="0" pivotButton="0" quotePrefix="0" xfId="0">
      <alignment horizontal="general" vertical="bottom"/>
    </xf>
    <xf applyAlignment="1" borderId="0" fillId="8" fontId="4" numFmtId="0" pivotButton="0" quotePrefix="0" xfId="0">
      <alignment horizontal="general" vertical="bottom"/>
    </xf>
    <xf applyAlignment="1" borderId="0" fillId="8" fontId="5" numFmtId="49" pivotButton="0" quotePrefix="0" xfId="0">
      <alignment horizontal="left" vertical="bottom"/>
    </xf>
    <xf applyAlignment="1" borderId="1" fillId="8" fontId="4" numFmtId="164" pivotButton="0" quotePrefix="0" xfId="0">
      <alignment horizontal="general" vertical="bottom"/>
    </xf>
    <xf applyAlignment="1" borderId="1" fillId="8" fontId="5" numFmtId="49" pivotButton="0" quotePrefix="0" xfId="0">
      <alignment horizontal="general" vertical="bottom"/>
    </xf>
    <xf applyAlignment="1" borderId="1" fillId="8" fontId="5" numFmtId="0" pivotButton="0" quotePrefix="0" xfId="0">
      <alignment horizontal="general" vertical="bottom"/>
    </xf>
    <xf applyAlignment="1" borderId="1" fillId="8" fontId="5" numFmtId="0" pivotButton="0" quotePrefix="0" xfId="0">
      <alignment horizontal="general" vertical="bottom"/>
    </xf>
    <xf applyAlignment="1" borderId="1" fillId="8" fontId="6" numFmtId="0" pivotButton="0" quotePrefix="0" xfId="0">
      <alignment horizontal="general" vertical="bottom"/>
    </xf>
    <xf applyAlignment="1" borderId="1" fillId="8" fontId="7" numFmtId="0" pivotButton="0" quotePrefix="0" xfId="0">
      <alignment horizontal="right" vertical="bottom"/>
    </xf>
    <xf applyAlignment="1" borderId="1" fillId="8" fontId="7" numFmtId="0" pivotButton="0" quotePrefix="0" xfId="0">
      <alignment horizontal="general" vertical="bottom"/>
    </xf>
    <xf applyAlignment="1" borderId="1" fillId="8" fontId="4" numFmtId="0" pivotButton="0" quotePrefix="0" xfId="0">
      <alignment horizontal="general" vertical="bottom"/>
    </xf>
    <xf applyAlignment="1" borderId="0" fillId="0" fontId="6" numFmtId="164" pivotButton="0" quotePrefix="0" xfId="0">
      <alignment horizontal="right" vertical="bottom"/>
    </xf>
    <xf applyAlignment="1" borderId="0" fillId="0" fontId="6" numFmtId="49" pivotButton="0" quotePrefix="0" xfId="0">
      <alignment horizontal="general" vertical="bottom"/>
    </xf>
    <xf applyAlignment="1" borderId="2" fillId="9" fontId="6" numFmtId="0" pivotButton="0" quotePrefix="0" xfId="0">
      <alignment horizontal="right" vertical="bottom"/>
    </xf>
    <xf applyAlignment="1" borderId="2" fillId="10" fontId="6" numFmtId="0" pivotButton="0" quotePrefix="0" xfId="0">
      <alignment horizontal="right" vertical="bottom"/>
    </xf>
    <xf applyAlignment="1" borderId="2" fillId="11" fontId="6" numFmtId="0" pivotButton="0" quotePrefix="0" xfId="0">
      <alignment horizontal="right" vertical="bottom"/>
    </xf>
    <xf applyAlignment="1" borderId="2" fillId="3" fontId="6" numFmtId="0" pivotButton="0" quotePrefix="0" xfId="0">
      <alignment horizontal="right" vertical="bottom"/>
    </xf>
    <xf applyAlignment="1" borderId="2" fillId="12" fontId="6" numFmtId="0" pivotButton="0" quotePrefix="0" xfId="0">
      <alignment horizontal="right" vertical="bottom"/>
    </xf>
    <xf applyAlignment="1" borderId="2" fillId="3" fontId="7" numFmtId="0" pivotButton="0" quotePrefix="0" xfId="0">
      <alignment horizontal="right" vertical="bottom"/>
    </xf>
    <xf applyAlignment="1" borderId="2" fillId="0" fontId="6" numFmtId="0" pivotButton="0" quotePrefix="0" xfId="0">
      <alignment horizontal="right" vertical="bottom"/>
    </xf>
    <xf applyAlignment="1" borderId="0" fillId="0" fontId="5" numFmtId="0" pivotButton="0" quotePrefix="0" xfId="0">
      <alignment horizontal="general" vertical="bottom"/>
    </xf>
    <xf applyAlignment="1" borderId="2" fillId="0" fontId="4" numFmtId="0" pivotButton="0" quotePrefix="0" xfId="0">
      <alignment horizontal="general" vertical="bottom"/>
    </xf>
    <xf applyAlignment="1" borderId="1" fillId="0" fontId="4" numFmtId="0" pivotButton="0" quotePrefix="0" xfId="0">
      <alignment horizontal="general" vertical="bottom"/>
    </xf>
    <xf applyAlignment="1" borderId="1" fillId="0" fontId="6" numFmtId="49" pivotButton="0" quotePrefix="0" xfId="0">
      <alignment horizontal="general" vertical="bottom"/>
    </xf>
    <xf applyAlignment="1" borderId="1" fillId="9" fontId="6" numFmtId="0" pivotButton="0" quotePrefix="0" xfId="0">
      <alignment horizontal="right" vertical="bottom"/>
    </xf>
    <xf applyAlignment="1" borderId="1" fillId="10" fontId="6" numFmtId="0" pivotButton="0" quotePrefix="0" xfId="0">
      <alignment horizontal="right" vertical="bottom"/>
    </xf>
    <xf applyAlignment="1" borderId="1" fillId="11" fontId="6" numFmtId="0" pivotButton="0" quotePrefix="0" xfId="0">
      <alignment horizontal="right" vertical="bottom"/>
    </xf>
    <xf applyAlignment="1" borderId="1" fillId="3" fontId="6" numFmtId="0" pivotButton="0" quotePrefix="0" xfId="0">
      <alignment horizontal="right" vertical="bottom"/>
    </xf>
    <xf applyAlignment="1" borderId="1" fillId="12" fontId="6" numFmtId="0" pivotButton="0" quotePrefix="0" xfId="0">
      <alignment horizontal="right" vertical="bottom"/>
    </xf>
    <xf applyAlignment="1" borderId="1" fillId="3" fontId="7" numFmtId="0" pivotButton="0" quotePrefix="0" xfId="0">
      <alignment horizontal="right" vertical="bottom"/>
    </xf>
    <xf applyAlignment="1" borderId="1" fillId="0" fontId="6" numFmtId="0" pivotButton="0" quotePrefix="0" xfId="0">
      <alignment horizontal="right" vertical="bottom"/>
    </xf>
    <xf applyAlignment="1" borderId="1" fillId="0" fontId="5" numFmtId="0" pivotButton="0" quotePrefix="0" xfId="0">
      <alignment horizontal="general" vertical="bottom"/>
    </xf>
    <xf applyAlignment="1" borderId="1" fillId="0" fontId="4" numFmtId="0" pivotButton="0" quotePrefix="0" xfId="0">
      <alignment horizontal="general" vertical="bottom"/>
    </xf>
    <xf applyAlignment="1" borderId="0" fillId="0" fontId="5" numFmtId="164" pivotButton="0" quotePrefix="0" xfId="0">
      <alignment horizontal="general" vertical="bottom"/>
    </xf>
    <xf applyAlignment="1" borderId="0" fillId="0" fontId="5" numFmtId="49" pivotButton="0" quotePrefix="0" xfId="0">
      <alignment horizontal="general" vertical="bottom"/>
    </xf>
    <xf applyAlignment="1" borderId="0" fillId="0" fontId="8" numFmtId="0" pivotButton="0" quotePrefix="0" xfId="0">
      <alignment horizontal="general" vertical="bottom"/>
    </xf>
    <xf applyAlignment="1" borderId="0" fillId="0" fontId="6" numFmtId="0" pivotButton="0" quotePrefix="0" xfId="0">
      <alignment horizontal="general" vertical="bottom"/>
    </xf>
    <xf applyAlignment="1" borderId="0" fillId="0" fontId="7" numFmtId="0" pivotButton="0" quotePrefix="0" xfId="0">
      <alignment horizontal="right" vertical="bottom"/>
    </xf>
    <xf applyAlignment="1" borderId="0" fillId="0" fontId="7" numFmtId="0" pivotButton="0" quotePrefix="0" xfId="0">
      <alignment horizontal="general" vertical="bottom"/>
    </xf>
    <xf applyAlignment="1" borderId="1" fillId="0" fontId="4" numFmtId="164" pivotButton="0" quotePrefix="0" xfId="0">
      <alignment horizontal="general" vertical="bottom"/>
    </xf>
    <xf applyAlignment="1" borderId="1" fillId="0" fontId="5" numFmtId="49" pivotButton="0" quotePrefix="0" xfId="0">
      <alignment horizontal="general" vertical="bottom"/>
    </xf>
    <xf applyAlignment="1" borderId="1" fillId="0" fontId="5" numFmtId="0" pivotButton="0" quotePrefix="0" xfId="0">
      <alignment horizontal="general" vertical="bottom"/>
    </xf>
    <xf applyAlignment="1" borderId="1" fillId="0" fontId="6" numFmtId="0" pivotButton="0" quotePrefix="0" xfId="0">
      <alignment horizontal="general" vertical="bottom"/>
    </xf>
    <xf applyAlignment="1" borderId="1" fillId="0" fontId="7" numFmtId="0" pivotButton="0" quotePrefix="0" xfId="0">
      <alignment horizontal="right" vertical="bottom"/>
    </xf>
    <xf applyAlignment="1" borderId="1" fillId="0" fontId="7" numFmtId="0" pivotButton="0" quotePrefix="0" xfId="0">
      <alignment horizontal="general" vertical="bottom"/>
    </xf>
    <xf applyAlignment="1" borderId="1" fillId="6" fontId="5" numFmtId="164" pivotButton="0" quotePrefix="0" xfId="0">
      <alignment horizontal="general" vertical="bottom"/>
    </xf>
    <xf applyAlignment="1" borderId="1" fillId="6" fontId="5" numFmtId="49" pivotButton="0" quotePrefix="0" xfId="0">
      <alignment horizontal="general" vertical="bottom"/>
    </xf>
    <xf applyAlignment="1" borderId="1" fillId="6" fontId="5" numFmtId="0" pivotButton="0" quotePrefix="0" xfId="0">
      <alignment horizontal="general" vertical="bottom"/>
    </xf>
    <xf applyAlignment="1" borderId="1" fillId="6" fontId="6" numFmtId="0" pivotButton="0" quotePrefix="0" xfId="0">
      <alignment horizontal="general" vertical="bottom"/>
    </xf>
    <xf applyAlignment="1" borderId="1" fillId="6" fontId="4" numFmtId="0" pivotButton="0" quotePrefix="0" xfId="0">
      <alignment horizontal="general" vertical="bottom"/>
    </xf>
    <xf applyAlignment="1" borderId="0" fillId="6" fontId="9" numFmtId="164" pivotButton="0" quotePrefix="0" xfId="0">
      <alignment horizontal="left" vertical="bottom"/>
    </xf>
    <xf applyAlignment="1" borderId="0" fillId="6" fontId="9" numFmtId="49" pivotButton="0" quotePrefix="0" xfId="0">
      <alignment horizontal="left" vertical="bottom"/>
    </xf>
    <xf applyAlignment="1" borderId="0" fillId="6" fontId="5" numFmtId="0" pivotButton="0" quotePrefix="0" xfId="0">
      <alignment horizontal="general" vertical="bottom"/>
    </xf>
    <xf applyAlignment="1" borderId="0" fillId="6" fontId="4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4" numFmtId="49" pivotButton="0" quotePrefix="0" xfId="0">
      <alignment horizontal="general" vertical="bottom"/>
    </xf>
    <xf applyAlignment="1" borderId="0" fillId="3" fontId="6" numFmtId="0" pivotButton="0" quotePrefix="0" xfId="0">
      <alignment horizontal="general" vertical="bottom"/>
    </xf>
    <xf applyAlignment="1" borderId="0" fillId="3" fontId="7" numFmtId="0" pivotButton="0" quotePrefix="0" xfId="0">
      <alignment horizontal="right" vertical="bottom"/>
    </xf>
    <xf applyAlignment="1" borderId="0" fillId="3" fontId="7" numFmtId="0" pivotButton="0" quotePrefix="0" xfId="0">
      <alignment horizontal="general" vertical="bottom"/>
    </xf>
    <xf applyAlignment="1" borderId="0" fillId="3" fontId="5" numFmtId="0" pivotButton="0" quotePrefix="0" xfId="0">
      <alignment horizontal="general" vertical="bottom"/>
    </xf>
    <xf applyAlignment="1" borderId="0" fillId="13" fontId="4" numFmtId="0" pivotButton="0" quotePrefix="0" xfId="0">
      <alignment horizontal="general" vertical="bottom"/>
    </xf>
    <xf applyAlignment="1" borderId="0" fillId="14" fontId="4" numFmtId="0" pivotButton="0" quotePrefix="0" xfId="0">
      <alignment horizontal="general" vertical="bottom"/>
    </xf>
    <xf applyAlignment="1" borderId="0" fillId="6" fontId="4" numFmtId="0" pivotButton="0" quotePrefix="0" xfId="0">
      <alignment horizontal="general" vertical="bottom"/>
    </xf>
    <xf applyAlignment="1" borderId="0" fillId="0" fontId="6" numFmtId="49" pivotButton="0" quotePrefix="0" xfId="0">
      <alignment horizontal="left" vertical="bottom"/>
    </xf>
    <xf applyAlignment="1" borderId="0" fillId="0" fontId="4" numFmtId="49" pivotButton="0" quotePrefix="0" xfId="0">
      <alignment horizontal="left" vertical="bottom"/>
    </xf>
    <xf applyAlignment="1" borderId="0" fillId="0" fontId="5" numFmtId="49" pivotButton="0" quotePrefix="0" xfId="0">
      <alignment horizontal="left" vertical="bottom"/>
    </xf>
    <xf applyAlignment="1" borderId="0" fillId="15" fontId="5" numFmtId="0" pivotButton="0" quotePrefix="0" xfId="0">
      <alignment horizontal="general" vertical="bottom"/>
    </xf>
    <xf applyAlignment="1" borderId="0" fillId="15" fontId="4" numFmtId="0" pivotButton="0" quotePrefix="0" xfId="0">
      <alignment horizontal="general" vertical="bottom"/>
    </xf>
    <xf applyAlignment="1" borderId="0" fillId="15" fontId="4" numFmtId="0" pivotButton="0" quotePrefix="0" xfId="0">
      <alignment horizontal="general" vertical="bottom"/>
    </xf>
    <xf applyAlignment="1" borderId="0" fillId="16" fontId="9" numFmtId="0" pivotButton="0" quotePrefix="0" xfId="0">
      <alignment horizontal="left" vertical="bottom"/>
    </xf>
    <xf applyAlignment="1" borderId="0" fillId="16" fontId="5" numFmtId="0" pivotButton="0" quotePrefix="0" xfId="0">
      <alignment horizontal="general" vertical="bottom"/>
    </xf>
    <xf applyAlignment="1" borderId="0" fillId="16" fontId="4" numFmtId="0" pivotButton="0" quotePrefix="0" xfId="0">
      <alignment horizontal="general" vertical="bottom"/>
    </xf>
    <xf applyAlignment="1" borderId="0" fillId="17" fontId="4" numFmtId="0" pivotButton="0" quotePrefix="0" xfId="0">
      <alignment horizontal="general" vertical="bottom"/>
    </xf>
    <xf applyAlignment="1" borderId="0" fillId="17" fontId="4" numFmtId="0" pivotButton="0" quotePrefix="0" xfId="0">
      <alignment horizontal="general" vertical="bottom"/>
    </xf>
    <xf applyAlignment="1" borderId="0" fillId="0" fontId="4" numFmtId="0" pivotButton="0" quotePrefix="0" xfId="0">
      <alignment horizontal="general" vertical="bottom"/>
    </xf>
    <xf applyAlignment="1" borderId="0" fillId="16" fontId="4" numFmtId="0" pivotButton="0" quotePrefix="0" xfId="0">
      <alignment horizontal="general" vertical="bottom"/>
    </xf>
    <xf applyAlignment="1" borderId="0" fillId="18" fontId="5" numFmtId="0" pivotButton="0" quotePrefix="0" xfId="0">
      <alignment horizontal="general" vertical="bottom"/>
    </xf>
    <xf applyAlignment="1" borderId="0" fillId="18" fontId="4" numFmtId="0" pivotButton="0" quotePrefix="0" xfId="0">
      <alignment horizontal="general" vertical="bottom"/>
    </xf>
    <xf applyAlignment="1" borderId="0" fillId="7" fontId="4" numFmtId="0" pivotButton="0" quotePrefix="0" xfId="0">
      <alignment horizontal="general" vertical="bottom"/>
    </xf>
    <xf applyAlignment="1" borderId="0" fillId="18" fontId="4" numFmtId="0" pivotButton="0" quotePrefix="0" xfId="0">
      <alignment horizontal="general" vertical="bottom"/>
    </xf>
    <xf applyAlignment="1" borderId="0" fillId="14" fontId="5" numFmtId="0" pivotButton="0" quotePrefix="0" xfId="0">
      <alignment horizontal="general" vertical="bottom"/>
    </xf>
    <xf applyAlignment="1" borderId="0" fillId="14" fontId="4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2" fontId="4" numFmtId="0" pivotButton="0" quotePrefix="0" xfId="0">
      <alignment horizontal="general" vertical="bottom"/>
    </xf>
    <xf applyAlignment="1" borderId="0" fillId="3" fontId="4" numFmtId="0" pivotButton="0" quotePrefix="0" xfId="0">
      <alignment horizontal="general" vertical="bottom"/>
    </xf>
    <xf applyAlignment="1" borderId="0" fillId="4" fontId="4" numFmtId="0" pivotButton="0" quotePrefix="0" xfId="0">
      <alignment horizontal="general" vertical="bottom"/>
    </xf>
    <xf applyAlignment="1" borderId="0" fillId="4" fontId="5" numFmtId="0" pivotButton="0" quotePrefix="0" xfId="0">
      <alignment horizontal="general" vertical="bottom"/>
    </xf>
    <xf applyAlignment="1" borderId="0" fillId="2" fontId="5" numFmtId="0" pivotButton="0" quotePrefix="0" xfId="0">
      <alignment horizontal="general" vertical="bottom" wrapText="1"/>
    </xf>
    <xf applyAlignment="1" borderId="0" fillId="5" fontId="4" numFmtId="0" pivotButton="0" quotePrefix="0" xfId="0">
      <alignment horizontal="general" vertical="bottom"/>
    </xf>
    <xf applyAlignment="1" borderId="0" fillId="5" fontId="4" numFmtId="49" pivotButton="0" quotePrefix="0" xfId="0">
      <alignment horizontal="general" vertical="bottom"/>
    </xf>
    <xf applyAlignment="1" borderId="0" fillId="5" fontId="4" numFmtId="0" pivotButton="0" quotePrefix="0" xfId="0">
      <alignment horizontal="general" vertical="bottom" wrapText="1"/>
    </xf>
    <xf applyAlignment="1" borderId="0" fillId="5" fontId="5" numFmtId="0" pivotButton="0" quotePrefix="0" xfId="0">
      <alignment horizontal="general" vertical="bottom"/>
    </xf>
    <xf applyAlignment="1" borderId="0" fillId="5" fontId="5" numFmtId="0" pivotButton="0" quotePrefix="0" xfId="0">
      <alignment horizontal="general" vertical="bottom" wrapText="1"/>
    </xf>
    <xf applyAlignment="1" borderId="0" fillId="5" fontId="6" numFmtId="0" pivotButton="0" quotePrefix="0" xfId="0">
      <alignment horizontal="general" vertical="bottom" wrapText="1"/>
    </xf>
    <xf applyAlignment="1" borderId="0" fillId="6" fontId="5" numFmtId="164" pivotButton="0" quotePrefix="0" xfId="0">
      <alignment horizontal="left" vertical="bottom"/>
    </xf>
    <xf applyAlignment="1" borderId="0" fillId="6" fontId="5" numFmtId="49" pivotButton="0" quotePrefix="0" xfId="0">
      <alignment horizontal="left" vertical="bottom"/>
    </xf>
    <xf applyAlignment="1" borderId="0" fillId="6" fontId="5" numFmtId="49" pivotButton="0" quotePrefix="0" xfId="0">
      <alignment horizontal="general" vertical="bottom"/>
    </xf>
    <xf applyAlignment="1" borderId="0" fillId="6" fontId="5" numFmtId="0" pivotButton="0" quotePrefix="0" xfId="0">
      <alignment horizontal="general" vertical="bottom"/>
    </xf>
    <xf applyAlignment="1" borderId="0" fillId="6" fontId="6" numFmtId="0" pivotButton="0" quotePrefix="0" xfId="0">
      <alignment horizontal="general" vertical="bottom"/>
    </xf>
    <xf applyAlignment="1" borderId="0" fillId="6" fontId="6" numFmtId="0" pivotButton="0" quotePrefix="0" xfId="0">
      <alignment horizontal="right" vertical="bottom"/>
    </xf>
    <xf applyAlignment="1" borderId="0" fillId="6" fontId="7" numFmtId="0" pivotButton="0" quotePrefix="0" xfId="0">
      <alignment horizontal="right" vertical="bottom"/>
    </xf>
    <xf applyAlignment="1" borderId="0" fillId="6" fontId="7" numFmtId="0" pivotButton="0" quotePrefix="0" xfId="0">
      <alignment horizontal="general" vertical="bottom"/>
    </xf>
    <xf applyAlignment="1" borderId="0" fillId="6" fontId="4" numFmtId="0" pivotButton="0" quotePrefix="0" xfId="0">
      <alignment horizontal="general" vertical="bottom"/>
    </xf>
    <xf applyAlignment="1" borderId="0" fillId="7" fontId="4" numFmtId="164" pivotButton="0" quotePrefix="0" xfId="0">
      <alignment horizontal="left" vertical="bottom"/>
    </xf>
    <xf applyAlignment="1" borderId="0" fillId="7" fontId="5" numFmtId="49" pivotButton="0" quotePrefix="0" xfId="0">
      <alignment horizontal="left" vertical="bottom"/>
    </xf>
    <xf applyAlignment="1" borderId="0" fillId="7" fontId="5" numFmtId="49" pivotButton="0" quotePrefix="0" xfId="0">
      <alignment horizontal="general" vertical="bottom"/>
    </xf>
    <xf applyAlignment="1" borderId="0" fillId="7" fontId="5" numFmtId="0" pivotButton="0" quotePrefix="0" xfId="0">
      <alignment horizontal="general" vertical="bottom"/>
    </xf>
    <xf applyAlignment="1" borderId="0" fillId="7" fontId="6" numFmtId="0" pivotButton="0" quotePrefix="0" xfId="0">
      <alignment horizontal="general" vertical="bottom"/>
    </xf>
    <xf applyAlignment="1" borderId="0" fillId="7" fontId="6" numFmtId="0" pivotButton="0" quotePrefix="0" xfId="0">
      <alignment horizontal="right" vertical="bottom"/>
    </xf>
    <xf applyAlignment="1" borderId="0" fillId="7" fontId="7" numFmtId="0" pivotButton="0" quotePrefix="0" xfId="0">
      <alignment horizontal="right" vertical="bottom"/>
    </xf>
    <xf applyAlignment="1" borderId="0" fillId="7" fontId="7" numFmtId="0" pivotButton="0" quotePrefix="0" xfId="0">
      <alignment horizontal="general" vertical="bottom"/>
    </xf>
    <xf applyAlignment="1" borderId="0" fillId="7" fontId="4" numFmtId="0" pivotButton="0" quotePrefix="0" xfId="0">
      <alignment horizontal="general" vertical="bottom"/>
    </xf>
    <xf applyAlignment="1" borderId="1" fillId="7" fontId="4" numFmtId="164" pivotButton="0" quotePrefix="0" xfId="0">
      <alignment horizontal="left" vertical="bottom"/>
    </xf>
    <xf applyAlignment="1" borderId="1" fillId="7" fontId="5" numFmtId="49" pivotButton="0" quotePrefix="0" xfId="0">
      <alignment horizontal="left" vertical="bottom"/>
    </xf>
    <xf applyAlignment="1" borderId="1" fillId="7" fontId="5" numFmtId="49" pivotButton="0" quotePrefix="0" xfId="0">
      <alignment horizontal="general" vertical="bottom"/>
    </xf>
    <xf applyAlignment="1" borderId="1" fillId="7" fontId="5" numFmtId="0" pivotButton="0" quotePrefix="0" xfId="0">
      <alignment horizontal="general" vertical="bottom"/>
    </xf>
    <xf applyAlignment="1" borderId="1" fillId="7" fontId="6" numFmtId="0" pivotButton="0" quotePrefix="0" xfId="0">
      <alignment horizontal="general" vertical="bottom"/>
    </xf>
    <xf applyAlignment="1" borderId="1" fillId="6" fontId="5" numFmtId="0" pivotButton="0" quotePrefix="0" xfId="0">
      <alignment horizontal="general" vertical="bottom"/>
    </xf>
    <xf applyAlignment="1" borderId="1" fillId="7" fontId="6" numFmtId="0" pivotButton="0" quotePrefix="0" xfId="0">
      <alignment horizontal="right" vertical="bottom"/>
    </xf>
    <xf applyAlignment="1" borderId="1" fillId="7" fontId="7" numFmtId="0" pivotButton="0" quotePrefix="0" xfId="0">
      <alignment horizontal="right" vertical="bottom"/>
    </xf>
    <xf applyAlignment="1" borderId="1" fillId="6" fontId="7" numFmtId="0" pivotButton="0" quotePrefix="0" xfId="0">
      <alignment horizontal="general" vertical="bottom"/>
    </xf>
    <xf applyAlignment="1" borderId="1" fillId="6" fontId="7" numFmtId="0" pivotButton="0" quotePrefix="0" xfId="0">
      <alignment horizontal="right" vertical="bottom"/>
    </xf>
    <xf applyAlignment="1" borderId="1" fillId="7" fontId="7" numFmtId="0" pivotButton="0" quotePrefix="0" xfId="0">
      <alignment horizontal="general" vertical="bottom"/>
    </xf>
    <xf applyAlignment="1" borderId="1" fillId="7" fontId="4" numFmtId="0" pivotButton="0" quotePrefix="0" xfId="0">
      <alignment horizontal="general" vertical="bottom"/>
    </xf>
    <xf applyAlignment="1" borderId="0" fillId="8" fontId="5" numFmtId="164" pivotButton="0" quotePrefix="0" xfId="0">
      <alignment horizontal="general" vertical="bottom"/>
    </xf>
    <xf applyAlignment="1" borderId="0" fillId="8" fontId="5" numFmtId="49" pivotButton="0" quotePrefix="0" xfId="0">
      <alignment horizontal="general" vertical="bottom"/>
    </xf>
    <xf applyAlignment="1" borderId="0" fillId="8" fontId="5" numFmtId="0" pivotButton="0" quotePrefix="0" xfId="0">
      <alignment horizontal="general" vertical="bottom"/>
    </xf>
    <xf applyAlignment="1" borderId="0" fillId="8" fontId="6" numFmtId="0" pivotButton="0" quotePrefix="0" xfId="0">
      <alignment horizontal="general" vertical="bottom"/>
    </xf>
    <xf applyAlignment="1" borderId="0" fillId="8" fontId="7" numFmtId="0" pivotButton="0" quotePrefix="0" xfId="0">
      <alignment horizontal="right" vertical="bottom"/>
    </xf>
    <xf applyAlignment="1" borderId="0" fillId="8" fontId="7" numFmtId="0" pivotButton="0" quotePrefix="0" xfId="0">
      <alignment horizontal="general" vertical="bottom"/>
    </xf>
    <xf applyAlignment="1" borderId="0" fillId="8" fontId="4" numFmtId="0" pivotButton="0" quotePrefix="0" xfId="0">
      <alignment horizontal="general" vertical="bottom"/>
    </xf>
    <xf applyAlignment="1" borderId="0" fillId="8" fontId="5" numFmtId="49" pivotButton="0" quotePrefix="0" xfId="0">
      <alignment horizontal="left" vertical="bottom"/>
    </xf>
    <xf applyAlignment="1" borderId="1" fillId="8" fontId="4" numFmtId="164" pivotButton="0" quotePrefix="0" xfId="0">
      <alignment horizontal="general" vertical="bottom"/>
    </xf>
    <xf applyAlignment="1" borderId="1" fillId="8" fontId="5" numFmtId="49" pivotButton="0" quotePrefix="0" xfId="0">
      <alignment horizontal="general" vertical="bottom"/>
    </xf>
    <xf applyAlignment="1" borderId="1" fillId="8" fontId="5" numFmtId="0" pivotButton="0" quotePrefix="0" xfId="0">
      <alignment horizontal="general" vertical="bottom"/>
    </xf>
    <xf applyAlignment="1" borderId="1" fillId="8" fontId="6" numFmtId="0" pivotButton="0" quotePrefix="0" xfId="0">
      <alignment horizontal="general" vertical="bottom"/>
    </xf>
    <xf applyAlignment="1" borderId="1" fillId="8" fontId="7" numFmtId="0" pivotButton="0" quotePrefix="0" xfId="0">
      <alignment horizontal="right" vertical="bottom"/>
    </xf>
    <xf applyAlignment="1" borderId="1" fillId="8" fontId="7" numFmtId="0" pivotButton="0" quotePrefix="0" xfId="0">
      <alignment horizontal="general" vertical="bottom"/>
    </xf>
    <xf applyAlignment="1" borderId="1" fillId="8" fontId="4" numFmtId="0" pivotButton="0" quotePrefix="0" xfId="0">
      <alignment horizontal="general" vertical="bottom"/>
    </xf>
    <xf applyAlignment="1" borderId="0" fillId="0" fontId="6" numFmtId="164" pivotButton="0" quotePrefix="0" xfId="0">
      <alignment horizontal="right" vertical="bottom"/>
    </xf>
    <xf applyAlignment="1" borderId="0" fillId="0" fontId="6" numFmtId="49" pivotButton="0" quotePrefix="0" xfId="0">
      <alignment horizontal="general" vertical="bottom"/>
    </xf>
    <xf applyAlignment="1" borderId="2" fillId="9" fontId="6" numFmtId="0" pivotButton="0" quotePrefix="0" xfId="0">
      <alignment horizontal="right" vertical="bottom"/>
    </xf>
    <xf applyAlignment="1" borderId="2" fillId="10" fontId="6" numFmtId="0" pivotButton="0" quotePrefix="0" xfId="0">
      <alignment horizontal="right" vertical="bottom"/>
    </xf>
    <xf applyAlignment="1" borderId="2" fillId="11" fontId="6" numFmtId="0" pivotButton="0" quotePrefix="0" xfId="0">
      <alignment horizontal="right" vertical="bottom"/>
    </xf>
    <xf applyAlignment="1" borderId="2" fillId="3" fontId="6" numFmtId="0" pivotButton="0" quotePrefix="0" xfId="0">
      <alignment horizontal="right" vertical="bottom"/>
    </xf>
    <xf applyAlignment="1" borderId="2" fillId="12" fontId="6" numFmtId="0" pivotButton="0" quotePrefix="0" xfId="0">
      <alignment horizontal="right" vertical="bottom"/>
    </xf>
    <xf applyAlignment="1" borderId="2" fillId="3" fontId="7" numFmtId="0" pivotButton="0" quotePrefix="0" xfId="0">
      <alignment horizontal="right" vertical="bottom"/>
    </xf>
    <xf applyAlignment="1" borderId="2" fillId="0" fontId="6" numFmtId="0" pivotButton="0" quotePrefix="0" xfId="0">
      <alignment horizontal="right" vertical="bottom"/>
    </xf>
    <xf applyAlignment="1" borderId="0" fillId="0" fontId="5" numFmtId="0" pivotButton="0" quotePrefix="0" xfId="0">
      <alignment horizontal="general" vertical="bottom"/>
    </xf>
    <xf applyAlignment="1" borderId="2" fillId="0" fontId="4" numFmtId="0" pivotButton="0" quotePrefix="0" xfId="0">
      <alignment horizontal="general" vertical="bottom"/>
    </xf>
    <xf applyAlignment="1" borderId="1" fillId="0" fontId="4" numFmtId="0" pivotButton="0" quotePrefix="0" xfId="0">
      <alignment horizontal="general" vertical="bottom"/>
    </xf>
    <xf applyAlignment="1" borderId="1" fillId="0" fontId="6" numFmtId="49" pivotButton="0" quotePrefix="0" xfId="0">
      <alignment horizontal="general" vertical="bottom"/>
    </xf>
    <xf applyAlignment="1" borderId="1" fillId="9" fontId="6" numFmtId="0" pivotButton="0" quotePrefix="0" xfId="0">
      <alignment horizontal="right" vertical="bottom"/>
    </xf>
    <xf applyAlignment="1" borderId="1" fillId="10" fontId="6" numFmtId="0" pivotButton="0" quotePrefix="0" xfId="0">
      <alignment horizontal="right" vertical="bottom"/>
    </xf>
    <xf applyAlignment="1" borderId="1" fillId="11" fontId="6" numFmtId="0" pivotButton="0" quotePrefix="0" xfId="0">
      <alignment horizontal="right" vertical="bottom"/>
    </xf>
    <xf applyAlignment="1" borderId="1" fillId="3" fontId="6" numFmtId="0" pivotButton="0" quotePrefix="0" xfId="0">
      <alignment horizontal="right" vertical="bottom"/>
    </xf>
    <xf applyAlignment="1" borderId="1" fillId="12" fontId="6" numFmtId="0" pivotButton="0" quotePrefix="0" xfId="0">
      <alignment horizontal="right" vertical="bottom"/>
    </xf>
    <xf applyAlignment="1" borderId="1" fillId="3" fontId="7" numFmtId="0" pivotButton="0" quotePrefix="0" xfId="0">
      <alignment horizontal="right" vertical="bottom"/>
    </xf>
    <xf applyAlignment="1" borderId="1" fillId="0" fontId="6" numFmtId="0" pivotButton="0" quotePrefix="0" xfId="0">
      <alignment horizontal="right" vertical="bottom"/>
    </xf>
    <xf applyAlignment="1" borderId="1" fillId="0" fontId="5" numFmtId="0" pivotButton="0" quotePrefix="0" xfId="0">
      <alignment horizontal="general" vertical="bottom"/>
    </xf>
    <xf applyAlignment="1" borderId="0" fillId="0" fontId="5" numFmtId="164" pivotButton="0" quotePrefix="0" xfId="0">
      <alignment horizontal="general" vertical="bottom"/>
    </xf>
    <xf applyAlignment="1" borderId="0" fillId="0" fontId="5" numFmtId="49" pivotButton="0" quotePrefix="0" xfId="0">
      <alignment horizontal="general" vertical="bottom"/>
    </xf>
    <xf applyAlignment="1" borderId="0" fillId="0" fontId="8" numFmtId="0" pivotButton="0" quotePrefix="0" xfId="0">
      <alignment horizontal="general" vertical="bottom"/>
    </xf>
    <xf applyAlignment="1" borderId="0" fillId="0" fontId="6" numFmtId="0" pivotButton="0" quotePrefix="0" xfId="0">
      <alignment horizontal="general" vertical="bottom"/>
    </xf>
    <xf applyAlignment="1" borderId="0" fillId="0" fontId="7" numFmtId="0" pivotButton="0" quotePrefix="0" xfId="0">
      <alignment horizontal="right" vertical="bottom"/>
    </xf>
    <xf applyAlignment="1" borderId="0" fillId="0" fontId="7" numFmtId="0" pivotButton="0" quotePrefix="0" xfId="0">
      <alignment horizontal="general" vertical="bottom"/>
    </xf>
    <xf applyAlignment="1" borderId="1" fillId="0" fontId="4" numFmtId="164" pivotButton="0" quotePrefix="0" xfId="0">
      <alignment horizontal="general" vertical="bottom"/>
    </xf>
    <xf applyAlignment="1" borderId="1" fillId="0" fontId="5" numFmtId="49" pivotButton="0" quotePrefix="0" xfId="0">
      <alignment horizontal="general" vertical="bottom"/>
    </xf>
    <xf applyAlignment="1" borderId="1" fillId="0" fontId="6" numFmtId="0" pivotButton="0" quotePrefix="0" xfId="0">
      <alignment horizontal="general" vertical="bottom"/>
    </xf>
    <xf applyAlignment="1" borderId="1" fillId="0" fontId="7" numFmtId="0" pivotButton="0" quotePrefix="0" xfId="0">
      <alignment horizontal="right" vertical="bottom"/>
    </xf>
    <xf applyAlignment="1" borderId="1" fillId="0" fontId="7" numFmtId="0" pivotButton="0" quotePrefix="0" xfId="0">
      <alignment horizontal="general" vertical="bottom"/>
    </xf>
    <xf applyAlignment="1" borderId="1" fillId="6" fontId="5" numFmtId="164" pivotButton="0" quotePrefix="0" xfId="0">
      <alignment horizontal="general" vertical="bottom"/>
    </xf>
    <xf applyAlignment="1" borderId="1" fillId="6" fontId="5" numFmtId="49" pivotButton="0" quotePrefix="0" xfId="0">
      <alignment horizontal="general" vertical="bottom"/>
    </xf>
    <xf applyAlignment="1" borderId="1" fillId="6" fontId="6" numFmtId="0" pivotButton="0" quotePrefix="0" xfId="0">
      <alignment horizontal="general" vertical="bottom"/>
    </xf>
    <xf applyAlignment="1" borderId="1" fillId="6" fontId="4" numFmtId="0" pivotButton="0" quotePrefix="0" xfId="0">
      <alignment horizontal="general" vertical="bottom"/>
    </xf>
    <xf applyAlignment="1" borderId="0" fillId="6" fontId="9" numFmtId="164" pivotButton="0" quotePrefix="0" xfId="0">
      <alignment horizontal="left" vertical="bottom"/>
    </xf>
    <xf applyAlignment="1" borderId="0" fillId="6" fontId="9" numFmtId="49" pivotButton="0" quotePrefix="0" xfId="0">
      <alignment horizontal="left" vertical="bottom"/>
    </xf>
    <xf applyAlignment="1" borderId="0" fillId="6" fontId="4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4" numFmtId="49" pivotButton="0" quotePrefix="0" xfId="0">
      <alignment horizontal="general" vertical="bottom"/>
    </xf>
    <xf applyAlignment="1" borderId="0" fillId="3" fontId="6" numFmtId="0" pivotButton="0" quotePrefix="0" xfId="0">
      <alignment horizontal="general" vertical="bottom"/>
    </xf>
    <xf applyAlignment="1" borderId="0" fillId="3" fontId="7" numFmtId="0" pivotButton="0" quotePrefix="0" xfId="0">
      <alignment horizontal="right" vertical="bottom"/>
    </xf>
    <xf applyAlignment="1" borderId="0" fillId="3" fontId="7" numFmtId="0" pivotButton="0" quotePrefix="0" xfId="0">
      <alignment horizontal="general" vertical="bottom"/>
    </xf>
    <xf applyAlignment="1" borderId="0" fillId="3" fontId="5" numFmtId="0" pivotButton="0" quotePrefix="0" xfId="0">
      <alignment horizontal="general" vertical="bottom"/>
    </xf>
    <xf applyAlignment="1" borderId="0" fillId="13" fontId="4" numFmtId="0" pivotButton="0" quotePrefix="0" xfId="0">
      <alignment horizontal="general" vertical="bottom"/>
    </xf>
    <xf applyAlignment="1" borderId="0" fillId="14" fontId="4" numFmtId="0" pivotButton="0" quotePrefix="0" xfId="0">
      <alignment horizontal="general" vertical="bottom"/>
    </xf>
    <xf applyAlignment="1" borderId="0" fillId="15" fontId="5" numFmtId="0" pivotButton="0" quotePrefix="0" xfId="0">
      <alignment horizontal="general" vertical="bottom"/>
    </xf>
    <xf applyAlignment="1" borderId="0" fillId="15" fontId="4" numFmtId="0" pivotButton="0" quotePrefix="0" xfId="0">
      <alignment horizontal="general" vertical="bottom"/>
    </xf>
    <xf applyAlignment="1" borderId="0" fillId="16" fontId="9" numFmtId="0" pivotButton="0" quotePrefix="0" xfId="0">
      <alignment horizontal="left" vertical="bottom"/>
    </xf>
    <xf applyAlignment="1" borderId="0" fillId="16" fontId="5" numFmtId="0" pivotButton="0" quotePrefix="0" xfId="0">
      <alignment horizontal="general" vertical="bottom"/>
    </xf>
    <xf applyAlignment="1" borderId="0" fillId="16" fontId="4" numFmtId="0" pivotButton="0" quotePrefix="0" xfId="0">
      <alignment horizontal="general" vertical="bottom"/>
    </xf>
    <xf applyAlignment="1" borderId="0" fillId="17" fontId="4" numFmtId="0" pivotButton="0" quotePrefix="0" xfId="0">
      <alignment horizontal="general" vertical="bottom"/>
    </xf>
    <xf applyAlignment="1" borderId="0" fillId="0" fontId="4" numFmtId="0" pivotButton="0" quotePrefix="0" xfId="0">
      <alignment horizontal="general" vertical="bottom"/>
    </xf>
    <xf applyAlignment="1" borderId="0" fillId="18" fontId="5" numFmtId="0" pivotButton="0" quotePrefix="0" xfId="0">
      <alignment horizontal="general" vertical="bottom"/>
    </xf>
    <xf applyAlignment="1" borderId="0" fillId="18" fontId="4" numFmtId="0" pivotButton="0" quotePrefix="0" xfId="0">
      <alignment horizontal="general" vertical="bottom"/>
    </xf>
    <xf applyAlignment="1" borderId="0" fillId="14" fontId="5" numFmtId="0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dxfs count="7">
    <dxf>
      <fill>
        <patternFill>
          <bgColor rgb="FFF4C7C3"/>
        </patternFill>
      </fill>
    </dxf>
    <dxf>
      <fill>
        <patternFill>
          <bgColor rgb="FFB7E1CD"/>
        </patternFill>
      </fill>
    </dxf>
    <dxf>
      <fill>
        <patternFill>
          <bgColor rgb="FFFFF2CC"/>
        </patternFill>
      </fill>
    </dxf>
    <dxf>
      <fill>
        <patternFill>
          <bgColor rgb="FFB6D7A8"/>
        </patternFill>
      </fill>
    </dxf>
    <dxf>
      <fill>
        <patternFill>
          <bgColor rgb="FFA4C2F4"/>
        </patternFill>
      </fill>
    </dxf>
    <dxf>
      <fill>
        <patternFill>
          <bgColor rgb="FFF6B26B"/>
        </patternFill>
      </fill>
    </dxf>
    <dxf>
      <fill>
        <patternFill>
          <bgColor rgb="FFB4A7D6"/>
        </patternFill>
      </fill>
    </dxf>
  </dxf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None</author>
  </authors>
  <commentList>
    <comment authorId="0" ref="D1" shapeId="0">
      <text>
        <t>進攻股價應大於起始股價；
且線型差異不可太大，若幾日都留長上影線或長黑K應避免進場
</t>
      </text>
    </comment>
    <comment authorId="0" ref="AF1" shapeId="0">
      <text>
        <t>從突破第一二日回算
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authorId="0" ref="A13" shapeId="0">
      <text>
        <t>累計營收&gt;0
EPS&gt;0
EPS(4季)&gt;0
本益比 &lt; 25
股價淨值比 &lt; 2.3
殖利率 &gt; 2.7
ROE &gt;6.5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9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" activeCellId="0" pane="topLeft" sqref="A1"/>
    </sheetView>
  </sheetViews>
  <sheetFormatPr baseColWidth="8" defaultRowHeight="15.75" outlineLevelCol="0" outlineLevelRow="0"/>
  <cols>
    <col customWidth="1" max="1" min="1" style="135" width="35.24"/>
    <col customWidth="1" max="2" min="2" style="135" width="32.63"/>
    <col customWidth="1" max="3" min="3" style="135" width="13.8"/>
    <col customWidth="1" max="4" min="4" style="135" width="23.35"/>
    <col customWidth="1" max="5" min="5" style="135" width="28.4"/>
    <col customWidth="1" max="1025" min="6" style="135" width="13.8"/>
  </cols>
  <sheetData>
    <row customHeight="1" ht="15.75" r="1" s="136" spans="1:4">
      <c r="A1" s="137" t="s">
        <v>0</v>
      </c>
      <c r="B1" s="138" t="s">
        <v>1</v>
      </c>
      <c r="C1" s="139" t="s">
        <v>2</v>
      </c>
      <c r="D1" s="139" t="n"/>
    </row>
    <row customHeight="1" ht="15.75" r="2" s="136" spans="1:4">
      <c r="A2" s="137" t="s">
        <v>3</v>
      </c>
      <c r="B2" s="138" t="s">
        <v>4</v>
      </c>
      <c r="C2" s="140" t="s">
        <v>5</v>
      </c>
      <c r="D2" s="139" t="s">
        <v>6</v>
      </c>
    </row>
    <row customHeight="1" ht="15.75" r="3" s="136" spans="1:4">
      <c r="A3" s="137" t="s">
        <v>7</v>
      </c>
      <c r="B3" s="138" t="n"/>
      <c r="C3" s="140" t="s">
        <v>8</v>
      </c>
      <c r="D3" s="139" t="s">
        <v>9</v>
      </c>
    </row>
    <row customHeight="1" ht="15.75" r="4" s="136" spans="1:4">
      <c r="A4" s="141" t="s">
        <v>10</v>
      </c>
      <c r="B4" s="138" t="n"/>
      <c r="C4" s="140" t="s">
        <v>11</v>
      </c>
      <c r="D4" s="139" t="s">
        <v>12</v>
      </c>
    </row>
    <row customHeight="1" ht="15.75" r="5" s="136" spans="1:4">
      <c r="B5" s="138" t="n"/>
      <c r="C5" s="139" t="n"/>
      <c r="D5" s="139" t="n"/>
    </row>
    <row customHeight="1" ht="15.75" r="6" s="136" spans="1:4">
      <c r="B6" s="138" t="n"/>
      <c r="C6" s="139" t="n"/>
      <c r="D6" s="139" t="n"/>
    </row>
    <row customHeight="1" ht="15.75" r="7" s="136" spans="1:4">
      <c r="B7" s="138" t="n"/>
      <c r="C7" s="139" t="n"/>
      <c r="D7" s="139" t="n"/>
    </row>
    <row customHeight="1" ht="15.75" r="8" s="136" spans="1:4">
      <c r="B8" s="138" t="n"/>
      <c r="C8" s="139" t="n"/>
      <c r="D8" s="139" t="n"/>
    </row>
    <row customHeight="1" ht="15.75" r="9" s="136" spans="1:4">
      <c r="A9" s="137" t="s">
        <v>13</v>
      </c>
      <c r="B9" s="138" t="n"/>
      <c r="C9" s="139" t="n"/>
      <c r="D9" s="139" t="n"/>
    </row>
  </sheetData>
  <mergeCells count="1">
    <mergeCell ref="A4:A8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BA995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pane activePane="bottomRight" state="frozen" topLeftCell="D2" xSplit="3" ySplit="1"/>
      <selection activeCell="A1" activeCellId="0" pane="topLeft" sqref="A1"/>
      <selection activeCell="D1" activeCellId="0" pane="topRight" sqref="D1"/>
      <selection activeCell="A2" activeCellId="0" pane="bottomLeft" sqref="A2"/>
      <selection activeCell="D2" activeCellId="0" pane="bottomRight" sqref="D2"/>
    </sheetView>
  </sheetViews>
  <sheetFormatPr baseColWidth="8" defaultRowHeight="15.75" outlineLevelCol="0" outlineLevelRow="0"/>
  <cols>
    <col customWidth="1" max="1" min="1" style="135" width="9.16"/>
    <col customWidth="1" max="2" min="2" style="135" width="5.6"/>
    <col customWidth="1" max="3" min="3" style="135" width="10.11"/>
    <col customWidth="1" max="4" min="4" style="135" width="5.19"/>
    <col customWidth="1" max="5" min="5" style="135" width="7.78"/>
    <col customWidth="1" max="6" min="6" style="135" width="6.69"/>
    <col customWidth="1" max="7" min="7" style="135" width="7.38"/>
    <col customWidth="1" max="8" min="8" style="135" width="5.87"/>
    <col customWidth="1" max="9" min="9" style="135" width="5.6"/>
    <col customWidth="1" max="10" min="10" style="135" width="6.69"/>
    <col customWidth="1" max="11" min="11" style="135" width="4.91"/>
    <col customWidth="1" max="12" min="12" style="135" width="6.69"/>
    <col customWidth="1" max="13" min="13" style="135" width="5.33"/>
    <col customWidth="1" max="14" min="14" style="135" width="7.78"/>
    <col customWidth="1" max="15" min="15" style="135" width="5.74"/>
    <col customWidth="1" max="16" min="16" style="135" width="8.33"/>
    <col customWidth="1" max="17" min="17" style="135" width="4.37"/>
    <col customWidth="1" max="18" min="18" style="135" width="8.33"/>
    <col customWidth="1" max="19" min="19" style="135" width="5.19"/>
    <col customWidth="1" max="20" min="20" style="135" width="9.83"/>
    <col customWidth="1" max="21" min="21" style="135" width="5.33"/>
    <col customWidth="1" max="22" min="22" style="135" width="8.06"/>
    <col customWidth="1" max="23" min="23" style="135" width="5.45"/>
    <col customWidth="1" max="24" min="24" style="135" width="7.52"/>
    <col customWidth="1" max="25" min="25" style="135" width="4.79"/>
    <col customWidth="1" max="26" min="26" style="135" width="6.97"/>
    <col customWidth="1" max="27" min="27" style="135" width="5.19"/>
    <col customWidth="1" max="28" min="28" style="135" width="8.6"/>
    <col customWidth="1" max="29" min="29" style="135" width="5.33"/>
    <col customWidth="1" max="30" min="30" style="135" width="8.470000000000001"/>
    <col customWidth="1" max="31" min="31" style="135" width="4.91"/>
    <col customWidth="1" max="32" min="32" style="135" width="10.65"/>
    <col customWidth="1" max="33" min="33" style="135" width="5.45"/>
    <col customWidth="1" max="34" min="34" style="135" width="6.69"/>
    <col customWidth="1" max="35" min="35" style="135" width="5.45"/>
    <col customWidth="1" max="36" min="36" style="135" width="6.69"/>
    <col customWidth="1" max="37" min="37" style="135" width="94.93000000000001"/>
    <col customWidth="1" max="38" min="38" style="135" width="7.78"/>
    <col customWidth="1" max="40" min="39" style="135" width="7.52"/>
    <col customWidth="1" max="1025" min="41" style="135" width="13.8"/>
  </cols>
  <sheetData>
    <row customHeight="1" ht="15.75" r="1" s="136" spans="1:53">
      <c r="A1" s="142" t="s">
        <v>14</v>
      </c>
      <c r="B1" s="143" t="s">
        <v>15</v>
      </c>
      <c r="C1" s="142" t="s">
        <v>16</v>
      </c>
      <c r="D1" s="144" t="s">
        <v>17</v>
      </c>
      <c r="E1" s="145" t="s">
        <v>18</v>
      </c>
      <c r="F1" s="145" t="s">
        <v>19</v>
      </c>
      <c r="G1" s="145" t="s">
        <v>20</v>
      </c>
      <c r="H1" s="146" t="s">
        <v>21</v>
      </c>
      <c r="I1" s="142" t="s">
        <v>22</v>
      </c>
      <c r="J1" s="146" t="s">
        <v>23</v>
      </c>
      <c r="K1" s="142" t="s">
        <v>22</v>
      </c>
      <c r="L1" s="146" t="s">
        <v>24</v>
      </c>
      <c r="M1" s="142" t="s">
        <v>22</v>
      </c>
      <c r="N1" s="146" t="s">
        <v>25</v>
      </c>
      <c r="O1" s="142" t="s">
        <v>22</v>
      </c>
      <c r="P1" s="147" t="s">
        <v>26</v>
      </c>
      <c r="Q1" s="142" t="s">
        <v>22</v>
      </c>
      <c r="R1" s="146" t="s">
        <v>27</v>
      </c>
      <c r="S1" s="142" t="s">
        <v>22</v>
      </c>
      <c r="T1" s="147" t="s">
        <v>28</v>
      </c>
      <c r="U1" s="142" t="s">
        <v>22</v>
      </c>
      <c r="V1" s="142" t="s">
        <v>29</v>
      </c>
      <c r="W1" s="142" t="s">
        <v>22</v>
      </c>
      <c r="X1" s="142" t="s">
        <v>30</v>
      </c>
      <c r="Y1" s="142" t="s">
        <v>22</v>
      </c>
      <c r="Z1" s="144" t="s">
        <v>31</v>
      </c>
      <c r="AA1" s="142" t="s">
        <v>22</v>
      </c>
      <c r="AB1" s="144" t="s">
        <v>32</v>
      </c>
      <c r="AC1" s="142" t="s">
        <v>22</v>
      </c>
      <c r="AD1" s="146" t="s">
        <v>33</v>
      </c>
      <c r="AE1" s="142" t="s">
        <v>22</v>
      </c>
      <c r="AF1" s="144" t="s">
        <v>34</v>
      </c>
      <c r="AG1" s="142" t="s">
        <v>22</v>
      </c>
      <c r="AH1" s="144" t="s">
        <v>35</v>
      </c>
      <c r="AI1" s="142" t="s">
        <v>22</v>
      </c>
      <c r="AJ1" s="142" t="s">
        <v>36</v>
      </c>
      <c r="AK1" s="142" t="s">
        <v>37</v>
      </c>
      <c r="AL1" s="142" t="n"/>
      <c r="AM1" s="142" t="n"/>
      <c r="AN1" s="142" t="n"/>
      <c r="AO1" s="142" t="n"/>
      <c r="AP1" s="142" t="n"/>
      <c r="AQ1" s="142" t="n"/>
      <c r="AR1" s="142" t="n"/>
      <c r="AS1" s="142" t="n"/>
      <c r="AT1" s="142" t="n"/>
      <c r="AU1" s="142" t="n"/>
      <c r="AV1" s="142" t="n"/>
      <c r="AW1" s="142" t="n"/>
      <c r="AX1" s="142" t="n"/>
      <c r="AY1" s="142" t="n"/>
      <c r="AZ1" s="142" t="n"/>
      <c r="BA1" s="142" t="n"/>
    </row>
    <row customHeight="1" ht="15.75" r="2" s="136" spans="1:53">
      <c r="A2" s="148" t="n">
        <v>43138</v>
      </c>
      <c r="B2" s="149" t="s">
        <v>38</v>
      </c>
      <c r="C2" s="150">
        <f>VLOOKUP($B2,個股代號!$A:$B,2,0)</f>
        <v/>
      </c>
      <c r="D2" s="151" t="n">
        <v>17.7</v>
      </c>
      <c r="E2" s="151" t="n">
        <v>18.12</v>
      </c>
      <c r="F2" s="151" t="n">
        <v>17.32</v>
      </c>
      <c r="G2" s="151" t="n">
        <v>18.09</v>
      </c>
      <c r="H2" s="151">
        <f>IF(MIN(E2,F2) =0,0,ROUND(ABS(F2-E2)/MIN(E2,F2)*100,2))</f>
        <v/>
      </c>
      <c r="I2" s="152">
        <f>VLOOKUP(H2,分數表!$E$11:$G$14,3,1)</f>
        <v/>
      </c>
      <c r="J2" s="151">
        <f>IF(MIN(G2,F2) =0,0,ROUND(ABS(F2-G2)/MIN(G2,F2)*100,2))</f>
        <v/>
      </c>
      <c r="K2" s="152">
        <f>VLOOKUP(J2,分數表!$E$11:$G$14,3,1)</f>
        <v/>
      </c>
      <c r="L2" s="151">
        <f>IF(MIN(G2,E2) =0,0,ROUND(ABS(E2-G2)/MIN(G2,E2)*100,2))</f>
        <v/>
      </c>
      <c r="M2" s="152">
        <f>VLOOKUP(L2,分數表!$E$11:$G$14,3,1)</f>
        <v/>
      </c>
      <c r="N2" s="151" t="n">
        <v>12.7</v>
      </c>
      <c r="O2" s="151">
        <f>IF(N2&lt;分數表!$B$26,分數表!$C$26,VLOOKUP(N2,分數表!$A$2:$C$6,3,1))</f>
        <v/>
      </c>
      <c r="P2" s="153" t="n">
        <v>13.5</v>
      </c>
      <c r="Q2" s="154">
        <f>IF(OR(P2&lt;0, P2=""),0,VLOOKUP(P2,分數表!$A$20:$C$22,3,1))</f>
        <v/>
      </c>
      <c r="R2" s="151" t="n">
        <v>9</v>
      </c>
      <c r="S2" s="155">
        <f>IF(R2&lt;分數表!$B$27,分數表!$C$27,VLOOKUP(R2,分數表!$E$2:$G$6,3,1))</f>
        <v/>
      </c>
      <c r="T2" s="153" t="n">
        <v>2.7</v>
      </c>
      <c r="U2" s="154">
        <f>IF(T2&lt;分數表!$B$28, 分數表!$C$28,IF(T2="","",VLOOKUP(T2,分數表!$E$20:$G$22,3,1)))</f>
        <v/>
      </c>
      <c r="V2" s="151" t="n">
        <v>10.09</v>
      </c>
      <c r="W2" s="155">
        <f>VLOOKUP(V2,分數表!$I$2:$K$7,3,1)</f>
        <v/>
      </c>
      <c r="X2" s="151" t="n">
        <v>0.25</v>
      </c>
      <c r="Y2" s="155">
        <f>VLOOKUP(X2,分數表!$M$2:$O$6,3,1)</f>
        <v/>
      </c>
      <c r="Z2" s="151" t="s">
        <v>39</v>
      </c>
      <c r="AA2" s="155">
        <f>IF(Z2="O", 分數表!$B$12, 0)</f>
        <v/>
      </c>
      <c r="AB2" s="151" t="s">
        <v>39</v>
      </c>
      <c r="AC2" s="155">
        <f>IF(AB2="O", 分數表!$B$11, 0)</f>
        <v/>
      </c>
      <c r="AD2" s="151" t="s">
        <v>40</v>
      </c>
      <c r="AE2" s="151">
        <f>IF(AD2="O", 分數表!$B$10, 0)</f>
        <v/>
      </c>
      <c r="AF2" s="151" t="n">
        <v>6</v>
      </c>
      <c r="AG2" s="151">
        <f>AF2*分數表!$B$15</f>
        <v/>
      </c>
      <c r="AH2" s="151" t="n">
        <v>5</v>
      </c>
      <c r="AI2" s="151">
        <f>AH2*分數表!$C$13</f>
        <v/>
      </c>
      <c r="AJ2" s="151">
        <f>IF(B2="","",IF(AND(R2 &gt;=分數表!$E$2,V2&lt;=分數表!$I$7, X2&lt;=分數表!$M$6,AH2&gt;=分數表!$B$13), ROUND((I2+K2+M2+O2+Q2+S2+U2+W2+Y2+AE2+AC2+AA2+AG2+AI2),0), 0))</f>
        <v/>
      </c>
      <c r="AK2" s="156" t="n"/>
      <c r="AL2" s="151" t="n"/>
      <c r="AM2" s="151" t="n"/>
      <c r="AN2" s="156" t="n"/>
      <c r="AO2" s="156" t="n"/>
      <c r="AP2" s="156" t="n"/>
      <c r="AQ2" s="156" t="n"/>
      <c r="AR2" s="156" t="n"/>
      <c r="AS2" s="156" t="n"/>
      <c r="AT2" s="156" t="n"/>
      <c r="AU2" s="156" t="n"/>
      <c r="AV2" s="156" t="n"/>
      <c r="AW2" s="156" t="n"/>
      <c r="AX2" s="156" t="n"/>
      <c r="AY2" s="156" t="n"/>
      <c r="AZ2" s="156" t="n"/>
      <c r="BA2" s="156" t="n"/>
    </row>
    <row customHeight="1" ht="15.75" r="3" s="136" spans="1:53">
      <c r="A3" s="148" t="n"/>
      <c r="B3" s="149" t="s">
        <v>41</v>
      </c>
      <c r="C3" s="150">
        <f>VLOOKUP($B3,個股代號!$A:$B,2,0)</f>
        <v/>
      </c>
      <c r="D3" s="151" t="n">
        <v>56.3</v>
      </c>
      <c r="E3" s="151" t="n">
        <v>55.68</v>
      </c>
      <c r="F3" s="151" t="n">
        <v>55.76</v>
      </c>
      <c r="G3" s="151" t="n">
        <v>55.57</v>
      </c>
      <c r="H3" s="151">
        <f>IF(MIN(E3,F3) =0,0,ROUND(ABS(F3-E3)/MIN(E3,F3)*100,2))</f>
        <v/>
      </c>
      <c r="I3" s="152">
        <f>VLOOKUP(H3,分數表!$E$11:$G$14,3,1)</f>
        <v/>
      </c>
      <c r="J3" s="151">
        <f>IF(MIN(G3,F3) =0,0,ROUND(ABS(F3-G3)/MIN(G3,F3)*100,2))</f>
        <v/>
      </c>
      <c r="K3" s="152">
        <f>VLOOKUP(J3,分數表!$E$11:$G$14,3,1)</f>
        <v/>
      </c>
      <c r="L3" s="151">
        <f>IF(MIN(G3,E3) =0,0,ROUND(ABS(E3-G3)/MIN(G3,E3)*100,2))</f>
        <v/>
      </c>
      <c r="M3" s="152">
        <f>VLOOKUP(L3,分數表!$E$11:$G$14,3,1)</f>
        <v/>
      </c>
      <c r="N3" s="151" t="n">
        <v>22.6</v>
      </c>
      <c r="O3" s="151">
        <f>IF(N3&lt;分數表!$B$26,分數表!$C$26,VLOOKUP(N3,分數表!$A$2:$C$6,3,1))</f>
        <v/>
      </c>
      <c r="P3" s="153" t="n">
        <v>-1.1</v>
      </c>
      <c r="Q3" s="154">
        <f>IF(OR(P3&lt;0, P3=""),0,VLOOKUP(P3,分數表!$A$20:$C$22,3,1))</f>
        <v/>
      </c>
      <c r="R3" s="151" t="n">
        <v>0.7</v>
      </c>
      <c r="S3" s="155">
        <f>IF(R3&lt;分數表!$B$27,分數表!$C$27,VLOOKUP(R3,分數表!$E$2:$G$6,3,1))</f>
        <v/>
      </c>
      <c r="T3" s="153" t="n">
        <v>-1.6</v>
      </c>
      <c r="U3" s="154">
        <f>IF(T3&lt;分數表!$B$28, 分數表!$C$28,IF(T3="","",VLOOKUP(T3,分數表!$E$20:$G$22,3,1)))</f>
        <v/>
      </c>
      <c r="V3" s="151" t="n">
        <v>5.45</v>
      </c>
      <c r="W3" s="155">
        <f>VLOOKUP(V3,分數表!$I$2:$K$7,3,1)</f>
        <v/>
      </c>
      <c r="X3" s="151" t="n">
        <v>0</v>
      </c>
      <c r="Y3" s="155">
        <f>VLOOKUP(X3,分數表!$M$2:$O$6,3,1)</f>
        <v/>
      </c>
      <c r="Z3" s="151" t="s">
        <v>39</v>
      </c>
      <c r="AA3" s="155">
        <f>IF(Z3="O", 分數表!$B$12, 0)</f>
        <v/>
      </c>
      <c r="AB3" s="151" t="s">
        <v>40</v>
      </c>
      <c r="AC3" s="155">
        <f>IF(AB3="O", 分數表!$B$11, 0)</f>
        <v/>
      </c>
      <c r="AD3" s="151" t="s">
        <v>40</v>
      </c>
      <c r="AE3" s="151">
        <f>IF(AD3="O", 分數表!$B$10, 0)</f>
        <v/>
      </c>
      <c r="AF3" s="151" t="n">
        <v>7</v>
      </c>
      <c r="AG3" s="151">
        <f>AF3*分數表!$B$15</f>
        <v/>
      </c>
      <c r="AH3" s="151" t="n">
        <v>6</v>
      </c>
      <c r="AI3" s="151">
        <f>AH3*分數表!$C$13</f>
        <v/>
      </c>
      <c r="AJ3" s="151">
        <f>IF(B3="","",IF(AND(R3 &gt;=分數表!$E$2,V3&lt;=分數表!$I$7, X3&lt;=分數表!$M$6,AH3&gt;=分數表!$B$13), ROUND((I3+K3+M3+O3+Q3+S3+U3+W3+Y3+AE3+AC3+AA3+AG3+AI3),0), 0))</f>
        <v/>
      </c>
      <c r="AK3" s="156" t="n"/>
      <c r="AL3" s="151" t="n"/>
      <c r="AM3" s="151" t="n"/>
      <c r="AN3" s="156" t="n"/>
      <c r="AO3" s="156" t="n"/>
      <c r="AP3" s="156" t="n"/>
      <c r="AQ3" s="156" t="n"/>
      <c r="AR3" s="156" t="n"/>
      <c r="AS3" s="156" t="n"/>
      <c r="AT3" s="156" t="n"/>
      <c r="AU3" s="156" t="n"/>
      <c r="AV3" s="156" t="n"/>
      <c r="AW3" s="156" t="n"/>
      <c r="AX3" s="156" t="n"/>
      <c r="AY3" s="156" t="n"/>
      <c r="AZ3" s="156" t="n"/>
      <c r="BA3" s="156" t="n"/>
    </row>
    <row customHeight="1" ht="15.75" r="4" s="136" spans="1:53">
      <c r="A4" s="148" t="n"/>
      <c r="B4" s="149" t="s">
        <v>42</v>
      </c>
      <c r="C4" s="150">
        <f>VLOOKUP($B4,個股代號!$A:$B,2,0)</f>
        <v/>
      </c>
      <c r="D4" s="151" t="n">
        <v>128.5</v>
      </c>
      <c r="E4" s="151" t="n">
        <v>133.28</v>
      </c>
      <c r="F4" s="151" t="n">
        <v>126.7</v>
      </c>
      <c r="G4" s="151" t="n">
        <v>131.41</v>
      </c>
      <c r="H4" s="151">
        <f>IF(MIN(E4,F4) =0,0,ROUND(ABS(F4-E4)/MIN(E4,F4)*100,2))</f>
        <v/>
      </c>
      <c r="I4" s="152">
        <f>VLOOKUP(H4,分數表!$E$11:$G$14,3,1)</f>
        <v/>
      </c>
      <c r="J4" s="151">
        <f>IF(MIN(G4,F4) =0,0,ROUND(ABS(F4-G4)/MIN(G4,F4)*100,2))</f>
        <v/>
      </c>
      <c r="K4" s="152">
        <f>VLOOKUP(J4,分數表!$E$11:$G$14,3,1)</f>
        <v/>
      </c>
      <c r="L4" s="151">
        <f>IF(MIN(G4,E4) =0,0,ROUND(ABS(E4-G4)/MIN(G4,E4)*100,2))</f>
        <v/>
      </c>
      <c r="M4" s="152">
        <f>VLOOKUP(L4,分數表!$E$11:$G$14,3,1)</f>
        <v/>
      </c>
      <c r="N4" s="151" t="n">
        <v>26.7</v>
      </c>
      <c r="O4" s="151">
        <f>IF(N4&lt;分數表!$B$26,分數表!$C$26,VLOOKUP(N4,分數表!$A$2:$C$6,3,1))</f>
        <v/>
      </c>
      <c r="P4" s="153" t="n">
        <v>6.5</v>
      </c>
      <c r="Q4" s="154">
        <f>IF(OR(P4&lt;0, P4=""),0,VLOOKUP(P4,分數表!$A$20:$C$22,3,1))</f>
        <v/>
      </c>
      <c r="R4" s="151" t="n">
        <v>5</v>
      </c>
      <c r="S4" s="155">
        <f>IF(R4&lt;分數表!$B$27,分數表!$C$27,VLOOKUP(R4,分數表!$E$2:$G$6,3,1))</f>
        <v/>
      </c>
      <c r="T4" s="153" t="n">
        <v>4.5</v>
      </c>
      <c r="U4" s="154">
        <f>IF(T4&lt;分數表!$B$28, 分數表!$C$28,IF(T4="","",VLOOKUP(T4,分數表!$E$20:$G$22,3,1)))</f>
        <v/>
      </c>
      <c r="V4" s="151" t="n">
        <v>11.53</v>
      </c>
      <c r="W4" s="155">
        <f>VLOOKUP(V4,分數表!$I$2:$K$7,3,1)</f>
        <v/>
      </c>
      <c r="X4" s="151" t="n">
        <v>3.8</v>
      </c>
      <c r="Y4" s="155">
        <f>VLOOKUP(X4,分數表!$M$2:$O$6,3,1)</f>
        <v/>
      </c>
      <c r="Z4" s="151" t="s">
        <v>39</v>
      </c>
      <c r="AA4" s="155">
        <f>IF(Z4="O", 分數表!$B$12, 0)</f>
        <v/>
      </c>
      <c r="AB4" s="151" t="s">
        <v>39</v>
      </c>
      <c r="AC4" s="155">
        <f>IF(AB4="O", 分數表!$B$11, 0)</f>
        <v/>
      </c>
      <c r="AD4" s="151" t="s">
        <v>39</v>
      </c>
      <c r="AE4" s="151">
        <f>IF(AD4="O", 分數表!$B$10, 0)</f>
        <v/>
      </c>
      <c r="AF4" s="151" t="n">
        <v>6</v>
      </c>
      <c r="AG4" s="151">
        <f>AF4*分數表!$B$15</f>
        <v/>
      </c>
      <c r="AH4" s="151" t="n">
        <v>6</v>
      </c>
      <c r="AI4" s="151">
        <f>AH4*分數表!$C$13</f>
        <v/>
      </c>
      <c r="AJ4" s="151">
        <f>IF(B4="","",IF(AND(R4 &gt;=分數表!$E$2,V4&lt;=分數表!$I$7, X4&lt;=分數表!$M$6,AH4&gt;=分數表!$B$13), ROUND((I4+K4+M4+O4+Q4+S4+U4+W4+Y4+AE4+AC4+AA4+AG4+AI4),0), 0))</f>
        <v/>
      </c>
      <c r="AK4" s="156" t="n"/>
      <c r="AL4" s="151" t="n"/>
      <c r="AM4" s="151" t="n"/>
      <c r="AN4" s="156" t="n"/>
      <c r="AO4" s="156" t="n"/>
      <c r="AP4" s="156" t="n"/>
      <c r="AQ4" s="156" t="n"/>
      <c r="AR4" s="156" t="n"/>
      <c r="AS4" s="156" t="n"/>
      <c r="AT4" s="156" t="n"/>
      <c r="AU4" s="156" t="n"/>
      <c r="AV4" s="156" t="n"/>
      <c r="AW4" s="156" t="n"/>
      <c r="AX4" s="156" t="n"/>
      <c r="AY4" s="156" t="n"/>
      <c r="AZ4" s="156" t="n"/>
      <c r="BA4" s="156" t="n"/>
    </row>
    <row customHeight="1" ht="15.75" r="5" s="136" spans="1:53">
      <c r="A5" s="148" t="n"/>
      <c r="B5" s="149" t="s">
        <v>43</v>
      </c>
      <c r="C5" s="150">
        <f>VLOOKUP($B5,個股代號!$A:$B,2,0)</f>
        <v/>
      </c>
      <c r="D5" s="151" t="n">
        <v>86.09999999999999</v>
      </c>
      <c r="E5" s="151" t="n">
        <v>89.63</v>
      </c>
      <c r="F5" s="151" t="n">
        <v>85.20999999999999</v>
      </c>
      <c r="G5" s="151" t="n">
        <v>77.95</v>
      </c>
      <c r="H5" s="151">
        <f>IF(MIN(E5,F5) =0,0,ROUND(ABS(F5-E5)/MIN(E5,F5)*100,2))</f>
        <v/>
      </c>
      <c r="I5" s="152">
        <f>VLOOKUP(H5,分數表!$E$11:$G$14,3,1)</f>
        <v/>
      </c>
      <c r="J5" s="151">
        <f>IF(MIN(G5,F5) =0,0,ROUND(ABS(F5-G5)/MIN(G5,F5)*100,2))</f>
        <v/>
      </c>
      <c r="K5" s="152">
        <f>VLOOKUP(J5,分數表!$E$11:$G$14,3,1)</f>
        <v/>
      </c>
      <c r="L5" s="151">
        <f>IF(MIN(G5,E5) =0,0,ROUND(ABS(E5-G5)/MIN(G5,E5)*100,2))</f>
        <v/>
      </c>
      <c r="M5" s="152">
        <f>VLOOKUP(L5,分數表!$E$11:$G$14,3,1)</f>
        <v/>
      </c>
      <c r="N5" s="151" t="n">
        <v>15.8</v>
      </c>
      <c r="O5" s="151">
        <f>IF(N5&lt;分數表!$B$26,分數表!$C$26,VLOOKUP(N5,分數表!$A$2:$C$6,3,1))</f>
        <v/>
      </c>
      <c r="P5" s="153" t="n">
        <v>3.1</v>
      </c>
      <c r="Q5" s="154">
        <f>IF(OR(P5&lt;0, P5=""),0,VLOOKUP(P5,分數表!$A$20:$C$22,3,1))</f>
        <v/>
      </c>
      <c r="R5" s="151" t="n">
        <v>2.1</v>
      </c>
      <c r="S5" s="155">
        <f>IF(R5&lt;分數表!$B$27,分數表!$C$27,VLOOKUP(R5,分數表!$E$2:$G$6,3,1))</f>
        <v/>
      </c>
      <c r="T5" s="153" t="n">
        <v>1.1</v>
      </c>
      <c r="U5" s="154">
        <f>IF(T5&lt;分數表!$B$28, 分數表!$C$28,IF(T5="","",VLOOKUP(T5,分數表!$E$20:$G$22,3,1)))</f>
        <v/>
      </c>
      <c r="V5" s="151" t="n">
        <v>20.36</v>
      </c>
      <c r="W5" s="155">
        <f>VLOOKUP(V5,分數表!$I$2:$K$7,3,1)</f>
        <v/>
      </c>
      <c r="X5" s="151" t="n">
        <v>6.18</v>
      </c>
      <c r="Y5" s="155">
        <f>VLOOKUP(X5,分數表!$M$2:$O$6,3,1)</f>
        <v/>
      </c>
      <c r="Z5" s="151" t="s">
        <v>39</v>
      </c>
      <c r="AA5" s="155">
        <f>IF(Z5="O", 分數表!$B$12, 0)</f>
        <v/>
      </c>
      <c r="AB5" s="151" t="s">
        <v>39</v>
      </c>
      <c r="AC5" s="155">
        <f>IF(AB5="O", 分數表!$B$11, 0)</f>
        <v/>
      </c>
      <c r="AD5" s="151" t="s">
        <v>39</v>
      </c>
      <c r="AE5" s="151">
        <f>IF(AD5="O", 分數表!$B$10, 0)</f>
        <v/>
      </c>
      <c r="AF5" s="151" t="n">
        <v>5</v>
      </c>
      <c r="AG5" s="151">
        <f>AF5*分數表!$B$15</f>
        <v/>
      </c>
      <c r="AH5" s="151" t="n">
        <v>5</v>
      </c>
      <c r="AI5" s="151">
        <f>AH5*分數表!$C$13</f>
        <v/>
      </c>
      <c r="AJ5" s="151">
        <f>IF(B5="","",IF(AND(R5 &gt;=分數表!$E$2,V5&lt;=分數表!$I$7, X5&lt;=分數表!$M$6,AH5&gt;=分數表!$B$13), ROUND((I5+K5+M5+O5+Q5+S5+U5+W5+Y5+AE5+AC5+AA5+AG5+AI5),0), 0))</f>
        <v/>
      </c>
      <c r="AK5" s="156" t="n"/>
      <c r="AL5" s="151" t="n"/>
      <c r="AM5" s="151" t="n"/>
      <c r="AN5" s="156" t="n"/>
      <c r="AO5" s="156" t="n"/>
      <c r="AP5" s="156" t="n"/>
      <c r="AQ5" s="156" t="n"/>
      <c r="AR5" s="156" t="n"/>
      <c r="AS5" s="156" t="n"/>
      <c r="AT5" s="156" t="n"/>
      <c r="AU5" s="156" t="n"/>
      <c r="AV5" s="156" t="n"/>
      <c r="AW5" s="156" t="n"/>
      <c r="AX5" s="156" t="n"/>
      <c r="AY5" s="156" t="n"/>
      <c r="AZ5" s="156" t="n"/>
      <c r="BA5" s="156" t="n"/>
    </row>
    <row customHeight="1" ht="15.75" r="6" s="136" spans="1:53">
      <c r="A6" s="157" t="n"/>
      <c r="B6" s="158" t="s">
        <v>44</v>
      </c>
      <c r="C6" s="159">
        <f>VLOOKUP($B6,個股代號!$A:$B,2,0)</f>
        <v/>
      </c>
      <c r="D6" s="160" t="n">
        <v>22</v>
      </c>
      <c r="E6" s="160" t="n">
        <v>23.86</v>
      </c>
      <c r="F6" s="160" t="n">
        <v>21.5</v>
      </c>
      <c r="G6" s="160" t="n">
        <v>20.25</v>
      </c>
      <c r="H6" s="160">
        <f>IF(MIN(E6,F6) =0,0,ROUND(ABS(F6-E6)/MIN(E6,F6)*100,2))</f>
        <v/>
      </c>
      <c r="I6" s="161">
        <f>VLOOKUP(H6,分數表!$E$11:$G$14,3,1)</f>
        <v/>
      </c>
      <c r="J6" s="160">
        <f>IF(MIN(G6,F6) =0,0,ROUND(ABS(F6-G6)/MIN(G6,F6)*100,2))</f>
        <v/>
      </c>
      <c r="K6" s="161">
        <f>VLOOKUP(J6,分數表!$E$11:$G$14,3,1)</f>
        <v/>
      </c>
      <c r="L6" s="160">
        <f>IF(MIN(G6,E6) =0,0,ROUND(ABS(E6-G6)/MIN(G6,E6)*100,2))</f>
        <v/>
      </c>
      <c r="M6" s="161">
        <f>VLOOKUP(L6,分數表!$E$11:$G$14,3,1)</f>
        <v/>
      </c>
      <c r="N6" s="160" t="n">
        <v>11.7</v>
      </c>
      <c r="O6" s="151">
        <f>IF(N6&lt;分數表!$B$26,分數表!$C$26,VLOOKUP(N6,分數表!$A$2:$C$6,3,1))</f>
        <v/>
      </c>
      <c r="P6" s="162" t="n">
        <v>-3.1</v>
      </c>
      <c r="Q6" s="163">
        <f>IF(OR(P6&lt;0, P6=""),0,VLOOKUP(P6,分數表!$A$20:$C$22,3,1))</f>
        <v/>
      </c>
      <c r="R6" s="160" t="n">
        <v>1.6</v>
      </c>
      <c r="S6" s="155">
        <f>IF(R6&lt;分數表!$B$27,分數表!$C$27,VLOOKUP(R6,分數表!$E$2:$G$6,3,1))</f>
        <v/>
      </c>
      <c r="T6" s="162" t="n">
        <v>0.9</v>
      </c>
      <c r="U6" s="154">
        <f>IF(T6&lt;分數表!$B$28, 分數表!$C$28,IF(T6="","",VLOOKUP(T6,分數表!$E$20:$G$22,3,1)))</f>
        <v/>
      </c>
      <c r="V6" s="160" t="n">
        <v>13.94</v>
      </c>
      <c r="W6" s="164">
        <f>VLOOKUP(V6,分數表!$I$2:$K$7,3,1)</f>
        <v/>
      </c>
      <c r="X6" s="160" t="n">
        <v>4.25</v>
      </c>
      <c r="Y6" s="164">
        <f>VLOOKUP(X6,分數表!$M$2:$O$6,3,1)</f>
        <v/>
      </c>
      <c r="Z6" s="160" t="s">
        <v>39</v>
      </c>
      <c r="AA6" s="164">
        <f>IF(Z6="O", 分數表!$B$12, 0)</f>
        <v/>
      </c>
      <c r="AB6" s="160" t="s">
        <v>40</v>
      </c>
      <c r="AC6" s="164">
        <f>IF(AB6="O", 分數表!$B$11, 0)</f>
        <v/>
      </c>
      <c r="AD6" s="160" t="s">
        <v>40</v>
      </c>
      <c r="AE6" s="160">
        <f>IF(AD6="O", 分數表!$B$10, 0)</f>
        <v/>
      </c>
      <c r="AF6" s="160" t="n">
        <v>4</v>
      </c>
      <c r="AG6" s="160">
        <f>AF6*分數表!$B$15</f>
        <v/>
      </c>
      <c r="AH6" s="160" t="n">
        <v>6</v>
      </c>
      <c r="AI6" s="160">
        <f>AH6*分數表!$C$13</f>
        <v/>
      </c>
      <c r="AJ6" s="151">
        <f>IF(B6="","",IF(AND(R6 &gt;=分數表!$E$2,V6&lt;=分數表!$I$7, X6&lt;=分數表!$M$6,AH6&gt;=分數表!$B$13), ROUND((I6+K6+M6+O6+Q6+S6+U6+W6+Y6+AE6+AC6+AA6+AG6+AI6),0), 0))</f>
        <v/>
      </c>
      <c r="AK6" s="165" t="n"/>
      <c r="AL6" s="160" t="n"/>
      <c r="AM6" s="160" t="n"/>
      <c r="AN6" s="165" t="n"/>
      <c r="AO6" s="165" t="n"/>
      <c r="AP6" s="165" t="n"/>
      <c r="AQ6" s="165" t="n"/>
      <c r="AR6" s="165" t="n"/>
      <c r="AS6" s="165" t="n"/>
      <c r="AT6" s="165" t="n"/>
      <c r="AU6" s="165" t="n"/>
      <c r="AV6" s="165" t="n"/>
      <c r="AW6" s="165" t="n"/>
      <c r="AX6" s="165" t="n"/>
      <c r="AY6" s="165" t="n"/>
      <c r="AZ6" s="165" t="n"/>
      <c r="BA6" s="165" t="n"/>
    </row>
    <row customHeight="1" ht="15.75" r="7" s="136" spans="1:53">
      <c r="A7" s="148" t="n"/>
      <c r="B7" s="149" t="s">
        <v>45</v>
      </c>
      <c r="C7" s="150">
        <f>VLOOKUP($B7,個股代號!$A:$B,2,0)</f>
        <v/>
      </c>
      <c r="D7" s="151" t="n">
        <v>180</v>
      </c>
      <c r="E7" s="151" t="n">
        <v>185.82</v>
      </c>
      <c r="F7" s="151" t="n">
        <v>174.34</v>
      </c>
      <c r="G7" s="151" t="n">
        <v>158.11</v>
      </c>
      <c r="H7" s="151">
        <f>IF(MIN(E7,F7) =0,0,ROUND(ABS(F7-E7)/MIN(E7,F7)*100,2))</f>
        <v/>
      </c>
      <c r="I7" s="152">
        <f>VLOOKUP(H7,分數表!$E$11:$G$14,3,1)</f>
        <v/>
      </c>
      <c r="J7" s="151">
        <f>IF(MIN(G7,F7) =0,0,ROUND(ABS(F7-G7)/MIN(G7,F7)*100,2))</f>
        <v/>
      </c>
      <c r="K7" s="152">
        <f>VLOOKUP(J7,分數表!$E$11:$G$14,3,1)</f>
        <v/>
      </c>
      <c r="L7" s="151">
        <f>IF(MIN(G7,E7) =0,0,ROUND(ABS(E7-G7)/MIN(G7,E7)*100,2))</f>
        <v/>
      </c>
      <c r="M7" s="152">
        <f>VLOOKUP(L7,分數表!$E$11:$G$14,3,1)</f>
        <v/>
      </c>
      <c r="N7" s="151" t="n">
        <v>28.3</v>
      </c>
      <c r="O7" s="151">
        <f>IF(N7&lt;分數表!$B$26,分數表!$C$26,VLOOKUP(N7,分數表!$A$2:$C$6,3,1))</f>
        <v/>
      </c>
      <c r="P7" s="153" t="n">
        <v>15.4</v>
      </c>
      <c r="Q7" s="154">
        <f>IF(OR(P7&lt;0, P7=""),0,VLOOKUP(P7,分數表!$A$20:$C$22,3,1))</f>
        <v/>
      </c>
      <c r="R7" s="151" t="n">
        <v>8.6</v>
      </c>
      <c r="S7" s="155">
        <f>IF(R7&lt;分數表!$B$27,分數表!$C$27,VLOOKUP(R7,分數表!$E$2:$G$6,3,1))</f>
        <v/>
      </c>
      <c r="T7" s="153" t="n">
        <v>6.9</v>
      </c>
      <c r="U7" s="154">
        <f>IF(T7&lt;分數表!$B$28, 分數表!$C$28,IF(T7="","",VLOOKUP(T7,分數表!$E$20:$G$22,3,1)))</f>
        <v/>
      </c>
      <c r="V7" s="151" t="n">
        <v>9.82</v>
      </c>
      <c r="W7" s="155">
        <f>VLOOKUP(V7,分數表!$I$2:$K$7,3,1)</f>
        <v/>
      </c>
      <c r="X7" s="151" t="n">
        <v>1.26</v>
      </c>
      <c r="Y7" s="155">
        <f>VLOOKUP(X7,分數表!$M$2:$O$6,3,1)</f>
        <v/>
      </c>
      <c r="Z7" s="151" t="s">
        <v>39</v>
      </c>
      <c r="AA7" s="155">
        <f>IF(Z7="O", 分數表!$B$12, 0)</f>
        <v/>
      </c>
      <c r="AB7" s="151" t="s">
        <v>39</v>
      </c>
      <c r="AC7" s="155">
        <f>IF(AB7="O", 分數表!$B$11, 0)</f>
        <v/>
      </c>
      <c r="AD7" s="151" t="s">
        <v>39</v>
      </c>
      <c r="AE7" s="151">
        <f>IF(AD7="O", 分數表!$B$10, 0)</f>
        <v/>
      </c>
      <c r="AF7" s="151" t="n">
        <v>6</v>
      </c>
      <c r="AG7" s="151">
        <f>AF7*分數表!$B$15</f>
        <v/>
      </c>
      <c r="AH7" s="151" t="n">
        <v>7</v>
      </c>
      <c r="AI7" s="151">
        <f>AH7*分數表!$C$13</f>
        <v/>
      </c>
      <c r="AJ7" s="151">
        <f>IF(B7="","",IF(AND(R7 &gt;=分數表!$E$2,V7&lt;=分數表!$I$7, X7&lt;=分數表!$M$6,AH7&gt;=分數表!$B$13), ROUND((I7+K7+M7+O7+Q7+S7+U7+W7+Y7+AE7+AC7+AA7+AG7+AI7),0), 0))</f>
        <v/>
      </c>
      <c r="AK7" s="156" t="n"/>
      <c r="AL7" s="151" t="n"/>
      <c r="AM7" s="151" t="n"/>
      <c r="AN7" s="156" t="n"/>
      <c r="AO7" s="156" t="n"/>
      <c r="AP7" s="156" t="n"/>
      <c r="AQ7" s="156" t="n"/>
      <c r="AR7" s="156" t="n"/>
      <c r="AS7" s="156" t="n"/>
      <c r="AT7" s="156" t="n"/>
      <c r="AU7" s="156" t="n"/>
      <c r="AV7" s="156" t="n"/>
      <c r="AW7" s="156" t="n"/>
      <c r="AX7" s="156" t="n"/>
      <c r="AY7" s="156" t="n"/>
      <c r="AZ7" s="156" t="n"/>
      <c r="BA7" s="156" t="n"/>
    </row>
    <row customHeight="1" ht="15.75" r="8" s="136" spans="1:53">
      <c r="A8" s="157" t="n"/>
      <c r="B8" s="158" t="s">
        <v>46</v>
      </c>
      <c r="C8" s="159">
        <f>VLOOKUP($B8,個股代號!$A:$B,2,0)</f>
        <v/>
      </c>
      <c r="D8" s="160" t="n">
        <v>16.6</v>
      </c>
      <c r="E8" s="160" t="n">
        <v>16.85</v>
      </c>
      <c r="F8" s="160" t="n">
        <v>16.51</v>
      </c>
      <c r="G8" s="160" t="n">
        <v>16.38</v>
      </c>
      <c r="H8" s="160">
        <f>IF(MIN(E8,F8) =0,0,ROUND(ABS(F8-E8)/MIN(E8,F8)*100,2))</f>
        <v/>
      </c>
      <c r="I8" s="161">
        <f>VLOOKUP(H8,分數表!$E$11:$G$14,3,1)</f>
        <v/>
      </c>
      <c r="J8" s="160">
        <f>IF(MIN(G8,F8) =0,0,ROUND(ABS(F8-G8)/MIN(G8,F8)*100,2))</f>
        <v/>
      </c>
      <c r="K8" s="161">
        <f>VLOOKUP(J8,分數表!$E$11:$G$14,3,1)</f>
        <v/>
      </c>
      <c r="L8" s="160">
        <f>IF(MIN(G8,E8) =0,0,ROUND(ABS(E8-G8)/MIN(G8,E8)*100,2))</f>
        <v/>
      </c>
      <c r="M8" s="161">
        <f>VLOOKUP(L8,分數表!$E$11:$G$14,3,1)</f>
        <v/>
      </c>
      <c r="N8" s="160" t="n">
        <v>33.5</v>
      </c>
      <c r="O8" s="151">
        <f>IF(N8&lt;分數表!$B$26,分數表!$C$26,VLOOKUP(N8,分數表!$A$2:$C$6,3,1))</f>
        <v/>
      </c>
      <c r="P8" s="162" t="n">
        <v>10.1</v>
      </c>
      <c r="Q8" s="163">
        <f>IF(OR(P8&lt;0, P8=""),0,VLOOKUP(P8,分數表!$A$20:$C$22,3,1))</f>
        <v/>
      </c>
      <c r="R8" s="160" t="n">
        <v>7.9</v>
      </c>
      <c r="S8" s="155">
        <f>IF(R8&lt;分數表!$B$27,分數表!$C$27,VLOOKUP(R8,分數表!$E$2:$G$6,3,1))</f>
        <v/>
      </c>
      <c r="T8" s="162" t="n">
        <v>-6.3</v>
      </c>
      <c r="U8" s="154">
        <f>IF(T8&lt;分數表!$B$28, 分數表!$C$28,IF(T8="","",VLOOKUP(T8,分數表!$E$20:$G$22,3,1)))</f>
        <v/>
      </c>
      <c r="V8" s="160" t="n">
        <v>10.9</v>
      </c>
      <c r="W8" s="164">
        <f>VLOOKUP(V8,分數表!$I$2:$K$7,3,1)</f>
        <v/>
      </c>
      <c r="X8" s="160" t="n">
        <v>1.49</v>
      </c>
      <c r="Y8" s="164">
        <f>VLOOKUP(X8,分數表!$M$2:$O$6,3,1)</f>
        <v/>
      </c>
      <c r="Z8" s="160" t="s">
        <v>39</v>
      </c>
      <c r="AA8" s="164">
        <f>IF(Z8="O", 分數表!$B$12, 0)</f>
        <v/>
      </c>
      <c r="AB8" s="160" t="s">
        <v>39</v>
      </c>
      <c r="AC8" s="164">
        <f>IF(AB8="O", 分數表!$B$11, 0)</f>
        <v/>
      </c>
      <c r="AD8" s="160" t="s">
        <v>39</v>
      </c>
      <c r="AE8" s="160">
        <f>IF(AD8="O", 分數表!$B$10, 0)</f>
        <v/>
      </c>
      <c r="AF8" s="160" t="n">
        <v>7</v>
      </c>
      <c r="AG8" s="160">
        <f>AF8*分數表!$B$15</f>
        <v/>
      </c>
      <c r="AH8" s="160" t="n">
        <v>2</v>
      </c>
      <c r="AI8" s="160">
        <f>AH8*分數表!$C$13</f>
        <v/>
      </c>
      <c r="AJ8" s="151">
        <f>IF(B8="","",IF(AND(R8 &gt;=分數表!$E$2,V8&lt;=分數表!$I$7, X8&lt;=分數表!$M$6,AH8&gt;=分數表!$B$13), ROUND((I8+K8+M8+O8+Q8+S8+U8+W8+Y8+AE8+AC8+AA8+AG8+AI8),0), 0))</f>
        <v/>
      </c>
      <c r="AK8" s="160" t="n"/>
      <c r="AL8" s="160" t="n"/>
      <c r="AM8" s="160" t="n"/>
      <c r="AN8" s="165" t="n"/>
      <c r="AO8" s="165" t="n"/>
      <c r="AP8" s="165" t="n"/>
      <c r="AQ8" s="165" t="n"/>
      <c r="AR8" s="165" t="n"/>
      <c r="AS8" s="165" t="n"/>
      <c r="AT8" s="165" t="n"/>
      <c r="AU8" s="165" t="n"/>
      <c r="AV8" s="165" t="n"/>
      <c r="AW8" s="165" t="n"/>
      <c r="AX8" s="165" t="n"/>
      <c r="AY8" s="165" t="n"/>
      <c r="AZ8" s="165" t="n"/>
      <c r="BA8" s="165" t="n"/>
    </row>
    <row customHeight="1" ht="15.75" r="9" s="136" spans="1:53">
      <c r="A9" s="157" t="n"/>
      <c r="B9" s="158" t="s">
        <v>47</v>
      </c>
      <c r="C9" s="159">
        <f>VLOOKUP($B9,個股代號!$A:$B,2,0)</f>
        <v/>
      </c>
      <c r="D9" s="160" t="n">
        <v>10.15</v>
      </c>
      <c r="E9" s="160" t="n">
        <v>9.57</v>
      </c>
      <c r="F9" s="160" t="n">
        <v>9.609999999999999</v>
      </c>
      <c r="G9" s="160" t="n">
        <v>9.08</v>
      </c>
      <c r="H9" s="160">
        <f>IF(MIN(E9,F9) =0,0,ROUND(ABS(F9-E9)/MIN(E9,F9)*100,2))</f>
        <v/>
      </c>
      <c r="I9" s="161">
        <f>VLOOKUP(H9,分數表!$E$11:$G$14,3,1)</f>
        <v/>
      </c>
      <c r="J9" s="160">
        <f>IF(MIN(G9,F9) =0,0,ROUND(ABS(F9-G9)/MIN(G9,F9)*100,2))</f>
        <v/>
      </c>
      <c r="K9" s="161">
        <f>VLOOKUP(J9,分數表!$E$11:$G$14,3,1)</f>
        <v/>
      </c>
      <c r="L9" s="160">
        <f>IF(MIN(G9,E9) =0,0,ROUND(ABS(E9-G9)/MIN(G9,E9)*100,2))</f>
        <v/>
      </c>
      <c r="M9" s="161">
        <f>VLOOKUP(L9,分數表!$E$11:$G$14,3,1)</f>
        <v/>
      </c>
      <c r="N9" s="160" t="n">
        <v>23.8</v>
      </c>
      <c r="O9" s="151">
        <f>IF(N9&lt;分數表!$B$26,分數表!$C$26,VLOOKUP(N9,分數表!$A$2:$C$6,3,1))</f>
        <v/>
      </c>
      <c r="P9" s="162" t="n">
        <v>-2</v>
      </c>
      <c r="Q9" s="163">
        <f>IF(OR(P9&lt;0, P9=""),0,VLOOKUP(P9,分數表!$A$20:$C$22,3,1))</f>
        <v/>
      </c>
      <c r="R9" s="160" t="n">
        <v>1</v>
      </c>
      <c r="S9" s="155">
        <f>IF(R9&lt;分數表!$B$27,分數表!$C$27,VLOOKUP(R9,分數表!$E$2:$G$6,3,1))</f>
        <v/>
      </c>
      <c r="T9" s="162" t="n">
        <v>-2.5</v>
      </c>
      <c r="U9" s="154">
        <f>IF(T9&lt;分數表!$B$28, 分數表!$C$28,IF(T9="","",VLOOKUP(T9,分數表!$E$20:$G$22,3,1)))</f>
        <v/>
      </c>
      <c r="V9" s="160" t="n">
        <v>0</v>
      </c>
      <c r="W9" s="164">
        <f>VLOOKUP(V9,分數表!$I$2:$K$7,3,1)</f>
        <v/>
      </c>
      <c r="X9" s="160" t="n">
        <v>0</v>
      </c>
      <c r="Y9" s="164">
        <f>VLOOKUP(X9,分數表!$M$2:$O$6,3,1)</f>
        <v/>
      </c>
      <c r="Z9" s="160" t="s">
        <v>39</v>
      </c>
      <c r="AA9" s="164">
        <f>IF(Z9="O", 分數表!$B$12, 0)</f>
        <v/>
      </c>
      <c r="AB9" s="160" t="s">
        <v>40</v>
      </c>
      <c r="AC9" s="164">
        <f>IF(AB9="O", 分數表!$B$11, 0)</f>
        <v/>
      </c>
      <c r="AD9" s="160" t="s">
        <v>39</v>
      </c>
      <c r="AE9" s="160">
        <f>IF(AD9="O", 分數表!$B$10, 0)</f>
        <v/>
      </c>
      <c r="AF9" s="160" t="n">
        <v>7</v>
      </c>
      <c r="AG9" s="160">
        <f>AF9*分數表!$B$15</f>
        <v/>
      </c>
      <c r="AH9" s="160" t="n">
        <v>1</v>
      </c>
      <c r="AI9" s="160">
        <f>AH9*分數表!$C$13</f>
        <v/>
      </c>
      <c r="AJ9" s="151">
        <f>IF(B9="","",IF(AND(R9 &gt;=分數表!$E$2,V9&lt;=分數表!$I$7, X9&lt;=分數表!$M$6,AH9&gt;=分數表!$B$13), ROUND((I9+K9+M9+O9+Q9+S9+U9+W9+Y9+AE9+AC9+AA9+AG9+AI9),0), 0))</f>
        <v/>
      </c>
      <c r="AK9" s="160" t="n"/>
      <c r="AL9" s="160" t="n"/>
      <c r="AM9" s="160" t="n"/>
      <c r="AN9" s="165" t="n"/>
      <c r="AO9" s="165" t="n"/>
      <c r="AP9" s="165" t="n"/>
      <c r="AQ9" s="165" t="n"/>
      <c r="AR9" s="165" t="n"/>
      <c r="AS9" s="165" t="n"/>
      <c r="AT9" s="165" t="n"/>
      <c r="AU9" s="165" t="n"/>
      <c r="AV9" s="165" t="n"/>
      <c r="AW9" s="165" t="n"/>
      <c r="AX9" s="165" t="n"/>
      <c r="AY9" s="165" t="n"/>
      <c r="AZ9" s="165" t="n"/>
      <c r="BA9" s="165" t="n"/>
    </row>
    <row customHeight="1" ht="15.75" r="10" s="136" spans="1:53">
      <c r="A10" s="157" t="n"/>
      <c r="B10" s="158" t="s">
        <v>48</v>
      </c>
      <c r="C10" s="159">
        <f>VLOOKUP($B10,個股代號!$A:$B,2,0)</f>
        <v/>
      </c>
      <c r="D10" s="160" t="n">
        <v>194</v>
      </c>
      <c r="E10" s="160" t="n">
        <v>184.28</v>
      </c>
      <c r="F10" s="160" t="n">
        <v>184.99</v>
      </c>
      <c r="G10" s="160" t="n">
        <v>187.63</v>
      </c>
      <c r="H10" s="160">
        <f>IF(MIN(E10,F10) =0,0,ROUND(ABS(F10-E10)/MIN(E10,F10)*100,2))</f>
        <v/>
      </c>
      <c r="I10" s="161">
        <f>VLOOKUP(H10,分數表!$E$11:$G$14,3,1)</f>
        <v/>
      </c>
      <c r="J10" s="160">
        <f>IF(MIN(G10,F10) =0,0,ROUND(ABS(F10-G10)/MIN(G10,F10)*100,2))</f>
        <v/>
      </c>
      <c r="K10" s="161">
        <f>VLOOKUP(J10,分數表!$E$11:$G$14,3,1)</f>
        <v/>
      </c>
      <c r="L10" s="160">
        <f>IF(MIN(G10,E10) =0,0,ROUND(ABS(E10-G10)/MIN(G10,E10)*100,2))</f>
        <v/>
      </c>
      <c r="M10" s="161">
        <f>VLOOKUP(L10,分數表!$E$11:$G$14,3,1)</f>
        <v/>
      </c>
      <c r="N10" s="160" t="n">
        <v>24.9</v>
      </c>
      <c r="O10" s="151">
        <f>IF(N10&lt;分數表!$B$26,分數表!$C$26,VLOOKUP(N10,分數表!$A$2:$C$6,3,1))</f>
        <v/>
      </c>
      <c r="P10" s="162" t="n">
        <v>0.4</v>
      </c>
      <c r="Q10" s="163">
        <f>IF(OR(P10&lt;0, P10=""),0,VLOOKUP(P10,分數表!$A$20:$C$22,3,1))</f>
        <v/>
      </c>
      <c r="R10" s="160" t="n">
        <v>0.2</v>
      </c>
      <c r="S10" s="155">
        <f>IF(R10&lt;分數表!$B$27,分數表!$C$27,VLOOKUP(R10,分數表!$E$2:$G$6,3,1))</f>
        <v/>
      </c>
      <c r="T10" s="162" t="n">
        <v>-0.2</v>
      </c>
      <c r="U10" s="154">
        <f>IF(T10&lt;分數表!$B$28, 分數表!$C$28,IF(T10="","",VLOOKUP(T10,分數表!$E$20:$G$22,3,1)))</f>
        <v/>
      </c>
      <c r="V10" s="160" t="n">
        <v>36.58</v>
      </c>
      <c r="W10" s="164">
        <f>VLOOKUP(V10,分數表!$I$2:$K$7,3,1)</f>
        <v/>
      </c>
      <c r="X10" s="160" t="n">
        <v>17.24</v>
      </c>
      <c r="Y10" s="164">
        <f>VLOOKUP(X10,分數表!$M$2:$O$6,3,1)</f>
        <v/>
      </c>
      <c r="Z10" s="160" t="s">
        <v>39</v>
      </c>
      <c r="AA10" s="164">
        <f>IF(Z10="O", 分數表!$B$12, 0)</f>
        <v/>
      </c>
      <c r="AB10" s="160" t="s">
        <v>39</v>
      </c>
      <c r="AC10" s="164">
        <f>IF(AB10="O", 分數表!$B$11, 0)</f>
        <v/>
      </c>
      <c r="AD10" s="160" t="s">
        <v>39</v>
      </c>
      <c r="AE10" s="160">
        <f>IF(AD10="O", 分數表!$B$10, 0)</f>
        <v/>
      </c>
      <c r="AF10" s="160" t="n">
        <v>7</v>
      </c>
      <c r="AG10" s="160">
        <f>AF10*分數表!$B$15</f>
        <v/>
      </c>
      <c r="AH10" s="160" t="n">
        <v>5</v>
      </c>
      <c r="AI10" s="160">
        <f>AH10*分數表!$C$13</f>
        <v/>
      </c>
      <c r="AJ10" s="151">
        <f>IF(B10="","",IF(AND(R10 &gt;=分數表!$E$2,V10&lt;=分數表!$I$7, X10&lt;=分數表!$M$6,AH10&gt;=分數表!$B$13), ROUND((I10+K10+M10+O10+Q10+S10+U10+W10+Y10+AE10+AC10+AA10+AG10+AI10),0), 0))</f>
        <v/>
      </c>
      <c r="AK10" s="160" t="n"/>
      <c r="AL10" s="160" t="n"/>
      <c r="AM10" s="160" t="n"/>
      <c r="AN10" s="165" t="n"/>
      <c r="AO10" s="165" t="n"/>
      <c r="AP10" s="165" t="n"/>
      <c r="AQ10" s="165" t="n"/>
      <c r="AR10" s="165" t="n"/>
      <c r="AS10" s="165" t="n"/>
      <c r="AT10" s="165" t="n"/>
      <c r="AU10" s="165" t="n"/>
      <c r="AV10" s="165" t="n"/>
      <c r="AW10" s="165" t="n"/>
      <c r="AX10" s="165" t="n"/>
      <c r="AY10" s="165" t="n"/>
      <c r="AZ10" s="165" t="n"/>
      <c r="BA10" s="165" t="n"/>
    </row>
    <row customHeight="1" ht="15.75" r="11" s="136" spans="1:53">
      <c r="A11" s="157" t="n"/>
      <c r="B11" s="158" t="s">
        <v>49</v>
      </c>
      <c r="C11" s="159">
        <f>VLOOKUP($B11,個股代號!$A:$B,2,0)</f>
        <v/>
      </c>
      <c r="D11" s="160" t="n">
        <v>64.5</v>
      </c>
      <c r="E11" s="160" t="n">
        <v>64.59</v>
      </c>
      <c r="F11" s="160" t="n">
        <v>64.47</v>
      </c>
      <c r="G11" s="160" t="n">
        <v>62.91</v>
      </c>
      <c r="H11" s="160">
        <f>IF(MIN(E11,F11) =0,0,ROUND(ABS(F11-E11)/MIN(E11,F11)*100,2))</f>
        <v/>
      </c>
      <c r="I11" s="161">
        <f>VLOOKUP(H11,分數表!$E$11:$G$14,3,1)</f>
        <v/>
      </c>
      <c r="J11" s="160">
        <f>IF(MIN(G11,F11) =0,0,ROUND(ABS(F11-G11)/MIN(G11,F11)*100,2))</f>
        <v/>
      </c>
      <c r="K11" s="161">
        <f>VLOOKUP(J11,分數表!$E$11:$G$14,3,1)</f>
        <v/>
      </c>
      <c r="L11" s="160">
        <f>IF(MIN(G11,E11) =0,0,ROUND(ABS(E11-G11)/MIN(G11,E11)*100,2))</f>
        <v/>
      </c>
      <c r="M11" s="161">
        <f>VLOOKUP(L11,分數表!$E$11:$G$14,3,1)</f>
        <v/>
      </c>
      <c r="N11" s="160" t="n">
        <v>25.7</v>
      </c>
      <c r="O11" s="151">
        <f>IF(N11&lt;分數表!$B$26,分數表!$C$26,VLOOKUP(N11,分數表!$A$2:$C$6,3,1))</f>
        <v/>
      </c>
      <c r="P11" s="162" t="n">
        <v>-5.6</v>
      </c>
      <c r="Q11" s="163">
        <f>IF(OR(P11&lt;0, P11=""),0,VLOOKUP(P11,分數表!$A$20:$C$22,3,1))</f>
        <v/>
      </c>
      <c r="R11" s="160" t="n">
        <v>2.1</v>
      </c>
      <c r="S11" s="155">
        <f>IF(R11&lt;分數表!$B$27,分數表!$C$27,VLOOKUP(R11,分數表!$E$2:$G$6,3,1))</f>
        <v/>
      </c>
      <c r="T11" s="162" t="n">
        <v>3.6</v>
      </c>
      <c r="U11" s="154">
        <f>IF(T11&lt;分數表!$B$28, 分數表!$C$28,IF(T11="","",VLOOKUP(T11,分數表!$E$20:$G$22,3,1)))</f>
        <v/>
      </c>
      <c r="V11" s="160" t="n">
        <v>29.75</v>
      </c>
      <c r="W11" s="164">
        <f>VLOOKUP(V11,分數表!$I$2:$K$7,3,1)</f>
        <v/>
      </c>
      <c r="X11" s="160" t="n">
        <v>20.42</v>
      </c>
      <c r="Y11" s="164">
        <f>VLOOKUP(X11,分數表!$M$2:$O$6,3,1)</f>
        <v/>
      </c>
      <c r="Z11" s="160" t="s">
        <v>39</v>
      </c>
      <c r="AA11" s="164">
        <f>IF(Z11="O", 分數表!$B$12, 0)</f>
        <v/>
      </c>
      <c r="AB11" s="160" t="s">
        <v>39</v>
      </c>
      <c r="AC11" s="164">
        <f>IF(AB11="O", 分數表!$B$11, 0)</f>
        <v/>
      </c>
      <c r="AD11" s="160" t="s">
        <v>39</v>
      </c>
      <c r="AE11" s="160">
        <f>IF(AD11="O", 分數表!$B$10, 0)</f>
        <v/>
      </c>
      <c r="AF11" s="160" t="n">
        <v>7</v>
      </c>
      <c r="AG11" s="160">
        <f>AF11*分數表!$B$15</f>
        <v/>
      </c>
      <c r="AH11" s="160" t="n">
        <v>6</v>
      </c>
      <c r="AI11" s="160">
        <f>AH11*分數表!$C$13</f>
        <v/>
      </c>
      <c r="AJ11" s="151">
        <f>IF(B11="","",IF(AND(R11 &gt;=分數表!$E$2,V11&lt;=分數表!$I$7, X11&lt;=分數表!$M$6,AH11&gt;=分數表!$B$13), ROUND((I11+K11+M11+O11+Q11+S11+U11+W11+Y11+AE11+AC11+AA11+AG11+AI11),0), 0))</f>
        <v/>
      </c>
      <c r="AK11" s="160" t="n"/>
      <c r="AL11" s="160" t="n"/>
      <c r="AM11" s="160" t="n"/>
      <c r="AN11" s="165" t="n"/>
      <c r="AO11" s="165" t="n"/>
      <c r="AP11" s="165" t="n"/>
      <c r="AQ11" s="165" t="n"/>
      <c r="AR11" s="165" t="n"/>
      <c r="AS11" s="165" t="n"/>
      <c r="AT11" s="165" t="n"/>
      <c r="AU11" s="165" t="n"/>
      <c r="AV11" s="165" t="n"/>
      <c r="AW11" s="165" t="n"/>
      <c r="AX11" s="165" t="n"/>
      <c r="AY11" s="165" t="n"/>
      <c r="AZ11" s="165" t="n"/>
      <c r="BA11" s="165" t="n"/>
    </row>
    <row customHeight="1" ht="15.75" r="12" s="136" spans="1:53">
      <c r="A12" s="166" t="n"/>
      <c r="B12" s="167" t="s">
        <v>50</v>
      </c>
      <c r="C12" s="168">
        <f>VLOOKUP($B12,個股代號!$A:$B,2,0)</f>
        <v/>
      </c>
      <c r="D12" s="169" t="n">
        <v>80</v>
      </c>
      <c r="E12" s="169" t="n">
        <v>80.53</v>
      </c>
      <c r="F12" s="169" t="n">
        <v>77.59</v>
      </c>
      <c r="G12" s="169" t="n">
        <v>72.53</v>
      </c>
      <c r="H12" s="169">
        <f>IF(MIN(E12,F12) =0,0,ROUND(ABS(F12-E12)/MIN(E12,F12)*100,2))</f>
        <v/>
      </c>
      <c r="I12" s="170">
        <f>VLOOKUP(H12,分數表!$E$11:$G$14,3,1)</f>
        <v/>
      </c>
      <c r="J12" s="169">
        <f>IF(MIN(G12,F12) =0,0,ROUND(ABS(F12-G12)/MIN(G12,F12)*100,2))</f>
        <v/>
      </c>
      <c r="K12" s="170">
        <f>VLOOKUP(J12,分數表!$E$11:$G$14,3,1)</f>
        <v/>
      </c>
      <c r="L12" s="169">
        <f>IF(MIN(G12,E12) =0,0,ROUND(ABS(E12-G12)/MIN(G12,E12)*100,2))</f>
        <v/>
      </c>
      <c r="M12" s="170">
        <f>VLOOKUP(L12,分數表!$E$11:$G$14,3,1)</f>
        <v/>
      </c>
      <c r="N12" s="169" t="n">
        <v>18.3</v>
      </c>
      <c r="O12" s="171">
        <f>IF(N12&lt;分數表!$B$26,分數表!$C$26,VLOOKUP(N12,分數表!$A$2:$C$6,3,1))</f>
        <v/>
      </c>
      <c r="P12" s="172" t="n">
        <v>1.4</v>
      </c>
      <c r="Q12" s="173">
        <f>IF(OR(P12&lt;0, P12=""),0,VLOOKUP(P12,分數表!$A$20:$C$22,3,1))</f>
        <v/>
      </c>
      <c r="R12" s="169" t="n">
        <v>2.3</v>
      </c>
      <c r="S12" s="174">
        <f>IF(R12&lt;分數表!$B$27,分數表!$C$27,VLOOKUP(R12,分數表!$E$2:$G$6,3,1))</f>
        <v/>
      </c>
      <c r="T12" s="172" t="n">
        <v>1.3</v>
      </c>
      <c r="U12" s="175">
        <f>IF(T12&lt;分數表!$B$28, 分數表!$C$28,IF(T12="","",VLOOKUP(T12,分數表!$E$20:$G$22,3,1)))</f>
        <v/>
      </c>
      <c r="V12" s="169" t="n">
        <v>37.41</v>
      </c>
      <c r="W12" s="176">
        <f>VLOOKUP(V12,分數表!$I$2:$K$7,3,1)</f>
        <v/>
      </c>
      <c r="X12" s="169" t="n">
        <v>10.32</v>
      </c>
      <c r="Y12" s="176">
        <f>VLOOKUP(X12,分數表!$M$2:$O$6,3,1)</f>
        <v/>
      </c>
      <c r="Z12" s="169" t="s">
        <v>39</v>
      </c>
      <c r="AA12" s="176">
        <f>IF(Z12="O", 分數表!$B$12, 0)</f>
        <v/>
      </c>
      <c r="AB12" s="169" t="s">
        <v>40</v>
      </c>
      <c r="AC12" s="176">
        <f>IF(AB12="O", 分數表!$B$11, 0)</f>
        <v/>
      </c>
      <c r="AD12" s="169" t="s">
        <v>39</v>
      </c>
      <c r="AE12" s="169">
        <f>IF(AD12="O", 分數表!$B$10, 0)</f>
        <v/>
      </c>
      <c r="AF12" s="169" t="n">
        <v>5</v>
      </c>
      <c r="AG12" s="169">
        <f>AF12*分數表!$B$15</f>
        <v/>
      </c>
      <c r="AH12" s="169" t="n">
        <v>2</v>
      </c>
      <c r="AI12" s="169">
        <f>AH12*分數表!$C$13</f>
        <v/>
      </c>
      <c r="AJ12" s="171">
        <f>IF(B12="","",IF(AND(R12 &gt;=分數表!$E$2,V12&lt;=分數表!$I$7, X12&lt;=分數表!$M$6,AH12&gt;=分數表!$B$13), ROUND((I12+K12+M12+O12+Q12+S12+U12+W12+Y12+AE12+AC12+AA12+AG12+AI12),0), 0))</f>
        <v/>
      </c>
      <c r="AK12" s="169" t="n"/>
      <c r="AL12" s="169" t="n"/>
      <c r="AM12" s="169" t="n"/>
      <c r="AN12" s="177" t="n"/>
      <c r="AO12" s="177" t="n"/>
      <c r="AP12" s="177" t="n"/>
      <c r="AQ12" s="177" t="n"/>
      <c r="AR12" s="177" t="n"/>
      <c r="AS12" s="177" t="n"/>
      <c r="AT12" s="177" t="n"/>
      <c r="AU12" s="177" t="n"/>
      <c r="AV12" s="177" t="n"/>
      <c r="AW12" s="177" t="n"/>
      <c r="AX12" s="177" t="n"/>
      <c r="AY12" s="177" t="n"/>
      <c r="AZ12" s="177" t="n"/>
      <c r="BA12" s="177" t="n"/>
    </row>
    <row customHeight="1" ht="16.5" r="13" s="136" spans="1:53">
      <c r="A13" s="178" t="n">
        <v>43139</v>
      </c>
      <c r="B13" s="179" t="s">
        <v>51</v>
      </c>
      <c r="C13" s="179">
        <f>VLOOKUP($B13,個股代號!$A:$B,2,0)</f>
        <v/>
      </c>
      <c r="D13" s="180" t="n">
        <v>37.05</v>
      </c>
      <c r="E13" s="180" t="n">
        <v>34.62</v>
      </c>
      <c r="F13" s="180" t="n">
        <v>34.84</v>
      </c>
      <c r="G13" s="180" t="n">
        <v>31.16</v>
      </c>
      <c r="H13" s="180">
        <f>IF(MIN(E13,F13) =0,0,ROUND(ABS(F13-E13)/MIN(E13,F13)*100,2))</f>
        <v/>
      </c>
      <c r="I13" s="181">
        <f>VLOOKUP(H13,分數表!$E$11:$G$14,3,1)</f>
        <v/>
      </c>
      <c r="J13" s="180">
        <f>IF(MIN(G13,F13) =0,0,ROUND(ABS(F13-G13)/MIN(G13,F13)*100,2))</f>
        <v/>
      </c>
      <c r="K13" s="181">
        <f>VLOOKUP(J13,分數表!$E$11:$G$14,3,1)</f>
        <v/>
      </c>
      <c r="L13" s="180">
        <f>IF(MIN(G13,E13) =0,0,ROUND(ABS(E13-G13)/MIN(G13,E13)*100,2))</f>
        <v/>
      </c>
      <c r="M13" s="181">
        <f>VLOOKUP(L13,分數表!$E$11:$G$14,3,1)</f>
        <v/>
      </c>
      <c r="N13" s="180" t="n">
        <v>12.5</v>
      </c>
      <c r="O13" s="151">
        <f>IF(N13&lt;分數表!$B$26,分數表!$C$26,VLOOKUP(N13,分數表!$A$2:$C$6,3,1))</f>
        <v/>
      </c>
      <c r="P13" s="181" t="n">
        <v>9.1</v>
      </c>
      <c r="Q13" s="182">
        <f>IF(OR(P13&lt;0, P13=""),0,VLOOKUP(P13,分數表!$A$20:$C$22,3,1))</f>
        <v/>
      </c>
      <c r="R13" s="180" t="n">
        <v>1.8</v>
      </c>
      <c r="S13" s="155">
        <f>IF(R13&lt;分數表!$B$27,分數表!$C$27,VLOOKUP(R13,分數表!$E$2:$G$6,3,1))</f>
        <v/>
      </c>
      <c r="T13" s="181" t="n">
        <v>1</v>
      </c>
      <c r="U13" s="154">
        <f>IF(T13&lt;分數表!$B$28, 分數表!$C$28,IF(T13="","",VLOOKUP(T13,分數表!$E$20:$G$22,3,1)))</f>
        <v/>
      </c>
      <c r="V13" s="180" t="n">
        <v>0</v>
      </c>
      <c r="W13" s="183">
        <f>VLOOKUP(V13,分數表!$I$2:$K$7,3,1)</f>
        <v/>
      </c>
      <c r="X13" s="180" t="n">
        <v>0</v>
      </c>
      <c r="Y13" s="183">
        <f>VLOOKUP(X13,分數表!$M$2:$O$6,3,1)</f>
        <v/>
      </c>
      <c r="Z13" s="180" t="s">
        <v>39</v>
      </c>
      <c r="AA13" s="183">
        <f>IF(Z13="O", 分數表!$B$12, 0)</f>
        <v/>
      </c>
      <c r="AB13" s="180" t="s">
        <v>40</v>
      </c>
      <c r="AC13" s="183">
        <f>IF(AB13="O", 分數表!$B$11, 0)</f>
        <v/>
      </c>
      <c r="AD13" s="180" t="s">
        <v>39</v>
      </c>
      <c r="AE13" s="180">
        <f>IF(AD13="O", 分數表!$B$10, 0)</f>
        <v/>
      </c>
      <c r="AF13" s="180" t="n">
        <v>3</v>
      </c>
      <c r="AG13" s="180">
        <f>AF13*分數表!$B$15</f>
        <v/>
      </c>
      <c r="AH13" s="180" t="n">
        <v>5</v>
      </c>
      <c r="AI13" s="180">
        <f>AH13*分數表!$C$13</f>
        <v/>
      </c>
      <c r="AJ13" s="151">
        <f>IF(B13="","",IF(AND(R13 &gt;=分數表!$E$2,V13&lt;=分數表!$I$7, X13&lt;=分數表!$M$6,AH13&gt;=分數表!$B$13), ROUND((I13+K13+M13+O13+Q13+S13+U13+W13+Y13+AE13+AC13+AA13+AG13+AI13),0), 0))</f>
        <v/>
      </c>
      <c r="AK13" s="184" t="n"/>
      <c r="AL13" s="184" t="n"/>
      <c r="AM13" s="184" t="n"/>
      <c r="AN13" s="184" t="n"/>
      <c r="AO13" s="184" t="n"/>
      <c r="AP13" s="184" t="n"/>
      <c r="AQ13" s="184" t="n"/>
      <c r="AR13" s="184" t="n"/>
      <c r="AS13" s="184" t="n"/>
      <c r="AT13" s="184" t="n"/>
      <c r="AU13" s="184" t="n"/>
      <c r="AV13" s="184" t="n"/>
      <c r="AW13" s="184" t="n"/>
      <c r="AX13" s="184" t="n"/>
      <c r="AY13" s="184" t="n"/>
      <c r="AZ13" s="184" t="n"/>
      <c r="BA13" s="184" t="n"/>
    </row>
    <row customHeight="1" ht="15.75" r="14" s="136" spans="1:53">
      <c r="A14" s="178" t="n"/>
      <c r="B14" s="179" t="s">
        <v>52</v>
      </c>
      <c r="C14" s="179">
        <f>VLOOKUP($B14,個股代號!$A:$B,2,0)</f>
        <v/>
      </c>
      <c r="D14" s="180" t="n">
        <v>11.25</v>
      </c>
      <c r="E14" s="180" t="n">
        <v>12.07</v>
      </c>
      <c r="F14" s="180" t="n">
        <v>10.88</v>
      </c>
      <c r="G14" s="180" t="n">
        <v>9.970000000000001</v>
      </c>
      <c r="H14" s="180">
        <f>IF(MIN(E14,F14) =0,0,ROUND(ABS(F14-E14)/MIN(E14,F14)*100,2))</f>
        <v/>
      </c>
      <c r="I14" s="181">
        <f>VLOOKUP(H14,分數表!$E$11:$G$14,3,1)</f>
        <v/>
      </c>
      <c r="J14" s="180">
        <f>IF(MIN(G14,F14) =0,0,ROUND(ABS(F14-G14)/MIN(G14,F14)*100,2))</f>
        <v/>
      </c>
      <c r="K14" s="181">
        <f>VLOOKUP(J14,分數表!$E$11:$G$14,3,1)</f>
        <v/>
      </c>
      <c r="L14" s="180">
        <f>IF(MIN(G14,E14) =0,0,ROUND(ABS(E14-G14)/MIN(G14,E14)*100,2))</f>
        <v/>
      </c>
      <c r="M14" s="181">
        <f>VLOOKUP(L14,分數表!$E$11:$G$14,3,1)</f>
        <v/>
      </c>
      <c r="N14" s="180" t="n">
        <v>22.8</v>
      </c>
      <c r="O14" s="151">
        <f>IF(N14&lt;分數表!$B$26,分數表!$C$26,VLOOKUP(N14,分數表!$A$2:$C$6,3,1))</f>
        <v/>
      </c>
      <c r="P14" s="181" t="n">
        <v>4.6</v>
      </c>
      <c r="Q14" s="182">
        <f>IF(OR(P14&lt;0, P14=""),0,VLOOKUP(P14,分數表!$A$20:$C$22,3,1))</f>
        <v/>
      </c>
      <c r="R14" s="180" t="n">
        <v>0.9</v>
      </c>
      <c r="S14" s="155">
        <f>IF(R14&lt;分數表!$B$27,分數表!$C$27,VLOOKUP(R14,分數表!$E$2:$G$6,3,1))</f>
        <v/>
      </c>
      <c r="T14" s="181" t="n">
        <v>-0.1</v>
      </c>
      <c r="U14" s="154">
        <f>IF(T14&lt;分數表!$B$28, 分數表!$C$28,IF(T14="","",VLOOKUP(T14,分數表!$E$20:$G$22,3,1)))</f>
        <v/>
      </c>
      <c r="V14" s="180" t="n">
        <v>18.83</v>
      </c>
      <c r="W14" s="183">
        <f>VLOOKUP(V14,分數表!$I$2:$K$7,3,1)</f>
        <v/>
      </c>
      <c r="X14" s="180" t="n">
        <v>1.82</v>
      </c>
      <c r="Y14" s="183">
        <f>VLOOKUP(X14,分數表!$M$2:$O$6,3,1)</f>
        <v/>
      </c>
      <c r="Z14" s="180" t="s">
        <v>39</v>
      </c>
      <c r="AA14" s="183">
        <f>IF(Z14="O", 分數表!$B$12, 0)</f>
        <v/>
      </c>
      <c r="AB14" s="180" t="s">
        <v>39</v>
      </c>
      <c r="AC14" s="183">
        <f>IF(AB14="O", 分數表!$B$11, 0)</f>
        <v/>
      </c>
      <c r="AD14" s="180" t="s">
        <v>40</v>
      </c>
      <c r="AE14" s="180">
        <f>IF(AD14="O", 分數表!$B$10, 0)</f>
        <v/>
      </c>
      <c r="AF14" s="180" t="n">
        <v>8</v>
      </c>
      <c r="AG14" s="180">
        <f>AF14*分數表!$B$15</f>
        <v/>
      </c>
      <c r="AH14" s="180" t="n">
        <v>5</v>
      </c>
      <c r="AI14" s="180">
        <f>AH14*分數表!$C$13</f>
        <v/>
      </c>
      <c r="AJ14" s="151">
        <f>IF(B14="","",IF(AND(R14 &gt;=分數表!$E$2,V14&lt;=分數表!$I$7, X14&lt;=分數表!$M$6,AH14&gt;=分數表!$B$13), ROUND((I14+K14+M14+O14+Q14+S14+U14+W14+Y14+AE14+AC14+AA14+AG14+AI14),0), 0))</f>
        <v/>
      </c>
      <c r="AK14" s="180" t="n"/>
      <c r="AL14" s="180" t="n"/>
      <c r="AM14" s="184" t="n"/>
      <c r="AN14" s="184" t="n"/>
      <c r="AO14" s="184" t="n"/>
      <c r="AP14" s="184" t="n"/>
      <c r="AQ14" s="184" t="n"/>
      <c r="AR14" s="184" t="n"/>
      <c r="AS14" s="184" t="n"/>
      <c r="AT14" s="184" t="n"/>
      <c r="AU14" s="184" t="n"/>
      <c r="AV14" s="184" t="n"/>
      <c r="AW14" s="184" t="n"/>
      <c r="AX14" s="184" t="n"/>
      <c r="AY14" s="184" t="n"/>
      <c r="AZ14" s="184" t="n"/>
      <c r="BA14" s="184" t="n"/>
    </row>
    <row customHeight="1" ht="15.75" r="15" s="136" spans="1:53">
      <c r="A15" s="178" t="n"/>
      <c r="B15" s="185" t="s">
        <v>53</v>
      </c>
      <c r="C15" s="179">
        <f>VLOOKUP($B15,個股代號!$A:$B,2,0)</f>
        <v/>
      </c>
      <c r="D15" s="180" t="n">
        <v>25.15</v>
      </c>
      <c r="E15" s="180" t="n">
        <v>26.24</v>
      </c>
      <c r="F15" s="180" t="n">
        <v>25.05</v>
      </c>
      <c r="G15" s="180" t="n">
        <v>24.55</v>
      </c>
      <c r="H15" s="180">
        <f>IF(MIN(E15,F15) =0,0,ROUND(ABS(F15-E15)/MIN(E15,F15)*100,2))</f>
        <v/>
      </c>
      <c r="I15" s="181">
        <f>VLOOKUP(H15,分數表!$E$11:$G$14,3,1)</f>
        <v/>
      </c>
      <c r="J15" s="180">
        <f>IF(MIN(G15,F15) =0,0,ROUND(ABS(F15-G15)/MIN(G15,F15)*100,2))</f>
        <v/>
      </c>
      <c r="K15" s="181">
        <f>VLOOKUP(J15,分數表!$E$11:$G$14,3,1)</f>
        <v/>
      </c>
      <c r="L15" s="180">
        <f>IF(MIN(G15,E15) =0,0,ROUND(ABS(E15-G15)/MIN(G15,E15)*100,2))</f>
        <v/>
      </c>
      <c r="M15" s="181">
        <f>VLOOKUP(L15,分數表!$E$11:$G$14,3,1)</f>
        <v/>
      </c>
      <c r="N15" s="180" t="n">
        <v>12.3</v>
      </c>
      <c r="O15" s="151">
        <f>IF(N15&lt;分數表!$B$26,分數表!$C$26,VLOOKUP(N15,分數表!$A$2:$C$6,3,1))</f>
        <v/>
      </c>
      <c r="P15" s="181" t="n">
        <v>8.6</v>
      </c>
      <c r="Q15" s="182">
        <f>IF(OR(P15&lt;0, P15=""),0,VLOOKUP(P15,分數表!$A$20:$C$22,3,1))</f>
        <v/>
      </c>
      <c r="R15" s="180" t="n">
        <v>9</v>
      </c>
      <c r="S15" s="155">
        <f>IF(R15&lt;分數表!$B$27,分數表!$C$27,VLOOKUP(R15,分數表!$E$2:$G$6,3,1))</f>
        <v/>
      </c>
      <c r="T15" s="181" t="n">
        <v>11.3</v>
      </c>
      <c r="U15" s="154">
        <f>IF(T15&lt;分數表!$B$28, 分數表!$C$28,IF(T15="","",VLOOKUP(T15,分數表!$E$20:$G$22,3,1)))</f>
        <v/>
      </c>
      <c r="V15" s="180" t="n">
        <v>4.46</v>
      </c>
      <c r="W15" s="183">
        <f>VLOOKUP(V15,分數表!$I$2:$K$7,3,1)</f>
        <v/>
      </c>
      <c r="X15" s="180" t="n">
        <v>0.28</v>
      </c>
      <c r="Y15" s="183">
        <f>VLOOKUP(X15,分數表!$M$2:$O$6,3,1)</f>
        <v/>
      </c>
      <c r="Z15" s="180" t="s">
        <v>39</v>
      </c>
      <c r="AA15" s="183">
        <f>IF(Z15="O", 分數表!$B$12, 0)</f>
        <v/>
      </c>
      <c r="AB15" s="180" t="s">
        <v>39</v>
      </c>
      <c r="AC15" s="183">
        <f>IF(AB15="O", 分數表!$B$11, 0)</f>
        <v/>
      </c>
      <c r="AD15" s="180" t="s">
        <v>40</v>
      </c>
      <c r="AE15" s="180">
        <f>IF(AD15="O", 分數表!$B$10, 0)</f>
        <v/>
      </c>
      <c r="AF15" s="180" t="n">
        <v>6</v>
      </c>
      <c r="AG15" s="180">
        <f>AF15*分數表!$B$15</f>
        <v/>
      </c>
      <c r="AH15" s="180" t="n">
        <v>7</v>
      </c>
      <c r="AI15" s="180">
        <f>AH15*分數表!$C$13</f>
        <v/>
      </c>
      <c r="AJ15" s="151">
        <f>IF(B15="","",IF(AND(R15 &gt;=分數表!$E$2,V15&lt;=分數表!$I$7, X15&lt;=分數表!$M$6,AH15&gt;=分數表!$B$13), ROUND((I15+K15+M15+O15+Q15+S15+U15+W15+Y15+AE15+AC15+AA15+AG15+AI15),0), 0))</f>
        <v/>
      </c>
      <c r="AK15" s="184" t="n"/>
      <c r="AL15" s="184" t="n"/>
      <c r="AM15" s="184" t="n"/>
      <c r="AN15" s="184" t="n"/>
      <c r="AO15" s="184" t="n"/>
      <c r="AP15" s="184" t="n"/>
      <c r="AQ15" s="184" t="n"/>
      <c r="AR15" s="184" t="n"/>
      <c r="AS15" s="184" t="n"/>
      <c r="AT15" s="184" t="n"/>
      <c r="AU15" s="184" t="n"/>
      <c r="AV15" s="184" t="n"/>
      <c r="AW15" s="184" t="n"/>
      <c r="AX15" s="184" t="n"/>
      <c r="AY15" s="184" t="n"/>
      <c r="AZ15" s="184" t="n"/>
      <c r="BA15" s="184" t="n"/>
    </row>
    <row customHeight="1" ht="15.75" r="16" s="136" spans="1:53">
      <c r="A16" s="186" t="n"/>
      <c r="B16" s="187" t="s">
        <v>49</v>
      </c>
      <c r="C16" s="187">
        <f>VLOOKUP($B16,個股代號!$A:$B,2,0)</f>
        <v/>
      </c>
      <c r="D16" s="188" t="n">
        <v>67.5</v>
      </c>
      <c r="E16" s="188" t="n">
        <v>64.72</v>
      </c>
      <c r="F16" s="188" t="n">
        <v>64.59</v>
      </c>
      <c r="G16" s="188" t="n">
        <v>63</v>
      </c>
      <c r="H16" s="188">
        <f>IF(MIN(E16,F16) =0,0,ROUND(ABS(F16-E16)/MIN(E16,F16)*100,2))</f>
        <v/>
      </c>
      <c r="I16" s="189">
        <f>VLOOKUP(H16,分數表!$E$11:$G$14,3,1)</f>
        <v/>
      </c>
      <c r="J16" s="188">
        <f>IF(MIN(G16,F16) =0,0,ROUND(ABS(F16-G16)/MIN(G16,F16)*100,2))</f>
        <v/>
      </c>
      <c r="K16" s="189">
        <f>VLOOKUP(J16,分數表!$E$11:$G$14,3,1)</f>
        <v/>
      </c>
      <c r="L16" s="188">
        <f>IF(MIN(G16,E16) =0,0,ROUND(ABS(E16-G16)/MIN(G16,E16)*100,2))</f>
        <v/>
      </c>
      <c r="M16" s="189">
        <f>VLOOKUP(L16,分數表!$E$11:$G$14,3,1)</f>
        <v/>
      </c>
      <c r="N16" s="188" t="n">
        <v>16</v>
      </c>
      <c r="O16" s="171">
        <f>IF(N16&lt;分數表!$B$26,分數表!$C$26,VLOOKUP(N16,分數表!$A$2:$C$6,3,1))</f>
        <v/>
      </c>
      <c r="P16" s="189" t="n">
        <v>-3.6</v>
      </c>
      <c r="Q16" s="190">
        <f>IF(OR(P16&lt;0, P16=""),0,VLOOKUP(P16,分數表!$A$20:$C$22,3,1))</f>
        <v/>
      </c>
      <c r="R16" s="188" t="n">
        <v>3.1</v>
      </c>
      <c r="S16" s="174">
        <f>IF(R16&lt;分數表!$B$27,分數表!$C$27,VLOOKUP(R16,分數表!$E$2:$G$6,3,1))</f>
        <v/>
      </c>
      <c r="T16" s="189" t="n">
        <v>3.4</v>
      </c>
      <c r="U16" s="175">
        <f>IF(T16&lt;分數表!$B$28, 分數表!$C$28,IF(T16="","",VLOOKUP(T16,分數表!$E$20:$G$22,3,1)))</f>
        <v/>
      </c>
      <c r="V16" s="188" t="n">
        <v>33.04</v>
      </c>
      <c r="W16" s="191">
        <f>VLOOKUP(V16,分數表!$I$2:$K$7,3,1)</f>
        <v/>
      </c>
      <c r="X16" s="188" t="n">
        <v>23.07</v>
      </c>
      <c r="Y16" s="191">
        <f>VLOOKUP(X16,分數表!$M$2:$O$6,3,1)</f>
        <v/>
      </c>
      <c r="Z16" s="188" t="s">
        <v>39</v>
      </c>
      <c r="AA16" s="191">
        <f>IF(Z16="O", 分數表!$B$12, 0)</f>
        <v/>
      </c>
      <c r="AB16" s="188" t="s">
        <v>39</v>
      </c>
      <c r="AC16" s="191">
        <f>IF(AB16="O", 分數表!$B$11, 0)</f>
        <v/>
      </c>
      <c r="AD16" s="188" t="s">
        <v>39</v>
      </c>
      <c r="AE16" s="188">
        <f>IF(AD16="O", 分數表!$B$10, 0)</f>
        <v/>
      </c>
      <c r="AF16" s="188" t="n">
        <v>7</v>
      </c>
      <c r="AG16" s="188">
        <f>AF16*分數表!$B$15</f>
        <v/>
      </c>
      <c r="AH16" s="188" t="n">
        <v>6</v>
      </c>
      <c r="AI16" s="188">
        <f>AH16*分數表!$C$13</f>
        <v/>
      </c>
      <c r="AJ16" s="171">
        <f>IF(B16="","",IF(AND(R16 &gt;=分數表!$E$2,V16&lt;=分數表!$I$7, X16&lt;=分數表!$M$6,AH16&gt;=分數表!$B$13), ROUND((I16+K16+M16+O16+Q16+S16+U16+W16+Y16+AE16+AC16+AA16+AG16+AI16),0), 0))</f>
        <v/>
      </c>
      <c r="AK16" s="192" t="n"/>
      <c r="AL16" s="192" t="n"/>
      <c r="AM16" s="192" t="n"/>
      <c r="AN16" s="192" t="n"/>
      <c r="AO16" s="192" t="n"/>
      <c r="AP16" s="192" t="n"/>
      <c r="AQ16" s="192" t="n"/>
      <c r="AR16" s="192" t="n"/>
      <c r="AS16" s="192" t="n"/>
      <c r="AT16" s="192" t="n"/>
      <c r="AU16" s="192" t="n"/>
      <c r="AV16" s="192" t="n"/>
      <c r="AW16" s="192" t="n"/>
      <c r="AX16" s="192" t="n"/>
      <c r="AY16" s="192" t="n"/>
      <c r="AZ16" s="192" t="n"/>
      <c r="BA16" s="192" t="n"/>
    </row>
    <row customHeight="1" ht="15.75" r="17" s="136" spans="1:53">
      <c r="A17" s="193" t="n">
        <v>43187</v>
      </c>
      <c r="B17" s="194" t="s">
        <v>54</v>
      </c>
      <c r="C17" s="194">
        <f>VLOOKUP($B17,個股代號!$A:$B,2,0)</f>
        <v/>
      </c>
      <c r="D17" s="195" t="n">
        <v>75.3</v>
      </c>
      <c r="E17" s="196" t="n">
        <v>67.41</v>
      </c>
      <c r="F17" s="196" t="n">
        <v>70.20999999999999</v>
      </c>
      <c r="G17" s="196" t="n">
        <v>69.84</v>
      </c>
      <c r="H17" s="197">
        <f>IF(MIN(E17:E18,F17:F18) =0,0,ROUND(ABS(F17:F18-E17:E18)/MIN(E17:E18,F17:F18)*100,2))</f>
        <v/>
      </c>
      <c r="I17" s="198">
        <f>VLOOKUP(H17:H18,分數表!$E$11:$G$14,3,1)</f>
        <v/>
      </c>
      <c r="J17" s="197">
        <f>IF(MIN(G17:G18,F17:F18) =0,0,ROUND(ABS(F17:F18-G17:G18)/MIN(G17:G18,F17:F18)*100,2))</f>
        <v/>
      </c>
      <c r="K17" s="198">
        <f>VLOOKUP(J17:J18,分數表!$E$11:$G$14,3,1)</f>
        <v/>
      </c>
      <c r="L17" s="197">
        <f>IF(MIN(G17:G18,E17:E18) =0,0,ROUND(ABS(E17:E18-G17:G18)/MIN(G17:G18,E17:E18)*100,2))</f>
        <v/>
      </c>
      <c r="M17" s="198">
        <f>VLOOKUP(L17:L18,分數表!$E$11:$G$14,3,1)</f>
        <v/>
      </c>
      <c r="N17" s="199" t="n">
        <v>43.2</v>
      </c>
      <c r="O17" s="198">
        <f>IF(N17:N18&lt;分數表!$B$26,分數表!$C$26,VLOOKUP(N17:N18,分數表!$A$2:$C$6,3,1))</f>
        <v/>
      </c>
      <c r="P17" s="199" t="n">
        <v>30.9</v>
      </c>
      <c r="Q17" s="200">
        <f>IF(OR(P17:P18&lt;0, P17:P18=""),0,VLOOKUP(P17:P18,分數表!$A$20:$C$22,3,1))</f>
        <v/>
      </c>
      <c r="R17" s="199" t="n">
        <v>6.4</v>
      </c>
      <c r="S17" s="200">
        <f>IF(R17&lt;分數表!$B$27,分數表!$C$27,VLOOKUP(R17,分數表!$E$2:$G$6,3,1))</f>
        <v/>
      </c>
      <c r="T17" s="199" t="n">
        <v>0.9</v>
      </c>
      <c r="U17" s="200">
        <f>IF(T17&lt;分數表!$B$28, 分數表!$C$28,IF(T17="","",VLOOKUP(T17,分數表!$E$20:$G$22,3,1)))</f>
        <v/>
      </c>
      <c r="V17" s="201" t="n">
        <v>23.19</v>
      </c>
      <c r="W17" s="200">
        <f>VLOOKUP(V17:V18,分數表!$I$2:$K$7,3,1)</f>
        <v/>
      </c>
      <c r="X17" s="201" t="n">
        <v>6.31</v>
      </c>
      <c r="Y17" s="200">
        <f>VLOOKUP(X17:X18,分數表!$M$2:$O$6,3,1)</f>
        <v/>
      </c>
      <c r="Z17" s="202" t="s">
        <v>39</v>
      </c>
      <c r="AA17" s="200">
        <f>IF(Z17:Z18="O", 分數表!$B$12, 0)</f>
        <v/>
      </c>
      <c r="AB17" s="202" t="s">
        <v>39</v>
      </c>
      <c r="AC17" s="200">
        <f>IF(AB17:AB18="O", 分數表!$B$11, 0)</f>
        <v/>
      </c>
      <c r="AD17" s="202" t="s">
        <v>39</v>
      </c>
      <c r="AE17" s="198">
        <f>IF(AD17:AD18="O", 分數表!$B$10, 0)</f>
        <v/>
      </c>
      <c r="AF17" s="201" t="n">
        <v>9</v>
      </c>
      <c r="AG17" s="198">
        <f>AF17:AF18*分數表!$B$15</f>
        <v/>
      </c>
      <c r="AH17" s="201" t="n">
        <v>6</v>
      </c>
      <c r="AI17" s="198">
        <f>AH17:AH18*分數表!$C$13</f>
        <v/>
      </c>
      <c r="AJ17" s="151">
        <f>IF(B17="","",IF(AND(R17 &gt;=分數表!$E$2,V17&lt;=分數表!$I$7, X17&lt;=分數表!$M$6,AH17&gt;=分數表!$B$13), ROUND((I17+K17+M17+O17+Q17+S17+U17+W17+Y17+AE17+AC17+AA17+AG17+AI17),0), 0))</f>
        <v/>
      </c>
      <c r="AK17" s="203" t="n"/>
      <c r="AL17" s="203" t="n"/>
      <c r="AM17" s="203" t="n"/>
      <c r="AN17" s="203" t="n"/>
      <c r="AO17" s="203" t="n"/>
      <c r="AP17" s="203" t="n"/>
      <c r="AQ17" s="203" t="n"/>
      <c r="AR17" s="203" t="n"/>
      <c r="AS17" s="203" t="n"/>
      <c r="AT17" s="203" t="n"/>
      <c r="AU17" s="203" t="n"/>
      <c r="AV17" s="203" t="n"/>
      <c r="AW17" s="203" t="n"/>
      <c r="AX17" s="203" t="n"/>
      <c r="AY17" s="203" t="n"/>
      <c r="AZ17" s="203" t="n"/>
      <c r="BA17" s="203" t="n"/>
    </row>
    <row customHeight="1" ht="15.75" r="18" s="136" spans="1:53">
      <c r="A18" s="204" t="n"/>
      <c r="B18" s="205" t="s">
        <v>55</v>
      </c>
      <c r="C18" s="205">
        <f>VLOOKUP($B18,個股代號!$A:$B,2,0)</f>
        <v/>
      </c>
      <c r="D18" s="206" t="n">
        <v>85.59999999999999</v>
      </c>
      <c r="E18" s="207" t="n">
        <v>84.20999999999999</v>
      </c>
      <c r="F18" s="207" t="n">
        <v>84.2</v>
      </c>
      <c r="G18" s="207" t="n">
        <v>86.81</v>
      </c>
      <c r="H18" s="208">
        <f>IF(MIN(E18,F18) =0,0,ROUND(ABS(F18-E18)/MIN(E18,F18)*100,2))</f>
        <v/>
      </c>
      <c r="I18" s="209">
        <f>VLOOKUP(H18,分數表!$E$11:$G$14,3,1)</f>
        <v/>
      </c>
      <c r="J18" s="208">
        <f>IF(MIN(G18,F18) =0,0,ROUND(ABS(F18-G18)/MIN(G18,F18)*100,2))</f>
        <v/>
      </c>
      <c r="K18" s="209">
        <f>VLOOKUP(J18,分數表!$E$11:$G$14,3,1)</f>
        <v/>
      </c>
      <c r="L18" s="208">
        <f>IF(MIN(G18,E18) =0,0,ROUND(ABS(E18-G18)/MIN(G18,E18)*100,2))</f>
        <v/>
      </c>
      <c r="M18" s="209">
        <f>VLOOKUP(L18,分數表!$E$11:$G$14,3,1)</f>
        <v/>
      </c>
      <c r="N18" s="210" t="n">
        <v>13.9</v>
      </c>
      <c r="O18" s="209">
        <f>IF(N18&lt;分數表!$B$26,分數表!$C$26,VLOOKUP(N18,分數表!$A$2:$C$6,3,1))</f>
        <v/>
      </c>
      <c r="P18" s="210" t="n">
        <v>-4</v>
      </c>
      <c r="Q18" s="211">
        <f>IF(OR(P18&lt;0, P18=""),0,VLOOKUP(P18,分數表!$A$20:$C$22,3,1))</f>
        <v/>
      </c>
      <c r="R18" s="210" t="n">
        <v>0.4</v>
      </c>
      <c r="S18" s="211">
        <f>IF(R18&lt;分數表!$B$27,分數表!$C$27,VLOOKUP(R18,分數表!$E$2:$G$6,3,1))</f>
        <v/>
      </c>
      <c r="T18" s="210" t="n">
        <v>-2.1</v>
      </c>
      <c r="U18" s="211">
        <f>IF(T18&lt;分數表!$B$28, 分數表!$C$28,IF(T18="","",VLOOKUP(T18,分數表!$E$20:$G$22,3,1)))</f>
        <v/>
      </c>
      <c r="V18" s="212" t="n">
        <v>23.73</v>
      </c>
      <c r="W18" s="211">
        <f>VLOOKUP(V18,分數表!$I$2:$K$7,3,1)</f>
        <v/>
      </c>
      <c r="X18" s="212" t="n">
        <v>0.47</v>
      </c>
      <c r="Y18" s="211">
        <f>VLOOKUP(X18,分數表!$M$2:$O$6,3,1)</f>
        <v/>
      </c>
      <c r="Z18" s="213" t="s">
        <v>39</v>
      </c>
      <c r="AA18" s="211">
        <f>IF(Z18="O", 分數表!$B$12, 0)</f>
        <v/>
      </c>
      <c r="AB18" s="213" t="s">
        <v>39</v>
      </c>
      <c r="AC18" s="211">
        <f>IF(AB18="O", 分數表!$B$11, 0)</f>
        <v/>
      </c>
      <c r="AD18" s="213" t="s">
        <v>39</v>
      </c>
      <c r="AE18" s="209">
        <f>IF(AD18="O", 分數表!$B$10, 0)</f>
        <v/>
      </c>
      <c r="AF18" s="212" t="n">
        <v>5</v>
      </c>
      <c r="AG18" s="209">
        <f>AF18*分數表!$B$15</f>
        <v/>
      </c>
      <c r="AH18" s="212" t="n">
        <v>6</v>
      </c>
      <c r="AI18" s="209">
        <f>AH18*分數表!$C$13</f>
        <v/>
      </c>
      <c r="AJ18" s="171">
        <f>IF(B18="","",IF(AND(R18 &gt;=分數表!$E$2,V18&lt;=分數表!$I$7, X18&lt;=分數表!$M$6,AH18&gt;=分數表!$B$13), ROUND((I18+K18+M18+O18+Q18+S18+U18+W18+Y18+AE18+AC18+AA18+AG18+AI18),0), 0))</f>
        <v/>
      </c>
      <c r="AK18" s="204" t="n"/>
      <c r="AL18" s="204" t="n"/>
      <c r="AM18" s="204" t="n"/>
      <c r="AN18" s="204" t="n"/>
      <c r="AO18" s="204" t="n"/>
      <c r="AP18" s="204" t="n"/>
      <c r="AQ18" s="204" t="n"/>
      <c r="AR18" s="204" t="n"/>
      <c r="AS18" s="204" t="n"/>
      <c r="AT18" s="204" t="n"/>
      <c r="AU18" s="204" t="n"/>
      <c r="AV18" s="204" t="n"/>
      <c r="AW18" s="204" t="n"/>
      <c r="AX18" s="204" t="n"/>
      <c r="AY18" s="204" t="n"/>
      <c r="AZ18" s="204" t="n"/>
      <c r="BA18" s="204" t="n"/>
    </row>
    <row customHeight="1" ht="15.75" r="19" s="136" spans="1:53">
      <c r="A19" s="214" t="n">
        <v>43188</v>
      </c>
      <c r="B19" s="215" t="s">
        <v>56</v>
      </c>
      <c r="C19" s="215">
        <f>VLOOKUP($B19,個股代號!$A:$B,2,0)</f>
        <v/>
      </c>
      <c r="D19" s="202" t="n">
        <v>92.3</v>
      </c>
      <c r="E19" s="202" t="n">
        <v>89.7</v>
      </c>
      <c r="F19" s="202" t="n">
        <v>82.42</v>
      </c>
      <c r="G19" s="202" t="n">
        <v>82.64</v>
      </c>
      <c r="H19" s="216">
        <f>IF(MIN(E19,F19) =0,0,ROUND(ABS(F19-E19)/MIN(E19,F19)*100,2))</f>
        <v/>
      </c>
      <c r="I19" s="217">
        <f>VLOOKUP(H19,分數表!$E$11:$G$14,3,1)</f>
        <v/>
      </c>
      <c r="J19" s="216">
        <f>IF(MIN(G19,F19) =0,0,ROUND(ABS(F19-G19)/MIN(G19,F19)*100,2))</f>
        <v/>
      </c>
      <c r="K19" s="217">
        <f>VLOOKUP(J19,分數表!$E$11:$G$14,3,1)</f>
        <v/>
      </c>
      <c r="L19" s="202">
        <f>IF(MIN(G19,E19) =0,0,ROUND(ABS(E19-G19)/MIN(G19,E19)*100,2))</f>
        <v/>
      </c>
      <c r="M19" s="217">
        <f>VLOOKUP(L19,分數表!$E$11:$G$14,3,1)</f>
        <v/>
      </c>
      <c r="N19" s="202" t="n">
        <v>15.6</v>
      </c>
      <c r="O19" s="202">
        <f>IF(N19&lt;分數表!$B$26,分數表!$C$26,VLOOKUP(N19,分數表!$A$2:$C$6,3,1))</f>
        <v/>
      </c>
      <c r="P19" s="217" t="n">
        <v>4.7</v>
      </c>
      <c r="Q19" s="218">
        <f>IF(OR(P19&lt;0, P19=""),0,VLOOKUP(P19,分數表!$A$20:$C$22,3,1))</f>
        <v/>
      </c>
      <c r="R19" s="202" t="n">
        <v>1.9</v>
      </c>
      <c r="S19" s="219">
        <f>IF(R19&lt;分數表!$B$27,分數表!$C$27,VLOOKUP(R19,分數表!$E$2:$G$6,3,1))</f>
        <v/>
      </c>
      <c r="T19" s="217" t="n">
        <v>0.7</v>
      </c>
      <c r="U19" s="154">
        <f>IF(T19&lt;分數表!$B$28, 分數表!$C$28,IF(T19="","",VLOOKUP(T19,分數表!$E$20:$G$22,3,1)))</f>
        <v/>
      </c>
      <c r="V19" s="202" t="n">
        <v>26.95</v>
      </c>
      <c r="W19" s="219">
        <f>VLOOKUP(V19,分數表!$I$2:$K$7,3,1)</f>
        <v/>
      </c>
      <c r="X19" s="202" t="n">
        <v>13.2</v>
      </c>
      <c r="Y19" s="219">
        <f>VLOOKUP(X19,分數表!$M$2:$O$6,3,1)</f>
        <v/>
      </c>
      <c r="Z19" s="202" t="s">
        <v>39</v>
      </c>
      <c r="AA19" s="219">
        <f>IF(Z19="O", 分數表!$B$12, 0)</f>
        <v/>
      </c>
      <c r="AB19" s="202" t="s">
        <v>39</v>
      </c>
      <c r="AC19" s="219">
        <f>IF(AB19="O", 分數表!$B$11, 0)</f>
        <v/>
      </c>
      <c r="AD19" s="202" t="s">
        <v>39</v>
      </c>
      <c r="AE19" s="202">
        <f>IF(AD19="O", 分數表!$B$10, 0)</f>
        <v/>
      </c>
      <c r="AF19" s="202" t="n">
        <v>6</v>
      </c>
      <c r="AG19" s="202">
        <f>AF19*分數表!$B$15</f>
        <v/>
      </c>
      <c r="AH19" s="202" t="n">
        <v>5</v>
      </c>
      <c r="AI19" s="202">
        <f>AH19*分數表!$C$13</f>
        <v/>
      </c>
      <c r="AJ19" s="151">
        <f>IF(B19="","",IF(AND(R19 &gt;=分數表!$E$2,V19&lt;=分數表!$I$7, X19&lt;=分數表!$M$6,AH19&gt;=分數表!$B$13), ROUND((I19+K19+M19+O19+Q19+S19+U19+W19+Y19+AE19+AC19+AA19+AG19+AI19),0), 0))</f>
        <v/>
      </c>
    </row>
    <row customHeight="1" ht="15.75" r="20" s="136" spans="1:53">
      <c r="A20" s="220" t="n"/>
      <c r="B20" s="221" t="s">
        <v>57</v>
      </c>
      <c r="C20" s="221">
        <f>VLOOKUP($B20,個股代號!$A:$B,2,0)</f>
        <v/>
      </c>
      <c r="D20" s="213" t="n">
        <v>83.40000000000001</v>
      </c>
      <c r="E20" s="213" t="n">
        <v>79.91</v>
      </c>
      <c r="F20" s="213" t="n">
        <v>71.5</v>
      </c>
      <c r="G20" s="213" t="n">
        <v>68.31999999999999</v>
      </c>
      <c r="H20" s="213">
        <f>IF(MIN(E20:E22,F20:F22) =0,0,ROUND(ABS(F20:F22-E20:E22)/MIN(E20:E22,F20:F22)*100,2))</f>
        <v/>
      </c>
      <c r="I20" s="222">
        <f>VLOOKUP(H20:H22,分數表!$E$11:$G$14,3,1)</f>
        <v/>
      </c>
      <c r="J20" s="213">
        <f>IF(MIN(G20:G22,F20:F22) =0,0,ROUND(ABS(F20:F22-G20:G22)/MIN(G20:G22,F20:F22)*100,2))</f>
        <v/>
      </c>
      <c r="K20" s="222">
        <f>VLOOKUP(J20:J22,分數表!$E$11:$G$14,3,1)</f>
        <v/>
      </c>
      <c r="L20" s="213">
        <f>IF(MIN(G20:G22,E20:E22) =0,0,ROUND(ABS(E20:E22-G20:G22)/MIN(G20:G22,E20:E22)*100,2))</f>
        <v/>
      </c>
      <c r="M20" s="222">
        <f>VLOOKUP(L20:L22,分數表!$E$11:$G$14,3,1)</f>
        <v/>
      </c>
      <c r="N20" s="213" t="n">
        <v>0.4</v>
      </c>
      <c r="O20" s="213">
        <f>IF(N20:N22&lt;分數表!$B$26,分數表!$C$26,VLOOKUP(N20:N22,分數表!$A$2:$C$6,3,1))</f>
        <v/>
      </c>
      <c r="P20" s="222" t="n">
        <v>9.199999999999999</v>
      </c>
      <c r="Q20" s="223">
        <f>IF(OR(P20:P22&lt;0, P20:P22=""),0,VLOOKUP(P20:P22,分數表!$A$20:$C$22,3,1))</f>
        <v/>
      </c>
      <c r="R20" s="213" t="n">
        <v>10</v>
      </c>
      <c r="S20" s="224">
        <f>IF(R20&lt;分數表!$B$27,分數表!$C$27,VLOOKUP(R20,分數表!$E$2:$G$6,3,1))</f>
        <v/>
      </c>
      <c r="T20" s="222" t="n">
        <v>6.8</v>
      </c>
      <c r="U20" s="175">
        <f>IF(T20&lt;分數表!$B$28, 分數表!$C$28,IF(T20="","",VLOOKUP(T20,分數表!$E$20:$G$22,3,1)))</f>
        <v/>
      </c>
      <c r="V20" s="213" t="n">
        <v>31.41</v>
      </c>
      <c r="W20" s="224">
        <f>VLOOKUP(V20:V22,分數表!$I$2:$K$7,3,1)</f>
        <v/>
      </c>
      <c r="X20" s="213" t="n">
        <v>3.6</v>
      </c>
      <c r="Y20" s="224">
        <f>VLOOKUP(X20:X22,分數表!$M$2:$O$6,3,1)</f>
        <v/>
      </c>
      <c r="Z20" s="213" t="s">
        <v>39</v>
      </c>
      <c r="AA20" s="224">
        <f>IF(Z20:Z22="O", 分數表!$B$12, 0)</f>
        <v/>
      </c>
      <c r="AB20" s="213" t="s">
        <v>40</v>
      </c>
      <c r="AC20" s="224">
        <f>IF(AB20:AB22="O", 分數表!$B$11, 0)</f>
        <v/>
      </c>
      <c r="AD20" s="213" t="s">
        <v>40</v>
      </c>
      <c r="AE20" s="213">
        <f>IF(AD20:AD22="O", 分數表!$B$10, 0)</f>
        <v/>
      </c>
      <c r="AF20" s="213" t="n">
        <v>7</v>
      </c>
      <c r="AG20" s="213">
        <f>AF20:AF22*分數表!$B$15</f>
        <v/>
      </c>
      <c r="AH20" s="213" t="n">
        <v>7</v>
      </c>
      <c r="AI20" s="213">
        <f>AH20:AH22*分數表!$C$13</f>
        <v/>
      </c>
      <c r="AJ20" s="171">
        <f>IF(B20="","",IF(AND(R20 &gt;=分數表!$E$2,V20&lt;=分數表!$I$7, X20&lt;=分數表!$M$6,AH20&gt;=分數表!$B$13), ROUND((I20+K20+M20+O20+Q20+S20+U20+W20+Y20+AE20+AC20+AA20+AG20+AI20),0), 0))</f>
        <v/>
      </c>
      <c r="AK20" s="213" t="n"/>
      <c r="AL20" s="213" t="n"/>
      <c r="AM20" s="204" t="n"/>
      <c r="AN20" s="204" t="n"/>
      <c r="AO20" s="204" t="n"/>
      <c r="AP20" s="204" t="n"/>
      <c r="AQ20" s="204" t="n"/>
      <c r="AR20" s="204" t="n"/>
      <c r="AS20" s="204" t="n"/>
      <c r="AT20" s="204" t="n"/>
      <c r="AU20" s="204" t="n"/>
      <c r="AV20" s="204" t="n"/>
      <c r="AW20" s="204" t="n"/>
      <c r="AX20" s="204" t="n"/>
      <c r="AY20" s="204" t="n"/>
      <c r="AZ20" s="204" t="n"/>
      <c r="BA20" s="204" t="n"/>
    </row>
    <row customHeight="1" ht="15.75" r="21" s="136" spans="1:53">
      <c r="A21" s="225" t="n">
        <v>43164</v>
      </c>
      <c r="B21" s="226" t="s">
        <v>58</v>
      </c>
      <c r="C21" s="226">
        <f>VLOOKUP($B21,個股代號!$A:$B,2,0)</f>
        <v/>
      </c>
      <c r="D21" s="171" t="n">
        <v>45.45</v>
      </c>
      <c r="E21" s="171" t="n">
        <v>42.08</v>
      </c>
      <c r="F21" s="171" t="n">
        <v>39.53</v>
      </c>
      <c r="G21" s="171" t="n">
        <v>39.95</v>
      </c>
      <c r="H21" s="171">
        <f>IF(MIN(E20:E21,F20:F21) =0,0,ROUND(ABS(F20:F21-E20:E21)/MIN(E20:E21,F20:F21)*100,2))</f>
        <v/>
      </c>
      <c r="I21" s="227">
        <f>VLOOKUP(H20:H21,分數表!$E$11:$G$14,3,1)</f>
        <v/>
      </c>
      <c r="J21" s="171">
        <f>IF(MIN(G20:G21,F20:F21) =0,0,ROUND(ABS(F20:F21-G20:G21)/MIN(G20:G21,F20:F21)*100,2))</f>
        <v/>
      </c>
      <c r="K21" s="227">
        <f>VLOOKUP(J20:J21,分數表!$E$11:$G$14,3,1)</f>
        <v/>
      </c>
      <c r="L21" s="171">
        <f>IF(MIN(G20:G21,E20:E21) =0,0,ROUND(ABS(E20:E21-G20:G21)/MIN(G20:G21,E20:E21)*100,2))</f>
        <v/>
      </c>
      <c r="M21" s="227">
        <f>VLOOKUP(L20:L21,分數表!$E$11:$G$14,3,1)</f>
        <v/>
      </c>
      <c r="N21" s="171" t="n">
        <v>25</v>
      </c>
      <c r="O21" s="171">
        <f>IF(N20:N21&lt;分數表!$B$26,分數表!$C$26,VLOOKUP(N20:N21,分數表!$A$2:$C$6,3,1))</f>
        <v/>
      </c>
      <c r="P21" s="227" t="n">
        <v>10.3</v>
      </c>
      <c r="Q21" s="175">
        <f>IF(OR(P20:P21&lt;0, P20:P21=""),0,VLOOKUP(P20:P21,分數表!$A$20:$C$22,3,1))</f>
        <v/>
      </c>
      <c r="R21" s="171" t="n">
        <v>11</v>
      </c>
      <c r="S21" s="174">
        <f>VLOOKUP(R20:R21,分數表!$E$2:$G$6,3,1)</f>
        <v/>
      </c>
      <c r="T21" s="227" t="n">
        <v>8</v>
      </c>
      <c r="U21" s="175">
        <f>IF(T19:T21&lt;分數表!$B$28, 分數表!$C$28,IF(T19:T21="","",VLOOKUP(T19:T21,分數表!$E$20:$G$22,3,1)))</f>
        <v/>
      </c>
      <c r="V21" s="171" t="n">
        <v>0</v>
      </c>
      <c r="W21" s="174">
        <f>VLOOKUP(V20:V21,分數表!$I$2:$K$7,3,1)</f>
        <v/>
      </c>
      <c r="X21" s="171" t="n">
        <v>0.51</v>
      </c>
      <c r="Y21" s="174">
        <f>VLOOKUP(X20:X21,分數表!$M$2:$O$6,3,1)</f>
        <v/>
      </c>
      <c r="Z21" s="171" t="s">
        <v>39</v>
      </c>
      <c r="AA21" s="174">
        <f>IF(Z20:Z21="O", 分數表!$B$12, 0)</f>
        <v/>
      </c>
      <c r="AB21" s="171" t="s">
        <v>40</v>
      </c>
      <c r="AC21" s="174">
        <f>IF(AB20:AB21="O", 分數表!$B$11, 0)</f>
        <v/>
      </c>
      <c r="AD21" s="171" t="s">
        <v>39</v>
      </c>
      <c r="AE21" s="171">
        <f>IF(AD20:AD21="O", 分數表!$B$10, 0)</f>
        <v/>
      </c>
      <c r="AF21" s="171" t="n">
        <v>6</v>
      </c>
      <c r="AG21" s="171">
        <f>AF20:AF21*分數表!$B$15</f>
        <v/>
      </c>
      <c r="AH21" s="171" t="n">
        <v>3</v>
      </c>
      <c r="AI21" s="171">
        <f>AH20:AH21*分數表!$C$13</f>
        <v/>
      </c>
      <c r="AJ21" s="171">
        <f>IF(B21="","",IF(AND(R21 &gt;=分數表!$E$2,V21&lt;=分數表!$I$7, X21&lt;=分數表!$M$6,AH21&gt;=分數表!$B$13), ROUND((I21+K21+M21+O21+Q21+S21+U21+W21+Y21+AE21+AC21+AA21+AG21+AI21),0), 0))</f>
        <v/>
      </c>
      <c r="AK21" s="228" t="n"/>
      <c r="AL21" s="228" t="n"/>
      <c r="AM21" s="228" t="n"/>
      <c r="AN21" s="228" t="n"/>
      <c r="AO21" s="228" t="n"/>
      <c r="AP21" s="228" t="n"/>
      <c r="AQ21" s="228" t="n"/>
      <c r="AR21" s="228" t="n"/>
      <c r="AS21" s="228" t="n"/>
      <c r="AT21" s="228" t="n"/>
      <c r="AU21" s="228" t="n"/>
      <c r="AV21" s="228" t="n"/>
      <c r="AW21" s="228" t="n"/>
      <c r="AX21" s="228" t="n"/>
      <c r="AY21" s="228" t="n"/>
      <c r="AZ21" s="228" t="n"/>
      <c r="BA21" s="228" t="n"/>
    </row>
    <row customHeight="1" ht="15.75" r="22" s="136" spans="1:53">
      <c r="A22" s="229" t="n">
        <v>43189</v>
      </c>
      <c r="B22" s="230" t="s">
        <v>59</v>
      </c>
      <c r="C22" s="150">
        <f>VLOOKUP($B22,個股代號!$A:$B,2,0)</f>
        <v/>
      </c>
      <c r="D22" s="151" t="n">
        <v>31.85</v>
      </c>
      <c r="E22" s="151" t="n">
        <v>30.63</v>
      </c>
      <c r="F22" s="151" t="n">
        <v>30.19</v>
      </c>
      <c r="G22" s="151" t="n">
        <v>30.84</v>
      </c>
      <c r="H22" s="151">
        <f>IF(MIN(E22:E23,F22:F23) =0,0,ROUND(ABS(F22:F23-E22:E23)/MIN(E22:E23,F22:F23)*100,2))</f>
        <v/>
      </c>
      <c r="I22" s="152">
        <f>VLOOKUP(H22:H23,分數表!$E$11:$G$14,3,1)</f>
        <v/>
      </c>
      <c r="J22" s="151">
        <f>IF(MIN(G22:G23,F22:F23) =0,0,ROUND(ABS(F22:F23-G22:G23)/MIN(G22:G23,F22:F23)*100,2))</f>
        <v/>
      </c>
      <c r="K22" s="152">
        <f>VLOOKUP(J22:J23,分數表!$E$11:$G$14,3,1)</f>
        <v/>
      </c>
      <c r="L22" s="151">
        <f>IF(MIN(G22:G23,E22:E23) =0,0,ROUND(ABS(E22:E23-G22:G23)/MIN(G22:G23,E22:E23)*100,2))</f>
        <v/>
      </c>
      <c r="M22" s="152">
        <f>VLOOKUP(L22:L23,分數表!$E$11:$G$14,3,1)</f>
        <v/>
      </c>
      <c r="N22" s="151" t="n">
        <v>16.4</v>
      </c>
      <c r="O22" s="151">
        <f>IF(N22:N23&lt;分數表!$B$26,分數表!$C$26,VLOOKUP(N22:N23,分數表!$A$2:$C$6,3,1))</f>
        <v/>
      </c>
      <c r="P22" s="152" t="n">
        <v>14.7</v>
      </c>
      <c r="Q22" s="154">
        <f>IF(OR(P22:P23&lt;0, P22:P23=""),0,VLOOKUP(P22:P23,分數表!$A$20:$C$22,3,1))</f>
        <v/>
      </c>
      <c r="R22" s="151" t="n">
        <v>5.4</v>
      </c>
      <c r="S22" s="155">
        <f>VLOOKUP(R22:R23,分數表!$E$2:$G$6,3,1)</f>
        <v/>
      </c>
      <c r="T22" s="152" t="n">
        <v>-3.6</v>
      </c>
      <c r="U22" s="154">
        <f>IF(T22:T24&lt;分數表!$B$28, 分數表!$C$28,IF(T22:T24="","",VLOOKUP(T22:T24,分數表!$E$20:$G$22,3,1)))</f>
        <v/>
      </c>
      <c r="V22" s="151" t="n">
        <v>23.16</v>
      </c>
      <c r="W22" s="155">
        <f>VLOOKUP(V22:V23,分數表!$I$2:$K$7,3,1)</f>
        <v/>
      </c>
      <c r="X22" s="151" t="n">
        <v>0.6</v>
      </c>
      <c r="Y22" s="155">
        <f>VLOOKUP(X22:X23,分數表!$M$2:$O$6,3,1)</f>
        <v/>
      </c>
      <c r="Z22" s="151" t="s">
        <v>39</v>
      </c>
      <c r="AA22" s="155">
        <f>IF(Z22:Z23="O", 分數表!$B$12, 0)</f>
        <v/>
      </c>
      <c r="AB22" s="151" t="s">
        <v>39</v>
      </c>
      <c r="AC22" s="155">
        <f>IF(AB22:AB23="O", 分數表!$B$11, 0)</f>
        <v/>
      </c>
      <c r="AD22" s="151" t="s">
        <v>39</v>
      </c>
      <c r="AE22" s="151">
        <f>IF(AD22:AD23="O", 分數表!$B$10, 0)</f>
        <v/>
      </c>
      <c r="AF22" s="151" t="n">
        <v>8</v>
      </c>
      <c r="AG22" s="151">
        <f>AF22:AF23*分數表!$B$15</f>
        <v/>
      </c>
      <c r="AH22" s="151" t="n">
        <v>4</v>
      </c>
      <c r="AI22" s="151">
        <f>AH22:AH23*分數表!$C$13</f>
        <v/>
      </c>
      <c r="AJ22" s="151">
        <f>IF(B22="","",IF(AND(R22 &gt;=分數表!$E$2,V22&lt;=分數表!$I$7, X22&lt;=分數表!$M$6,AH22&gt;=分數表!$B$13), ROUND((I22+K22+M22+O22+Q22+S22+U22+W22+Y22+AE22+AC22+AA22+AG22+AI22),0), 0))</f>
        <v/>
      </c>
      <c r="AK22" s="156" t="n"/>
      <c r="AL22" s="156" t="n"/>
      <c r="AM22" s="156" t="n"/>
      <c r="AN22" s="156" t="n"/>
      <c r="AO22" s="156" t="n"/>
      <c r="AP22" s="156" t="n"/>
      <c r="AQ22" s="156" t="n"/>
      <c r="AR22" s="156" t="n"/>
      <c r="AS22" s="156" t="n"/>
      <c r="AT22" s="156" t="n"/>
      <c r="AU22" s="156" t="n"/>
      <c r="AV22" s="156" t="n"/>
      <c r="AW22" s="156" t="n"/>
      <c r="AX22" s="156" t="n"/>
      <c r="AY22" s="156" t="n"/>
      <c r="AZ22" s="156" t="n"/>
      <c r="BA22" s="156" t="n"/>
    </row>
    <row customHeight="1" ht="15.75" r="23" s="136" spans="1:53">
      <c r="A23" s="231" t="n"/>
      <c r="B23" s="150" t="s">
        <v>60</v>
      </c>
      <c r="C23" s="150">
        <f>VLOOKUP($B23,個股代號!$A:$B,2,0)</f>
        <v/>
      </c>
      <c r="D23" s="151" t="n">
        <v>103</v>
      </c>
      <c r="E23" s="151" t="n">
        <v>101.9</v>
      </c>
      <c r="F23" s="151" t="n">
        <v>96.81999999999999</v>
      </c>
      <c r="G23" s="151" t="n">
        <v>89.66</v>
      </c>
      <c r="H23" s="151">
        <f>IF(MIN(E23:E24,F23:F24) =0,0,ROUND(ABS(F23:F24-E23:E24)/MIN(E23:E24,F23:F24)*100,2))</f>
        <v/>
      </c>
      <c r="I23" s="152">
        <f>VLOOKUP(H23:H24,分數表!$E$11:$G$14,3,1)</f>
        <v/>
      </c>
      <c r="J23" s="151">
        <f>IF(MIN(G23:G24,F23:F24) =0,0,ROUND(ABS(F23:F24-G23:G24)/MIN(G23:G24,F23:F24)*100,2))</f>
        <v/>
      </c>
      <c r="K23" s="152">
        <f>VLOOKUP(J23:J24,分數表!$E$11:$G$14,3,1)</f>
        <v/>
      </c>
      <c r="L23" s="151">
        <f>IF(MIN(G23:G24,E23:E24) =0,0,ROUND(ABS(E23:E24-G23:G24)/MIN(G23:G24,E23:E24)*100,2))</f>
        <v/>
      </c>
      <c r="M23" s="152">
        <f>VLOOKUP(L23:L24,分數表!$E$11:$G$14,3,1)</f>
        <v/>
      </c>
      <c r="N23" s="151" t="n">
        <v>33.1</v>
      </c>
      <c r="O23" s="151">
        <f>IF(N23:N24&lt;分數表!$B$26,分數表!$C$26,VLOOKUP(N23:N24,分數表!$A$2:$C$6,3,1))</f>
        <v/>
      </c>
      <c r="P23" s="152" t="n">
        <v>4.4</v>
      </c>
      <c r="Q23" s="154">
        <f>IF(OR(P23:P24&lt;0, P23:P24=""),0,VLOOKUP(P23:P24,分數表!$A$20:$C$22,3,1))</f>
        <v/>
      </c>
      <c r="R23" s="151" t="n">
        <v>7.6</v>
      </c>
      <c r="S23" s="155">
        <f>VLOOKUP(R23:R24,分數表!$E$2:$G$6,3,1)</f>
        <v/>
      </c>
      <c r="T23" s="152" t="n">
        <v>3.9</v>
      </c>
      <c r="U23" s="154">
        <f>IF(T20:T23&lt;分數表!$B$28, 分數表!$C$28,IF(T20:T23="","",VLOOKUP(T20:T23,分數表!$E$20:$G$22,3,1)))</f>
        <v/>
      </c>
      <c r="V23" s="151" t="n">
        <v>11.11</v>
      </c>
      <c r="W23" s="155">
        <f>VLOOKUP(V23:V24,分數表!$I$2:$K$7,3,1)</f>
        <v/>
      </c>
      <c r="X23" s="151" t="n">
        <v>2.54</v>
      </c>
      <c r="Y23" s="155">
        <f>VLOOKUP(X23:X24,分數表!$M$2:$O$6,3,1)</f>
        <v/>
      </c>
      <c r="Z23" s="151" t="s">
        <v>39</v>
      </c>
      <c r="AA23" s="155">
        <f>IF(Z23:Z24="O", 分數表!$B$12, 0)</f>
        <v/>
      </c>
      <c r="AB23" s="151" t="s">
        <v>39</v>
      </c>
      <c r="AC23" s="155">
        <f>IF(AB23:AB24="O", 分數表!$B$11, 0)</f>
        <v/>
      </c>
      <c r="AD23" s="151" t="s">
        <v>39</v>
      </c>
      <c r="AE23" s="151">
        <f>IF(AD23:AD24="O", 分數表!$B$10, 0)</f>
        <v/>
      </c>
      <c r="AF23" s="151" t="n">
        <v>3</v>
      </c>
      <c r="AG23" s="151">
        <f>AF23:AF24*分數表!$B$15</f>
        <v/>
      </c>
      <c r="AH23" s="151" t="n">
        <v>6</v>
      </c>
      <c r="AI23" s="151">
        <f>AH23:AH24*分數表!$C$13</f>
        <v/>
      </c>
      <c r="AJ23" s="151">
        <f>IF(B23="","",IF(AND(R23 &gt;=分數表!$E$2,V23&lt;=分數表!$I$7, X23&lt;=分數表!$M$6,AH23&gt;=分數表!$B$13), ROUND((I23+K23+M23+O23+Q23+S23+U23+W23+Y23+AE23+AC23+AA23+AG23+AI23),0), 0))</f>
        <v/>
      </c>
      <c r="AK23" s="156" t="n"/>
      <c r="AL23" s="156" t="n"/>
      <c r="AM23" s="156" t="n"/>
      <c r="AN23" s="156" t="n"/>
      <c r="AO23" s="156" t="n"/>
      <c r="AP23" s="156" t="n"/>
      <c r="AQ23" s="156" t="n"/>
      <c r="AR23" s="156" t="n"/>
      <c r="AS23" s="156" t="n"/>
      <c r="AT23" s="156" t="n"/>
      <c r="AU23" s="156" t="n"/>
      <c r="AV23" s="156" t="n"/>
      <c r="AW23" s="156" t="n"/>
      <c r="AX23" s="156" t="n"/>
      <c r="AY23" s="156" t="n"/>
      <c r="AZ23" s="156" t="n"/>
      <c r="BA23" s="156" t="n"/>
    </row>
    <row customHeight="1" ht="15.75" r="24" s="136" spans="1:53">
      <c r="A24" s="225" t="n"/>
      <c r="B24" s="226" t="s">
        <v>61</v>
      </c>
      <c r="C24" s="226">
        <f>VLOOKUP($B24,個股代號!$A:$B,2,0)</f>
        <v/>
      </c>
      <c r="D24" s="171" t="n">
        <v>17.8</v>
      </c>
      <c r="E24" s="171" t="n">
        <v>17.29</v>
      </c>
      <c r="F24" s="171" t="n">
        <v>14.19</v>
      </c>
      <c r="G24" s="171" t="n">
        <v>13.49</v>
      </c>
      <c r="H24" s="171">
        <f>IF(MIN(E23:E24,F23:F24) =0,0,ROUND(ABS(F23:F24-E23:E24)/MIN(E23:E24,F23:F24)*100,2))</f>
        <v/>
      </c>
      <c r="I24" s="227">
        <f>VLOOKUP(H23:H24,分數表!$E$11:$G$14,3,1)</f>
        <v/>
      </c>
      <c r="J24" s="171">
        <f>IF(MIN(G23:G24,F23:F24) =0,0,ROUND(ABS(F23:F24-G23:G24)/MIN(G23:G24,F23:F24)*100,2))</f>
        <v/>
      </c>
      <c r="K24" s="227">
        <f>VLOOKUP(J23:J24,分數表!$E$11:$G$14,3,1)</f>
        <v/>
      </c>
      <c r="L24" s="171">
        <f>IF(MIN(G23:G24,E23:E24) =0,0,ROUND(ABS(E23:E24-G23:G24)/MIN(G23:G24,E23:E24)*100,2))</f>
        <v/>
      </c>
      <c r="M24" s="227">
        <f>VLOOKUP(L23:L24,分數表!$E$11:$G$14,3,1)</f>
        <v/>
      </c>
      <c r="N24" s="171" t="n">
        <v>10.4</v>
      </c>
      <c r="O24" s="171">
        <f>IF(N23:N24&lt;分數表!$B$26,分數表!$C$26,VLOOKUP(N23:N24,分數表!$A$2:$C$6,3,1))</f>
        <v/>
      </c>
      <c r="P24" s="227" t="n">
        <v>0.2</v>
      </c>
      <c r="Q24" s="175">
        <f>IF(OR(P23:P24&lt;0, P23:P24=""),0,VLOOKUP(P23:P24,分數表!$A$20:$C$22,3,1))</f>
        <v/>
      </c>
      <c r="R24" s="171" t="n">
        <v>2.7</v>
      </c>
      <c r="S24" s="174">
        <f>VLOOKUP(R23:R24,分數表!$E$2:$G$6,3,1)</f>
        <v/>
      </c>
      <c r="T24" s="227" t="n">
        <v>1.7</v>
      </c>
      <c r="U24" s="175">
        <f>IF(T22:T24&lt;分數表!$B$28, 分數表!$C$28,IF(T22:T24="","",VLOOKUP(T22:T24,分數表!$E$20:$G$22,3,1)))</f>
        <v/>
      </c>
      <c r="V24" s="171" t="n">
        <v>4.85</v>
      </c>
      <c r="W24" s="174">
        <f>VLOOKUP(V23:V24,分數表!$I$2:$K$7,3,1)</f>
        <v/>
      </c>
      <c r="X24" s="171" t="n">
        <v>0</v>
      </c>
      <c r="Y24" s="174">
        <f>VLOOKUP(X23:X24,分數表!$M$2:$O$6,3,1)</f>
        <v/>
      </c>
      <c r="Z24" s="171" t="s">
        <v>39</v>
      </c>
      <c r="AA24" s="174">
        <f>IF(Z23:Z24="O", 分數表!$B$12, 0)</f>
        <v/>
      </c>
      <c r="AB24" s="171" t="s">
        <v>39</v>
      </c>
      <c r="AC24" s="174">
        <f>IF(AB23:AB24="O", 分數表!$B$11, 0)</f>
        <v/>
      </c>
      <c r="AD24" s="171" t="s">
        <v>40</v>
      </c>
      <c r="AE24" s="171">
        <f>IF(AD23:AD24="O", 分數表!$B$10, 0)</f>
        <v/>
      </c>
      <c r="AF24" s="171" t="n">
        <v>2</v>
      </c>
      <c r="AG24" s="171">
        <f>AF23:AF24*分數表!$B$15</f>
        <v/>
      </c>
      <c r="AH24" s="171" t="n">
        <v>5</v>
      </c>
      <c r="AI24" s="171">
        <f>AH23:AH24*分數表!$C$13</f>
        <v/>
      </c>
      <c r="AJ24" s="171">
        <f>IF(B24="","",IF(AND(R24 &gt;=分數表!$E$2,V24&lt;=分數表!$I$7, X24&lt;=分數表!$M$6,AH24&gt;=分數表!$B$13), ROUND((I24+K24+M24+O24+Q24+S24+U24+W24+Y24+AE24+AC24+AA24+AG24+AI24),0), 0))</f>
        <v/>
      </c>
      <c r="AK24" s="228" t="n"/>
      <c r="AL24" s="228" t="n"/>
      <c r="AM24" s="228" t="n"/>
      <c r="AN24" s="228" t="n"/>
      <c r="AO24" s="228" t="n"/>
      <c r="AP24" s="228" t="n"/>
      <c r="AQ24" s="228" t="n"/>
      <c r="AR24" s="228" t="n"/>
      <c r="AS24" s="228" t="n"/>
      <c r="AT24" s="228" t="n"/>
      <c r="AU24" s="228" t="n"/>
      <c r="AV24" s="228" t="n"/>
      <c r="AW24" s="228" t="n"/>
      <c r="AX24" s="228" t="n"/>
      <c r="AY24" s="228" t="n"/>
      <c r="AZ24" s="228" t="n"/>
      <c r="BA24" s="228" t="n"/>
    </row>
    <row customHeight="1" ht="15.75" r="25" s="136" spans="1:53">
      <c r="A25" s="232" t="n"/>
      <c r="B25" s="233" t="n"/>
      <c r="H25" s="151">
        <f>IF(MIN(E25,F25) =0,0,ROUND(ABS(F25-E25)/MIN(E25,F25)*100,2))</f>
        <v/>
      </c>
      <c r="I25" s="234">
        <f>VLOOKUP(H25,分數表!$E$11:$G$14,3,1)</f>
        <v/>
      </c>
      <c r="J25" s="151">
        <f>IF(MIN(G25,F25) =0,0,ROUND(ABS(F25-G25)/MIN(G25,F25)*100,2))</f>
        <v/>
      </c>
      <c r="K25" s="234">
        <f>VLOOKUP(J25,分數表!$E$11:$G$14,3,1)</f>
        <v/>
      </c>
      <c r="L25" s="151">
        <f>IF(MIN(G25,E25) =0,0,ROUND(ABS(E25-G25)/MIN(G25,E25)*100,2))</f>
        <v/>
      </c>
      <c r="M25" s="234">
        <f>VLOOKUP(L25,分數表!$E$11:$G$14,3,1)</f>
        <v/>
      </c>
      <c r="O25" s="151">
        <f>IF(N25&lt;分數表!$B$26,分數表!$C$26,VLOOKUP(N25,分數表!$A$2:$C$6,3,1))</f>
        <v/>
      </c>
      <c r="P25" s="152" t="n"/>
      <c r="Q25" s="235">
        <f>IF(OR(P25&lt;0, P25=""),0,VLOOKUP(P25,分數表!$A$20:$C$22,3,1))</f>
        <v/>
      </c>
      <c r="S25" s="236">
        <f>VLOOKUP(R25,分數表!$E$2:$G$6,3,1)</f>
        <v/>
      </c>
      <c r="T25" s="152" t="n"/>
      <c r="U25" s="154">
        <f>IF(T25&lt;分數表!$B$28, 分數表!$C$28,IF(T25="","",VLOOKUP(T25,分數表!$E$20:$G$22,3,1)))</f>
        <v/>
      </c>
      <c r="W25" s="236">
        <f>VLOOKUP(V25,分數表!$I$2:$K$7,3,1)</f>
        <v/>
      </c>
      <c r="Y25" s="236">
        <f>VLOOKUP(X25,分數表!$M$2:$O$6,3,1)</f>
        <v/>
      </c>
      <c r="Z25" s="202" t="n"/>
      <c r="AA25" s="236">
        <f>IF(Z25="O", 分數表!$B$12, 0)</f>
        <v/>
      </c>
      <c r="AB25" s="202" t="n"/>
      <c r="AC25" s="236">
        <f>IF(AB25="O", 分數表!$B$11, 0)</f>
        <v/>
      </c>
      <c r="AD25" s="202" t="n"/>
      <c r="AE25" s="237">
        <f>IF(AD25="O", 分數表!$B$10, 0)</f>
        <v/>
      </c>
      <c r="AG25" s="237">
        <f>AF25*分數表!$B$15</f>
        <v/>
      </c>
      <c r="AI25" s="237">
        <f>AH25*分數表!$C$13</f>
        <v/>
      </c>
      <c r="AJ25" s="151">
        <f>IF(B25="","",IF(AND(R25 &gt;=分數表!$E$2,V25&lt;=分數表!$I$7, X25&lt;=分數表!$M$6,AH25&gt;=分數表!$B$13), ROUND((I25+K25+M25+O25+Q25+S25+U25+W25+Y25+AE25+AC25+AA25+AG25+AI25),0), 0))</f>
        <v/>
      </c>
    </row>
    <row customHeight="1" ht="15.75" r="26" s="136" spans="1:53">
      <c r="A26" s="232" t="n"/>
      <c r="B26" s="233" t="n"/>
      <c r="H26" s="151">
        <f>IF(MIN(E26,F26) =0,0,ROUND(ABS(F26-E26)/MIN(E26,F26)*100,2))</f>
        <v/>
      </c>
      <c r="I26" s="234">
        <f>VLOOKUP(H26,分數表!$E$11:$G$14,3,1)</f>
        <v/>
      </c>
      <c r="J26" s="151">
        <f>IF(MIN(G26,F26) =0,0,ROUND(ABS(F26-G26)/MIN(G26,F26)*100,2))</f>
        <v/>
      </c>
      <c r="K26" s="234">
        <f>VLOOKUP(J26,分數表!$E$11:$G$14,3,1)</f>
        <v/>
      </c>
      <c r="L26" s="151">
        <f>IF(MIN(G26,E26) =0,0,ROUND(ABS(E26-G26)/MIN(G26,E26)*100,2))</f>
        <v/>
      </c>
      <c r="M26" s="234">
        <f>VLOOKUP(L26,分數表!$E$11:$G$14,3,1)</f>
        <v/>
      </c>
      <c r="O26" s="151">
        <f>IF(N26&lt;分數表!$B$26,分數表!$C$26,VLOOKUP(N26,分數表!$A$2:$C$6,3,1))</f>
        <v/>
      </c>
      <c r="P26" s="181" t="n"/>
      <c r="Q26" s="235">
        <f>IF(OR(P26&lt;0, P26=""),0,VLOOKUP(P26,分數表!$A$20:$C$22,3,1))</f>
        <v/>
      </c>
      <c r="S26" s="236">
        <f>VLOOKUP(R26,分數表!$E$2:$G$6,3,1)</f>
        <v/>
      </c>
      <c r="T26" s="181" t="n"/>
      <c r="U26" s="154">
        <f>IF(T26&lt;分數表!$B$28, 分數表!$C$28,IF(T26="","",VLOOKUP(T26,分數表!$E$20:$G$22,3,1)))</f>
        <v/>
      </c>
      <c r="W26" s="236">
        <f>VLOOKUP(V26,分數表!$I$2:$K$7,3,1)</f>
        <v/>
      </c>
      <c r="Y26" s="236">
        <f>VLOOKUP(X26,分數表!$M$2:$O$6,3,1)</f>
        <v/>
      </c>
      <c r="Z26" s="202" t="n"/>
      <c r="AA26" s="236">
        <f>IF(Z26="O", 分數表!$B$12, 0)</f>
        <v/>
      </c>
      <c r="AB26" s="202" t="n"/>
      <c r="AC26" s="236">
        <f>IF(AB26="O", 分數表!$B$11, 0)</f>
        <v/>
      </c>
      <c r="AD26" s="202" t="n"/>
      <c r="AE26" s="237">
        <f>IF(AD26="O", 分數表!$B$10, 0)</f>
        <v/>
      </c>
      <c r="AG26" s="237">
        <f>AF26*分數表!$B$15</f>
        <v/>
      </c>
      <c r="AI26" s="237">
        <f>AH26*分數表!$C$13</f>
        <v/>
      </c>
      <c r="AJ26" s="151">
        <f>IF(B26="","",IF(AND(R26 &gt;=分數表!$E$2,V26&lt;=分數表!$I$7, X26&lt;=分數表!$M$6,AH26&gt;=分數表!$B$13), ROUND((I26+K26+M26+O26+Q26+S26+U26+W26+Y26+AE26+AC26+AA26+AG26+AI26),0), 0))</f>
        <v/>
      </c>
    </row>
    <row customHeight="1" ht="15.75" r="27" s="136" spans="1:53">
      <c r="A27" s="232" t="n"/>
      <c r="B27" s="233" t="n"/>
      <c r="H27" s="151">
        <f>IF(MIN(E27,F27) =0,0,ROUND(ABS(F27-E27)/MIN(E27,F27)*100,2))</f>
        <v/>
      </c>
      <c r="I27" s="234">
        <f>VLOOKUP(H27,分數表!$E$11:$G$14,3,1)</f>
        <v/>
      </c>
      <c r="J27" s="151">
        <f>IF(MIN(G27,F27) =0,0,ROUND(ABS(F27-G27)/MIN(G27,F27)*100,2))</f>
        <v/>
      </c>
      <c r="K27" s="234">
        <f>VLOOKUP(J27,分數表!$E$11:$G$14,3,1)</f>
        <v/>
      </c>
      <c r="L27" s="151">
        <f>IF(MIN(G27,E27) =0,0,ROUND(ABS(E27-G27)/MIN(G27,E27)*100,2))</f>
        <v/>
      </c>
      <c r="M27" s="234">
        <f>VLOOKUP(L27,分數表!$E$11:$G$14,3,1)</f>
        <v/>
      </c>
      <c r="O27" s="151">
        <f>IF(N27&lt;分數表!$B$26,分數表!$C$26,VLOOKUP(N27,分數表!$A$2:$C$6,3,1))</f>
        <v/>
      </c>
      <c r="P27" s="152" t="n"/>
      <c r="Q27" s="235">
        <f>IF(OR(P27&lt;0, P27=""),0,VLOOKUP(P27,分數表!$A$20:$C$22,3,1))</f>
        <v/>
      </c>
      <c r="S27" s="236">
        <f>VLOOKUP(R27,分數表!$E$2:$G$6,3,1)</f>
        <v/>
      </c>
      <c r="T27" s="152" t="n"/>
      <c r="U27" s="154">
        <f>IF(T27&lt;分數表!$B$28, 分數表!$C$28,IF(T27="","",VLOOKUP(T27,分數表!$E$20:$G$22,3,1)))</f>
        <v/>
      </c>
      <c r="W27" s="236">
        <f>VLOOKUP(V27,分數表!$I$2:$K$7,3,1)</f>
        <v/>
      </c>
      <c r="Y27" s="236">
        <f>VLOOKUP(X27,分數表!$M$2:$O$6,3,1)</f>
        <v/>
      </c>
      <c r="Z27" s="202" t="n"/>
      <c r="AA27" s="236">
        <f>IF(Z27="O", 分數表!$B$12, 0)</f>
        <v/>
      </c>
      <c r="AB27" s="202" t="n"/>
      <c r="AC27" s="236">
        <f>IF(AB27="O", 分數表!$B$11, 0)</f>
        <v/>
      </c>
      <c r="AD27" s="202" t="n"/>
      <c r="AE27" s="237">
        <f>IF(AD27="O", 分數表!$B$10, 0)</f>
        <v/>
      </c>
      <c r="AG27" s="237">
        <f>AF27*分數表!$B$15</f>
        <v/>
      </c>
      <c r="AI27" s="237">
        <f>AH27*分數表!$C$13</f>
        <v/>
      </c>
      <c r="AJ27" s="151">
        <f>IF(B27="","",IF(AND(R27 &gt;=分數表!$E$2,V27&lt;=分數表!$I$7, X27&lt;=分數表!$M$6,AH27&gt;=分數表!$B$13), ROUND((I27+K27+M27+O27+Q27+S27+U27+W27+Y27+AE27+AC27+AA27+AG27+AI27),0), 0))</f>
        <v/>
      </c>
    </row>
    <row customHeight="1" ht="15.75" r="28" s="136" spans="1:53">
      <c r="A28" s="232" t="n"/>
      <c r="B28" s="233" t="n"/>
      <c r="H28" s="151">
        <f>IF(MIN(E28,F28) =0,0,ROUND(ABS(F28-E28)/MIN(E28,F28)*100,2))</f>
        <v/>
      </c>
      <c r="I28" s="234">
        <f>VLOOKUP(H28,分數表!$E$11:$G$14,3,1)</f>
        <v/>
      </c>
      <c r="J28" s="151">
        <f>IF(MIN(G28,F28) =0,0,ROUND(ABS(F28-G28)/MIN(G28,F28)*100,2))</f>
        <v/>
      </c>
      <c r="K28" s="234">
        <f>VLOOKUP(J28,分數表!$E$11:$G$14,3,1)</f>
        <v/>
      </c>
      <c r="L28" s="151">
        <f>IF(MIN(G28,E28) =0,0,ROUND(ABS(E28-G28)/MIN(G28,E28)*100,2))</f>
        <v/>
      </c>
      <c r="M28" s="234">
        <f>VLOOKUP(L28,分數表!$E$11:$G$14,3,1)</f>
        <v/>
      </c>
      <c r="O28" s="151">
        <f>IF(N28&lt;分數表!$B$26,分數表!$C$26,VLOOKUP(N28,分數表!$A$2:$C$6,3,1))</f>
        <v/>
      </c>
      <c r="P28" s="181" t="n"/>
      <c r="Q28" s="235">
        <f>IF(OR(P28&lt;0, P28=""),0,VLOOKUP(P28,分數表!$A$20:$C$22,3,1))</f>
        <v/>
      </c>
      <c r="S28" s="236">
        <f>VLOOKUP(R28,分數表!$E$2:$G$6,3,1)</f>
        <v/>
      </c>
      <c r="T28" s="181" t="n"/>
      <c r="U28" s="154">
        <f>IF(T28&lt;分數表!$B$28, 分數表!$C$28,IF(T28="","",VLOOKUP(T28,分數表!$E$20:$G$22,3,1)))</f>
        <v/>
      </c>
      <c r="W28" s="236">
        <f>VLOOKUP(V28,分數表!$I$2:$K$7,3,1)</f>
        <v/>
      </c>
      <c r="Y28" s="236">
        <f>VLOOKUP(X28,分數表!$M$2:$O$6,3,1)</f>
        <v/>
      </c>
      <c r="Z28" s="202" t="n"/>
      <c r="AA28" s="236">
        <f>IF(Z28="O", 分數表!$B$12, 0)</f>
        <v/>
      </c>
      <c r="AB28" s="202" t="n"/>
      <c r="AC28" s="236">
        <f>IF(AB28="O", 分數表!$B$11, 0)</f>
        <v/>
      </c>
      <c r="AD28" s="202" t="n"/>
      <c r="AE28" s="237">
        <f>IF(AD28="O", 分數表!$B$10, 0)</f>
        <v/>
      </c>
      <c r="AG28" s="237">
        <f>AF28*分數表!$B$15</f>
        <v/>
      </c>
      <c r="AI28" s="237">
        <f>AH28*分數表!$C$13</f>
        <v/>
      </c>
      <c r="AJ28" s="151">
        <f>IF(B28="","",IF(AND(R28 &gt;=分數表!$E$2,V28&lt;=分數表!$I$7, X28&lt;=分數表!$M$6,AH28&gt;=分數表!$B$13), ROUND((I28+K28+M28+O28+Q28+S28+U28+W28+Y28+AE28+AC28+AA28+AG28+AI28),0), 0))</f>
        <v/>
      </c>
    </row>
    <row customHeight="1" ht="15.75" r="29" s="136" spans="1:53">
      <c r="A29" s="232" t="n"/>
      <c r="B29" s="233" t="n"/>
      <c r="H29" s="151">
        <f>IF(MIN(E29,F29) =0,0,ROUND(ABS(F29-E29)/MIN(E29,F29)*100,2))</f>
        <v/>
      </c>
      <c r="I29" s="234">
        <f>VLOOKUP(H29,分數表!$E$11:$G$14,3,1)</f>
        <v/>
      </c>
      <c r="J29" s="151">
        <f>IF(MIN(G29,F29) =0,0,ROUND(ABS(F29-G29)/MIN(G29,F29)*100,2))</f>
        <v/>
      </c>
      <c r="K29" s="234">
        <f>VLOOKUP(J29,分數表!$E$11:$G$14,3,1)</f>
        <v/>
      </c>
      <c r="L29" s="151">
        <f>IF(MIN(G29,E29) =0,0,ROUND(ABS(E29-G29)/MIN(G29,E29)*100,2))</f>
        <v/>
      </c>
      <c r="M29" s="234">
        <f>VLOOKUP(L29,分數表!$E$11:$G$14,3,1)</f>
        <v/>
      </c>
      <c r="O29" s="151">
        <f>IF(N29&lt;分數表!$B$26,分數表!$C$26,VLOOKUP(N29,分數表!$A$2:$C$6,3,1))</f>
        <v/>
      </c>
      <c r="P29" s="152" t="n"/>
      <c r="Q29" s="235">
        <f>IF(OR(P29&lt;0, P29=""),0,VLOOKUP(P29,分數表!$A$20:$C$22,3,1))</f>
        <v/>
      </c>
      <c r="S29" s="236">
        <f>VLOOKUP(R29,分數表!$E$2:$G$6,3,1)</f>
        <v/>
      </c>
      <c r="T29" s="152" t="n"/>
      <c r="U29" s="154">
        <f>IF(T29&lt;分數表!$B$28, 分數表!$C$28,IF(T29="","",VLOOKUP(T29,分數表!$E$20:$G$22,3,1)))</f>
        <v/>
      </c>
      <c r="W29" s="236">
        <f>VLOOKUP(V29,分數表!$I$2:$K$7,3,1)</f>
        <v/>
      </c>
      <c r="Y29" s="236">
        <f>VLOOKUP(X29,分數表!$M$2:$O$6,3,1)</f>
        <v/>
      </c>
      <c r="Z29" s="202" t="n"/>
      <c r="AA29" s="236">
        <f>IF(Z29="O", 分數表!$B$12, 0)</f>
        <v/>
      </c>
      <c r="AB29" s="202" t="n"/>
      <c r="AC29" s="236">
        <f>IF(AB29="O", 分數表!$B$11, 0)</f>
        <v/>
      </c>
      <c r="AD29" s="202" t="n"/>
      <c r="AE29" s="237">
        <f>IF(AD29="O", 分數表!$B$10, 0)</f>
        <v/>
      </c>
      <c r="AG29" s="237">
        <f>AF29*分數表!$B$15</f>
        <v/>
      </c>
      <c r="AI29" s="237">
        <f>AH29*分數表!$C$13</f>
        <v/>
      </c>
      <c r="AJ29" s="151">
        <f>IF(B29="","",IF(AND(R29 &gt;=分數表!$E$2,V29&lt;=分數表!$I$7, X29&lt;=分數表!$M$6,AH29&gt;=分數表!$B$13), ROUND((I29+K29+M29+O29+Q29+S29+U29+W29+Y29+AE29+AC29+AA29+AG29+AI29),0), 0))</f>
        <v/>
      </c>
    </row>
    <row customHeight="1" ht="15.75" r="30" s="136" spans="1:53">
      <c r="A30" s="232" t="n"/>
      <c r="B30" s="233" t="n"/>
      <c r="H30" s="151">
        <f>IF(MIN(E30,F30) =0,0,ROUND(ABS(F30-E30)/MIN(E30,F30)*100,2))</f>
        <v/>
      </c>
      <c r="I30" s="234">
        <f>VLOOKUP(H30,分數表!$E$11:$G$14,3,1)</f>
        <v/>
      </c>
      <c r="J30" s="151">
        <f>IF(MIN(G30,F30) =0,0,ROUND(ABS(F30-G30)/MIN(G30,F30)*100,2))</f>
        <v/>
      </c>
      <c r="K30" s="234">
        <f>VLOOKUP(J30,分數表!$E$11:$G$14,3,1)</f>
        <v/>
      </c>
      <c r="L30" s="151">
        <f>IF(MIN(G30,E30) =0,0,ROUND(ABS(E30-G30)/MIN(G30,E30)*100,2))</f>
        <v/>
      </c>
      <c r="M30" s="234">
        <f>VLOOKUP(L30,分數表!$E$11:$G$14,3,1)</f>
        <v/>
      </c>
      <c r="O30" s="151">
        <f>IF(N30&lt;分數表!$B$26,分數表!$C$26,VLOOKUP(N30,分數表!$A$2:$C$6,3,1))</f>
        <v/>
      </c>
      <c r="P30" s="181" t="n"/>
      <c r="Q30" s="235">
        <f>IF(OR(P30&lt;0, P30=""),0,VLOOKUP(P30,分數表!$A$20:$C$22,3,1))</f>
        <v/>
      </c>
      <c r="S30" s="236">
        <f>VLOOKUP(R30,分數表!$E$2:$G$6,3,1)</f>
        <v/>
      </c>
      <c r="T30" s="181" t="n"/>
      <c r="U30" s="154">
        <f>IF(T30&lt;分數表!$B$28, 分數表!$C$28,IF(T30="","",VLOOKUP(T30,分數表!$E$20:$G$22,3,1)))</f>
        <v/>
      </c>
      <c r="W30" s="236">
        <f>VLOOKUP(V30,分數表!$I$2:$K$7,3,1)</f>
        <v/>
      </c>
      <c r="Y30" s="236">
        <f>VLOOKUP(X30,分數表!$M$2:$O$6,3,1)</f>
        <v/>
      </c>
      <c r="Z30" s="202" t="n"/>
      <c r="AA30" s="236">
        <f>IF(Z30="O", 分數表!$B$12, 0)</f>
        <v/>
      </c>
      <c r="AB30" s="202" t="n"/>
      <c r="AC30" s="236">
        <f>IF(AB30="O", 分數表!$B$11, 0)</f>
        <v/>
      </c>
      <c r="AD30" s="202" t="n"/>
      <c r="AE30" s="237">
        <f>IF(AD30="O", 分數表!$B$10, 0)</f>
        <v/>
      </c>
      <c r="AG30" s="237">
        <f>AF30*分數表!$B$15</f>
        <v/>
      </c>
      <c r="AI30" s="237">
        <f>AH30*分數表!$C$13</f>
        <v/>
      </c>
      <c r="AJ30" s="151">
        <f>IF(B30="","",IF(AND(R30 &gt;=分數表!$E$2,V30&lt;=分數表!$I$7, X30&lt;=分數表!$M$6,AH30&gt;=分數表!$B$13), ROUND((I30+K30+M30+O30+Q30+S30+U30+W30+Y30+AE30+AC30+AA30+AG30+AI30),0), 0))</f>
        <v/>
      </c>
    </row>
    <row customHeight="1" ht="15.75" r="31" s="136" spans="1:53">
      <c r="A31" s="232" t="n"/>
      <c r="B31" s="233" t="n"/>
      <c r="H31" s="151">
        <f>IF(MIN(E31,F31) =0,0,ROUND(ABS(F31-E31)/MIN(E31,F31)*100,2))</f>
        <v/>
      </c>
      <c r="I31" s="234">
        <f>VLOOKUP(H31,分數表!$E$11:$G$14,3,1)</f>
        <v/>
      </c>
      <c r="J31" s="151">
        <f>IF(MIN(G31,F31) =0,0,ROUND(ABS(F31-G31)/MIN(G31,F31)*100,2))</f>
        <v/>
      </c>
      <c r="K31" s="234">
        <f>VLOOKUP(J31,分數表!$E$11:$G$14,3,1)</f>
        <v/>
      </c>
      <c r="L31" s="151">
        <f>IF(MIN(G31,E31) =0,0,ROUND(ABS(E31-G31)/MIN(G31,E31)*100,2))</f>
        <v/>
      </c>
      <c r="M31" s="234">
        <f>VLOOKUP(L31,分數表!$E$11:$G$14,3,1)</f>
        <v/>
      </c>
      <c r="O31" s="151">
        <f>IF(N31&lt;分數表!$B$26,分數表!$C$26,VLOOKUP(N31,分數表!$A$2:$C$6,3,1))</f>
        <v/>
      </c>
      <c r="P31" s="152" t="n"/>
      <c r="Q31" s="235">
        <f>IF(OR(P31&lt;0, P31=""),0,VLOOKUP(P31,分數表!$A$20:$C$22,3,1))</f>
        <v/>
      </c>
      <c r="S31" s="236">
        <f>VLOOKUP(R31,分數表!$E$2:$G$6,3,1)</f>
        <v/>
      </c>
      <c r="T31" s="152" t="n"/>
      <c r="U31" s="154">
        <f>IF(T31&lt;分數表!$B$28, 分數表!$C$28,IF(T31="","",VLOOKUP(T31,分數表!$E$20:$G$22,3,1)))</f>
        <v/>
      </c>
      <c r="W31" s="236">
        <f>VLOOKUP(V31,分數表!$I$2:$K$7,3,1)</f>
        <v/>
      </c>
      <c r="Y31" s="236">
        <f>VLOOKUP(X31,分數表!$M$2:$O$6,3,1)</f>
        <v/>
      </c>
      <c r="Z31" s="202" t="n"/>
      <c r="AA31" s="236">
        <f>IF(Z31="O", 分數表!$B$12, 0)</f>
        <v/>
      </c>
      <c r="AB31" s="202" t="n"/>
      <c r="AC31" s="236">
        <f>IF(AB31="O", 分數表!$B$11, 0)</f>
        <v/>
      </c>
      <c r="AD31" s="202" t="n"/>
      <c r="AE31" s="237">
        <f>IF(AD31="O", 分數表!$B$10, 0)</f>
        <v/>
      </c>
      <c r="AG31" s="237">
        <f>AF31*分數表!$B$15</f>
        <v/>
      </c>
      <c r="AI31" s="237">
        <f>AH31*分數表!$C$13</f>
        <v/>
      </c>
      <c r="AJ31" s="151">
        <f>IF(B31="","",IF(AND(R31 &gt;=分數表!$E$2,V31&lt;=分數表!$I$7, X31&lt;=分數表!$M$6,AH31&gt;=分數表!$B$13), ROUND((I31+K31+M31+O31+Q31+S31+U31+W31+Y31+AE31+AC31+AA31+AG31+AI31),0), 0))</f>
        <v/>
      </c>
    </row>
    <row customHeight="1" ht="15.75" r="32" s="136" spans="1:53">
      <c r="A32" s="232" t="n"/>
      <c r="B32" s="233" t="n"/>
      <c r="H32" s="151">
        <f>IF(MIN(E32,F32) =0,0,ROUND(ABS(F32-E32)/MIN(E32,F32)*100,2))</f>
        <v/>
      </c>
      <c r="I32" s="234">
        <f>VLOOKUP(H32,分數表!$E$11:$G$14,3,1)</f>
        <v/>
      </c>
      <c r="J32" s="151">
        <f>IF(MIN(G32,F32) =0,0,ROUND(ABS(F32-G32)/MIN(G32,F32)*100,2))</f>
        <v/>
      </c>
      <c r="K32" s="234">
        <f>VLOOKUP(J32,分數表!$E$11:$G$14,3,1)</f>
        <v/>
      </c>
      <c r="L32" s="151">
        <f>IF(MIN(G32,E32) =0,0,ROUND(ABS(E32-G32)/MIN(G32,E32)*100,2))</f>
        <v/>
      </c>
      <c r="M32" s="234">
        <f>VLOOKUP(L32,分數表!$E$11:$G$14,3,1)</f>
        <v/>
      </c>
      <c r="O32" s="151">
        <f>IF(N32&lt;分數表!$B$26,分數表!$C$26,VLOOKUP(N32,分數表!$A$2:$C$6,3,1))</f>
        <v/>
      </c>
      <c r="P32" s="181" t="n"/>
      <c r="Q32" s="235">
        <f>IF(OR(P32&lt;0, P32=""),0,VLOOKUP(P32,分數表!$A$20:$C$22,3,1))</f>
        <v/>
      </c>
      <c r="S32" s="236">
        <f>VLOOKUP(R32,分數表!$E$2:$G$6,3,1)</f>
        <v/>
      </c>
      <c r="T32" s="181" t="n"/>
      <c r="U32" s="154">
        <f>IF(T32&lt;分數表!$B$28, 分數表!$C$28,IF(T32="","",VLOOKUP(T32,分數表!$E$20:$G$22,3,1)))</f>
        <v/>
      </c>
      <c r="W32" s="236">
        <f>VLOOKUP(V32,分數表!$I$2:$K$7,3,1)</f>
        <v/>
      </c>
      <c r="Y32" s="236">
        <f>VLOOKUP(X32,分數表!$M$2:$O$6,3,1)</f>
        <v/>
      </c>
      <c r="Z32" s="202" t="n"/>
      <c r="AA32" s="236">
        <f>IF(Z32="O", 分數表!$B$12, 0)</f>
        <v/>
      </c>
      <c r="AB32" s="202" t="n"/>
      <c r="AC32" s="236">
        <f>IF(AB32="O", 分數表!$B$11, 0)</f>
        <v/>
      </c>
      <c r="AD32" s="202" t="n"/>
      <c r="AE32" s="237">
        <f>IF(AD32="O", 分數表!$B$10, 0)</f>
        <v/>
      </c>
      <c r="AG32" s="237">
        <f>AF32*分數表!$B$15</f>
        <v/>
      </c>
      <c r="AI32" s="237">
        <f>AH32*分數表!$C$13</f>
        <v/>
      </c>
      <c r="AJ32" s="151">
        <f>IF(B32="","",IF(AND(R32 &gt;=分數表!$E$2,V32&lt;=分數表!$I$7, X32&lt;=分數表!$M$6,AH32&gt;=分數表!$B$13), ROUND((I32+K32+M32+O32+Q32+S32+U32+W32+Y32+AE32+AC32+AA32+AG32+AI32),0), 0))</f>
        <v/>
      </c>
    </row>
    <row customHeight="1" ht="15.75" r="33" s="136" spans="1:53">
      <c r="A33" s="232" t="n"/>
      <c r="B33" s="233" t="n"/>
      <c r="H33" s="151">
        <f>IF(MIN(E33,F33) =0,0,ROUND(ABS(F33-E33)/MIN(E33,F33)*100,2))</f>
        <v/>
      </c>
      <c r="I33" s="234">
        <f>VLOOKUP(H33,分數表!$E$11:$G$14,3,1)</f>
        <v/>
      </c>
      <c r="J33" s="151">
        <f>IF(MIN(G33,F33) =0,0,ROUND(ABS(F33-G33)/MIN(G33,F33)*100,2))</f>
        <v/>
      </c>
      <c r="K33" s="234">
        <f>VLOOKUP(J33,分數表!$E$11:$G$14,3,1)</f>
        <v/>
      </c>
      <c r="L33" s="151">
        <f>IF(MIN(G33,E33) =0,0,ROUND(ABS(E33-G33)/MIN(G33,E33)*100,2))</f>
        <v/>
      </c>
      <c r="M33" s="234">
        <f>VLOOKUP(L33,分數表!$E$11:$G$14,3,1)</f>
        <v/>
      </c>
      <c r="O33" s="151">
        <f>IF(N33&lt;分數表!$B$26,分數表!$C$26,VLOOKUP(N33,分數表!$A$2:$C$6,3,1))</f>
        <v/>
      </c>
      <c r="P33" s="152" t="n"/>
      <c r="Q33" s="235">
        <f>IF(OR(P33&lt;0, P33=""),0,VLOOKUP(P33,分數表!$A$20:$C$22,3,1))</f>
        <v/>
      </c>
      <c r="S33" s="236">
        <f>VLOOKUP(R33,分數表!$E$2:$G$6,3,1)</f>
        <v/>
      </c>
      <c r="T33" s="152" t="n"/>
      <c r="U33" s="154">
        <f>IF(T33&lt;分數表!$B$28, 分數表!$C$28,IF(T33="","",VLOOKUP(T33,分數表!$E$20:$G$22,3,1)))</f>
        <v/>
      </c>
      <c r="W33" s="236">
        <f>VLOOKUP(V33,分數表!$I$2:$K$7,3,1)</f>
        <v/>
      </c>
      <c r="Y33" s="236">
        <f>VLOOKUP(X33,分數表!$M$2:$O$6,3,1)</f>
        <v/>
      </c>
      <c r="Z33" s="202" t="n"/>
      <c r="AA33" s="236">
        <f>IF(Z33="O", 分數表!$B$12, 0)</f>
        <v/>
      </c>
      <c r="AB33" s="202" t="n"/>
      <c r="AC33" s="236">
        <f>IF(AB33="O", 分數表!$B$11, 0)</f>
        <v/>
      </c>
      <c r="AD33" s="202" t="n"/>
      <c r="AE33" s="237">
        <f>IF(AD33="O", 分數表!$B$10, 0)</f>
        <v/>
      </c>
      <c r="AG33" s="237">
        <f>AF33*分數表!$B$15</f>
        <v/>
      </c>
      <c r="AI33" s="237">
        <f>AH33*分數表!$C$13</f>
        <v/>
      </c>
      <c r="AJ33" s="151">
        <f>IF(B33="","",IF(AND(R33 &gt;=分數表!$E$2,V33&lt;=分數表!$I$7, X33&lt;=分數表!$M$6,AH33&gt;=分數表!$B$13), ROUND((I33+K33+M33+O33+Q33+S33+U33+W33+Y33+AE33+AC33+AA33+AG33+AI33),0), 0))</f>
        <v/>
      </c>
    </row>
    <row customHeight="1" ht="15.75" r="34" s="136" spans="1:53">
      <c r="A34" s="232" t="n"/>
      <c r="B34" s="233" t="n"/>
      <c r="H34" s="151">
        <f>IF(MIN(E34,F34) =0,0,ROUND(ABS(F34-E34)/MIN(E34,F34)*100,2))</f>
        <v/>
      </c>
      <c r="I34" s="234">
        <f>VLOOKUP(H34,分數表!$E$11:$G$14,3,1)</f>
        <v/>
      </c>
      <c r="J34" s="151">
        <f>IF(MIN(G34,F34) =0,0,ROUND(ABS(F34-G34)/MIN(G34,F34)*100,2))</f>
        <v/>
      </c>
      <c r="K34" s="234">
        <f>VLOOKUP(J34,分數表!$E$11:$G$14,3,1)</f>
        <v/>
      </c>
      <c r="L34" s="151">
        <f>IF(MIN(G34,E34) =0,0,ROUND(ABS(E34-G34)/MIN(G34,E34)*100,2))</f>
        <v/>
      </c>
      <c r="M34" s="234">
        <f>VLOOKUP(L34,分數表!$E$11:$G$14,3,1)</f>
        <v/>
      </c>
      <c r="O34" s="151">
        <f>IF(N34&lt;分數表!$B$26,分數表!$C$26,VLOOKUP(N34,分數表!$A$2:$C$6,3,1))</f>
        <v/>
      </c>
      <c r="P34" s="181" t="n"/>
      <c r="Q34" s="235">
        <f>IF(OR(P34&lt;0, P34=""),0,VLOOKUP(P34,分數表!$A$20:$C$22,3,1))</f>
        <v/>
      </c>
      <c r="S34" s="236">
        <f>VLOOKUP(R34,分數表!$E$2:$G$6,3,1)</f>
        <v/>
      </c>
      <c r="T34" s="181" t="n"/>
      <c r="U34" s="154">
        <f>IF(T34&lt;分數表!$B$28, 分數表!$C$28,IF(T34="","",VLOOKUP(T34,分數表!$E$20:$G$22,3,1)))</f>
        <v/>
      </c>
      <c r="W34" s="236">
        <f>VLOOKUP(V34,分數表!$I$2:$K$7,3,1)</f>
        <v/>
      </c>
      <c r="Y34" s="236">
        <f>VLOOKUP(X34,分數表!$M$2:$O$6,3,1)</f>
        <v/>
      </c>
      <c r="Z34" s="202" t="n"/>
      <c r="AA34" s="236">
        <f>IF(Z34="O", 分數表!$B$12, 0)</f>
        <v/>
      </c>
      <c r="AB34" s="202" t="n"/>
      <c r="AC34" s="236">
        <f>IF(AB34="O", 分數表!$B$11, 0)</f>
        <v/>
      </c>
      <c r="AD34" s="202" t="n"/>
      <c r="AE34" s="237">
        <f>IF(AD34="O", 分數表!$B$10, 0)</f>
        <v/>
      </c>
      <c r="AG34" s="237">
        <f>AF34*分數表!$B$15</f>
        <v/>
      </c>
      <c r="AI34" s="237">
        <f>AH34*分數表!$C$13</f>
        <v/>
      </c>
      <c r="AJ34" s="151">
        <f>IF(B34="","",IF(AND(R34 &gt;=分數表!$E$2,V34&lt;=分數表!$I$7, X34&lt;=分數表!$M$6,AH34&gt;=分數表!$B$13), ROUND((I34+K34+M34+O34+Q34+S34+U34+W34+Y34+AE34+AC34+AA34+AG34+AI34),0), 0))</f>
        <v/>
      </c>
    </row>
    <row customHeight="1" ht="15.75" r="35" s="136" spans="1:53">
      <c r="A35" s="232" t="n"/>
      <c r="B35" s="233" t="n"/>
      <c r="H35" s="151">
        <f>IF(MIN(E35,F35) =0,0,ROUND(ABS(F35-E35)/MIN(E35,F35)*100,2))</f>
        <v/>
      </c>
      <c r="I35" s="234">
        <f>VLOOKUP(H35,分數表!$E$11:$G$14,3,1)</f>
        <v/>
      </c>
      <c r="J35" s="151">
        <f>IF(MIN(G35,F35) =0,0,ROUND(ABS(F35-G35)/MIN(G35,F35)*100,2))</f>
        <v/>
      </c>
      <c r="K35" s="234">
        <f>VLOOKUP(J35,分數表!$E$11:$G$14,3,1)</f>
        <v/>
      </c>
      <c r="L35" s="151">
        <f>IF(MIN(G35,E35) =0,0,ROUND(ABS(E35-G35)/MIN(G35,E35)*100,2))</f>
        <v/>
      </c>
      <c r="M35" s="234">
        <f>VLOOKUP(L35,分數表!$E$11:$G$14,3,1)</f>
        <v/>
      </c>
      <c r="O35" s="151">
        <f>IF(N35&lt;分數表!$B$26,分數表!$C$26,VLOOKUP(N35,分數表!$A$2:$C$6,3,1))</f>
        <v/>
      </c>
      <c r="P35" s="152" t="n"/>
      <c r="Q35" s="235">
        <f>IF(OR(P35&lt;0, P35=""),0,VLOOKUP(P35,分數表!$A$20:$C$22,3,1))</f>
        <v/>
      </c>
      <c r="S35" s="236">
        <f>VLOOKUP(R35,分數表!$E$2:$G$6,3,1)</f>
        <v/>
      </c>
      <c r="T35" s="152" t="n"/>
      <c r="U35" s="154">
        <f>IF(T35&lt;分數表!$B$28, 分數表!$C$28,IF(T35="","",VLOOKUP(T35,分數表!$E$20:$G$22,3,1)))</f>
        <v/>
      </c>
      <c r="W35" s="236">
        <f>VLOOKUP(V35,分數表!$I$2:$K$7,3,1)</f>
        <v/>
      </c>
      <c r="Y35" s="236">
        <f>VLOOKUP(X35,分數表!$M$2:$O$6,3,1)</f>
        <v/>
      </c>
      <c r="Z35" s="202" t="n"/>
      <c r="AA35" s="236">
        <f>IF(Z35="O", 分數表!$B$12, 0)</f>
        <v/>
      </c>
      <c r="AB35" s="202" t="n"/>
      <c r="AC35" s="236">
        <f>IF(AB35="O", 分數表!$B$11, 0)</f>
        <v/>
      </c>
      <c r="AD35" s="202" t="n"/>
      <c r="AE35" s="237">
        <f>IF(AD35="O", 分數表!$B$10, 0)</f>
        <v/>
      </c>
      <c r="AG35" s="237">
        <f>AF35*分數表!$B$15</f>
        <v/>
      </c>
      <c r="AI35" s="237">
        <f>AH35*分數表!$C$13</f>
        <v/>
      </c>
      <c r="AJ35" s="151">
        <f>IF(B35="","",IF(AND(R35 &gt;=分數表!$E$2,V35&lt;=分數表!$I$7, X35&lt;=分數表!$M$6,AH35&gt;=分數表!$B$13), ROUND((I35+K35+M35+O35+Q35+S35+U35+W35+Y35+AE35+AC35+AA35+AG35+AI35),0), 0))</f>
        <v/>
      </c>
    </row>
    <row customHeight="1" ht="15.75" r="36" s="136" spans="1:53">
      <c r="A36" s="232" t="n"/>
      <c r="B36" s="233" t="n"/>
      <c r="H36" s="151">
        <f>IF(MIN(E36,F36) =0,0,ROUND(ABS(F36-E36)/MIN(E36,F36)*100,2))</f>
        <v/>
      </c>
      <c r="I36" s="234">
        <f>VLOOKUP(H36,分數表!$E$11:$G$14,3,1)</f>
        <v/>
      </c>
      <c r="J36" s="151">
        <f>IF(MIN(G36,F36) =0,0,ROUND(ABS(F36-G36)/MIN(G36,F36)*100,2))</f>
        <v/>
      </c>
      <c r="K36" s="234">
        <f>VLOOKUP(J36,分數表!$E$11:$G$14,3,1)</f>
        <v/>
      </c>
      <c r="L36" s="151">
        <f>IF(MIN(G36,E36) =0,0,ROUND(ABS(E36-G36)/MIN(G36,E36)*100,2))</f>
        <v/>
      </c>
      <c r="M36" s="234">
        <f>VLOOKUP(L36,分數表!$E$11:$G$14,3,1)</f>
        <v/>
      </c>
      <c r="O36" s="151">
        <f>IF(N36&lt;分數表!$B$26,分數表!$C$26,VLOOKUP(N36,分數表!$A$2:$C$6,3,1))</f>
        <v/>
      </c>
      <c r="P36" s="181" t="n"/>
      <c r="Q36" s="235">
        <f>IF(OR(P36&lt;0, P36=""),0,VLOOKUP(P36,分數表!$A$20:$C$22,3,1))</f>
        <v/>
      </c>
      <c r="S36" s="236">
        <f>VLOOKUP(R36,分數表!$E$2:$G$6,3,1)</f>
        <v/>
      </c>
      <c r="T36" s="181" t="n"/>
      <c r="U36" s="154">
        <f>IF(T36&lt;分數表!$B$28, 分數表!$C$28,IF(T36="","",VLOOKUP(T36,分數表!$E$20:$G$22,3,1)))</f>
        <v/>
      </c>
      <c r="W36" s="236">
        <f>VLOOKUP(V36,分數表!$I$2:$K$7,3,1)</f>
        <v/>
      </c>
      <c r="Y36" s="236">
        <f>VLOOKUP(X36,分數表!$M$2:$O$6,3,1)</f>
        <v/>
      </c>
      <c r="Z36" s="202" t="n"/>
      <c r="AA36" s="236">
        <f>IF(Z36="O", 分數表!$B$12, 0)</f>
        <v/>
      </c>
      <c r="AB36" s="202" t="n"/>
      <c r="AC36" s="236">
        <f>IF(AB36="O", 分數表!$B$11, 0)</f>
        <v/>
      </c>
      <c r="AD36" s="202" t="n"/>
      <c r="AE36" s="237">
        <f>IF(AD36="O", 分數表!$B$10, 0)</f>
        <v/>
      </c>
      <c r="AG36" s="237">
        <f>AF36*分數表!$B$15</f>
        <v/>
      </c>
      <c r="AI36" s="237">
        <f>AH36*分數表!$C$13</f>
        <v/>
      </c>
      <c r="AJ36" s="151">
        <f>IF(B36="","",IF(AND(R36 &gt;=分數表!$E$2,V36&lt;=分數表!$I$7, X36&lt;=分數表!$M$6,AH36&gt;=分數表!$B$13), ROUND((I36+K36+M36+O36+Q36+S36+U36+W36+Y36+AE36+AC36+AA36+AG36+AI36),0), 0))</f>
        <v/>
      </c>
    </row>
    <row customHeight="1" ht="15.75" r="37" s="136" spans="1:53">
      <c r="A37" s="232" t="n"/>
      <c r="B37" s="233" t="n"/>
      <c r="H37" s="151">
        <f>IF(MIN(E37,F37) =0,0,ROUND(ABS(F37-E37)/MIN(E37,F37)*100,2))</f>
        <v/>
      </c>
      <c r="I37" s="234">
        <f>VLOOKUP(H37,分數表!$E$11:$G$14,3,1)</f>
        <v/>
      </c>
      <c r="J37" s="151">
        <f>IF(MIN(G37,F37) =0,0,ROUND(ABS(F37-G37)/MIN(G37,F37)*100,2))</f>
        <v/>
      </c>
      <c r="K37" s="234">
        <f>VLOOKUP(J37,分數表!$E$11:$G$14,3,1)</f>
        <v/>
      </c>
      <c r="L37" s="151">
        <f>IF(MIN(G37,E37) =0,0,ROUND(ABS(E37-G37)/MIN(G37,E37)*100,2))</f>
        <v/>
      </c>
      <c r="M37" s="234">
        <f>VLOOKUP(L37,分數表!$E$11:$G$14,3,1)</f>
        <v/>
      </c>
      <c r="O37" s="151">
        <f>IF(N37&lt;分數表!$B$26,分數表!$C$26,VLOOKUP(N37,分數表!$A$2:$C$6,3,1))</f>
        <v/>
      </c>
      <c r="P37" s="152" t="n"/>
      <c r="Q37" s="235">
        <f>IF(OR(P37&lt;0, P37=""),0,VLOOKUP(P37,分數表!$A$20:$C$22,3,1))</f>
        <v/>
      </c>
      <c r="S37" s="236">
        <f>VLOOKUP(R37,分數表!$E$2:$G$6,3,1)</f>
        <v/>
      </c>
      <c r="T37" s="152" t="n"/>
      <c r="U37" s="154">
        <f>IF(T37&lt;分數表!$B$28, 分數表!$C$28,IF(T37="","",VLOOKUP(T37,分數表!$E$20:$G$22,3,1)))</f>
        <v/>
      </c>
      <c r="W37" s="236">
        <f>VLOOKUP(V37,分數表!$I$2:$K$7,3,1)</f>
        <v/>
      </c>
      <c r="Y37" s="236">
        <f>VLOOKUP(X37,分數表!$M$2:$O$6,3,1)</f>
        <v/>
      </c>
      <c r="Z37" s="202" t="n"/>
      <c r="AA37" s="236">
        <f>IF(Z37="O", 分數表!$B$12, 0)</f>
        <v/>
      </c>
      <c r="AB37" s="202" t="n"/>
      <c r="AC37" s="236">
        <f>IF(AB37="O", 分數表!$B$11, 0)</f>
        <v/>
      </c>
      <c r="AD37" s="202" t="n"/>
      <c r="AE37" s="237">
        <f>IF(AD37="O", 分數表!$B$10, 0)</f>
        <v/>
      </c>
      <c r="AG37" s="237">
        <f>AF37*分數表!$B$15</f>
        <v/>
      </c>
      <c r="AI37" s="237">
        <f>AH37*分數表!$C$13</f>
        <v/>
      </c>
      <c r="AJ37" s="151">
        <f>IF(B37="","",IF(AND(R37 &gt;=分數表!$E$2,V37&lt;=分數表!$I$7, X37&lt;=分數表!$M$6,AH37&gt;=分數表!$B$13), ROUND((I37+K37+M37+O37+Q37+S37+U37+W37+Y37+AE37+AC37+AA37+AG37+AI37),0), 0))</f>
        <v/>
      </c>
    </row>
    <row customHeight="1" ht="15.75" r="38" s="136" spans="1:53">
      <c r="A38" s="232" t="n"/>
      <c r="B38" s="233" t="n"/>
      <c r="H38" s="151">
        <f>IF(MIN(E38,F38) =0,0,ROUND(ABS(F38-E38)/MIN(E38,F38)*100,2))</f>
        <v/>
      </c>
      <c r="I38" s="234">
        <f>VLOOKUP(H38,分數表!$E$11:$G$14,3,1)</f>
        <v/>
      </c>
      <c r="J38" s="151">
        <f>IF(MIN(G38,F38) =0,0,ROUND(ABS(F38-G38)/MIN(G38,F38)*100,2))</f>
        <v/>
      </c>
      <c r="K38" s="234">
        <f>VLOOKUP(J38,分數表!$E$11:$G$14,3,1)</f>
        <v/>
      </c>
      <c r="L38" s="151">
        <f>IF(MIN(G38,E38) =0,0,ROUND(ABS(E38-G38)/MIN(G38,E38)*100,2))</f>
        <v/>
      </c>
      <c r="M38" s="234">
        <f>VLOOKUP(L38,分數表!$E$11:$G$14,3,1)</f>
        <v/>
      </c>
      <c r="O38" s="151">
        <f>IF(N38&lt;分數表!$B$26,分數表!$C$26,VLOOKUP(N38,分數表!$A$2:$C$6,3,1))</f>
        <v/>
      </c>
      <c r="P38" s="181" t="n"/>
      <c r="Q38" s="235">
        <f>IF(OR(P38&lt;0, P38=""),0,VLOOKUP(P38,分數表!$A$20:$C$22,3,1))</f>
        <v/>
      </c>
      <c r="S38" s="236">
        <f>VLOOKUP(R38,分數表!$E$2:$G$6,3,1)</f>
        <v/>
      </c>
      <c r="T38" s="181" t="n"/>
      <c r="U38" s="154">
        <f>IF(T38&lt;分數表!$B$28, 分數表!$C$28,IF(T38="","",VLOOKUP(T38,分數表!$E$20:$G$22,3,1)))</f>
        <v/>
      </c>
      <c r="W38" s="236">
        <f>VLOOKUP(V38,分數表!$I$2:$K$7,3,1)</f>
        <v/>
      </c>
      <c r="Y38" s="236">
        <f>VLOOKUP(X38,分數表!$M$2:$O$6,3,1)</f>
        <v/>
      </c>
      <c r="Z38" s="202" t="n"/>
      <c r="AA38" s="236">
        <f>IF(Z38="O", 分數表!$B$12, 0)</f>
        <v/>
      </c>
      <c r="AB38" s="202" t="n"/>
      <c r="AC38" s="236">
        <f>IF(AB38="O", 分數表!$B$11, 0)</f>
        <v/>
      </c>
      <c r="AD38" s="202" t="n"/>
      <c r="AE38" s="237">
        <f>IF(AD38="O", 分數表!$B$10, 0)</f>
        <v/>
      </c>
      <c r="AG38" s="237">
        <f>AF38*分數表!$B$15</f>
        <v/>
      </c>
      <c r="AI38" s="237">
        <f>AH38*分數表!$C$13</f>
        <v/>
      </c>
      <c r="AJ38" s="151">
        <f>IF(B38="","",IF(AND(R38 &gt;=分數表!$E$2,V38&lt;=分數表!$I$7, X38&lt;=分數表!$M$6,AH38&gt;=分數表!$B$13), ROUND((I38+K38+M38+O38+Q38+S38+U38+W38+Y38+AE38+AC38+AA38+AG38+AI38),0), 0))</f>
        <v/>
      </c>
    </row>
    <row customHeight="1" ht="15.75" r="39" s="136" spans="1:53">
      <c r="A39" s="232" t="n"/>
      <c r="B39" s="233" t="n"/>
      <c r="H39" s="151">
        <f>IF(MIN(E39,F39) =0,0,ROUND(ABS(F39-E39)/MIN(E39,F39)*100,2))</f>
        <v/>
      </c>
      <c r="I39" s="234">
        <f>VLOOKUP(H39,分數表!$E$11:$G$14,3,1)</f>
        <v/>
      </c>
      <c r="J39" s="151">
        <f>IF(MIN(G39,F39) =0,0,ROUND(ABS(F39-G39)/MIN(G39,F39)*100,2))</f>
        <v/>
      </c>
      <c r="K39" s="234">
        <f>VLOOKUP(J39,分數表!$E$11:$G$14,3,1)</f>
        <v/>
      </c>
      <c r="L39" s="151">
        <f>IF(MIN(G39,E39) =0,0,ROUND(ABS(E39-G39)/MIN(G39,E39)*100,2))</f>
        <v/>
      </c>
      <c r="M39" s="234">
        <f>VLOOKUP(L39,分數表!$E$11:$G$14,3,1)</f>
        <v/>
      </c>
      <c r="O39" s="151">
        <f>IF(N39&lt;分數表!$B$26,分數表!$C$26,VLOOKUP(N39,分數表!$A$2:$C$6,3,1))</f>
        <v/>
      </c>
      <c r="P39" s="152" t="n"/>
      <c r="Q39" s="235">
        <f>IF(OR(P39&lt;0, P39=""),0,VLOOKUP(P39,分數表!$A$20:$C$22,3,1))</f>
        <v/>
      </c>
      <c r="S39" s="236">
        <f>VLOOKUP(R39,分數表!$E$2:$G$6,3,1)</f>
        <v/>
      </c>
      <c r="T39" s="152" t="n"/>
      <c r="U39" s="154">
        <f>IF(T39&lt;分數表!$B$28, 分數表!$C$28,IF(T39="","",VLOOKUP(T39,分數表!$E$20:$G$22,3,1)))</f>
        <v/>
      </c>
      <c r="W39" s="236">
        <f>VLOOKUP(V39,分數表!$I$2:$K$7,3,1)</f>
        <v/>
      </c>
      <c r="Y39" s="236">
        <f>VLOOKUP(X39,分數表!$M$2:$O$6,3,1)</f>
        <v/>
      </c>
      <c r="Z39" s="202" t="n"/>
      <c r="AA39" s="236">
        <f>IF(Z39="O", 分數表!$B$12, 0)</f>
        <v/>
      </c>
      <c r="AB39" s="202" t="n"/>
      <c r="AC39" s="236">
        <f>IF(AB39="O", 分數表!$B$11, 0)</f>
        <v/>
      </c>
      <c r="AD39" s="202" t="n"/>
      <c r="AE39" s="237">
        <f>IF(AD39="O", 分數表!$B$10, 0)</f>
        <v/>
      </c>
      <c r="AG39" s="237">
        <f>AF39*分數表!$B$15</f>
        <v/>
      </c>
      <c r="AI39" s="237">
        <f>AH39*分數表!$C$13</f>
        <v/>
      </c>
      <c r="AJ39" s="151">
        <f>IF(B39="","",IF(AND(R39 &gt;=分數表!$E$2,V39&lt;=分數表!$I$7, X39&lt;=分數表!$M$6,AH39&gt;=分數表!$B$13), ROUND((I39+K39+M39+O39+Q39+S39+U39+W39+Y39+AE39+AC39+AA39+AG39+AI39),0), 0))</f>
        <v/>
      </c>
    </row>
    <row customHeight="1" ht="15.75" r="40" s="136" spans="1:53">
      <c r="A40" s="232" t="n"/>
      <c r="B40" s="233" t="n"/>
      <c r="H40" s="151">
        <f>IF(MIN(E40,F40) =0,0,ROUND(ABS(F40-E40)/MIN(E40,F40)*100,2))</f>
        <v/>
      </c>
      <c r="I40" s="234">
        <f>VLOOKUP(H40,分數表!$E$11:$G$14,3,1)</f>
        <v/>
      </c>
      <c r="J40" s="151">
        <f>IF(MIN(G40,F40) =0,0,ROUND(ABS(F40-G40)/MIN(G40,F40)*100,2))</f>
        <v/>
      </c>
      <c r="K40" s="234">
        <f>VLOOKUP(J40,分數表!$E$11:$G$14,3,1)</f>
        <v/>
      </c>
      <c r="L40" s="151">
        <f>IF(MIN(G40,E40) =0,0,ROUND(ABS(E40-G40)/MIN(G40,E40)*100,2))</f>
        <v/>
      </c>
      <c r="M40" s="234">
        <f>VLOOKUP(L40,分數表!$E$11:$G$14,3,1)</f>
        <v/>
      </c>
      <c r="O40" s="151">
        <f>IF(N40&lt;分數表!$B$26,分數表!$C$26,VLOOKUP(N40,分數表!$A$2:$C$6,3,1))</f>
        <v/>
      </c>
      <c r="P40" s="181" t="n"/>
      <c r="Q40" s="235">
        <f>IF(OR(P40&lt;0, P40=""),0,VLOOKUP(P40,分數表!$A$20:$C$22,3,1))</f>
        <v/>
      </c>
      <c r="S40" s="236">
        <f>VLOOKUP(R40,分數表!$E$2:$G$6,3,1)</f>
        <v/>
      </c>
      <c r="T40" s="181" t="n"/>
      <c r="U40" s="154">
        <f>IF(T40&lt;分數表!$B$28, 分數表!$C$28,IF(T40="","",VLOOKUP(T40,分數表!$E$20:$G$22,3,1)))</f>
        <v/>
      </c>
      <c r="W40" s="236">
        <f>VLOOKUP(V40,分數表!$I$2:$K$7,3,1)</f>
        <v/>
      </c>
      <c r="Y40" s="236">
        <f>VLOOKUP(X40,分數表!$M$2:$O$6,3,1)</f>
        <v/>
      </c>
      <c r="Z40" s="202" t="n"/>
      <c r="AA40" s="236">
        <f>IF(Z40="O", 分數表!$B$12, 0)</f>
        <v/>
      </c>
      <c r="AB40" s="202" t="n"/>
      <c r="AC40" s="236">
        <f>IF(AB40="O", 分數表!$B$11, 0)</f>
        <v/>
      </c>
      <c r="AD40" s="202" t="n"/>
      <c r="AE40" s="237">
        <f>IF(AD40="O", 分數表!$B$10, 0)</f>
        <v/>
      </c>
      <c r="AG40" s="237">
        <f>AF40*分數表!$B$15</f>
        <v/>
      </c>
      <c r="AI40" s="237">
        <f>AH40*分數表!$C$13</f>
        <v/>
      </c>
      <c r="AJ40" s="151">
        <f>IF(B40="","",IF(AND(R40 &gt;=分數表!$E$2,V40&lt;=分數表!$I$7, X40&lt;=分數表!$M$6,AH40&gt;=分數表!$B$13), ROUND((I40+K40+M40+O40+Q40+S40+U40+W40+Y40+AE40+AC40+AA40+AG40+AI40),0), 0))</f>
        <v/>
      </c>
    </row>
    <row customHeight="1" ht="15.75" r="41" s="136" spans="1:53">
      <c r="A41" s="232" t="n"/>
      <c r="B41" s="233" t="n"/>
      <c r="H41" s="151">
        <f>IF(MIN(E41,F41) =0,0,ROUND(ABS(F41-E41)/MIN(E41,F41)*100,2))</f>
        <v/>
      </c>
      <c r="I41" s="234">
        <f>VLOOKUP(H41,分數表!$E$11:$G$14,3,1)</f>
        <v/>
      </c>
      <c r="J41" s="151">
        <f>IF(MIN(G41,F41) =0,0,ROUND(ABS(F41-G41)/MIN(G41,F41)*100,2))</f>
        <v/>
      </c>
      <c r="K41" s="234">
        <f>VLOOKUP(J41,分數表!$E$11:$G$14,3,1)</f>
        <v/>
      </c>
      <c r="L41" s="151">
        <f>IF(MIN(G41,E41) =0,0,ROUND(ABS(E41-G41)/MIN(G41,E41)*100,2))</f>
        <v/>
      </c>
      <c r="M41" s="234">
        <f>VLOOKUP(L41,分數表!$E$11:$G$14,3,1)</f>
        <v/>
      </c>
      <c r="O41" s="151">
        <f>IF(N41&lt;分數表!$B$26,分數表!$C$26,VLOOKUP(N41,分數表!$A$2:$C$6,3,1))</f>
        <v/>
      </c>
      <c r="P41" s="152" t="n"/>
      <c r="Q41" s="235">
        <f>IF(OR(P41&lt;0, P41=""),0,VLOOKUP(P41,分數表!$A$20:$C$22,3,1))</f>
        <v/>
      </c>
      <c r="S41" s="236">
        <f>VLOOKUP(R41,分數表!$E$2:$G$6,3,1)</f>
        <v/>
      </c>
      <c r="T41" s="152" t="n"/>
      <c r="U41" s="154">
        <f>IF(T41&lt;分數表!$B$28, 分數表!$C$28,IF(T41="","",VLOOKUP(T41,分數表!$E$20:$G$22,3,1)))</f>
        <v/>
      </c>
      <c r="W41" s="236">
        <f>VLOOKUP(V41,分數表!$I$2:$K$7,3,1)</f>
        <v/>
      </c>
      <c r="Y41" s="236">
        <f>VLOOKUP(X41,分數表!$M$2:$O$6,3,1)</f>
        <v/>
      </c>
      <c r="Z41" s="202" t="n"/>
      <c r="AA41" s="236">
        <f>IF(Z41="O", 分數表!$B$12, 0)</f>
        <v/>
      </c>
      <c r="AB41" s="202" t="n"/>
      <c r="AC41" s="236">
        <f>IF(AB41="O", 分數表!$B$11, 0)</f>
        <v/>
      </c>
      <c r="AD41" s="202" t="n"/>
      <c r="AE41" s="237">
        <f>IF(AD41="O", 分數表!$B$10, 0)</f>
        <v/>
      </c>
      <c r="AG41" s="237">
        <f>AF41*分數表!$B$15</f>
        <v/>
      </c>
      <c r="AI41" s="237">
        <f>AH41*分數表!$C$13</f>
        <v/>
      </c>
      <c r="AJ41" s="151">
        <f>IF(B41="","",IF(AND(R41 &gt;=分數表!$E$2,V41&lt;=分數表!$I$7, X41&lt;=分數表!$M$6,AH41&gt;=分數表!$B$13), ROUND((I41+K41+M41+O41+Q41+S41+U41+W41+Y41+AE41+AC41+AA41+AG41+AI41),0), 0))</f>
        <v/>
      </c>
    </row>
    <row customHeight="1" ht="15.75" r="42" s="136" spans="1:53">
      <c r="A42" s="232" t="n"/>
      <c r="B42" s="233" t="n"/>
      <c r="H42" s="151">
        <f>IF(MIN(E42,F42) =0,0,ROUND(ABS(F42-E42)/MIN(E42,F42)*100,2))</f>
        <v/>
      </c>
      <c r="I42" s="234">
        <f>VLOOKUP(H42,分數表!$E$11:$G$14,3,1)</f>
        <v/>
      </c>
      <c r="J42" s="151">
        <f>IF(MIN(G42,F42) =0,0,ROUND(ABS(F42-G42)/MIN(G42,F42)*100,2))</f>
        <v/>
      </c>
      <c r="K42" s="234">
        <f>VLOOKUP(J42,分數表!$E$11:$G$14,3,1)</f>
        <v/>
      </c>
      <c r="L42" s="151">
        <f>IF(MIN(G42,E42) =0,0,ROUND(ABS(E42-G42)/MIN(G42,E42)*100,2))</f>
        <v/>
      </c>
      <c r="M42" s="234">
        <f>VLOOKUP(L42,分數表!$E$11:$G$14,3,1)</f>
        <v/>
      </c>
      <c r="O42" s="151">
        <f>IF(N42&lt;分數表!$B$26,分數表!$C$26,VLOOKUP(N42,分數表!$A$2:$C$6,3,1))</f>
        <v/>
      </c>
      <c r="P42" s="181" t="n"/>
      <c r="Q42" s="235">
        <f>IF(OR(P42&lt;0, P42=""),0,VLOOKUP(P42,分數表!$A$20:$C$22,3,1))</f>
        <v/>
      </c>
      <c r="S42" s="236">
        <f>VLOOKUP(R42,分數表!$E$2:$G$6,3,1)</f>
        <v/>
      </c>
      <c r="T42" s="181" t="n"/>
      <c r="U42" s="154">
        <f>IF(T42&lt;分數表!$B$28, 分數表!$C$28,IF(T42="","",VLOOKUP(T42,分數表!$E$20:$G$22,3,1)))</f>
        <v/>
      </c>
      <c r="W42" s="236">
        <f>VLOOKUP(V42,分數表!$I$2:$K$7,3,1)</f>
        <v/>
      </c>
      <c r="Y42" s="236">
        <f>VLOOKUP(X42,分數表!$M$2:$O$6,3,1)</f>
        <v/>
      </c>
      <c r="Z42" s="202" t="n"/>
      <c r="AA42" s="236">
        <f>IF(Z42="O", 分數表!$B$12, 0)</f>
        <v/>
      </c>
      <c r="AB42" s="202" t="n"/>
      <c r="AC42" s="236">
        <f>IF(AB42="O", 分數表!$B$11, 0)</f>
        <v/>
      </c>
      <c r="AD42" s="202" t="n"/>
      <c r="AE42" s="237">
        <f>IF(AD42="O", 分數表!$B$10, 0)</f>
        <v/>
      </c>
      <c r="AG42" s="237">
        <f>AF42*分數表!$B$15</f>
        <v/>
      </c>
      <c r="AI42" s="237">
        <f>AH42*分數表!$C$13</f>
        <v/>
      </c>
      <c r="AJ42" s="151">
        <f>IF(B42="","",IF(AND(R42 &gt;=分數表!$E$2,V42&lt;=分數表!$I$7, X42&lt;=分數表!$M$6,AH42&gt;=分數表!$B$13), ROUND((I42+K42+M42+O42+Q42+S42+U42+W42+Y42+AE42+AC42+AA42+AG42+AI42),0), 0))</f>
        <v/>
      </c>
    </row>
    <row customHeight="1" ht="15.75" r="43" s="136" spans="1:53">
      <c r="A43" s="232" t="n"/>
      <c r="B43" s="233" t="n"/>
      <c r="H43" s="151">
        <f>IF(MIN(E43,F43) =0,0,ROUND(ABS(F43-E43)/MIN(E43,F43)*100,2))</f>
        <v/>
      </c>
      <c r="I43" s="234">
        <f>VLOOKUP(H43,分數表!$E$11:$G$14,3,1)</f>
        <v/>
      </c>
      <c r="J43" s="151">
        <f>IF(MIN(G43,F43) =0,0,ROUND(ABS(F43-G43)/MIN(G43,F43)*100,2))</f>
        <v/>
      </c>
      <c r="K43" s="234">
        <f>VLOOKUP(J43,分數表!$E$11:$G$14,3,1)</f>
        <v/>
      </c>
      <c r="L43" s="151">
        <f>IF(MIN(G43,E43) =0,0,ROUND(ABS(E43-G43)/MIN(G43,E43)*100,2))</f>
        <v/>
      </c>
      <c r="M43" s="234">
        <f>VLOOKUP(L43,分數表!$E$11:$G$14,3,1)</f>
        <v/>
      </c>
      <c r="O43" s="151">
        <f>IF(N43&lt;分數表!$B$26,分數表!$C$26,VLOOKUP(N43,分數表!$A$2:$C$6,3,1))</f>
        <v/>
      </c>
      <c r="P43" s="152" t="n"/>
      <c r="Q43" s="235">
        <f>IF(OR(P43&lt;0, P43=""),0,VLOOKUP(P43,分數表!$A$20:$C$22,3,1))</f>
        <v/>
      </c>
      <c r="S43" s="236">
        <f>VLOOKUP(R43,分數表!$E$2:$G$6,3,1)</f>
        <v/>
      </c>
      <c r="T43" s="152" t="n"/>
      <c r="U43" s="154">
        <f>IF(T43&lt;分數表!$B$28, 分數表!$C$28,IF(T43="","",VLOOKUP(T43,分數表!$E$20:$G$22,3,1)))</f>
        <v/>
      </c>
      <c r="W43" s="236">
        <f>VLOOKUP(V43,分數表!$I$2:$K$7,3,1)</f>
        <v/>
      </c>
      <c r="Y43" s="236">
        <f>VLOOKUP(X43,分數表!$M$2:$O$6,3,1)</f>
        <v/>
      </c>
      <c r="Z43" s="202" t="n"/>
      <c r="AA43" s="236">
        <f>IF(Z43="O", 分數表!$B$12, 0)</f>
        <v/>
      </c>
      <c r="AB43" s="202" t="n"/>
      <c r="AC43" s="236">
        <f>IF(AB43="O", 分數表!$B$11, 0)</f>
        <v/>
      </c>
      <c r="AD43" s="202" t="n"/>
      <c r="AE43" s="237">
        <f>IF(AD43="O", 分數表!$B$10, 0)</f>
        <v/>
      </c>
      <c r="AG43" s="237">
        <f>AF43*分數表!$B$15</f>
        <v/>
      </c>
      <c r="AI43" s="237">
        <f>AH43*分數表!$C$13</f>
        <v/>
      </c>
      <c r="AJ43" s="151">
        <f>IF(B43="","",IF(AND(R43 &gt;=分數表!$E$2,V43&lt;=分數表!$I$7, X43&lt;=分數表!$M$6,AH43&gt;=分數表!$B$13), ROUND((I43+K43+M43+O43+Q43+S43+U43+W43+Y43+AE43+AC43+AA43+AG43+AI43),0), 0))</f>
        <v/>
      </c>
    </row>
    <row customHeight="1" ht="15.75" r="44" s="136" spans="1:53">
      <c r="A44" s="232" t="n"/>
      <c r="B44" s="233" t="n"/>
      <c r="H44" s="151">
        <f>IF(MIN(E44,F44) =0,0,ROUND(ABS(F44-E44)/MIN(E44,F44)*100,2))</f>
        <v/>
      </c>
      <c r="I44" s="234">
        <f>VLOOKUP(H44,分數表!$E$11:$G$14,3,1)</f>
        <v/>
      </c>
      <c r="J44" s="151">
        <f>IF(MIN(G44,F44) =0,0,ROUND(ABS(F44-G44)/MIN(G44,F44)*100,2))</f>
        <v/>
      </c>
      <c r="K44" s="234">
        <f>VLOOKUP(J44,分數表!$E$11:$G$14,3,1)</f>
        <v/>
      </c>
      <c r="L44" s="151">
        <f>IF(MIN(G44,E44) =0,0,ROUND(ABS(E44-G44)/MIN(G44,E44)*100,2))</f>
        <v/>
      </c>
      <c r="M44" s="234">
        <f>VLOOKUP(L44,分數表!$E$11:$G$14,3,1)</f>
        <v/>
      </c>
      <c r="O44" s="151">
        <f>IF(N44&lt;分數表!$B$26,分數表!$C$26,VLOOKUP(N44,分數表!$A$2:$C$6,3,1))</f>
        <v/>
      </c>
      <c r="P44" s="181" t="n"/>
      <c r="Q44" s="235">
        <f>IF(OR(P44&lt;0, P44=""),0,VLOOKUP(P44,分數表!$A$20:$C$22,3,1))</f>
        <v/>
      </c>
      <c r="S44" s="236">
        <f>VLOOKUP(R44,分數表!$E$2:$G$6,3,1)</f>
        <v/>
      </c>
      <c r="T44" s="181" t="n"/>
      <c r="U44" s="154">
        <f>IF(T44&lt;分數表!$B$28, 分數表!$C$28,IF(T44="","",VLOOKUP(T44,分數表!$E$20:$G$22,3,1)))</f>
        <v/>
      </c>
      <c r="W44" s="236">
        <f>VLOOKUP(V44,分數表!$I$2:$K$7,3,1)</f>
        <v/>
      </c>
      <c r="Y44" s="236">
        <f>VLOOKUP(X44,分數表!$M$2:$O$6,3,1)</f>
        <v/>
      </c>
      <c r="Z44" s="202" t="n"/>
      <c r="AA44" s="236">
        <f>IF(Z44="O", 分數表!$B$12, 0)</f>
        <v/>
      </c>
      <c r="AB44" s="202" t="n"/>
      <c r="AC44" s="236">
        <f>IF(AB44="O", 分數表!$B$11, 0)</f>
        <v/>
      </c>
      <c r="AD44" s="202" t="n"/>
      <c r="AE44" s="237">
        <f>IF(AD44="O", 分數表!$B$10, 0)</f>
        <v/>
      </c>
      <c r="AG44" s="237">
        <f>AF44*分數表!$B$15</f>
        <v/>
      </c>
      <c r="AI44" s="237">
        <f>AH44*分數表!$C$13</f>
        <v/>
      </c>
      <c r="AJ44" s="151">
        <f>IF(B44="","",IF(AND(R44 &gt;=分數表!$E$2,V44&lt;=分數表!$I$7, X44&lt;=分數表!$M$6,AH44&gt;=分數表!$B$13), ROUND((I44+K44+M44+O44+Q44+S44+U44+W44+Y44+AE44+AC44+AA44+AG44+AI44),0), 0))</f>
        <v/>
      </c>
    </row>
    <row customHeight="1" ht="15.75" r="45" s="136" spans="1:53">
      <c r="A45" s="232" t="n"/>
      <c r="B45" s="233" t="n"/>
      <c r="H45" s="151">
        <f>IF(MIN(E45,F45) =0,0,ROUND(ABS(F45-E45)/MIN(E45,F45)*100,2))</f>
        <v/>
      </c>
      <c r="I45" s="234">
        <f>VLOOKUP(H45,分數表!$E$11:$G$14,3,1)</f>
        <v/>
      </c>
      <c r="J45" s="151">
        <f>IF(MIN(G45,F45) =0,0,ROUND(ABS(F45-G45)/MIN(G45,F45)*100,2))</f>
        <v/>
      </c>
      <c r="K45" s="234">
        <f>VLOOKUP(J45,分數表!$E$11:$G$14,3,1)</f>
        <v/>
      </c>
      <c r="L45" s="151">
        <f>IF(MIN(G45,E45) =0,0,ROUND(ABS(E45-G45)/MIN(G45,E45)*100,2))</f>
        <v/>
      </c>
      <c r="M45" s="234">
        <f>VLOOKUP(L45,分數表!$E$11:$G$14,3,1)</f>
        <v/>
      </c>
      <c r="O45" s="151">
        <f>IF(N45&lt;分數表!$B$26,分數表!$C$26,VLOOKUP(N45,分數表!$A$2:$C$6,3,1))</f>
        <v/>
      </c>
      <c r="P45" s="152" t="n"/>
      <c r="Q45" s="235">
        <f>IF(OR(P45&lt;0, P45=""),0,VLOOKUP(P45,分數表!$A$20:$C$22,3,1))</f>
        <v/>
      </c>
      <c r="S45" s="236">
        <f>VLOOKUP(R45,分數表!$E$2:$G$6,3,1)</f>
        <v/>
      </c>
      <c r="T45" s="152" t="n"/>
      <c r="U45" s="154">
        <f>IF(T45&lt;分數表!$B$28, 分數表!$C$28,IF(T45="","",VLOOKUP(T45,分數表!$E$20:$G$22,3,1)))</f>
        <v/>
      </c>
      <c r="W45" s="236">
        <f>VLOOKUP(V45,分數表!$I$2:$K$7,3,1)</f>
        <v/>
      </c>
      <c r="Y45" s="236">
        <f>VLOOKUP(X45,分數表!$M$2:$O$6,3,1)</f>
        <v/>
      </c>
      <c r="Z45" s="202" t="n"/>
      <c r="AA45" s="236">
        <f>IF(Z45="O", 分數表!$B$12, 0)</f>
        <v/>
      </c>
      <c r="AB45" s="202" t="n"/>
      <c r="AC45" s="236">
        <f>IF(AB45="O", 分數表!$B$11, 0)</f>
        <v/>
      </c>
      <c r="AD45" s="202" t="n"/>
      <c r="AE45" s="237">
        <f>IF(AD45="O", 分數表!$B$10, 0)</f>
        <v/>
      </c>
      <c r="AG45" s="237">
        <f>AF45*分數表!$B$15</f>
        <v/>
      </c>
      <c r="AI45" s="237">
        <f>AH45*分數表!$C$13</f>
        <v/>
      </c>
      <c r="AJ45" s="151">
        <f>IF(B45="","",IF(AND(R45 &gt;=分數表!$E$2,V45&lt;=分數表!$I$7, X45&lt;=分數表!$M$6,AH45&gt;=分數表!$B$13), ROUND((I45+K45+M45+O45+Q45+S45+U45+W45+Y45+AE45+AC45+AA45+AG45+AI45),0), 0))</f>
        <v/>
      </c>
    </row>
    <row customHeight="1" ht="15.75" r="46" s="136" spans="1:53">
      <c r="A46" s="232" t="n"/>
      <c r="B46" s="233" t="n"/>
      <c r="H46" s="151">
        <f>IF(MIN(E46,F46) =0,0,ROUND(ABS(F46-E46)/MIN(E46,F46)*100,2))</f>
        <v/>
      </c>
      <c r="I46" s="234">
        <f>VLOOKUP(H46,分數表!$E$11:$G$14,3,1)</f>
        <v/>
      </c>
      <c r="J46" s="151">
        <f>IF(MIN(G46,F46) =0,0,ROUND(ABS(F46-G46)/MIN(G46,F46)*100,2))</f>
        <v/>
      </c>
      <c r="K46" s="234">
        <f>VLOOKUP(J46,分數表!$E$11:$G$14,3,1)</f>
        <v/>
      </c>
      <c r="L46" s="151">
        <f>IF(MIN(G46,E46) =0,0,ROUND(ABS(E46-G46)/MIN(G46,E46)*100,2))</f>
        <v/>
      </c>
      <c r="M46" s="234">
        <f>VLOOKUP(L46,分數表!$E$11:$G$14,3,1)</f>
        <v/>
      </c>
      <c r="O46" s="151">
        <f>IF(N46&lt;分數表!$B$26,分數表!$C$26,VLOOKUP(N46,分數表!$A$2:$C$6,3,1))</f>
        <v/>
      </c>
      <c r="P46" s="181" t="n"/>
      <c r="Q46" s="235">
        <f>IF(OR(P46&lt;0, P46=""),0,VLOOKUP(P46,分數表!$A$20:$C$22,3,1))</f>
        <v/>
      </c>
      <c r="S46" s="236">
        <f>VLOOKUP(R46,分數表!$E$2:$G$6,3,1)</f>
        <v/>
      </c>
      <c r="T46" s="181" t="n"/>
      <c r="U46" s="154">
        <f>IF(T46&lt;分數表!$B$28, 分數表!$C$28,IF(T46="","",VLOOKUP(T46,分數表!$E$20:$G$22,3,1)))</f>
        <v/>
      </c>
      <c r="W46" s="236">
        <f>VLOOKUP(V46,分數表!$I$2:$K$7,3,1)</f>
        <v/>
      </c>
      <c r="Y46" s="236">
        <f>VLOOKUP(X46,分數表!$M$2:$O$6,3,1)</f>
        <v/>
      </c>
      <c r="Z46" s="202" t="n"/>
      <c r="AA46" s="236">
        <f>IF(Z46="O", 分數表!$B$12, 0)</f>
        <v/>
      </c>
      <c r="AB46" s="202" t="n"/>
      <c r="AC46" s="236">
        <f>IF(AB46="O", 分數表!$B$11, 0)</f>
        <v/>
      </c>
      <c r="AD46" s="202" t="n"/>
      <c r="AE46" s="237">
        <f>IF(AD46="O", 分數表!$B$10, 0)</f>
        <v/>
      </c>
      <c r="AG46" s="237">
        <f>AF46*分數表!$B$15</f>
        <v/>
      </c>
      <c r="AI46" s="237">
        <f>AH46*分數表!$C$13</f>
        <v/>
      </c>
      <c r="AJ46" s="151">
        <f>IF(B46="","",IF(AND(R46 &gt;=分數表!$E$2,V46&lt;=分數表!$I$7, X46&lt;=分數表!$M$6,AH46&gt;=分數表!$B$13), ROUND((I46+K46+M46+O46+Q46+S46+U46+W46+Y46+AE46+AC46+AA46+AG46+AI46),0), 0))</f>
        <v/>
      </c>
    </row>
    <row customHeight="1" ht="15.75" r="47" s="136" spans="1:53">
      <c r="A47" s="232" t="n"/>
      <c r="B47" s="233" t="n"/>
      <c r="H47" s="151">
        <f>IF(MIN(E47,F47) =0,0,ROUND(ABS(F47-E47)/MIN(E47,F47)*100,2))</f>
        <v/>
      </c>
      <c r="I47" s="234">
        <f>VLOOKUP(H47,分數表!$E$11:$G$14,3,1)</f>
        <v/>
      </c>
      <c r="J47" s="151">
        <f>IF(MIN(G47,F47) =0,0,ROUND(ABS(F47-G47)/MIN(G47,F47)*100,2))</f>
        <v/>
      </c>
      <c r="K47" s="234">
        <f>VLOOKUP(J47,分數表!$E$11:$G$14,3,1)</f>
        <v/>
      </c>
      <c r="L47" s="151">
        <f>IF(MIN(G47,E47) =0,0,ROUND(ABS(E47-G47)/MIN(G47,E47)*100,2))</f>
        <v/>
      </c>
      <c r="M47" s="234">
        <f>VLOOKUP(L47,分數表!$E$11:$G$14,3,1)</f>
        <v/>
      </c>
      <c r="O47" s="151">
        <f>IF(N47&lt;分數表!$B$26,分數表!$C$26,VLOOKUP(N47,分數表!$A$2:$C$6,3,1))</f>
        <v/>
      </c>
      <c r="P47" s="152" t="n"/>
      <c r="Q47" s="235">
        <f>IF(OR(P47&lt;0, P47=""),0,VLOOKUP(P47,分數表!$A$20:$C$22,3,1))</f>
        <v/>
      </c>
      <c r="S47" s="236">
        <f>VLOOKUP(R47,分數表!$E$2:$G$6,3,1)</f>
        <v/>
      </c>
      <c r="T47" s="152" t="n"/>
      <c r="U47" s="154">
        <f>IF(T47&lt;分數表!$B$28, 分數表!$C$28,IF(T47="","",VLOOKUP(T47,分數表!$E$20:$G$22,3,1)))</f>
        <v/>
      </c>
      <c r="W47" s="236">
        <f>VLOOKUP(V47,分數表!$I$2:$K$7,3,1)</f>
        <v/>
      </c>
      <c r="Y47" s="236">
        <f>VLOOKUP(X47,分數表!$M$2:$O$6,3,1)</f>
        <v/>
      </c>
      <c r="Z47" s="202" t="n"/>
      <c r="AA47" s="236">
        <f>IF(Z47="O", 分數表!$B$12, 0)</f>
        <v/>
      </c>
      <c r="AB47" s="202" t="n"/>
      <c r="AC47" s="236">
        <f>IF(AB47="O", 分數表!$B$11, 0)</f>
        <v/>
      </c>
      <c r="AD47" s="202" t="n"/>
      <c r="AE47" s="237">
        <f>IF(AD47="O", 分數表!$B$10, 0)</f>
        <v/>
      </c>
      <c r="AG47" s="237">
        <f>AF47*分數表!$B$15</f>
        <v/>
      </c>
      <c r="AI47" s="237">
        <f>AH47*分數表!$C$13</f>
        <v/>
      </c>
      <c r="AJ47" s="151">
        <f>IF(B47="","",IF(AND(R47 &gt;=分數表!$E$2,V47&lt;=分數表!$I$7, X47&lt;=分數表!$M$6,AH47&gt;=分數表!$B$13), ROUND((I47+K47+M47+O47+Q47+S47+U47+W47+Y47+AE47+AC47+AA47+AG47+AI47),0), 0))</f>
        <v/>
      </c>
    </row>
    <row customHeight="1" ht="15.75" r="48" s="136" spans="1:53">
      <c r="A48" s="232" t="n"/>
      <c r="B48" s="233" t="n"/>
      <c r="H48" s="151">
        <f>IF(MIN(E48,F48) =0,0,ROUND(ABS(F48-E48)/MIN(E48,F48)*100,2))</f>
        <v/>
      </c>
      <c r="I48" s="234">
        <f>VLOOKUP(H48,分數表!$E$11:$G$14,3,1)</f>
        <v/>
      </c>
      <c r="J48" s="151">
        <f>IF(MIN(G48,F48) =0,0,ROUND(ABS(F48-G48)/MIN(G48,F48)*100,2))</f>
        <v/>
      </c>
      <c r="K48" s="234">
        <f>VLOOKUP(J48,分數表!$E$11:$G$14,3,1)</f>
        <v/>
      </c>
      <c r="L48" s="151">
        <f>IF(MIN(G48,E48) =0,0,ROUND(ABS(E48-G48)/MIN(G48,E48)*100,2))</f>
        <v/>
      </c>
      <c r="M48" s="234">
        <f>VLOOKUP(L48,分數表!$E$11:$G$14,3,1)</f>
        <v/>
      </c>
      <c r="O48" s="151">
        <f>IF(N48&lt;分數表!$B$26,分數表!$C$26,VLOOKUP(N48,分數表!$A$2:$C$6,3,1))</f>
        <v/>
      </c>
      <c r="P48" s="181" t="n"/>
      <c r="Q48" s="235">
        <f>IF(OR(P48&lt;0, P48=""),0,VLOOKUP(P48,分數表!$A$20:$C$22,3,1))</f>
        <v/>
      </c>
      <c r="S48" s="236">
        <f>VLOOKUP(R48,分數表!$E$2:$G$6,3,1)</f>
        <v/>
      </c>
      <c r="T48" s="181" t="n"/>
      <c r="U48" s="154">
        <f>IF(T48&lt;分數表!$B$28, 分數表!$C$28,IF(T48="","",VLOOKUP(T48,分數表!$E$20:$G$22,3,1)))</f>
        <v/>
      </c>
      <c r="W48" s="236">
        <f>VLOOKUP(V48,分數表!$I$2:$K$7,3,1)</f>
        <v/>
      </c>
      <c r="Y48" s="236">
        <f>VLOOKUP(X48,分數表!$M$2:$O$6,3,1)</f>
        <v/>
      </c>
      <c r="Z48" s="202" t="n"/>
      <c r="AA48" s="236">
        <f>IF(Z48="O", 分數表!$B$12, 0)</f>
        <v/>
      </c>
      <c r="AB48" s="202" t="n"/>
      <c r="AC48" s="236">
        <f>IF(AB48="O", 分數表!$B$11, 0)</f>
        <v/>
      </c>
      <c r="AD48" s="202" t="n"/>
      <c r="AE48" s="237">
        <f>IF(AD48="O", 分數表!$B$10, 0)</f>
        <v/>
      </c>
      <c r="AG48" s="237">
        <f>AF48*分數表!$B$15</f>
        <v/>
      </c>
      <c r="AI48" s="237">
        <f>AH48*分數表!$C$13</f>
        <v/>
      </c>
      <c r="AJ48" s="151">
        <f>IF(B48="","",IF(AND(R48 &gt;=分數表!$E$2,V48&lt;=分數表!$I$7, X48&lt;=分數表!$M$6,AH48&gt;=分數表!$B$13), ROUND((I48+K48+M48+O48+Q48+S48+U48+W48+Y48+AE48+AC48+AA48+AG48+AI48),0), 0))</f>
        <v/>
      </c>
    </row>
    <row customHeight="1" ht="15.75" r="49" s="136" spans="1:53">
      <c r="A49" s="232" t="n"/>
      <c r="B49" s="233" t="n"/>
      <c r="H49" s="151">
        <f>IF(MIN(E49,F49) =0,0,ROUND(ABS(F49-E49)/MIN(E49,F49)*100,2))</f>
        <v/>
      </c>
      <c r="I49" s="234">
        <f>VLOOKUP(H49,分數表!$E$11:$G$14,3,1)</f>
        <v/>
      </c>
      <c r="J49" s="151">
        <f>IF(MIN(G49,F49) =0,0,ROUND(ABS(F49-G49)/MIN(G49,F49)*100,2))</f>
        <v/>
      </c>
      <c r="K49" s="234">
        <f>VLOOKUP(J49,分數表!$E$11:$G$14,3,1)</f>
        <v/>
      </c>
      <c r="L49" s="151">
        <f>IF(MIN(G49,E49) =0,0,ROUND(ABS(E49-G49)/MIN(G49,E49)*100,2))</f>
        <v/>
      </c>
      <c r="M49" s="234">
        <f>VLOOKUP(L49,分數表!$E$11:$G$14,3,1)</f>
        <v/>
      </c>
      <c r="O49" s="151">
        <f>IF(N49&lt;分數表!$B$26,分數表!$C$26,VLOOKUP(N49,分數表!$A$2:$C$6,3,1))</f>
        <v/>
      </c>
      <c r="P49" s="152" t="n"/>
      <c r="Q49" s="235">
        <f>IF(OR(P49&lt;0, P49=""),0,VLOOKUP(P49,分數表!$A$20:$C$22,3,1))</f>
        <v/>
      </c>
      <c r="S49" s="236">
        <f>VLOOKUP(R49,分數表!$E$2:$G$6,3,1)</f>
        <v/>
      </c>
      <c r="T49" s="152" t="n"/>
      <c r="U49" s="154">
        <f>IF(T49&lt;分數表!$B$28, 分數表!$C$28,IF(T49="","",VLOOKUP(T49,分數表!$E$20:$G$22,3,1)))</f>
        <v/>
      </c>
      <c r="W49" s="138" t="n"/>
      <c r="Y49" s="236">
        <f>VLOOKUP(X49,分數表!$M$2:$O$6,3,1)</f>
        <v/>
      </c>
      <c r="Z49" s="202" t="n"/>
      <c r="AA49" s="236">
        <f>IF(Z49="O", 分數表!$B$12, 0)</f>
        <v/>
      </c>
      <c r="AB49" s="202" t="n"/>
      <c r="AC49" s="236">
        <f>IF(AB49="O", 分數表!$B$11, 0)</f>
        <v/>
      </c>
      <c r="AD49" s="202" t="n"/>
      <c r="AE49" s="237">
        <f>IF(AD49="O", 分數表!$B$10, 0)</f>
        <v/>
      </c>
      <c r="AG49" s="237">
        <f>AF49*分數表!$B$15</f>
        <v/>
      </c>
      <c r="AI49" s="237">
        <f>AH49*分數表!$C$13</f>
        <v/>
      </c>
      <c r="AJ49" s="151">
        <f>IF(B49="","",IF(AND(R49 &gt;=分數表!$E$2,V49&lt;=分數表!$I$7, X49&lt;=分數表!$M$6,AH49&gt;=分數表!$B$13), ROUND((I49+K49+M49+O49+Q49+S49+U49+W49+Y49+AE49+AC49+AA49+AG49+AI49),0), 0))</f>
        <v/>
      </c>
    </row>
    <row customHeight="1" ht="15.75" r="50" s="136" spans="1:53">
      <c r="A50" s="232" t="n"/>
      <c r="B50" s="233" t="n"/>
      <c r="H50" s="151">
        <f>IF(MIN(E50,F50) =0,0,ROUND(ABS(F50-E50)/MIN(E50,F50)*100,2))</f>
        <v/>
      </c>
      <c r="I50" s="234">
        <f>VLOOKUP(H50,分數表!$E$11:$G$14,3,1)</f>
        <v/>
      </c>
      <c r="J50" s="151">
        <f>IF(MIN(G50,F50) =0,0,ROUND(ABS(F50-G50)/MIN(G50,F50)*100,2))</f>
        <v/>
      </c>
      <c r="K50" s="234">
        <f>VLOOKUP(J50,分數表!$E$11:$G$14,3,1)</f>
        <v/>
      </c>
      <c r="L50" s="151">
        <f>IF(MIN(G50,E50) =0,0,ROUND(ABS(E50-G50)/MIN(G50,E50)*100,2))</f>
        <v/>
      </c>
      <c r="M50" s="234">
        <f>VLOOKUP(L50,分數表!$E$11:$G$14,3,1)</f>
        <v/>
      </c>
      <c r="O50" s="151">
        <f>IF(N50&lt;分數表!$B$26,分數表!$C$26,VLOOKUP(N50,分數表!$A$2:$C$6,3,1))</f>
        <v/>
      </c>
      <c r="P50" s="181" t="n"/>
      <c r="Q50" s="235">
        <f>IF(OR(P50&lt;0, P50=""),0,VLOOKUP(P50,分數表!$A$20:$C$22,3,1))</f>
        <v/>
      </c>
      <c r="S50" s="236">
        <f>VLOOKUP(R50,分數表!$E$2:$G$6,3,1)</f>
        <v/>
      </c>
      <c r="T50" s="181" t="n"/>
      <c r="U50" s="154">
        <f>IF(T50&lt;分數表!$B$28, 分數表!$C$28,IF(T50="","",VLOOKUP(T50,分數表!$E$20:$G$22,3,1)))</f>
        <v/>
      </c>
      <c r="W50" s="138" t="n"/>
      <c r="Y50" s="236">
        <f>VLOOKUP(X50,分數表!$M$2:$O$6,3,1)</f>
        <v/>
      </c>
      <c r="Z50" s="202" t="n"/>
      <c r="AA50" s="236">
        <f>IF(Z50="O", 分數表!$B$12, 0)</f>
        <v/>
      </c>
      <c r="AB50" s="202" t="n"/>
      <c r="AC50" s="236">
        <f>IF(AB50="O", 分數表!$B$11, 0)</f>
        <v/>
      </c>
      <c r="AD50" s="202" t="n"/>
      <c r="AE50" s="237">
        <f>IF(AD50="O", 分數表!$B$10, 0)</f>
        <v/>
      </c>
      <c r="AG50" s="237">
        <f>AF50*分數表!$B$15</f>
        <v/>
      </c>
      <c r="AI50" s="237">
        <f>AH50*分數表!$C$13</f>
        <v/>
      </c>
      <c r="AJ50" s="151">
        <f>IF(B50="","",IF(AND(R50 &gt;=分數表!$E$2,V50&lt;=分數表!$I$7, X50&lt;=分數表!$M$6,AH50&gt;=分數表!$B$13), ROUND((I50+K50+M50+O50+Q50+S50+U50+W50+Y50+AE50+AC50+AA50+AG50+AI50),0), 0))</f>
        <v/>
      </c>
    </row>
    <row customHeight="1" ht="15.75" r="51" s="136" spans="1:53">
      <c r="A51" s="232" t="n"/>
      <c r="B51" s="233" t="n"/>
      <c r="H51" s="151">
        <f>IF(MIN(E51,F51) =0,0,ROUND(ABS(F51-E51)/MIN(E51,F51)*100,2))</f>
        <v/>
      </c>
      <c r="I51" s="234">
        <f>VLOOKUP(H51,分數表!$E$11:$G$14,3,1)</f>
        <v/>
      </c>
      <c r="J51" s="151">
        <f>IF(MIN(G51,F51) =0,0,ROUND(ABS(F51-G51)/MIN(G51,F51)*100,2))</f>
        <v/>
      </c>
      <c r="K51" s="234">
        <f>VLOOKUP(J51,分數表!$E$11:$G$14,3,1)</f>
        <v/>
      </c>
      <c r="L51" s="151">
        <f>IF(MIN(G51,E51) =0,0,ROUND(ABS(E51-G51)/MIN(G51,E51)*100,2))</f>
        <v/>
      </c>
      <c r="M51" s="234">
        <f>VLOOKUP(L51,分數表!$E$11:$G$14,3,1)</f>
        <v/>
      </c>
      <c r="O51" s="151">
        <f>IF(N51&lt;分數表!$B$26,分數表!$C$26,VLOOKUP(N51,分數表!$A$2:$C$6,3,1))</f>
        <v/>
      </c>
      <c r="P51" s="152" t="n"/>
      <c r="Q51" s="235">
        <f>IF(OR(P51&lt;0, P51=""),0,VLOOKUP(P51,分數表!$A$20:$C$22,3,1))</f>
        <v/>
      </c>
      <c r="S51" s="236">
        <f>VLOOKUP(R51,分數表!$E$2:$G$6,3,1)</f>
        <v/>
      </c>
      <c r="T51" s="152" t="n"/>
      <c r="U51" s="154">
        <f>IF(T51&lt;分數表!$B$28, 分數表!$C$28,IF(T51="","",VLOOKUP(T51,分數表!$E$20:$G$22,3,1)))</f>
        <v/>
      </c>
      <c r="W51" s="138" t="n"/>
      <c r="Y51" s="236">
        <f>VLOOKUP(X51,分數表!$M$2:$O$6,3,1)</f>
        <v/>
      </c>
      <c r="Z51" s="202" t="n"/>
      <c r="AA51" s="236">
        <f>IF(Z51="O", 分數表!$B$12, 0)</f>
        <v/>
      </c>
      <c r="AB51" s="202" t="n"/>
      <c r="AC51" s="236">
        <f>IF(AB51="O", 分數表!$B$11, 0)</f>
        <v/>
      </c>
      <c r="AD51" s="202" t="n"/>
      <c r="AE51" s="237">
        <f>IF(AD51="O", 分數表!$B$10, 0)</f>
        <v/>
      </c>
      <c r="AG51" s="237">
        <f>AF51*分數表!$B$15</f>
        <v/>
      </c>
      <c r="AI51" s="237">
        <f>AH51*分數表!$C$13</f>
        <v/>
      </c>
      <c r="AJ51" s="151">
        <f>IF(B51="","",IF(AND(R51 &gt;=分數表!$E$2,V51&lt;=分數表!$I$7, X51&lt;=分數表!$M$6,AH51&gt;=分數表!$B$13), ROUND((I51+K51+M51+O51+Q51+S51+U51+W51+Y51+AE51+AC51+AA51+AG51+AI51),0), 0))</f>
        <v/>
      </c>
    </row>
    <row customHeight="1" ht="15.75" r="52" s="136" spans="1:53">
      <c r="A52" s="232" t="n"/>
      <c r="B52" s="233" t="n"/>
      <c r="H52" s="151">
        <f>IF(MIN(E52,F52) =0,0,ROUND(ABS(F52-E52)/MIN(E52,F52)*100,2))</f>
        <v/>
      </c>
      <c r="I52" s="234">
        <f>VLOOKUP(H52,分數表!$E$11:$G$14,3,1)</f>
        <v/>
      </c>
      <c r="J52" s="151">
        <f>IF(MIN(G52,F52) =0,0,ROUND(ABS(F52-G52)/MIN(G52,F52)*100,2))</f>
        <v/>
      </c>
      <c r="K52" s="234">
        <f>VLOOKUP(J52,分數表!$E$11:$G$14,3,1)</f>
        <v/>
      </c>
      <c r="L52" s="151">
        <f>IF(MIN(G52,E52) =0,0,ROUND(ABS(E52-G52)/MIN(G52,E52)*100,2))</f>
        <v/>
      </c>
      <c r="M52" s="234">
        <f>VLOOKUP(L52,分數表!$E$11:$G$14,3,1)</f>
        <v/>
      </c>
      <c r="O52" s="151">
        <f>IF(N52&lt;分數表!$B$26,分數表!$C$26,VLOOKUP(N52,分數表!$A$2:$C$6,3,1))</f>
        <v/>
      </c>
      <c r="P52" s="181" t="n"/>
      <c r="Q52" s="235">
        <f>IF(OR(P52&lt;0, P52=""),0,VLOOKUP(P52,分數表!$A$20:$C$22,3,1))</f>
        <v/>
      </c>
      <c r="S52" s="236">
        <f>VLOOKUP(R52,分數表!$E$2:$G$6,3,1)</f>
        <v/>
      </c>
      <c r="T52" s="181" t="n"/>
      <c r="U52" s="154">
        <f>IF(T52&lt;分數表!$B$28, 分數表!$C$28,IF(T52="","",VLOOKUP(T52,分數表!$E$20:$G$22,3,1)))</f>
        <v/>
      </c>
      <c r="W52" s="138" t="n"/>
      <c r="Y52" s="236">
        <f>VLOOKUP(X52,分數表!$M$2:$O$6,3,1)</f>
        <v/>
      </c>
      <c r="Z52" s="202" t="n"/>
      <c r="AA52" s="236">
        <f>IF(Z52="O", 分數表!$B$12, 0)</f>
        <v/>
      </c>
      <c r="AB52" s="202" t="n"/>
      <c r="AC52" s="236">
        <f>IF(AB52="O", 分數表!$B$11, 0)</f>
        <v/>
      </c>
      <c r="AD52" s="202" t="n"/>
      <c r="AE52" s="237">
        <f>IF(AD52="O", 分數表!$B$10, 0)</f>
        <v/>
      </c>
      <c r="AG52" s="237">
        <f>AF52*分數表!$B$15</f>
        <v/>
      </c>
      <c r="AI52" s="237">
        <f>AH52*分數表!$C$13</f>
        <v/>
      </c>
      <c r="AJ52" s="151">
        <f>IF(B52="","",IF(AND(R52 &gt;=分數表!$E$2,V52&lt;=分數表!$I$7, X52&lt;=分數表!$M$6,AH52&gt;=分數表!$B$13), ROUND((I52+K52+M52+O52+Q52+S52+U52+W52+Y52+AE52+AC52+AA52+AG52+AI52),0), 0))</f>
        <v/>
      </c>
    </row>
    <row customHeight="1" ht="15.75" r="53" s="136" spans="1:53">
      <c r="A53" s="232" t="n"/>
      <c r="B53" s="233" t="n"/>
      <c r="H53" s="151">
        <f>IF(MIN(E53,F53) =0,0,ROUND(ABS(F53-E53)/MIN(E53,F53)*100,2))</f>
        <v/>
      </c>
      <c r="I53" s="234">
        <f>VLOOKUP(H53,分數表!$E$11:$G$14,3,1)</f>
        <v/>
      </c>
      <c r="J53" s="151">
        <f>IF(MIN(G53,F53) =0,0,ROUND(ABS(F53-G53)/MIN(G53,F53)*100,2))</f>
        <v/>
      </c>
      <c r="K53" s="234">
        <f>VLOOKUP(J53,分數表!$E$11:$G$14,3,1)</f>
        <v/>
      </c>
      <c r="L53" s="151">
        <f>IF(MIN(G53,E53) =0,0,ROUND(ABS(E53-G53)/MIN(G53,E53)*100,2))</f>
        <v/>
      </c>
      <c r="M53" s="234">
        <f>VLOOKUP(L53,分數表!$E$11:$G$14,3,1)</f>
        <v/>
      </c>
      <c r="O53" s="151">
        <f>IF(N53&lt;分數表!$B$26,分數表!$C$26,VLOOKUP(N53,分數表!$A$2:$C$6,3,1))</f>
        <v/>
      </c>
      <c r="P53" s="152" t="n"/>
      <c r="Q53" s="235">
        <f>IF(OR(P53&lt;0, P53=""),0,VLOOKUP(P53,分數表!$A$20:$C$22,3,1))</f>
        <v/>
      </c>
      <c r="S53" s="236">
        <f>VLOOKUP(R53,分數表!$E$2:$G$6,3,1)</f>
        <v/>
      </c>
      <c r="T53" s="152" t="n"/>
      <c r="U53" s="154">
        <f>IF(T53&lt;分數表!$B$28, 分數表!$C$28,IF(T53="","",VLOOKUP(T53,分數表!$E$20:$G$22,3,1)))</f>
        <v/>
      </c>
      <c r="W53" s="138" t="n"/>
      <c r="Y53" s="236">
        <f>VLOOKUP(X53,分數表!$M$2:$O$6,3,1)</f>
        <v/>
      </c>
      <c r="Z53" s="202" t="n"/>
      <c r="AA53" s="236">
        <f>IF(Z53="O", 分數表!$B$12, 0)</f>
        <v/>
      </c>
      <c r="AB53" s="202" t="n"/>
      <c r="AC53" s="236">
        <f>IF(AB53="O", 分數表!$B$11, 0)</f>
        <v/>
      </c>
      <c r="AD53" s="202" t="n"/>
      <c r="AE53" s="237">
        <f>IF(AD53="O", 分數表!$B$10, 0)</f>
        <v/>
      </c>
      <c r="AG53" s="237">
        <f>AF53*分數表!$B$15</f>
        <v/>
      </c>
      <c r="AI53" s="237">
        <f>AH53*分數表!$C$13</f>
        <v/>
      </c>
      <c r="AJ53" s="151">
        <f>IF(B53="","",IF(AND(R53 &gt;=分數表!$E$2,V53&lt;=分數表!$I$7, X53&lt;=分數表!$M$6,AH53&gt;=分數表!$B$13), ROUND((I53+K53+M53+O53+Q53+S53+U53+W53+Y53+AE53+AC53+AA53+AG53+AI53),0), 0))</f>
        <v/>
      </c>
    </row>
    <row customHeight="1" ht="15.75" r="54" s="136" spans="1:53">
      <c r="A54" s="232" t="n"/>
      <c r="B54" s="233" t="n"/>
      <c r="H54" s="151">
        <f>IF(MIN(E54,F54) =0,0,ROUND(ABS(F54-E54)/MIN(E54,F54)*100,2))</f>
        <v/>
      </c>
      <c r="I54" s="234">
        <f>VLOOKUP(H54,分數表!$E$11:$G$14,3,1)</f>
        <v/>
      </c>
      <c r="J54" s="151">
        <f>IF(MIN(G54,F54) =0,0,ROUND(ABS(F54-G54)/MIN(G54,F54)*100,2))</f>
        <v/>
      </c>
      <c r="K54" s="234">
        <f>VLOOKUP(J54,分數表!$E$11:$G$14,3,1)</f>
        <v/>
      </c>
      <c r="L54" s="151">
        <f>IF(MIN(G54,E54) =0,0,ROUND(ABS(E54-G54)/MIN(G54,E54)*100,2))</f>
        <v/>
      </c>
      <c r="M54" s="234">
        <f>VLOOKUP(L54,分數表!$E$11:$G$14,3,1)</f>
        <v/>
      </c>
      <c r="O54" s="151">
        <f>IF(N54&lt;分數表!$B$26,分數表!$C$26,VLOOKUP(N54,分數表!$A$2:$C$6,3,1))</f>
        <v/>
      </c>
      <c r="P54" s="181" t="n"/>
      <c r="Q54" s="235">
        <f>IF(OR(P54&lt;0, P54=""),0,VLOOKUP(P54,分數表!$A$20:$C$22,3,1))</f>
        <v/>
      </c>
      <c r="S54" s="236">
        <f>VLOOKUP(R54,分數表!$E$2:$G$6,3,1)</f>
        <v/>
      </c>
      <c r="T54" s="181" t="n"/>
      <c r="U54" s="154">
        <f>IF(T54&lt;分數表!$B$28, 分數表!$C$28,IF(T54="","",VLOOKUP(T54,分數表!$E$20:$G$22,3,1)))</f>
        <v/>
      </c>
      <c r="W54" s="138" t="n"/>
      <c r="Y54" s="236">
        <f>VLOOKUP(X54,分數表!$M$2:$O$6,3,1)</f>
        <v/>
      </c>
      <c r="Z54" s="202" t="n"/>
      <c r="AA54" s="236">
        <f>IF(Z54="O", 分數表!$B$12, 0)</f>
        <v/>
      </c>
      <c r="AB54" s="202" t="n"/>
      <c r="AC54" s="236">
        <f>IF(AB54="O", 分數表!$B$11, 0)</f>
        <v/>
      </c>
      <c r="AD54" s="202" t="n"/>
      <c r="AE54" s="237">
        <f>IF(AD54="O", 分數表!$B$10, 0)</f>
        <v/>
      </c>
      <c r="AG54" s="237">
        <f>AF54*分數表!$B$15</f>
        <v/>
      </c>
      <c r="AI54" s="237">
        <f>AH54*分數表!$C$13</f>
        <v/>
      </c>
      <c r="AJ54" s="151">
        <f>IF(B54="","",IF(AND(R54 &gt;=分數表!$E$2,V54&lt;=分數表!$I$7, X54&lt;=分數表!$M$6,AH54&gt;=分數表!$B$13), ROUND((I54+K54+M54+O54+Q54+S54+U54+W54+Y54+AE54+AC54+AA54+AG54+AI54),0), 0))</f>
        <v/>
      </c>
    </row>
    <row customHeight="1" ht="15.75" r="55" s="136" spans="1:53">
      <c r="A55" s="232" t="n"/>
      <c r="B55" s="233" t="n"/>
      <c r="H55" s="151">
        <f>IF(MIN(E55,F55) =0,0,ROUND(ABS(F55-E55)/MIN(E55,F55)*100,2))</f>
        <v/>
      </c>
      <c r="I55" s="234">
        <f>VLOOKUP(H55,分數表!$E$11:$G$14,3,1)</f>
        <v/>
      </c>
      <c r="J55" s="151">
        <f>IF(MIN(G55,F55) =0,0,ROUND(ABS(F55-G55)/MIN(G55,F55)*100,2))</f>
        <v/>
      </c>
      <c r="K55" s="234">
        <f>VLOOKUP(J55,分數表!$E$11:$G$14,3,1)</f>
        <v/>
      </c>
      <c r="L55" s="151">
        <f>IF(MIN(G55,E55) =0,0,ROUND(ABS(E55-G55)/MIN(G55,E55)*100,2))</f>
        <v/>
      </c>
      <c r="M55" s="234">
        <f>VLOOKUP(L55,分數表!$E$11:$G$14,3,1)</f>
        <v/>
      </c>
      <c r="O55" s="151">
        <f>IF(N55&lt;分數表!$B$26,分數表!$C$26,VLOOKUP(N55,分數表!$A$2:$C$6,3,1))</f>
        <v/>
      </c>
      <c r="P55" s="152" t="n"/>
      <c r="Q55" s="234" t="n"/>
      <c r="S55" s="236">
        <f>VLOOKUP(R55,分數表!$E$2:$G$6,3,1)</f>
        <v/>
      </c>
      <c r="T55" s="152" t="n"/>
      <c r="U55" s="154">
        <f>IF(T55&lt;分數表!$B$28, 分數表!$C$28,IF(T55="","",VLOOKUP(T55,分數表!$E$20:$G$22,3,1)))</f>
        <v/>
      </c>
      <c r="W55" s="138" t="n"/>
      <c r="Y55" s="236">
        <f>VLOOKUP(X55,分數表!$M$2:$O$6,3,1)</f>
        <v/>
      </c>
      <c r="Z55" s="202" t="n"/>
      <c r="AA55" s="236">
        <f>IF(Z55="O", 分數表!$B$12, 0)</f>
        <v/>
      </c>
      <c r="AB55" s="202" t="n"/>
      <c r="AC55" s="236">
        <f>IF(AB55="O", 分數表!$B$11, 0)</f>
        <v/>
      </c>
      <c r="AD55" s="202" t="n"/>
      <c r="AE55" s="237">
        <f>IF(AD55="O", 分數表!$B$10, 0)</f>
        <v/>
      </c>
      <c r="AG55" s="237">
        <f>AF55*分數表!$B$15</f>
        <v/>
      </c>
      <c r="AI55" s="237">
        <f>AH55*分數表!$C$13</f>
        <v/>
      </c>
      <c r="AJ55" s="151">
        <f>IF(B55="","",IF(AND(R55 &gt;=分數表!$E$2,V55&lt;=分數表!$I$7, X55&lt;=分數表!$M$6,AH55&gt;=分數表!$B$13), ROUND((I55+K55+M55+O55+Q55+S55+U55+W55+Y55+AE55+AC55+AA55+AG55+AI55),0), 0))</f>
        <v/>
      </c>
    </row>
    <row customHeight="1" ht="15.75" r="56" s="136" spans="1:53">
      <c r="A56" s="232" t="n"/>
      <c r="B56" s="233" t="n"/>
      <c r="H56" s="151">
        <f>IF(MIN(E56,F56) =0,0,ROUND(ABS(F56-E56)/MIN(E56,F56)*100,2))</f>
        <v/>
      </c>
      <c r="I56" s="234">
        <f>VLOOKUP(H56,分數表!$E$11:$G$14,3,1)</f>
        <v/>
      </c>
      <c r="J56" s="151">
        <f>IF(MIN(G56,F56) =0,0,ROUND(ABS(F56-G56)/MIN(G56,F56)*100,2))</f>
        <v/>
      </c>
      <c r="K56" s="234">
        <f>VLOOKUP(J56,分數表!$E$11:$G$14,3,1)</f>
        <v/>
      </c>
      <c r="L56" s="151">
        <f>IF(MIN(G56,E56) =0,0,ROUND(ABS(E56-G56)/MIN(G56,E56)*100,2))</f>
        <v/>
      </c>
      <c r="M56" s="234">
        <f>VLOOKUP(L56,分數表!$E$11:$G$14,3,1)</f>
        <v/>
      </c>
      <c r="O56" s="151">
        <f>IF(N56&lt;分數表!$B$26,分數表!$C$26,VLOOKUP(N56,分數表!$A$2:$C$6,3,1))</f>
        <v/>
      </c>
      <c r="P56" s="181" t="n"/>
      <c r="Q56" s="234" t="n"/>
      <c r="S56" s="236">
        <f>VLOOKUP(R56,分數表!$E$2:$G$6,3,1)</f>
        <v/>
      </c>
      <c r="T56" s="181" t="n"/>
      <c r="U56" s="154">
        <f>IF(T56&lt;分數表!$B$28, 分數表!$C$28,IF(T56="","",VLOOKUP(T56,分數表!$E$20:$G$22,3,1)))</f>
        <v/>
      </c>
      <c r="W56" s="138" t="n"/>
      <c r="Y56" s="236">
        <f>VLOOKUP(X56,分數表!$M$2:$O$6,3,1)</f>
        <v/>
      </c>
      <c r="Z56" s="202" t="n"/>
      <c r="AA56" s="236">
        <f>IF(Z56="O", 分數表!$B$12, 0)</f>
        <v/>
      </c>
      <c r="AB56" s="202" t="n"/>
      <c r="AC56" s="236">
        <f>IF(AB56="O", 分數表!$B$11, 0)</f>
        <v/>
      </c>
      <c r="AD56" s="202" t="n"/>
      <c r="AE56" s="237">
        <f>IF(AD56="O", 分數表!$B$10, 0)</f>
        <v/>
      </c>
      <c r="AG56" s="237">
        <f>AF56*分數表!$B$15</f>
        <v/>
      </c>
      <c r="AI56" s="237">
        <f>AH56*分數表!$C$13</f>
        <v/>
      </c>
      <c r="AJ56" s="151">
        <f>IF(B56="","",IF(AND(R56 &gt;=分數表!$E$2,V56&lt;=分數表!$I$7, X56&lt;=分數表!$M$6,AH56&gt;=分數表!$B$13), ROUND((I56+K56+M56+O56+Q56+S56+U56+W56+Y56+AE56+AC56+AA56+AG56+AI56),0), 0))</f>
        <v/>
      </c>
    </row>
    <row customHeight="1" ht="15.75" r="57" s="136" spans="1:53">
      <c r="A57" s="232" t="n"/>
      <c r="B57" s="233" t="n"/>
      <c r="H57" s="151">
        <f>IF(MIN(E57,F57) =0,0,ROUND(ABS(F57-E57)/MIN(E57,F57)*100,2))</f>
        <v/>
      </c>
      <c r="I57" s="234">
        <f>VLOOKUP(H57,分數表!$E$11:$G$14,3,1)</f>
        <v/>
      </c>
      <c r="J57" s="151">
        <f>IF(MIN(G57,F57) =0,0,ROUND(ABS(F57-G57)/MIN(G57,F57)*100,2))</f>
        <v/>
      </c>
      <c r="K57" s="234">
        <f>VLOOKUP(J57,分數表!$E$11:$G$14,3,1)</f>
        <v/>
      </c>
      <c r="L57" s="151">
        <f>IF(MIN(G57,E57) =0,0,ROUND(ABS(E57-G57)/MIN(G57,E57)*100,2))</f>
        <v/>
      </c>
      <c r="M57" s="234">
        <f>VLOOKUP(L57,分數表!$E$11:$G$14,3,1)</f>
        <v/>
      </c>
      <c r="O57" s="151">
        <f>IF(N57&lt;分數表!$B$26,分數表!$C$26,VLOOKUP(N57,分數表!$A$2:$C$6,3,1))</f>
        <v/>
      </c>
      <c r="P57" s="152" t="n"/>
      <c r="Q57" s="234" t="n"/>
      <c r="S57" s="236">
        <f>VLOOKUP(R57,分數表!$E$2:$G$6,3,1)</f>
        <v/>
      </c>
      <c r="T57" s="152" t="n"/>
      <c r="U57" s="154">
        <f>IF(T57&lt;分數表!$B$28, 分數表!$C$28,IF(T57="","",VLOOKUP(T57,分數表!$E$20:$G$22,3,1)))</f>
        <v/>
      </c>
      <c r="W57" s="138" t="n"/>
      <c r="Y57" s="236">
        <f>VLOOKUP(X57,分數表!$M$2:$O$6,3,1)</f>
        <v/>
      </c>
      <c r="Z57" s="202" t="n"/>
      <c r="AA57" s="236">
        <f>IF(Z57="O", 分數表!$B$12, 0)</f>
        <v/>
      </c>
      <c r="AB57" s="202" t="n"/>
      <c r="AC57" s="236">
        <f>IF(AB57="O", 分數表!$B$11, 0)</f>
        <v/>
      </c>
      <c r="AD57" s="202" t="n"/>
      <c r="AE57" s="237">
        <f>IF(AD57="O", 分數表!$B$10, 0)</f>
        <v/>
      </c>
      <c r="AG57" s="237">
        <f>AF57*分數表!$B$15</f>
        <v/>
      </c>
      <c r="AI57" s="237">
        <f>AH57*分數表!$C$13</f>
        <v/>
      </c>
      <c r="AJ57" s="151">
        <f>IF(B57="","",IF(AND(R57 &gt;=分數表!$E$2,V57&lt;=分數表!$I$7, X57&lt;=分數表!$M$6,AH57&gt;=分數表!$B$13), ROUND((I57+K57+M57+O57+Q57+S57+U57+W57+Y57+AE57+AC57+AA57+AG57+AI57),0), 0))</f>
        <v/>
      </c>
    </row>
    <row customHeight="1" ht="15.75" r="58" s="136" spans="1:53">
      <c r="A58" s="232" t="n"/>
      <c r="B58" s="233" t="n"/>
      <c r="H58" s="151">
        <f>IF(MIN(E58,F58) =0,0,ROUND(ABS(F58-E58)/MIN(E58,F58)*100,2))</f>
        <v/>
      </c>
      <c r="I58" s="234">
        <f>VLOOKUP(H58,分數表!$E$11:$G$14,3,1)</f>
        <v/>
      </c>
      <c r="J58" s="151">
        <f>IF(MIN(G58,F58) =0,0,ROUND(ABS(F58-G58)/MIN(G58,F58)*100,2))</f>
        <v/>
      </c>
      <c r="K58" s="234">
        <f>VLOOKUP(J58,分數表!$E$11:$G$14,3,1)</f>
        <v/>
      </c>
      <c r="L58" s="151">
        <f>IF(MIN(G58,E58) =0,0,ROUND(ABS(E58-G58)/MIN(G58,E58)*100,2))</f>
        <v/>
      </c>
      <c r="M58" s="234">
        <f>VLOOKUP(L58,分數表!$E$11:$G$14,3,1)</f>
        <v/>
      </c>
      <c r="O58" s="151">
        <f>IF(N58&lt;分數表!$B$26,分數表!$C$26,VLOOKUP(N58,分數表!$A$2:$C$6,3,1))</f>
        <v/>
      </c>
      <c r="P58" s="181" t="n"/>
      <c r="Q58" s="234" t="n"/>
      <c r="S58" s="138" t="n"/>
      <c r="T58" s="181" t="n"/>
      <c r="U58" s="154">
        <f>IF(T58&lt;分數表!$B$28, 分數表!$C$28,IF(T58="","",VLOOKUP(T58,分數表!$E$20:$G$22,3,1)))</f>
        <v/>
      </c>
      <c r="W58" s="138" t="n"/>
      <c r="Y58" s="236">
        <f>VLOOKUP(X58,分數表!$M$2:$O$6,3,1)</f>
        <v/>
      </c>
      <c r="Z58" s="202" t="n"/>
      <c r="AA58" s="236">
        <f>IF(Z58="O", 分數表!$B$12, 0)</f>
        <v/>
      </c>
      <c r="AB58" s="202" t="n"/>
      <c r="AC58" s="236">
        <f>IF(AB58="O", 分數表!$B$11, 0)</f>
        <v/>
      </c>
      <c r="AD58" s="202" t="n"/>
      <c r="AE58" s="237">
        <f>IF(AD58="O", 分數表!$B$10, 0)</f>
        <v/>
      </c>
      <c r="AG58" s="237">
        <f>AF58*分數表!$B$15</f>
        <v/>
      </c>
      <c r="AI58" s="237">
        <f>AH58*分數表!$C$13</f>
        <v/>
      </c>
      <c r="AJ58" s="151">
        <f>IF(B58="","",IF(AND(R58 &gt;=分數表!$E$2,V58&lt;=分數表!$I$7, X58&lt;=分數表!$M$6,AH58&gt;=分數表!$B$13), ROUND((I58+K58+M58+O58+Q58+S58+U58+W58+Y58+AE58+AC58+AA58+AG58+AI58),0), 0))</f>
        <v/>
      </c>
    </row>
    <row customHeight="1" ht="15.75" r="59" s="136" spans="1:53">
      <c r="A59" s="232" t="n"/>
      <c r="B59" s="233" t="n"/>
      <c r="H59" s="151">
        <f>IF(MIN(E59,F59) =0,0,ROUND(ABS(F59-E59)/MIN(E59,F59)*100,2))</f>
        <v/>
      </c>
      <c r="I59" s="234">
        <f>VLOOKUP(H59,分數表!$E$11:$G$14,3,1)</f>
        <v/>
      </c>
      <c r="J59" s="151">
        <f>IF(MIN(G59,F59) =0,0,ROUND(ABS(F59-G59)/MIN(G59,F59)*100,2))</f>
        <v/>
      </c>
      <c r="K59" s="234">
        <f>VLOOKUP(J59,分數表!$E$11:$G$14,3,1)</f>
        <v/>
      </c>
      <c r="L59" s="151">
        <f>IF(MIN(G59,E59) =0,0,ROUND(ABS(E59-G59)/MIN(G59,E59)*100,2))</f>
        <v/>
      </c>
      <c r="M59" s="138" t="n"/>
      <c r="O59" s="151">
        <f>IF(N59&lt;分數表!$B$26,分數表!$C$26,VLOOKUP(N59,分數表!$A$2:$C$6,3,1))</f>
        <v/>
      </c>
      <c r="P59" s="152" t="n"/>
      <c r="Q59" s="234" t="n"/>
      <c r="S59" s="138" t="n"/>
      <c r="T59" s="152" t="n"/>
      <c r="U59" s="154">
        <f>IF(T59&lt;分數表!$B$28, 分數表!$C$28,IF(T59="","",VLOOKUP(T59,分數表!$E$20:$G$22,3,1)))</f>
        <v/>
      </c>
      <c r="W59" s="138" t="n"/>
      <c r="Y59" s="236">
        <f>VLOOKUP(X59,分數表!$M$2:$O$6,3,1)</f>
        <v/>
      </c>
      <c r="Z59" s="202" t="n"/>
      <c r="AA59" s="236">
        <f>IF(Z59="O", 分數表!$B$12, 0)</f>
        <v/>
      </c>
      <c r="AB59" s="202" t="n"/>
      <c r="AC59" s="236">
        <f>IF(AB59="O", 分數表!$B$11, 0)</f>
        <v/>
      </c>
      <c r="AD59" s="202" t="n"/>
      <c r="AE59" s="237">
        <f>IF(AD59="O", 分數表!$B$10, 0)</f>
        <v/>
      </c>
      <c r="AG59" s="237">
        <f>AF59*分數表!$B$15</f>
        <v/>
      </c>
      <c r="AI59" s="237">
        <f>AH59*分數表!$C$13</f>
        <v/>
      </c>
      <c r="AJ59" s="151">
        <f>IF(B59="","",IF(AND(R59 &gt;=分數表!$E$2,V59&lt;=分數表!$I$7, X59&lt;=分數表!$M$6,AH59&gt;=分數表!$B$13), ROUND((I59+K59+M59+O59+Q59+S59+U59+W59+Y59+AE59+AC59+AA59+AG59+AI59),0), 0))</f>
        <v/>
      </c>
    </row>
    <row customHeight="1" ht="15.75" r="60" s="136" spans="1:53">
      <c r="A60" s="232" t="n"/>
      <c r="B60" s="233" t="n"/>
      <c r="H60" s="151">
        <f>IF(MIN(E60,F60) =0,0,ROUND(ABS(F60-E60)/MIN(E60,F60)*100,2))</f>
        <v/>
      </c>
      <c r="I60" s="234">
        <f>VLOOKUP(H60,分數表!$E$11:$G$14,3,1)</f>
        <v/>
      </c>
      <c r="J60" s="151">
        <f>IF(MIN(G60,F60) =0,0,ROUND(ABS(F60-G60)/MIN(G60,F60)*100,2))</f>
        <v/>
      </c>
      <c r="K60" s="234">
        <f>VLOOKUP(J60,分數表!$E$11:$G$14,3,1)</f>
        <v/>
      </c>
      <c r="L60" s="151">
        <f>IF(MIN(G60,E60) =0,0,ROUND(ABS(E60-G60)/MIN(G60,E60)*100,2))</f>
        <v/>
      </c>
      <c r="M60" s="138" t="n"/>
      <c r="O60" s="151">
        <f>IF(N60&lt;分數表!$B$26,分數表!$C$26,VLOOKUP(N60,分數表!$A$2:$C$6,3,1))</f>
        <v/>
      </c>
      <c r="P60" s="181" t="n"/>
      <c r="Q60" s="234" t="n"/>
      <c r="S60" s="138" t="n"/>
      <c r="T60" s="181" t="n"/>
      <c r="U60" s="154">
        <f>IF(T60&lt;分數表!$B$28, 分數表!$C$28,IF(T60="","",VLOOKUP(T60,分數表!$E$20:$G$22,3,1)))</f>
        <v/>
      </c>
      <c r="W60" s="138" t="n"/>
      <c r="Y60" s="236">
        <f>VLOOKUP(X60,分數表!$M$2:$O$6,3,1)</f>
        <v/>
      </c>
      <c r="Z60" s="202" t="n"/>
      <c r="AA60" s="236">
        <f>IF(Z60="O", 分數表!$B$12, 0)</f>
        <v/>
      </c>
      <c r="AB60" s="202" t="n"/>
      <c r="AC60" s="236">
        <f>IF(AB60="O", 分數表!$B$11, 0)</f>
        <v/>
      </c>
      <c r="AD60" s="202" t="n"/>
      <c r="AE60" s="237">
        <f>IF(AD60="O", 分數表!$B$10, 0)</f>
        <v/>
      </c>
      <c r="AG60" s="237">
        <f>AF60*分數表!$B$15</f>
        <v/>
      </c>
      <c r="AI60" s="237">
        <f>AH60*分數表!$C$13</f>
        <v/>
      </c>
      <c r="AJ60" s="151">
        <f>IF(B60="","",IF(AND(R60 &gt;=分數表!$E$2,V60&lt;=分數表!$I$7, X60&lt;=分數表!$M$6,AH60&gt;=分數表!$B$13), ROUND((I60+K60+M60+O60+Q60+S60+U60+W60+Y60+AE60+AC60+AA60+AG60+AI60),0), 0))</f>
        <v/>
      </c>
    </row>
    <row customHeight="1" ht="15.75" r="61" s="136" spans="1:53">
      <c r="A61" s="232" t="n"/>
      <c r="B61" s="233" t="n"/>
      <c r="H61" s="151">
        <f>IF(MIN(E61,F61) =0,0,ROUND(ABS(F61-E61)/MIN(E61,F61)*100,2))</f>
        <v/>
      </c>
      <c r="I61" s="234">
        <f>VLOOKUP(H61,分數表!$E$11:$G$14,3,1)</f>
        <v/>
      </c>
      <c r="J61" s="151">
        <f>IF(MIN(G61,F61) =0,0,ROUND(ABS(F61-G61)/MIN(G61,F61)*100,2))</f>
        <v/>
      </c>
      <c r="K61" s="234">
        <f>VLOOKUP(J61,分數表!$E$11:$G$14,3,1)</f>
        <v/>
      </c>
      <c r="L61" s="151">
        <f>IF(MIN(G61,E61) =0,0,ROUND(ABS(E61-G61)/MIN(G61,E61)*100,2))</f>
        <v/>
      </c>
      <c r="M61" s="138" t="n"/>
      <c r="O61" s="151">
        <f>IF(N61&lt;分數表!$B$26,分數表!$C$26,VLOOKUP(N61,分數表!$A$2:$C$6,3,1))</f>
        <v/>
      </c>
      <c r="P61" s="152" t="n"/>
      <c r="Q61" s="234" t="n"/>
      <c r="S61" s="138" t="n"/>
      <c r="T61" s="152" t="n"/>
      <c r="U61" s="154">
        <f>IF(T61&lt;分數表!$B$28, 分數表!$C$28,IF(T61="","",VLOOKUP(T61,分數表!$E$20:$G$22,3,1)))</f>
        <v/>
      </c>
      <c r="W61" s="138" t="n"/>
      <c r="Y61" s="236">
        <f>VLOOKUP(X61,分數表!$M$2:$O$6,3,1)</f>
        <v/>
      </c>
      <c r="Z61" s="202" t="n"/>
      <c r="AA61" s="236">
        <f>IF(Z61="O", 分數表!$B$12, 0)</f>
        <v/>
      </c>
      <c r="AB61" s="202" t="n"/>
      <c r="AC61" s="236">
        <f>IF(AB61="O", 分數表!$B$11, 0)</f>
        <v/>
      </c>
      <c r="AD61" s="202" t="n"/>
      <c r="AE61" s="138" t="n"/>
      <c r="AG61" s="237">
        <f>AF61*分數表!$B$15</f>
        <v/>
      </c>
      <c r="AI61" s="237">
        <f>AH61*分數表!$C$13</f>
        <v/>
      </c>
      <c r="AJ61" s="151">
        <f>IF(B61="","",IF(AND(R61 &gt;=分數表!$E$2,V61&lt;=分數表!$I$7, X61&lt;=分數表!$M$6,AH61&gt;=分數表!$B$13), ROUND((I61+K61+M61+O61+Q61+S61+U61+W61+Y61+AE61+AC61+AA61+AG61+AI61),0), 0))</f>
        <v/>
      </c>
    </row>
    <row customHeight="1" ht="15.75" r="62" s="136" spans="1:53">
      <c r="A62" s="232" t="n"/>
      <c r="B62" s="233" t="n"/>
      <c r="H62" s="151">
        <f>IF(MIN(E62,F62) =0,0,ROUND(ABS(F62-E62)/MIN(E62,F62)*100,2))</f>
        <v/>
      </c>
      <c r="I62" s="234">
        <f>VLOOKUP(H62,分數表!$E$11:$G$14,3,1)</f>
        <v/>
      </c>
      <c r="J62" s="151">
        <f>IF(MIN(G62,F62) =0,0,ROUND(ABS(F62-G62)/MIN(G62,F62)*100,2))</f>
        <v/>
      </c>
      <c r="K62" s="234">
        <f>VLOOKUP(J62,分數表!$E$11:$G$14,3,1)</f>
        <v/>
      </c>
      <c r="L62" s="151">
        <f>IF(MIN(G62,E62) =0,0,ROUND(ABS(E62-G62)/MIN(G62,E62)*100,2))</f>
        <v/>
      </c>
      <c r="M62" s="138" t="n"/>
      <c r="O62" s="151">
        <f>IF(N62&lt;分數表!$B$26,分數表!$C$26,VLOOKUP(N62,分數表!$A$2:$C$6,3,1))</f>
        <v/>
      </c>
      <c r="P62" s="181" t="n"/>
      <c r="Q62" s="234" t="n"/>
      <c r="S62" s="138" t="n"/>
      <c r="T62" s="181" t="n"/>
      <c r="U62" s="154">
        <f>IF(T62&lt;分數表!$B$28, 分數表!$C$28,IF(T62="","",VLOOKUP(T62,分數表!$E$20:$G$22,3,1)))</f>
        <v/>
      </c>
      <c r="W62" s="138" t="n"/>
      <c r="Y62" s="236">
        <f>VLOOKUP(X62,分數表!$M$2:$O$6,3,1)</f>
        <v/>
      </c>
      <c r="Z62" s="202" t="n"/>
      <c r="AA62" s="236">
        <f>IF(Z62="O", 分數表!$B$12, 0)</f>
        <v/>
      </c>
      <c r="AB62" s="202" t="n"/>
      <c r="AC62" s="236">
        <f>IF(AB62="O", 分數表!$B$11, 0)</f>
        <v/>
      </c>
      <c r="AD62" s="202" t="n"/>
      <c r="AE62" s="138" t="n"/>
      <c r="AG62" s="237">
        <f>AF62*分數表!$B$15</f>
        <v/>
      </c>
      <c r="AI62" s="237">
        <f>AH62*分數表!$C$13</f>
        <v/>
      </c>
      <c r="AJ62" s="151">
        <f>IF(B62="","",IF(AND(R62 &gt;=分數表!$E$2,V62&lt;=分數表!$I$7, X62&lt;=分數表!$M$6,AH62&gt;=分數表!$B$13), ROUND((I62+K62+M62+O62+Q62+S62+U62+W62+Y62+AE62+AC62+AA62+AG62+AI62),0), 0))</f>
        <v/>
      </c>
    </row>
    <row customHeight="1" ht="15.75" r="63" s="136" spans="1:53">
      <c r="A63" s="232" t="n"/>
      <c r="B63" s="233" t="n"/>
      <c r="H63" s="151">
        <f>IF(MIN(E63,F63) =0,0,ROUND(ABS(F63-E63)/MIN(E63,F63)*100,2))</f>
        <v/>
      </c>
      <c r="I63" s="234">
        <f>VLOOKUP(H63,分數表!$E$11:$G$14,3,1)</f>
        <v/>
      </c>
      <c r="J63" s="151">
        <f>IF(MIN(G63,F63) =0,0,ROUND(ABS(F63-G63)/MIN(G63,F63)*100,2))</f>
        <v/>
      </c>
      <c r="K63" s="234">
        <f>VLOOKUP(J63,分數表!$E$11:$G$14,3,1)</f>
        <v/>
      </c>
      <c r="L63" s="151">
        <f>IF(MIN(G63,E63) =0,0,ROUND(ABS(E63-G63)/MIN(G63,E63)*100,2))</f>
        <v/>
      </c>
      <c r="M63" s="138" t="n"/>
      <c r="O63" s="151">
        <f>IF(N63&lt;分數表!$B$26,分數表!$C$26,VLOOKUP(N63,分數表!$A$2:$C$6,3,1))</f>
        <v/>
      </c>
      <c r="P63" s="152" t="n"/>
      <c r="Q63" s="234" t="n"/>
      <c r="S63" s="138" t="n"/>
      <c r="T63" s="152" t="n"/>
      <c r="U63" s="154">
        <f>IF(T63&lt;分數表!$B$28, 分數表!$C$28,IF(T63="","",VLOOKUP(T63,分數表!$E$20:$G$22,3,1)))</f>
        <v/>
      </c>
      <c r="W63" s="138" t="n"/>
      <c r="Y63" s="236">
        <f>VLOOKUP(X63,分數表!$M$2:$O$6,3,1)</f>
        <v/>
      </c>
      <c r="Z63" s="202" t="n"/>
      <c r="AA63" s="236">
        <f>IF(Z63="O", 分數表!$B$12, 0)</f>
        <v/>
      </c>
      <c r="AB63" s="202" t="n"/>
      <c r="AC63" s="236">
        <f>IF(AB63="O", 分數表!$B$11, 0)</f>
        <v/>
      </c>
      <c r="AD63" s="202" t="n"/>
      <c r="AE63" s="138" t="n"/>
      <c r="AG63" s="237">
        <f>AF63*分數表!$B$15</f>
        <v/>
      </c>
      <c r="AI63" s="237">
        <f>AH63*分數表!$C$13</f>
        <v/>
      </c>
      <c r="AJ63" s="151">
        <f>IF(B63="","",IF(AND(R63 &gt;=分數表!$E$2,V63&lt;=分數表!$I$7, X63&lt;=分數表!$M$6,AH63&gt;=分數表!$B$13), ROUND((I63+K63+M63+O63+Q63+S63+U63+W63+Y63+AE63+AC63+AA63+AG63+AI63),0), 0))</f>
        <v/>
      </c>
    </row>
    <row customHeight="1" ht="15.75" r="64" s="136" spans="1:53">
      <c r="B64" s="233" t="n"/>
      <c r="H64" s="151">
        <f>IF(MIN(E64,F64) =0,0,ROUND(ABS(F64-E64)/MIN(E64,F64)*100,2))</f>
        <v/>
      </c>
      <c r="I64" s="234">
        <f>VLOOKUP(H64,分數表!$E$11:$G$14,3,1)</f>
        <v/>
      </c>
      <c r="J64" s="151">
        <f>IF(MIN(G64,F64) =0,0,ROUND(ABS(F64-G64)/MIN(G64,F64)*100,2))</f>
        <v/>
      </c>
      <c r="K64" s="234">
        <f>VLOOKUP(J64,分數表!$E$11:$G$14,3,1)</f>
        <v/>
      </c>
      <c r="L64" s="151">
        <f>IF(MIN(G64,E64) =0,0,ROUND(ABS(E64-G64)/MIN(G64,E64)*100,2))</f>
        <v/>
      </c>
      <c r="M64" s="138" t="n"/>
      <c r="O64" s="151">
        <f>IF(N64&lt;分數表!$B$26,分數表!$C$26,VLOOKUP(N64,分數表!$A$2:$C$6,3,1))</f>
        <v/>
      </c>
      <c r="P64" s="181" t="n"/>
      <c r="Q64" s="234" t="n"/>
      <c r="S64" s="138" t="n"/>
      <c r="T64" s="181" t="n"/>
      <c r="U64" s="154">
        <f>IF(T64&lt;分數表!$B$28, 分數表!$C$28,IF(T64="","",VLOOKUP(T64,分數表!$E$20:$G$22,3,1)))</f>
        <v/>
      </c>
      <c r="W64" s="138" t="n"/>
      <c r="Y64" s="138" t="n"/>
      <c r="Z64" s="202" t="n"/>
      <c r="AA64" s="236">
        <f>IF(Z64="O", 分數表!$B$12, 0)</f>
        <v/>
      </c>
      <c r="AB64" s="202" t="n"/>
      <c r="AC64" s="236">
        <f>IF(AB64="O", 分數表!$B$11, 0)</f>
        <v/>
      </c>
      <c r="AD64" s="202" t="n"/>
      <c r="AE64" s="138" t="n"/>
      <c r="AG64" s="237">
        <f>AF64*分數表!$B$15</f>
        <v/>
      </c>
      <c r="AI64" s="237">
        <f>AH64*分數表!$C$13</f>
        <v/>
      </c>
      <c r="AJ64" s="151">
        <f>IF(B64="","",IF(AND(R64 &gt;=分數表!$E$2,V64&lt;=分數表!$I$7, X64&lt;=分數表!$M$6,AH64&gt;=分數表!$B$13), ROUND((I64+K64+M64+O64+Q64+S64+U64+W64+Y64+AE64+AC64+AA64+AG64+AI64),0), 0))</f>
        <v/>
      </c>
    </row>
    <row customHeight="1" ht="15.75" r="65" s="136" spans="1:53">
      <c r="B65" s="233" t="n"/>
      <c r="H65" s="151">
        <f>IF(MIN(E65,F65) =0,0,ROUND(ABS(F65-E65)/MIN(E65,F65)*100,2))</f>
        <v/>
      </c>
      <c r="I65" s="234">
        <f>VLOOKUP(H65,分數表!$E$11:$G$14,3,1)</f>
        <v/>
      </c>
      <c r="J65" s="151">
        <f>IF(MIN(G65,F65) =0,0,ROUND(ABS(F65-G65)/MIN(G65,F65)*100,2))</f>
        <v/>
      </c>
      <c r="K65" s="234">
        <f>VLOOKUP(J65,分數表!$E$11:$G$14,3,1)</f>
        <v/>
      </c>
      <c r="L65" s="151">
        <f>IF(MIN(G65,E65) =0,0,ROUND(ABS(E65-G65)/MIN(G65,E65)*100,2))</f>
        <v/>
      </c>
      <c r="M65" s="138" t="n"/>
      <c r="O65" s="151">
        <f>IF(N65&lt;分數表!$B$26,分數表!$C$26,VLOOKUP(N65,分數表!$A$2:$C$6,3,1))</f>
        <v/>
      </c>
      <c r="P65" s="152" t="n"/>
      <c r="Q65" s="234" t="n"/>
      <c r="S65" s="138" t="n"/>
      <c r="T65" s="152" t="n"/>
      <c r="U65" s="154">
        <f>IF(T65&lt;分數表!$B$28, 分數表!$C$28,IF(T65="","",VLOOKUP(T65,分數表!$E$20:$G$22,3,1)))</f>
        <v/>
      </c>
      <c r="W65" s="138" t="n"/>
      <c r="Y65" s="138" t="n"/>
      <c r="Z65" s="202" t="n"/>
      <c r="AA65" s="236">
        <f>IF(Z65="O", 分數表!$B$12, 0)</f>
        <v/>
      </c>
      <c r="AB65" s="202" t="n"/>
      <c r="AC65" s="236">
        <f>IF(AB65="O", 分數表!$B$11, 0)</f>
        <v/>
      </c>
      <c r="AD65" s="202" t="n"/>
      <c r="AE65" s="138" t="n"/>
      <c r="AG65" s="237">
        <f>AF65*分數表!$B$15</f>
        <v/>
      </c>
      <c r="AI65" s="237">
        <f>AH65*分數表!$C$13</f>
        <v/>
      </c>
      <c r="AJ65" s="151">
        <f>IF(B65="","",IF(AND(R65 &gt;=分數表!$E$2,V65&lt;=分數表!$I$7, X65&lt;=分數表!$M$6,AH65&gt;=分數表!$B$13), ROUND((I65+K65+M65+O65+Q65+S65+U65+W65+Y65+AE65+AC65+AA65+AG65+AI65),0), 0))</f>
        <v/>
      </c>
    </row>
    <row customHeight="1" ht="15.75" r="66" s="136" spans="1:53">
      <c r="B66" s="233" t="n"/>
      <c r="H66" s="151">
        <f>IF(MIN(E66,F66) =0,0,ROUND(ABS(F66-E66)/MIN(E66,F66)*100,2))</f>
        <v/>
      </c>
      <c r="I66" s="234" t="n"/>
      <c r="J66" s="151">
        <f>IF(MIN(G66,F66) =0,0,ROUND(ABS(F66-G66)/MIN(G66,F66)*100,2))</f>
        <v/>
      </c>
      <c r="K66" s="234">
        <f>VLOOKUP(J66,分數表!$E$11:$G$14,3,1)</f>
        <v/>
      </c>
      <c r="L66" s="151">
        <f>IF(MIN(G66,E66) =0,0,ROUND(ABS(E66-G66)/MIN(G66,E66)*100,2))</f>
        <v/>
      </c>
      <c r="M66" s="138" t="n"/>
      <c r="O66" s="151">
        <f>IF(N66&lt;分數表!$B$26,分數表!$C$26,VLOOKUP(N66,分數表!$A$2:$C$6,3,1))</f>
        <v/>
      </c>
      <c r="P66" s="181" t="n"/>
      <c r="Q66" s="234" t="n"/>
      <c r="S66" s="138" t="n"/>
      <c r="T66" s="181" t="n"/>
      <c r="U66" s="154">
        <f>IF(T66&lt;分數表!$B$28, 分數表!$C$28,IF(T66="","",VLOOKUP(T66,分數表!$E$20:$G$22,3,1)))</f>
        <v/>
      </c>
      <c r="W66" s="138" t="n"/>
      <c r="Y66" s="138" t="n"/>
      <c r="Z66" s="202" t="n"/>
      <c r="AA66" s="236">
        <f>IF(Z66="O", 分數表!$B$12, 0)</f>
        <v/>
      </c>
      <c r="AB66" s="202" t="n"/>
      <c r="AC66" s="236">
        <f>IF(AB66="O", 分數表!$B$11, 0)</f>
        <v/>
      </c>
      <c r="AD66" s="202" t="n"/>
      <c r="AE66" s="138" t="n"/>
      <c r="AG66" s="237">
        <f>AF66*分數表!$B$15</f>
        <v/>
      </c>
      <c r="AI66" s="237">
        <f>AH66*分數表!$C$13</f>
        <v/>
      </c>
      <c r="AJ66" s="151">
        <f>IF(B66="","",IF(AND(R66 &gt;=分數表!$E$2,V66&lt;=分數表!$I$7, X66&lt;=分數表!$M$6,AH66&gt;=分數表!$B$13), ROUND((I66+K66+M66+O66+Q66+S66+U66+W66+Y66+AE66+AC66+AA66+AG66+AI66),0), 0))</f>
        <v/>
      </c>
    </row>
    <row customHeight="1" ht="15.75" r="67" s="136" spans="1:53">
      <c r="B67" s="233" t="n"/>
      <c r="H67" s="151">
        <f>IF(MIN(E67,F67) =0,0,ROUND(ABS(F67-E67)/MIN(E67,F67)*100,2))</f>
        <v/>
      </c>
      <c r="I67" s="234" t="n"/>
      <c r="J67" s="151">
        <f>IF(MIN(G67,F67) =0,0,ROUND(ABS(F67-G67)/MIN(G67,F67)*100,2))</f>
        <v/>
      </c>
      <c r="K67" s="234" t="n"/>
      <c r="L67" s="151">
        <f>IF(MIN(G67,E67) =0,0,ROUND(ABS(E67-G67)/MIN(G67,E67)*100,2))</f>
        <v/>
      </c>
      <c r="M67" s="138" t="n"/>
      <c r="O67" s="151">
        <f>IF(N67&lt;分數表!$B$26,分數表!$C$26,VLOOKUP(N67,分數表!$A$2:$C$6,3,1))</f>
        <v/>
      </c>
      <c r="P67" s="152" t="n"/>
      <c r="Q67" s="234" t="n"/>
      <c r="S67" s="138" t="n"/>
      <c r="T67" s="152" t="n"/>
      <c r="U67" s="154">
        <f>IF(T67&lt;分數表!$B$28, 分數表!$C$28,IF(T67="","",VLOOKUP(T67,分數表!$E$20:$G$22,3,1)))</f>
        <v/>
      </c>
      <c r="W67" s="138" t="n"/>
      <c r="Y67" s="138" t="n"/>
      <c r="Z67" s="202" t="n"/>
      <c r="AA67" s="236">
        <f>IF(Z67="O", 分數表!$B$12, 0)</f>
        <v/>
      </c>
      <c r="AB67" s="202" t="n"/>
      <c r="AC67" s="236">
        <f>IF(AB67="O", 分數表!$B$11, 0)</f>
        <v/>
      </c>
      <c r="AD67" s="202" t="n"/>
      <c r="AE67" s="138" t="n"/>
      <c r="AG67" s="237">
        <f>AF67*分數表!$B$15</f>
        <v/>
      </c>
      <c r="AI67" s="237">
        <f>AH67*分數表!$C$13</f>
        <v/>
      </c>
      <c r="AJ67" s="151">
        <f>IF(B67="","",IF(AND(R67 &gt;=分數表!$E$2,V67&lt;=分數表!$I$7, X67&lt;=分數表!$M$6,AH67&gt;=分數表!$B$13), ROUND((I67+K67+M67+O67+Q67+S67+U67+W67+Y67+AE67+AC67+AA67+AG67+AI67),0), 0))</f>
        <v/>
      </c>
    </row>
    <row customHeight="1" ht="15.75" r="68" s="136" spans="1:53">
      <c r="B68" s="233" t="n"/>
      <c r="H68" s="151">
        <f>IF(MIN(E68,F68) =0,0,ROUND(ABS(F68-E68)/MIN(E68,F68)*100,2))</f>
        <v/>
      </c>
      <c r="I68" s="234" t="n"/>
      <c r="J68" s="151">
        <f>IF(MIN(G68,F68) =0,0,ROUND(ABS(F68-G68)/MIN(G68,F68)*100,2))</f>
        <v/>
      </c>
      <c r="K68" s="234" t="n"/>
      <c r="L68" s="151">
        <f>IF(MIN(G68,E68) =0,0,ROUND(ABS(E68-G68)/MIN(G68,E68)*100,2))</f>
        <v/>
      </c>
      <c r="M68" s="138" t="n"/>
      <c r="O68" s="151">
        <f>IF(N68&lt;分數表!$B$26,分數表!$C$26,VLOOKUP(N68,分數表!$A$2:$C$6,3,1))</f>
        <v/>
      </c>
      <c r="P68" s="181" t="n"/>
      <c r="Q68" s="234" t="n"/>
      <c r="S68" s="138" t="n"/>
      <c r="T68" s="181" t="n"/>
      <c r="U68" s="154">
        <f>IF(T68&lt;分數表!$B$28, 分數表!$C$28,IF(T68="","",VLOOKUP(T68,分數表!$E$20:$G$22,3,1)))</f>
        <v/>
      </c>
      <c r="W68" s="138" t="n"/>
      <c r="Y68" s="138" t="n"/>
      <c r="Z68" s="202" t="n"/>
      <c r="AA68" s="236">
        <f>IF(Z68="O", 分數表!$B$12, 0)</f>
        <v/>
      </c>
      <c r="AB68" s="202" t="n"/>
      <c r="AC68" s="236">
        <f>IF(AB68="O", 分數表!$B$11, 0)</f>
        <v/>
      </c>
      <c r="AD68" s="202" t="n"/>
      <c r="AE68" s="138" t="n"/>
      <c r="AG68" s="237">
        <f>AF68*分數表!$B$15</f>
        <v/>
      </c>
      <c r="AI68" s="237">
        <f>AH68*分數表!$C$13</f>
        <v/>
      </c>
      <c r="AJ68" s="151">
        <f>IF(B68="","",IF(AND(R68 &gt;=分數表!$E$2,V68&lt;=分數表!$I$7, X68&lt;=分數表!$M$6,AH68&gt;=分數表!$B$13), ROUND((I68+K68+M68+O68+Q68+S68+U68+W68+Y68+AE68+AC68+AA68+AG68+AI68),0), 0))</f>
        <v/>
      </c>
    </row>
    <row customHeight="1" ht="15.75" r="69" s="136" spans="1:53">
      <c r="B69" s="233" t="n"/>
      <c r="H69" s="151">
        <f>IF(MIN(E69,F69) =0,0,ROUND(ABS(F69-E69)/MIN(E69,F69)*100,2))</f>
        <v/>
      </c>
      <c r="I69" s="234" t="n"/>
      <c r="J69" s="151">
        <f>IF(MIN(G69,F69) =0,0,ROUND(ABS(F69-G69)/MIN(G69,F69)*100,2))</f>
        <v/>
      </c>
      <c r="K69" s="234" t="n"/>
      <c r="L69" s="151">
        <f>IF(MIN(G69,E69) =0,0,ROUND(ABS(E69-G69)/MIN(G69,E69)*100,2))</f>
        <v/>
      </c>
      <c r="M69" s="138" t="n"/>
      <c r="O69" s="151">
        <f>IF(N69&lt;分數表!$B$26,分數表!$C$26,VLOOKUP(N69,分數表!$A$2:$C$6,3,1))</f>
        <v/>
      </c>
      <c r="P69" s="152" t="n"/>
      <c r="Q69" s="234" t="n"/>
      <c r="S69" s="138" t="n"/>
      <c r="T69" s="152" t="n"/>
      <c r="U69" s="154">
        <f>IF(T69&lt;分數表!$B$28, 分數表!$C$28,IF(T69="","",VLOOKUP(T69,分數表!$E$20:$G$22,3,1)))</f>
        <v/>
      </c>
      <c r="W69" s="138" t="n"/>
      <c r="Y69" s="138" t="n"/>
      <c r="Z69" s="202" t="n"/>
      <c r="AA69" s="236">
        <f>IF(Z69="O", 分數表!$B$12, 0)</f>
        <v/>
      </c>
      <c r="AB69" s="202" t="n"/>
      <c r="AC69" s="236">
        <f>IF(AB69="O", 分數表!$B$11, 0)</f>
        <v/>
      </c>
      <c r="AD69" s="202" t="n"/>
      <c r="AE69" s="138" t="n"/>
      <c r="AG69" s="237">
        <f>AF69*分數表!$B$15</f>
        <v/>
      </c>
      <c r="AI69" s="237">
        <f>AH69*分數表!$C$13</f>
        <v/>
      </c>
      <c r="AJ69" s="151">
        <f>IF(B69="","",IF(AND(R69 &gt;=分數表!$E$2,V69&lt;=分數表!$I$7, X69&lt;=分數表!$M$6,AH69&gt;=分數表!$B$13), ROUND((I69+K69+M69+O69+Q69+S69+U69+W69+Y69+AE69+AC69+AA69+AG69+AI69),0), 0))</f>
        <v/>
      </c>
    </row>
    <row customHeight="1" ht="15.75" r="70" s="136" spans="1:53">
      <c r="B70" s="233" t="n"/>
      <c r="H70" s="151">
        <f>IF(MIN(E70,F70) =0,0,ROUND(ABS(F70-E70)/MIN(E70,F70)*100,2))</f>
        <v/>
      </c>
      <c r="I70" s="234" t="n"/>
      <c r="J70" s="151">
        <f>IF(MIN(G70,F70) =0,0,ROUND(ABS(F70-G70)/MIN(G70,F70)*100,2))</f>
        <v/>
      </c>
      <c r="K70" s="234" t="n"/>
      <c r="L70" s="151">
        <f>IF(MIN(G70,E70) =0,0,ROUND(ABS(E70-G70)/MIN(G70,E70)*100,2))</f>
        <v/>
      </c>
      <c r="M70" s="138" t="n"/>
      <c r="O70" s="151">
        <f>IF(N70&lt;分數表!$B$26,分數表!$C$26,VLOOKUP(N70,分數表!$A$2:$C$6,3,1))</f>
        <v/>
      </c>
      <c r="P70" s="181" t="n"/>
      <c r="Q70" s="234" t="n"/>
      <c r="S70" s="138" t="n"/>
      <c r="T70" s="181" t="n"/>
      <c r="U70" s="154">
        <f>IF(T70&lt;分數表!$B$28, 分數表!$C$28,IF(T70="","",VLOOKUP(T70,分數表!$E$20:$G$22,3,1)))</f>
        <v/>
      </c>
      <c r="W70" s="138" t="n"/>
      <c r="Y70" s="138" t="n"/>
      <c r="Z70" s="202" t="n"/>
      <c r="AA70" s="236">
        <f>IF(Z70="O", 分數表!$B$12, 0)</f>
        <v/>
      </c>
      <c r="AB70" s="202" t="n"/>
      <c r="AC70" s="236">
        <f>IF(AB70="O", 分數表!$B$11, 0)</f>
        <v/>
      </c>
      <c r="AD70" s="202" t="n"/>
      <c r="AE70" s="138" t="n"/>
      <c r="AG70" s="237">
        <f>AF70*分數表!$B$15</f>
        <v/>
      </c>
      <c r="AI70" s="237">
        <f>AH70*分數表!$C$13</f>
        <v/>
      </c>
      <c r="AJ70" s="151">
        <f>IF(B70="","",IF(AND(R70 &gt;=分數表!$E$2,V70&lt;=分數表!$I$7, X70&lt;=分數表!$M$6,AH70&gt;=分數表!$B$13), ROUND((I70+K70+M70+O70+Q70+S70+U70+W70+Y70+AE70+AC70+AA70+AG70+AI70),0), 0))</f>
        <v/>
      </c>
    </row>
    <row customHeight="1" ht="15.75" r="71" s="136" spans="1:53">
      <c r="B71" s="233" t="n"/>
      <c r="H71" s="151">
        <f>IF(MIN(E71,F71) =0,0,ROUND(ABS(F71-E71)/MIN(E71,F71)*100,2))</f>
        <v/>
      </c>
      <c r="I71" s="234" t="n"/>
      <c r="J71" s="151">
        <f>IF(MIN(G71,F71) =0,0,ROUND(ABS(F71-G71)/MIN(G71,F71)*100,2))</f>
        <v/>
      </c>
      <c r="K71" s="234" t="n"/>
      <c r="L71" s="151">
        <f>IF(MIN(G71,E71) =0,0,ROUND(ABS(E71-G71)/MIN(G71,E71)*100,2))</f>
        <v/>
      </c>
      <c r="M71" s="138" t="n"/>
      <c r="O71" s="151">
        <f>IF(N71&lt;分數表!$B$26,分數表!$C$26,VLOOKUP(N71,分數表!$A$2:$C$6,3,1))</f>
        <v/>
      </c>
      <c r="P71" s="152" t="n"/>
      <c r="Q71" s="234" t="n"/>
      <c r="S71" s="138" t="n"/>
      <c r="T71" s="152" t="n"/>
      <c r="U71" s="154">
        <f>IF(T71&lt;分數表!$B$28, 分數表!$C$28,IF(T71="","",VLOOKUP(T71,分數表!$E$20:$G$22,3,1)))</f>
        <v/>
      </c>
      <c r="W71" s="138" t="n"/>
      <c r="Y71" s="138" t="n"/>
      <c r="Z71" s="202" t="n"/>
      <c r="AA71" s="236">
        <f>IF(Z71="O", 分數表!$B$12, 0)</f>
        <v/>
      </c>
      <c r="AB71" s="202" t="n"/>
      <c r="AC71" s="236">
        <f>IF(AB71="O", 分數表!$B$11, 0)</f>
        <v/>
      </c>
      <c r="AD71" s="202" t="n"/>
      <c r="AE71" s="138" t="n"/>
      <c r="AG71" s="237">
        <f>AF71*分數表!$B$15</f>
        <v/>
      </c>
      <c r="AI71" s="237">
        <f>AH71*分數表!$C$13</f>
        <v/>
      </c>
      <c r="AJ71" s="151">
        <f>IF(B71="","",IF(AND(R71 &gt;=分數表!$E$2,V71&lt;=分數表!$I$7, X71&lt;=分數表!$M$6,AH71&gt;=分數表!$B$13), ROUND((I71+K71+M71+O71+Q71+S71+U71+W71+Y71+AE71+AC71+AA71+AG71+AI71),0), 0))</f>
        <v/>
      </c>
    </row>
    <row customHeight="1" ht="15.75" r="72" s="136" spans="1:53">
      <c r="B72" s="233" t="n"/>
      <c r="H72" s="238" t="n"/>
      <c r="I72" s="234" t="n"/>
      <c r="J72" s="151">
        <f>IF(MIN(G72,F72) =0,0,ROUND(ABS(F72-G72)/MIN(G72,F72)*100,2))</f>
        <v/>
      </c>
      <c r="K72" s="234" t="n"/>
      <c r="L72" s="151">
        <f>IF(MIN(G72,E72) =0,0,ROUND(ABS(E72-G72)/MIN(G72,E72)*100,2))</f>
        <v/>
      </c>
      <c r="M72" s="138" t="n"/>
      <c r="O72" s="151">
        <f>IF(N72&lt;分數表!$B$26,分數表!$C$26,VLOOKUP(N72,分數表!$A$2:$C$6,3,1))</f>
        <v/>
      </c>
      <c r="P72" s="181" t="n"/>
      <c r="Q72" s="234" t="n"/>
      <c r="S72" s="138" t="n"/>
      <c r="T72" s="181" t="n"/>
      <c r="U72" s="154">
        <f>IF(T72&lt;分數表!$B$28, 分數表!$C$28,IF(T72="","",VLOOKUP(T72,分數表!$E$20:$G$22,3,1)))</f>
        <v/>
      </c>
      <c r="W72" s="138" t="n"/>
      <c r="Y72" s="138" t="n"/>
      <c r="Z72" s="202" t="n"/>
      <c r="AA72" s="236">
        <f>IF(Z72="O", 分數表!$B$12, 0)</f>
        <v/>
      </c>
      <c r="AB72" s="202" t="n"/>
      <c r="AC72" s="236">
        <f>IF(AB72="O", 分數表!$B$11, 0)</f>
        <v/>
      </c>
      <c r="AD72" s="202" t="n"/>
      <c r="AE72" s="138" t="n"/>
      <c r="AG72" s="237">
        <f>AF72*分數表!$B$15</f>
        <v/>
      </c>
      <c r="AI72" s="237">
        <f>AH72*分數表!$C$13</f>
        <v/>
      </c>
      <c r="AJ72" s="151">
        <f>IF(B72="","",IF(AND(R72 &gt;=分數表!$E$2,V72&lt;=分數表!$I$7, X72&lt;=分數表!$M$6,AH72&gt;=分數表!$B$13), ROUND((I72+K72+M72+O72+Q72+S72+U72+W72+Y72+AE72+AC72+AA72+AG72+AI72),0), 0))</f>
        <v/>
      </c>
    </row>
    <row customHeight="1" ht="15.75" r="73" s="136" spans="1:53">
      <c r="B73" s="233" t="n"/>
      <c r="H73" s="238" t="n"/>
      <c r="I73" s="234" t="n"/>
      <c r="J73" s="151">
        <f>IF(MIN(G73,F73) =0,0,ROUND(ABS(F73-G73)/MIN(G73,F73)*100,2))</f>
        <v/>
      </c>
      <c r="K73" s="234" t="n"/>
      <c r="L73" s="151">
        <f>IF(MIN(G73,E73) =0,0,ROUND(ABS(E73-G73)/MIN(G73,E73)*100,2))</f>
        <v/>
      </c>
      <c r="M73" s="138" t="n"/>
      <c r="O73" s="151">
        <f>IF(N73&lt;分數表!$B$26,分數表!$C$26,VLOOKUP(N73,分數表!$A$2:$C$6,3,1))</f>
        <v/>
      </c>
      <c r="P73" s="152" t="n"/>
      <c r="Q73" s="234" t="n"/>
      <c r="S73" s="138" t="n"/>
      <c r="T73" s="152" t="n"/>
      <c r="U73" s="154">
        <f>IF(T73&lt;分數表!$B$28, 分數表!$C$28,IF(T73="","",VLOOKUP(T73,分數表!$E$20:$G$22,3,1)))</f>
        <v/>
      </c>
      <c r="W73" s="138" t="n"/>
      <c r="Y73" s="138" t="n"/>
      <c r="Z73" s="202" t="n"/>
      <c r="AA73" s="236">
        <f>IF(Z73="O", 分數表!$B$12, 0)</f>
        <v/>
      </c>
      <c r="AB73" s="202" t="n"/>
      <c r="AC73" s="236">
        <f>IF(AB73="O", 分數表!$B$11, 0)</f>
        <v/>
      </c>
      <c r="AD73" s="202" t="n"/>
      <c r="AE73" s="138" t="n"/>
      <c r="AG73" s="237">
        <f>AF73*分數表!$B$15</f>
        <v/>
      </c>
      <c r="AI73" s="237">
        <f>AH73*分數表!$C$13</f>
        <v/>
      </c>
      <c r="AJ73" s="151">
        <f>IF(B73="","",IF(AND(R73 &gt;=分數表!$E$2,V73&lt;=分數表!$I$7, X73&lt;=分數表!$M$6,AH73&gt;=分數表!$B$13), ROUND((I73+K73+M73+O73+Q73+S73+U73+W73+Y73+AE73+AC73+AA73+AG73+AI73),0), 0))</f>
        <v/>
      </c>
    </row>
    <row customHeight="1" ht="15.75" r="74" s="136" spans="1:53">
      <c r="B74" s="233" t="n"/>
      <c r="H74" s="238" t="n"/>
      <c r="I74" s="234" t="n"/>
      <c r="J74" s="151">
        <f>IF(MIN(G74,F74) =0,0,ROUND(ABS(F74-G74)/MIN(G74,F74)*100,2))</f>
        <v/>
      </c>
      <c r="K74" s="234" t="n"/>
      <c r="L74" s="151">
        <f>IF(MIN(G74,E74) =0,0,ROUND(ABS(E74-G74)/MIN(G74,E74)*100,2))</f>
        <v/>
      </c>
      <c r="M74" s="138" t="n"/>
      <c r="O74" s="151">
        <f>IF(N74&lt;分數表!$B$26,分數表!$C$26,VLOOKUP(N74,分數表!$A$2:$C$6,3,1))</f>
        <v/>
      </c>
      <c r="P74" s="181" t="n"/>
      <c r="Q74" s="234" t="n"/>
      <c r="S74" s="138" t="n"/>
      <c r="T74" s="181" t="n"/>
      <c r="U74" s="154">
        <f>IF(T74&lt;分數表!$B$28, 分數表!$C$28,IF(T74="","",VLOOKUP(T74,分數表!$E$20:$G$22,3,1)))</f>
        <v/>
      </c>
      <c r="W74" s="138" t="n"/>
      <c r="Y74" s="138" t="n"/>
      <c r="Z74" s="202" t="n"/>
      <c r="AA74" s="236">
        <f>IF(Z74="O", 分數表!$B$12, 0)</f>
        <v/>
      </c>
      <c r="AB74" s="202" t="n"/>
      <c r="AC74" s="236">
        <f>IF(AB74="O", 分數表!$B$11, 0)</f>
        <v/>
      </c>
      <c r="AD74" s="202" t="n"/>
      <c r="AE74" s="138" t="n"/>
      <c r="AG74" s="237">
        <f>AF74*分數表!$B$15</f>
        <v/>
      </c>
      <c r="AI74" s="237">
        <f>AH74*分數表!$C$13</f>
        <v/>
      </c>
      <c r="AJ74" s="151">
        <f>IF(B74="","",IF(AND(R74 &gt;=分數表!$E$2,V74&lt;=分數表!$I$7, X74&lt;=分數表!$M$6,AH74&gt;=分數表!$B$13), ROUND((I74+K74+M74+O74+Q74+S74+U74+W74+Y74+AE74+AC74+AA74+AG74+AI74),0), 0))</f>
        <v/>
      </c>
    </row>
    <row customHeight="1" ht="15.75" r="75" s="136" spans="1:53">
      <c r="B75" s="233" t="n"/>
      <c r="H75" s="238" t="n"/>
      <c r="I75" s="234" t="n"/>
      <c r="J75" s="151">
        <f>IF(MIN(G75,F75) =0,0,ROUND(ABS(F75-G75)/MIN(G75,F75)*100,2))</f>
        <v/>
      </c>
      <c r="K75" s="234" t="n"/>
      <c r="L75" s="151">
        <f>IF(MIN(G75,E75) =0,0,ROUND(ABS(E75-G75)/MIN(G75,E75)*100,2))</f>
        <v/>
      </c>
      <c r="M75" s="138" t="n"/>
      <c r="O75" s="151">
        <f>IF(N75&lt;分數表!$B$26,分數表!$C$26,VLOOKUP(N75,分數表!$A$2:$C$6,3,1))</f>
        <v/>
      </c>
      <c r="P75" s="152" t="n"/>
      <c r="Q75" s="234" t="n"/>
      <c r="S75" s="138" t="n"/>
      <c r="T75" s="152" t="n"/>
      <c r="U75" s="154">
        <f>IF(T75&lt;分數表!$B$28, 分數表!$C$28,IF(T75="","",VLOOKUP(T75,分數表!$E$20:$G$22,3,1)))</f>
        <v/>
      </c>
      <c r="W75" s="138" t="n"/>
      <c r="Y75" s="138" t="n"/>
      <c r="Z75" s="202" t="n"/>
      <c r="AA75" s="236">
        <f>IF(Z75="O", 分數表!$B$12, 0)</f>
        <v/>
      </c>
      <c r="AB75" s="202" t="n"/>
      <c r="AC75" s="236">
        <f>IF(AB75="O", 分數表!$B$11, 0)</f>
        <v/>
      </c>
      <c r="AD75" s="202" t="n"/>
      <c r="AE75" s="138" t="n"/>
      <c r="AG75" s="237">
        <f>AF75*分數表!$B$15</f>
        <v/>
      </c>
      <c r="AI75" s="237">
        <f>AH75*分數表!$C$13</f>
        <v/>
      </c>
      <c r="AJ75" s="151">
        <f>IF(B75="","",IF(AND(R75 &gt;=分數表!$E$2,V75&lt;=分數表!$I$7, X75&lt;=分數表!$M$6,AH75&gt;=分數表!$B$13), ROUND((I75+K75+M75+O75+Q75+S75+U75+W75+Y75+AE75+AC75+AA75+AG75+AI75),0), 0))</f>
        <v/>
      </c>
    </row>
    <row customHeight="1" ht="15.75" r="76" s="136" spans="1:53">
      <c r="B76" s="233" t="n"/>
      <c r="H76" s="238" t="n"/>
      <c r="I76" s="234" t="n"/>
      <c r="J76" s="151">
        <f>IF(MIN(G76,F76) =0,0,ROUND(ABS(F76-G76)/MIN(G76,F76)*100,2))</f>
        <v/>
      </c>
      <c r="K76" s="234" t="n"/>
      <c r="L76" s="151">
        <f>IF(MIN(G76,E76) =0,0,ROUND(ABS(E76-G76)/MIN(G76,E76)*100,2))</f>
        <v/>
      </c>
      <c r="M76" s="138" t="n"/>
      <c r="O76" s="151">
        <f>IF(N76&lt;分數表!$B$26,分數表!$C$26,VLOOKUP(N76,分數表!$A$2:$C$6,3,1))</f>
        <v/>
      </c>
      <c r="P76" s="181" t="n"/>
      <c r="Q76" s="234" t="n"/>
      <c r="S76" s="138" t="n"/>
      <c r="T76" s="181" t="n"/>
      <c r="U76" s="154">
        <f>IF(T76&lt;分數表!$B$28, 分數表!$C$28,IF(T76="","",VLOOKUP(T76,分數表!$E$20:$G$22,3,1)))</f>
        <v/>
      </c>
      <c r="W76" s="138" t="n"/>
      <c r="Y76" s="138" t="n"/>
      <c r="Z76" s="202" t="n"/>
      <c r="AA76" s="236">
        <f>IF(Z76="O", 分數表!$B$12, 0)</f>
        <v/>
      </c>
      <c r="AB76" s="202" t="n"/>
      <c r="AC76" s="236">
        <f>IF(AB76="O", 分數表!$B$11, 0)</f>
        <v/>
      </c>
      <c r="AD76" s="202" t="n"/>
      <c r="AE76" s="138" t="n"/>
      <c r="AG76" s="237">
        <f>AF76*分數表!$B$15</f>
        <v/>
      </c>
      <c r="AI76" s="237">
        <f>AH76*分數表!$C$13</f>
        <v/>
      </c>
      <c r="AJ76" s="151">
        <f>IF(B76="","",IF(AND(R76 &gt;=分數表!$E$2,V76&lt;=分數表!$I$7, X76&lt;=分數表!$M$6,AH76&gt;=分數表!$B$13), ROUND((I76+K76+M76+O76+Q76+S76+U76+W76+Y76+AE76+AC76+AA76+AG76+AI76),0), 0))</f>
        <v/>
      </c>
    </row>
    <row customHeight="1" ht="15.75" r="77" s="136" spans="1:53">
      <c r="B77" s="233" t="n"/>
      <c r="H77" s="238" t="n"/>
      <c r="I77" s="234" t="n"/>
      <c r="J77" s="151">
        <f>IF(MIN(G77,F77) =0,0,ROUND(ABS(F77-G77)/MIN(G77,F77)*100,2))</f>
        <v/>
      </c>
      <c r="K77" s="234" t="n"/>
      <c r="L77" s="151">
        <f>IF(MIN(G77,E77) =0,0,ROUND(ABS(E77-G77)/MIN(G77,E77)*100,2))</f>
        <v/>
      </c>
      <c r="M77" s="138" t="n"/>
      <c r="O77" s="151">
        <f>IF(N77&lt;分數表!$B$26,分數表!$C$26,VLOOKUP(N77,分數表!$A$2:$C$6,3,1))</f>
        <v/>
      </c>
      <c r="P77" s="152" t="n"/>
      <c r="Q77" s="234" t="n"/>
      <c r="S77" s="138" t="n"/>
      <c r="T77" s="152" t="n"/>
      <c r="U77" s="154">
        <f>IF(T77&lt;分數表!$B$28, 分數表!$C$28,IF(T77="","",VLOOKUP(T77,分數表!$E$20:$G$22,3,1)))</f>
        <v/>
      </c>
      <c r="W77" s="138" t="n"/>
      <c r="Y77" s="138" t="n"/>
      <c r="Z77" s="202" t="n"/>
      <c r="AA77" s="236">
        <f>IF(Z77="O", 分數表!$B$12, 0)</f>
        <v/>
      </c>
      <c r="AB77" s="202" t="n"/>
      <c r="AC77" s="138" t="n"/>
      <c r="AD77" s="202" t="n"/>
      <c r="AE77" s="138" t="n"/>
      <c r="AG77" s="237">
        <f>AF77*分數表!$B$15</f>
        <v/>
      </c>
      <c r="AI77" s="237">
        <f>AH77*分數表!$C$13</f>
        <v/>
      </c>
      <c r="AJ77" s="151">
        <f>IF(B77="","",IF(AND(R77 &gt;=分數表!$E$2,V77&lt;=分數表!$I$7, X77&lt;=分數表!$M$6,AH77&gt;=分數表!$B$13), ROUND((I77+K77+M77+O77+Q77+S77+U77+W77+Y77+AE77+AC77+AA77+AG77+AI77),0), 0))</f>
        <v/>
      </c>
    </row>
    <row customHeight="1" ht="15.75" r="78" s="136" spans="1:53">
      <c r="B78" s="233" t="n"/>
      <c r="H78" s="238" t="n"/>
      <c r="I78" s="234" t="n"/>
      <c r="J78" s="151">
        <f>IF(MIN(G78,F78) =0,0,ROUND(ABS(F78-G78)/MIN(G78,F78)*100,2))</f>
        <v/>
      </c>
      <c r="K78" s="234" t="n"/>
      <c r="L78" s="151">
        <f>IF(MIN(G78,E78) =0,0,ROUND(ABS(E78-G78)/MIN(G78,E78)*100,2))</f>
        <v/>
      </c>
      <c r="M78" s="138" t="n"/>
      <c r="O78" s="151">
        <f>IF(N78&lt;分數表!$B$26,分數表!$C$26,VLOOKUP(N78,分數表!$A$2:$C$6,3,1))</f>
        <v/>
      </c>
      <c r="P78" s="181" t="n"/>
      <c r="Q78" s="234" t="n"/>
      <c r="S78" s="138" t="n"/>
      <c r="T78" s="181" t="n"/>
      <c r="U78" s="154">
        <f>IF(T78&lt;分數表!$B$28, 分數表!$C$28,IF(T78="","",VLOOKUP(T78,分數表!$E$20:$G$22,3,1)))</f>
        <v/>
      </c>
      <c r="W78" s="138" t="n"/>
      <c r="Y78" s="138" t="n"/>
      <c r="Z78" s="202" t="n"/>
      <c r="AA78" s="236">
        <f>IF(Z78="O", 分數表!$B$12, 0)</f>
        <v/>
      </c>
      <c r="AB78" s="202" t="n"/>
      <c r="AC78" s="138" t="n"/>
      <c r="AD78" s="202" t="n"/>
      <c r="AE78" s="138" t="n"/>
      <c r="AG78" s="237">
        <f>AF78*分數表!$B$15</f>
        <v/>
      </c>
      <c r="AI78" s="237">
        <f>AH78*分數表!$C$13</f>
        <v/>
      </c>
      <c r="AJ78" s="151">
        <f>IF(B78="","",IF(AND(R78 &gt;=分數表!$E$2,V78&lt;=分數表!$I$7, X78&lt;=分數表!$M$6,AH78&gt;=分數表!$B$13), ROUND((I78+K78+M78+O78+Q78+S78+U78+W78+Y78+AE78+AC78+AA78+AG78+AI78),0), 0))</f>
        <v/>
      </c>
    </row>
    <row customHeight="1" ht="15.75" r="79" s="136" spans="1:53">
      <c r="B79" s="233" t="n"/>
      <c r="H79" s="238" t="n"/>
      <c r="I79" s="234" t="n"/>
      <c r="J79" s="238" t="n"/>
      <c r="K79" s="234" t="n"/>
      <c r="L79" s="151">
        <f>IF(MIN(G79,E79) =0,0,ROUND(ABS(E79-G79)/MIN(G79,E79)*100,2))</f>
        <v/>
      </c>
      <c r="M79" s="138" t="n"/>
      <c r="O79" s="151">
        <f>IF(N79&lt;分數表!$B$26,分數表!$C$26,VLOOKUP(N79,分數表!$A$2:$C$6,3,1))</f>
        <v/>
      </c>
      <c r="P79" s="152" t="n"/>
      <c r="Q79" s="234" t="n"/>
      <c r="S79" s="138" t="n"/>
      <c r="T79" s="152" t="n"/>
      <c r="U79" s="154">
        <f>IF(T79&lt;分數表!$B$28, 分數表!$C$28,IF(T79="","",VLOOKUP(T79,分數表!$E$20:$G$22,3,1)))</f>
        <v/>
      </c>
      <c r="W79" s="138" t="n"/>
      <c r="Y79" s="138" t="n"/>
      <c r="Z79" s="202" t="n"/>
      <c r="AA79" s="236">
        <f>IF(Z79="O", 分數表!$B$12, 0)</f>
        <v/>
      </c>
      <c r="AB79" s="202" t="n"/>
      <c r="AC79" s="138" t="n"/>
      <c r="AD79" s="202" t="n"/>
      <c r="AE79" s="138" t="n"/>
      <c r="AG79" s="237">
        <f>AF79*分數表!$B$15</f>
        <v/>
      </c>
      <c r="AI79" s="237">
        <f>AH79*分數表!$C$13</f>
        <v/>
      </c>
      <c r="AJ79" s="151">
        <f>IF(B79="","",IF(AND(R79 &gt;=分數表!$E$2,V79&lt;=分數表!$I$7, X79&lt;=分數表!$M$6,AH79&gt;=分數表!$B$13), ROUND((I79+K79+M79+O79+Q79+S79+U79+W79+Y79+AE79+AC79+AA79+AG79+AI79),0), 0))</f>
        <v/>
      </c>
    </row>
    <row customHeight="1" ht="15.75" r="80" s="136" spans="1:53">
      <c r="B80" s="233" t="n"/>
      <c r="H80" s="238" t="n"/>
      <c r="I80" s="234" t="n"/>
      <c r="J80" s="238" t="n"/>
      <c r="K80" s="234" t="n"/>
      <c r="L80" s="151">
        <f>IF(MIN(G80,E80) =0,0,ROUND(ABS(E80-G80)/MIN(G80,E80)*100,2))</f>
        <v/>
      </c>
      <c r="M80" s="138" t="n"/>
      <c r="O80" s="151">
        <f>IF(N80&lt;分數表!$B$26,分數表!$C$26,VLOOKUP(N80,分數表!$A$2:$C$6,3,1))</f>
        <v/>
      </c>
      <c r="P80" s="181" t="n"/>
      <c r="Q80" s="234" t="n"/>
      <c r="S80" s="138" t="n"/>
      <c r="T80" s="181" t="n"/>
      <c r="U80" s="154">
        <f>IF(T80&lt;分數表!$B$28, 分數表!$C$28,IF(T80="","",VLOOKUP(T80,分數表!$E$20:$G$22,3,1)))</f>
        <v/>
      </c>
      <c r="W80" s="138" t="n"/>
      <c r="Y80" s="138" t="n"/>
      <c r="Z80" s="202" t="n"/>
      <c r="AA80" s="236">
        <f>IF(Z80="O", 分數表!$B$12, 0)</f>
        <v/>
      </c>
      <c r="AB80" s="202" t="n"/>
      <c r="AC80" s="138" t="n"/>
      <c r="AD80" s="202" t="n"/>
      <c r="AE80" s="138" t="n"/>
      <c r="AG80" s="237">
        <f>AF80*分數表!$B$15</f>
        <v/>
      </c>
      <c r="AI80" s="237">
        <f>AH80*分數表!$C$13</f>
        <v/>
      </c>
      <c r="AJ80" s="151">
        <f>IF(B80="","",IF(AND(R80 &gt;=分數表!$E$2,V80&lt;=分數表!$I$7, X80&lt;=分數表!$M$6,AH80&gt;=分數表!$B$13), ROUND((I80+K80+M80+O80+Q80+S80+U80+W80+Y80+AE80+AC80+AA80+AG80+AI80),0), 0))</f>
        <v/>
      </c>
    </row>
    <row customHeight="1" ht="15.75" r="81" s="136" spans="1:53">
      <c r="B81" s="233" t="n"/>
      <c r="H81" s="238" t="n"/>
      <c r="I81" s="234" t="n"/>
      <c r="J81" s="238" t="n"/>
      <c r="K81" s="234" t="n"/>
      <c r="L81" s="151">
        <f>IF(MIN(G81,E81) =0,0,ROUND(ABS(E81-G81)/MIN(G81,E81)*100,2))</f>
        <v/>
      </c>
      <c r="M81" s="138" t="n"/>
      <c r="O81" s="151">
        <f>IF(N81&lt;分數表!$B$26,分數表!$C$26,VLOOKUP(N81,分數表!$A$2:$C$6,3,1))</f>
        <v/>
      </c>
      <c r="P81" s="152" t="n"/>
      <c r="Q81" s="234" t="n"/>
      <c r="S81" s="138" t="n"/>
      <c r="T81" s="152" t="n"/>
      <c r="U81" s="154">
        <f>IF(T81&lt;分數表!$B$28, 分數表!$C$28,IF(T81="","",VLOOKUP(T81,分數表!$E$20:$G$22,3,1)))</f>
        <v/>
      </c>
      <c r="W81" s="138" t="n"/>
      <c r="Y81" s="138" t="n"/>
      <c r="Z81" s="202" t="n"/>
      <c r="AA81" s="236">
        <f>IF(Z81="O", 分數表!$B$12, 0)</f>
        <v/>
      </c>
      <c r="AB81" s="202" t="n"/>
      <c r="AC81" s="138" t="n"/>
      <c r="AD81" s="202" t="n"/>
      <c r="AE81" s="138" t="n"/>
      <c r="AG81" s="237">
        <f>AF81*分數表!$B$15</f>
        <v/>
      </c>
      <c r="AI81" s="237">
        <f>AH81*分數表!$C$13</f>
        <v/>
      </c>
      <c r="AJ81" s="151">
        <f>IF(B81="","",IF(AND(R81 &gt;=分數表!$E$2,V81&lt;=分數表!$I$7, X81&lt;=分數表!$M$6,AH81&gt;=分數表!$B$13), ROUND((I81+K81+M81+O81+Q81+S81+U81+W81+Y81+AE81+AC81+AA81+AG81+AI81),0), 0))</f>
        <v/>
      </c>
    </row>
    <row customHeight="1" ht="15.75" r="82" s="136" spans="1:53">
      <c r="B82" s="233" t="n"/>
      <c r="H82" s="238" t="n"/>
      <c r="I82" s="234" t="n"/>
      <c r="J82" s="238" t="n"/>
      <c r="K82" s="234" t="n"/>
      <c r="L82" s="151">
        <f>IF(MIN(G82,E82) =0,0,ROUND(ABS(E82-G82)/MIN(G82,E82)*100,2))</f>
        <v/>
      </c>
      <c r="M82" s="138" t="n"/>
      <c r="O82" s="151">
        <f>IF(N82&lt;分數表!$B$26,分數表!$C$26,VLOOKUP(N82,分數表!$A$2:$C$6,3,1))</f>
        <v/>
      </c>
      <c r="P82" s="181" t="n"/>
      <c r="Q82" s="234" t="n"/>
      <c r="S82" s="138" t="n"/>
      <c r="T82" s="181" t="n"/>
      <c r="U82" s="154">
        <f>IF(T82&lt;分數表!$B$28, 分數表!$C$28,IF(T82="","",VLOOKUP(T82,分數表!$E$20:$G$22,3,1)))</f>
        <v/>
      </c>
      <c r="W82" s="138" t="n"/>
      <c r="Y82" s="138" t="n"/>
      <c r="Z82" s="202" t="n"/>
      <c r="AA82" s="236">
        <f>IF(Z82="O", 分數表!$B$12, 0)</f>
        <v/>
      </c>
      <c r="AB82" s="202" t="n"/>
      <c r="AC82" s="138" t="n"/>
      <c r="AD82" s="202" t="n"/>
      <c r="AE82" s="138" t="n"/>
      <c r="AG82" s="237">
        <f>AF82*分數表!$B$15</f>
        <v/>
      </c>
      <c r="AI82" s="237">
        <f>AH82*分數表!$C$13</f>
        <v/>
      </c>
      <c r="AJ82" s="151">
        <f>IF(B82="","",IF(AND(R82 &gt;=分數表!$E$2,V82&lt;=分數表!$I$7, X82&lt;=分數表!$M$6,AH82&gt;=分數表!$B$13), ROUND((I82+K82+M82+O82+Q82+S82+U82+W82+Y82+AE82+AC82+AA82+AG82+AI82),0), 0))</f>
        <v/>
      </c>
    </row>
    <row customHeight="1" ht="15.75" r="83" s="136" spans="1:53">
      <c r="B83" s="233" t="n"/>
      <c r="H83" s="238" t="n"/>
      <c r="I83" s="234" t="n"/>
      <c r="J83" s="238" t="n"/>
      <c r="K83" s="234" t="n"/>
      <c r="L83" s="238" t="n"/>
      <c r="M83" s="138" t="n"/>
      <c r="O83" s="151">
        <f>IF(N83&lt;分數表!$B$26,分數表!$C$26,VLOOKUP(N83,分數表!$A$2:$C$6,3,1))</f>
        <v/>
      </c>
      <c r="P83" s="152" t="n"/>
      <c r="Q83" s="234" t="n"/>
      <c r="S83" s="138" t="n"/>
      <c r="T83" s="152" t="n"/>
      <c r="U83" s="154">
        <f>IF(T83&lt;分數表!$B$28, 分數表!$C$28,IF(T83="","",VLOOKUP(T83,分數表!$E$20:$G$22,3,1)))</f>
        <v/>
      </c>
      <c r="W83" s="138" t="n"/>
      <c r="Y83" s="138" t="n"/>
      <c r="Z83" s="202" t="n"/>
      <c r="AA83" s="236">
        <f>IF(Z83="O", 分數表!$B$12, 0)</f>
        <v/>
      </c>
      <c r="AB83" s="202" t="n"/>
      <c r="AC83" s="138" t="n"/>
      <c r="AD83" s="202" t="n"/>
      <c r="AE83" s="138" t="n"/>
      <c r="AG83" s="237">
        <f>AF83*分數表!$B$15</f>
        <v/>
      </c>
      <c r="AI83" s="237">
        <f>AH83*分數表!$C$13</f>
        <v/>
      </c>
      <c r="AJ83" s="151">
        <f>IF(B83="","",IF(AND(R83 &gt;=分數表!$E$2,V83&lt;=分數表!$I$7, X83&lt;=分數表!$M$6,AH83&gt;=分數表!$B$13), ROUND((I83+K83+M83+O83+Q83+S83+U83+W83+Y83+AE83+AC83+AA83+AG83+AI83),0), 0))</f>
        <v/>
      </c>
    </row>
    <row customHeight="1" ht="15.75" r="84" s="136" spans="1:53">
      <c r="B84" s="233" t="n"/>
      <c r="H84" s="238" t="n"/>
      <c r="I84" s="234" t="n"/>
      <c r="J84" s="238" t="n"/>
      <c r="K84" s="234" t="n"/>
      <c r="L84" s="238" t="n"/>
      <c r="M84" s="138" t="n"/>
      <c r="O84" s="151">
        <f>IF(N84&lt;分數表!$B$26,分數表!$C$26,VLOOKUP(N84,分數表!$A$2:$C$6,3,1))</f>
        <v/>
      </c>
      <c r="P84" s="181" t="n"/>
      <c r="Q84" s="234" t="n"/>
      <c r="S84" s="138" t="n"/>
      <c r="T84" s="181" t="n"/>
      <c r="U84" s="154">
        <f>IF(T84&lt;分數表!$B$28, 分數表!$C$28,IF(T84="","",VLOOKUP(T84,分數表!$E$20:$G$22,3,1)))</f>
        <v/>
      </c>
      <c r="W84" s="138" t="n"/>
      <c r="Y84" s="138" t="n"/>
      <c r="Z84" s="202" t="n"/>
      <c r="AA84" s="236">
        <f>IF(Z84="O", 分數表!$B$12, 0)</f>
        <v/>
      </c>
      <c r="AB84" s="202" t="n"/>
      <c r="AC84" s="138" t="n"/>
      <c r="AD84" s="202" t="n"/>
      <c r="AE84" s="138" t="n"/>
      <c r="AG84" s="237">
        <f>AF84*分數表!$B$15</f>
        <v/>
      </c>
      <c r="AI84" s="237">
        <f>AH84*分數表!$C$13</f>
        <v/>
      </c>
      <c r="AJ84" s="151">
        <f>IF(B84="","",IF(AND(R84 &gt;=分數表!$E$2,V84&lt;=分數表!$I$7, X84&lt;=分數表!$M$6,AH84&gt;=分數表!$B$13,#REF!="O"), ROUND((I84+K84+M84+O84+Q84+S84+U84+W84+Y84+AE84+AC84+AA84+AG84+AI84),0), 0))</f>
        <v/>
      </c>
    </row>
    <row customHeight="1" ht="15.75" r="85" s="136" spans="1:53">
      <c r="B85" s="233" t="n"/>
      <c r="H85" s="238" t="n"/>
      <c r="I85" s="234" t="n"/>
      <c r="J85" s="238" t="n"/>
      <c r="K85" s="234" t="n"/>
      <c r="L85" s="238" t="n"/>
      <c r="M85" s="138" t="n"/>
      <c r="O85" s="151">
        <f>IF(N85&lt;分數表!$B$26,分數表!$C$26,VLOOKUP(N85,分數表!$A$2:$C$6,3,1))</f>
        <v/>
      </c>
      <c r="P85" s="152" t="n"/>
      <c r="Q85" s="234" t="n"/>
      <c r="S85" s="138" t="n"/>
      <c r="T85" s="152" t="n"/>
      <c r="U85" s="154">
        <f>IF(T85&lt;分數表!$B$28, 分數表!$C$28,IF(T85="","",VLOOKUP(T85,分數表!$E$20:$G$22,3,1)))</f>
        <v/>
      </c>
      <c r="W85" s="138" t="n"/>
      <c r="Y85" s="138" t="n"/>
      <c r="Z85" s="202" t="n"/>
      <c r="AA85" s="236">
        <f>IF(Z85="O", 分數表!$B$12, 0)</f>
        <v/>
      </c>
      <c r="AB85" s="202" t="n"/>
      <c r="AC85" s="138" t="n"/>
      <c r="AD85" s="202" t="n"/>
      <c r="AE85" s="138" t="n"/>
      <c r="AG85" s="237">
        <f>AF85*分數表!$B$15</f>
        <v/>
      </c>
      <c r="AI85" s="237">
        <f>AH85*分數表!$C$13</f>
        <v/>
      </c>
      <c r="AJ85" s="151">
        <f>IF(B85="","",IF(AND(R85 &gt;=分數表!$E$2,V85&lt;=分數表!$I$7, X85&lt;=分數表!$M$6,AH85&gt;=分數表!$B$13,#REF!="O"), ROUND((I85+K85+M85+O85+Q85+S85+U85+W85+Y85+AE85+AC85+AA85+AG85+AI85),0), 0))</f>
        <v/>
      </c>
    </row>
    <row customHeight="1" ht="15.75" r="86" s="136" spans="1:53">
      <c r="B86" s="233" t="n"/>
      <c r="H86" s="238" t="n"/>
      <c r="I86" s="234" t="n"/>
      <c r="J86" s="238" t="n"/>
      <c r="K86" s="234" t="n"/>
      <c r="L86" s="238" t="n"/>
      <c r="M86" s="138" t="n"/>
      <c r="O86" s="151">
        <f>IF(N86&lt;分數表!$B$26,分數表!$C$26,VLOOKUP(N86,分數表!$A$2:$C$6,3,1))</f>
        <v/>
      </c>
      <c r="P86" s="181" t="n"/>
      <c r="Q86" s="234" t="n"/>
      <c r="S86" s="138" t="n"/>
      <c r="T86" s="181" t="n"/>
      <c r="U86" s="154">
        <f>IF(T86&lt;分數表!$B$28, 分數表!$C$28,IF(T86="","",VLOOKUP(T86,分數表!$E$20:$G$22,3,1)))</f>
        <v/>
      </c>
      <c r="W86" s="138" t="n"/>
      <c r="Y86" s="138" t="n"/>
      <c r="Z86" s="202" t="n"/>
      <c r="AA86" s="138" t="n"/>
      <c r="AB86" s="202" t="n"/>
      <c r="AC86" s="138" t="n"/>
      <c r="AD86" s="202" t="n"/>
      <c r="AE86" s="138" t="n"/>
      <c r="AG86" s="237">
        <f>AF86*分數表!$B$15</f>
        <v/>
      </c>
      <c r="AI86" s="237">
        <f>AH86*分數表!$C$13</f>
        <v/>
      </c>
      <c r="AJ86" s="151">
        <f>IF(B86="","",IF(AND(R86 &gt;=分數表!$E$2,V86&lt;=分數表!$I$7, X86&lt;=分數表!$M$6,AH86&gt;=分數表!$B$13,#REF!="O"), ROUND((I86+K86+M86+O86+Q86+S86+U86+W86+Y86+AE86+AC86+AA86+AG86+AI86),0), 0))</f>
        <v/>
      </c>
    </row>
    <row customHeight="1" ht="15.75" r="87" s="136" spans="1:53">
      <c r="B87" s="233" t="n"/>
      <c r="H87" s="238" t="n"/>
      <c r="I87" s="234" t="n"/>
      <c r="J87" s="238" t="n"/>
      <c r="K87" s="234" t="n"/>
      <c r="L87" s="238" t="n"/>
      <c r="M87" s="138" t="n"/>
      <c r="O87" s="151">
        <f>IF(N87&lt;分數表!$B$26,分數表!$C$26,VLOOKUP(N87,分數表!$A$2:$C$6,3,1))</f>
        <v/>
      </c>
      <c r="P87" s="152" t="n"/>
      <c r="Q87" s="234" t="n"/>
      <c r="S87" s="138" t="n"/>
      <c r="T87" s="152" t="n"/>
      <c r="U87" s="154">
        <f>IF(T87&lt;分數表!$B$28, 分數表!$C$28,IF(T87="","",VLOOKUP(T87,分數表!$E$20:$G$22,3,1)))</f>
        <v/>
      </c>
      <c r="W87" s="138" t="n"/>
      <c r="Y87" s="138" t="n"/>
      <c r="Z87" s="202" t="n"/>
      <c r="AA87" s="138" t="n"/>
      <c r="AB87" s="202" t="n"/>
      <c r="AC87" s="138" t="n"/>
      <c r="AD87" s="202" t="n"/>
      <c r="AE87" s="138" t="n"/>
      <c r="AG87" s="237">
        <f>AF87*分數表!$B$15</f>
        <v/>
      </c>
      <c r="AI87" s="138" t="n"/>
      <c r="AJ87" s="151">
        <f>IF(B87="","",IF(AND(R87 &gt;=分數表!$E$2,V87&lt;=分數表!$I$7, X87&lt;=分數表!$M$6,AH87&gt;=分數表!$B$13,#REF!="O"), ROUND((I87+K87+M87+O87+Q87+S87+U87+W87+Y87+AE87+AC87+AA87+AG87+AI87),0), 0))</f>
        <v/>
      </c>
    </row>
    <row customHeight="1" ht="15.75" r="88" s="136" spans="1:53">
      <c r="B88" s="233" t="n"/>
      <c r="H88" s="238" t="n"/>
      <c r="I88" s="234" t="n"/>
      <c r="J88" s="238" t="n"/>
      <c r="K88" s="234" t="n"/>
      <c r="L88" s="238" t="n"/>
      <c r="M88" s="138" t="n"/>
      <c r="O88" s="151">
        <f>IF(N88&lt;分數表!$B$26,分數表!$C$26,VLOOKUP(N88,分數表!$A$2:$C$6,3,1))</f>
        <v/>
      </c>
      <c r="P88" s="181" t="n"/>
      <c r="Q88" s="234" t="n"/>
      <c r="S88" s="138" t="n"/>
      <c r="T88" s="181" t="n"/>
      <c r="U88" s="154">
        <f>IF(T88&lt;分數表!$B$28, 分數表!$C$28,IF(T88="","",VLOOKUP(T88,分數表!$E$20:$G$22,3,1)))</f>
        <v/>
      </c>
      <c r="W88" s="138" t="n"/>
      <c r="Y88" s="138" t="n"/>
      <c r="Z88" s="202" t="n"/>
      <c r="AA88" s="138" t="n"/>
      <c r="AB88" s="202" t="n"/>
      <c r="AC88" s="138" t="n"/>
      <c r="AD88" s="202" t="n"/>
      <c r="AE88" s="138" t="n"/>
      <c r="AG88" s="237">
        <f>AF88*分數表!$B$15</f>
        <v/>
      </c>
      <c r="AI88" s="138" t="n"/>
      <c r="AJ88" s="151">
        <f>IF(B88="","",IF(AND(R88 &gt;=分數表!$E$2,V88&lt;=分數表!$I$7, X88&lt;=分數表!$M$6,AH88&gt;=分數表!$B$13,#REF!="O"), ROUND((I88+K88+M88+O88+Q88+S88+U88+W88+Y88+AE88+AC88+AA88+AG88+AI88),0), 0))</f>
        <v/>
      </c>
    </row>
    <row customHeight="1" ht="15.75" r="89" s="136" spans="1:53">
      <c r="B89" s="233" t="n"/>
      <c r="H89" s="238" t="n"/>
      <c r="I89" s="234" t="n"/>
      <c r="J89" s="238" t="n"/>
      <c r="K89" s="234" t="n"/>
      <c r="L89" s="238" t="n"/>
      <c r="M89" s="138" t="n"/>
      <c r="O89" s="151">
        <f>IF(N89&lt;分數表!$B$26,分數表!$C$26,VLOOKUP(N89,分數表!$A$2:$C$6,3,1))</f>
        <v/>
      </c>
      <c r="P89" s="152" t="n"/>
      <c r="Q89" s="234" t="n"/>
      <c r="S89" s="138" t="n"/>
      <c r="T89" s="152" t="n"/>
      <c r="U89" s="154">
        <f>IF(T89&lt;分數表!$B$28, 分數表!$C$28,IF(T89="","",VLOOKUP(T89,分數表!$E$20:$G$22,3,1)))</f>
        <v/>
      </c>
      <c r="W89" s="138" t="n"/>
      <c r="Y89" s="138" t="n"/>
      <c r="Z89" s="202" t="n"/>
      <c r="AA89" s="138" t="n"/>
      <c r="AB89" s="202" t="n"/>
      <c r="AC89" s="138" t="n"/>
      <c r="AD89" s="202" t="n"/>
      <c r="AE89" s="138" t="n"/>
      <c r="AG89" s="237">
        <f>AF89*分數表!$B$15</f>
        <v/>
      </c>
      <c r="AI89" s="138" t="n"/>
      <c r="AJ89" s="151">
        <f>IF(B89="","",IF(AND(R89 &gt;=分數表!$E$2,V89&lt;=分數表!$I$7, X89&lt;=分數表!$M$6,AH89&gt;=分數表!$B$13,#REF!="O"), ROUND((I89+K89+M89+O89+Q89+S89+U89+W89+Y89+AE89+AC89+AA89+AG89+AI89),0), 0))</f>
        <v/>
      </c>
    </row>
    <row customHeight="1" ht="15.75" r="90" s="136" spans="1:53">
      <c r="B90" s="233" t="n"/>
      <c r="H90" s="238" t="n"/>
      <c r="I90" s="234" t="n"/>
      <c r="J90" s="238" t="n"/>
      <c r="K90" s="234" t="n"/>
      <c r="L90" s="238" t="n"/>
      <c r="M90" s="138" t="n"/>
      <c r="O90" s="151">
        <f>IF(N90&lt;分數表!$B$26,分數表!$C$26,VLOOKUP(N90,分數表!$A$2:$C$6,3,1))</f>
        <v/>
      </c>
      <c r="P90" s="181" t="n"/>
      <c r="Q90" s="234" t="n"/>
      <c r="S90" s="138" t="n"/>
      <c r="T90" s="181" t="n"/>
      <c r="U90" s="154">
        <f>IF(T90&lt;分數表!$B$28, 分數表!$C$28,IF(T90="","",VLOOKUP(T90,分數表!$E$20:$G$22,3,1)))</f>
        <v/>
      </c>
      <c r="W90" s="138" t="n"/>
      <c r="Y90" s="138" t="n"/>
      <c r="Z90" s="202" t="n"/>
      <c r="AA90" s="138" t="n"/>
      <c r="AB90" s="202" t="n"/>
      <c r="AC90" s="138" t="n"/>
      <c r="AD90" s="202" t="n"/>
      <c r="AE90" s="138" t="n"/>
      <c r="AG90" s="237">
        <f>AF90*分數表!$B$15</f>
        <v/>
      </c>
      <c r="AI90" s="138" t="n"/>
      <c r="AJ90" s="151">
        <f>IF(B90="","",IF(AND(R90 &gt;=分數表!$E$2,V90&lt;=分數表!$I$7, X90&lt;=分數表!$M$6,AH90&gt;=分數表!$B$13,#REF!="O"), ROUND((I90+K90+M90+O90+Q90+S90+U90+W90+Y90+AE90+AC90+AA90+AG90+AI90),0), 0))</f>
        <v/>
      </c>
    </row>
    <row customHeight="1" ht="15.75" r="91" s="136" spans="1:53">
      <c r="B91" s="233" t="n"/>
      <c r="H91" s="238" t="n"/>
      <c r="I91" s="234" t="n"/>
      <c r="J91" s="238" t="n"/>
      <c r="K91" s="234" t="n"/>
      <c r="L91" s="238" t="n"/>
      <c r="M91" s="138" t="n"/>
      <c r="O91" s="151">
        <f>IF(N91&lt;分數表!$B$26,分數表!$C$26,VLOOKUP(N91,分數表!$A$2:$C$6,3,1))</f>
        <v/>
      </c>
      <c r="P91" s="152" t="n"/>
      <c r="Q91" s="234" t="n"/>
      <c r="S91" s="138" t="n"/>
      <c r="T91" s="152" t="n"/>
      <c r="U91" s="154">
        <f>IF(T91&lt;分數表!$B$28, 分數表!$C$28,IF(T91="","",VLOOKUP(T91,分數表!$E$20:$G$22,3,1)))</f>
        <v/>
      </c>
      <c r="W91" s="138" t="n"/>
      <c r="Y91" s="138" t="n"/>
      <c r="Z91" s="202" t="n"/>
      <c r="AA91" s="138" t="n"/>
      <c r="AB91" s="202" t="n"/>
      <c r="AC91" s="138" t="n"/>
      <c r="AD91" s="202" t="n"/>
      <c r="AE91" s="138" t="n"/>
      <c r="AG91" s="138" t="n"/>
      <c r="AI91" s="138" t="n"/>
      <c r="AJ91" s="151">
        <f>IF(B91="","",IF(AND(R91 &gt;=分數表!$E$2,V91&lt;=分數表!$I$7, X91&lt;=分數表!$M$6,AH91&gt;=分數表!$B$13,#REF!="O"), ROUND((I91+K91+M91+O91+Q91+S91+U91+W91+Y91+AE91+AC91+AA91+AG91+AI91),0), 0))</f>
        <v/>
      </c>
    </row>
    <row customHeight="1" ht="15.75" r="92" s="136" spans="1:53">
      <c r="B92" s="233" t="n"/>
      <c r="H92" s="238" t="n"/>
      <c r="I92" s="234" t="n"/>
      <c r="J92" s="238" t="n"/>
      <c r="K92" s="234" t="n"/>
      <c r="L92" s="238" t="n"/>
      <c r="M92" s="138" t="n"/>
      <c r="O92" s="151">
        <f>IF(N92&lt;分數表!$B$26,分數表!$C$26,VLOOKUP(N92,分數表!$A$2:$C$6,3,1))</f>
        <v/>
      </c>
      <c r="P92" s="181" t="n"/>
      <c r="Q92" s="234" t="n"/>
      <c r="S92" s="138" t="n"/>
      <c r="T92" s="181" t="n"/>
      <c r="U92" s="154">
        <f>IF(T92&lt;分數表!$B$28, 分數表!$C$28,IF(T92="","",VLOOKUP(T92,分數表!$E$20:$G$22,3,1)))</f>
        <v/>
      </c>
      <c r="W92" s="138" t="n"/>
      <c r="Y92" s="138" t="n"/>
      <c r="Z92" s="202" t="n"/>
      <c r="AA92" s="138" t="n"/>
      <c r="AB92" s="202" t="n"/>
      <c r="AC92" s="138" t="n"/>
      <c r="AD92" s="202" t="n"/>
      <c r="AE92" s="138" t="n"/>
      <c r="AG92" s="138" t="n"/>
      <c r="AI92" s="138" t="n"/>
      <c r="AJ92" s="151">
        <f>IF(B92="","",IF(AND(R92 &gt;=分數表!$E$2,V92&lt;=分數表!$I$7, X92&lt;=分數表!$M$6,AH92&gt;=分數表!$B$13,#REF!="O"), ROUND((I92+K92+M92+O92+Q92+S92+U92+W92+Y92+AE92+AC92+AA92+AG92+AI92),0), 0))</f>
        <v/>
      </c>
    </row>
    <row customHeight="1" ht="15.75" r="93" s="136" spans="1:53">
      <c r="B93" s="233" t="n"/>
      <c r="H93" s="238" t="n"/>
      <c r="I93" s="234" t="n"/>
      <c r="J93" s="238" t="n"/>
      <c r="K93" s="234" t="n"/>
      <c r="L93" s="238" t="n"/>
      <c r="M93" s="138" t="n"/>
      <c r="O93" s="151">
        <f>IF(N93&lt;分數表!$B$26,分數表!$C$26,VLOOKUP(N93,分數表!$A$2:$C$6,3,1))</f>
        <v/>
      </c>
      <c r="P93" s="152" t="n"/>
      <c r="Q93" s="234" t="n"/>
      <c r="S93" s="138" t="n"/>
      <c r="T93" s="152" t="n"/>
      <c r="U93" s="154">
        <f>IF(T93&lt;分數表!$B$28, 分數表!$C$28,IF(T93="","",VLOOKUP(T93,分數表!$E$20:$G$22,3,1)))</f>
        <v/>
      </c>
      <c r="W93" s="138" t="n"/>
      <c r="Y93" s="138" t="n"/>
      <c r="Z93" s="202" t="n"/>
      <c r="AA93" s="138" t="n"/>
      <c r="AB93" s="202" t="n"/>
      <c r="AC93" s="138" t="n"/>
      <c r="AD93" s="202" t="n"/>
      <c r="AE93" s="138" t="n"/>
      <c r="AG93" s="138" t="n"/>
      <c r="AI93" s="138" t="n"/>
      <c r="AJ93" s="151">
        <f>IF(B93="","",IF(AND(R93 &gt;=分數表!$E$2,V93&lt;=分數表!$I$7, X93&lt;=分數表!$M$6,AH93&gt;=分數表!$B$13,#REF!="O"), ROUND((I93+K93+M93+O93+Q93+S93+U93+W93+Y93+AE93+AC93+AA93+AG93+AI93),0), 0))</f>
        <v/>
      </c>
    </row>
    <row customHeight="1" ht="15.75" r="94" s="136" spans="1:53">
      <c r="B94" s="233" t="n"/>
      <c r="H94" s="238" t="n"/>
      <c r="I94" s="234" t="n"/>
      <c r="J94" s="238" t="n"/>
      <c r="K94" s="234" t="n"/>
      <c r="L94" s="238" t="n"/>
      <c r="M94" s="138" t="n"/>
      <c r="O94" s="151">
        <f>IF(N94&lt;分數表!$B$26,分數表!$C$26,VLOOKUP(N94,分數表!$A$2:$C$6,3,1))</f>
        <v/>
      </c>
      <c r="P94" s="181" t="n"/>
      <c r="Q94" s="234" t="n"/>
      <c r="S94" s="138" t="n"/>
      <c r="T94" s="181" t="n"/>
      <c r="U94" s="154">
        <f>IF(T94&lt;分數表!$B$28, 分數表!$C$28,IF(T94="","",VLOOKUP(T94,分數表!$E$20:$G$22,3,1)))</f>
        <v/>
      </c>
      <c r="W94" s="138" t="n"/>
      <c r="Y94" s="138" t="n"/>
      <c r="Z94" s="202" t="n"/>
      <c r="AA94" s="138" t="n"/>
      <c r="AB94" s="202" t="n"/>
      <c r="AC94" s="138" t="n"/>
      <c r="AD94" s="202" t="n"/>
      <c r="AE94" s="138" t="n"/>
      <c r="AG94" s="138" t="n"/>
      <c r="AI94" s="138" t="n"/>
      <c r="AJ94" s="151">
        <f>IF(B94="","",IF(AND(R94 &gt;=分數表!$E$2,V94&lt;=分數表!$I$7, X94&lt;=分數表!$M$6,AH94&gt;=分數表!$B$13,#REF!="O"), ROUND((I94+K94+M94+O94+Q94+S94+U94+W94+Y94+AE94+AC94+AA94+AG94+AI94),0), 0))</f>
        <v/>
      </c>
    </row>
    <row customHeight="1" ht="15.75" r="95" s="136" spans="1:53">
      <c r="B95" s="233" t="n"/>
      <c r="H95" s="238" t="n"/>
      <c r="I95" s="234" t="n"/>
      <c r="J95" s="238" t="n"/>
      <c r="K95" s="234" t="n"/>
      <c r="L95" s="238" t="n"/>
      <c r="M95" s="138" t="n"/>
      <c r="O95" s="151">
        <f>IF(N95&lt;分數表!$B$26,分數表!$C$26,VLOOKUP(N95,分數表!$A$2:$C$6,3,1))</f>
        <v/>
      </c>
      <c r="P95" s="152" t="n"/>
      <c r="Q95" s="234" t="n"/>
      <c r="S95" s="138" t="n"/>
      <c r="T95" s="152" t="n"/>
      <c r="U95" s="154">
        <f>IF(T95&lt;分數表!$B$28, 分數表!$C$28,IF(T95="","",VLOOKUP(T95,分數表!$E$20:$G$22,3,1)))</f>
        <v/>
      </c>
      <c r="W95" s="138" t="n"/>
      <c r="Y95" s="138" t="n"/>
      <c r="Z95" s="202" t="n"/>
      <c r="AA95" s="138" t="n"/>
      <c r="AB95" s="202" t="n"/>
      <c r="AC95" s="138" t="n"/>
      <c r="AD95" s="202" t="n"/>
      <c r="AE95" s="138" t="n"/>
      <c r="AG95" s="138" t="n"/>
      <c r="AI95" s="138" t="n"/>
      <c r="AJ95" s="151">
        <f>IF(B95="","",IF(AND(R95 &gt;=分數表!$E$2,V95&lt;=分數表!$I$7, X95&lt;=分數表!$M$6,AH95&gt;=分數表!$B$13,#REF!="O"), ROUND((I95+K95+M95+O95+Q95+S95+U95+W95+Y95+AE95+AC95+AA95+AG95+AI95),0), 0))</f>
        <v/>
      </c>
    </row>
    <row customHeight="1" ht="15.75" r="96" s="136" spans="1:53">
      <c r="B96" s="233" t="n"/>
      <c r="H96" s="238" t="n"/>
      <c r="I96" s="234" t="n"/>
      <c r="J96" s="238" t="n"/>
      <c r="K96" s="234" t="n"/>
      <c r="L96" s="238" t="n"/>
      <c r="M96" s="138" t="n"/>
      <c r="O96" s="151">
        <f>IF(N96&lt;分數表!$B$26,分數表!$C$26,VLOOKUP(N96,分數表!$A$2:$C$6,3,1))</f>
        <v/>
      </c>
      <c r="P96" s="181" t="n"/>
      <c r="Q96" s="234" t="n"/>
      <c r="S96" s="138" t="n"/>
      <c r="T96" s="181" t="n"/>
      <c r="U96" s="235" t="n"/>
      <c r="W96" s="138" t="n"/>
      <c r="Y96" s="138" t="n"/>
      <c r="Z96" s="202" t="n"/>
      <c r="AA96" s="138" t="n"/>
      <c r="AB96" s="202" t="n"/>
      <c r="AC96" s="138" t="n"/>
      <c r="AD96" s="202" t="n"/>
      <c r="AE96" s="138" t="n"/>
      <c r="AG96" s="138" t="n"/>
      <c r="AI96" s="138" t="n"/>
      <c r="AJ96" s="151">
        <f>IF(B96="","",IF(AND(R96 &gt;=分數表!$E$2,V96&lt;=分數表!$I$7, X96&lt;=分數表!$M$6,AH96&gt;=分數表!$B$13,#REF!="O"), ROUND((I96+K96+M96+O96+Q96+S96+U96+W96+Y96+AE96+AC96+AA96+AG96+AI96),0), 0))</f>
        <v/>
      </c>
    </row>
    <row customHeight="1" ht="15.75" r="97" s="136" spans="1:53">
      <c r="B97" s="233" t="n"/>
      <c r="H97" s="238" t="n"/>
      <c r="I97" s="234" t="n"/>
      <c r="J97" s="238" t="n"/>
      <c r="K97" s="234" t="n"/>
      <c r="L97" s="238" t="n"/>
      <c r="M97" s="138" t="n"/>
      <c r="O97" s="151">
        <f>IF(N97&lt;分數表!$B$26,分數表!$C$26,VLOOKUP(N97,分數表!$A$2:$C$6,3,1))</f>
        <v/>
      </c>
      <c r="P97" s="152" t="n"/>
      <c r="Q97" s="234" t="n"/>
      <c r="S97" s="138" t="n"/>
      <c r="T97" s="152" t="n"/>
      <c r="U97" s="235" t="n"/>
      <c r="W97" s="138" t="n"/>
      <c r="Y97" s="138" t="n"/>
      <c r="Z97" s="202" t="n"/>
      <c r="AA97" s="138" t="n"/>
      <c r="AB97" s="202" t="n"/>
      <c r="AC97" s="138" t="n"/>
      <c r="AD97" s="202" t="n"/>
      <c r="AE97" s="138" t="n"/>
      <c r="AG97" s="138" t="n"/>
      <c r="AI97" s="138" t="n"/>
      <c r="AJ97" s="151">
        <f>IF(B97="","",IF(AND(N97 &gt;=分數表!$A$2, R97 &gt;=分數表!$E$2,V97&lt;=分數表!$I$7, X97&lt;=分數表!$M$6,AH97&gt;=分數表!$B$13), ROUND((I97+K97+M97+O97+Q97+S97+U97+W97+Y97+AE97+AC97+AA97+AG97+AI97),0), 0))</f>
        <v/>
      </c>
    </row>
    <row customHeight="1" ht="15.75" r="98" s="136" spans="1:53">
      <c r="B98" s="233" t="n"/>
      <c r="H98" s="238" t="n"/>
      <c r="I98" s="234" t="n"/>
      <c r="J98" s="238" t="n"/>
      <c r="K98" s="234" t="n"/>
      <c r="L98" s="238" t="n"/>
      <c r="M98" s="138" t="n"/>
      <c r="O98" s="151">
        <f>IF(N98&lt;分數表!$B$26,分數表!$C$26,VLOOKUP(N98,分數表!$A$2:$C$6,3,1))</f>
        <v/>
      </c>
      <c r="P98" s="181" t="n"/>
      <c r="Q98" s="234" t="n"/>
      <c r="S98" s="138" t="n"/>
      <c r="T98" s="181" t="n"/>
      <c r="U98" s="234" t="n"/>
      <c r="W98" s="138" t="n"/>
      <c r="Y98" s="138" t="n"/>
      <c r="Z98" s="202" t="n"/>
      <c r="AA98" s="138" t="n"/>
      <c r="AB98" s="202" t="n"/>
      <c r="AC98" s="138" t="n"/>
      <c r="AD98" s="202" t="n"/>
      <c r="AE98" s="138" t="n"/>
      <c r="AG98" s="138" t="n"/>
      <c r="AI98" s="138" t="n"/>
      <c r="AJ98" s="151">
        <f>IF(B98="","",IF(AND(N98 &gt;=分數表!$A$2, R98 &gt;=分數表!$E$2,V98&lt;=分數表!$I$7, X98&lt;=分數表!$M$6,AH98&gt;=分數表!$B$13), ROUND((I98+K98+M98+O98+Q98+S98+U98+W98+Y98+AE98+AC98+AA98+AG98+AI98),0), 0))</f>
        <v/>
      </c>
    </row>
    <row customHeight="1" ht="15.75" r="99" s="136" spans="1:53">
      <c r="B99" s="233" t="n"/>
      <c r="H99" s="238" t="n"/>
      <c r="I99" s="234" t="n"/>
      <c r="J99" s="238" t="n"/>
      <c r="K99" s="234" t="n"/>
      <c r="L99" s="238" t="n"/>
      <c r="M99" s="138" t="n"/>
      <c r="O99" s="151">
        <f>IF(N99&lt;分數表!$B$26,分數表!$C$26,VLOOKUP(N99,分數表!$A$2:$C$6,3,1))</f>
        <v/>
      </c>
      <c r="P99" s="152" t="n"/>
      <c r="Q99" s="234" t="n"/>
      <c r="S99" s="138" t="n"/>
      <c r="T99" s="152" t="n"/>
      <c r="U99" s="234" t="n"/>
      <c r="W99" s="138" t="n"/>
      <c r="Y99" s="138" t="n"/>
      <c r="Z99" s="202" t="n"/>
      <c r="AA99" s="138" t="n"/>
      <c r="AB99" s="202" t="n"/>
      <c r="AC99" s="138" t="n"/>
      <c r="AD99" s="202" t="n"/>
      <c r="AE99" s="138" t="n"/>
      <c r="AG99" s="138" t="n"/>
      <c r="AI99" s="138" t="n"/>
      <c r="AJ99" s="151">
        <f>IF(B99="","",IF(AND(N99 &gt;=分數表!$A$2, R99 &gt;=分數表!$E$2,V99&lt;=分數表!$I$7, X99&lt;=分數表!$M$6,AH99&gt;=分數表!$B$13), ROUND((I99+K99+M99+O99+Q99+S99+U99+W99+Y99+AE99+AC99+AA99+AG99+AI99),0), 0))</f>
        <v/>
      </c>
    </row>
    <row customHeight="1" ht="15.75" r="100" s="136" spans="1:53">
      <c r="B100" s="233" t="n"/>
      <c r="H100" s="238" t="n"/>
      <c r="I100" s="234" t="n"/>
      <c r="J100" s="238" t="n"/>
      <c r="K100" s="234" t="n"/>
      <c r="L100" s="238" t="n"/>
      <c r="M100" s="138" t="n"/>
      <c r="O100" s="151">
        <f>IF(N100&lt;分數表!$B$26,分數表!$C$26,VLOOKUP(N100,分數表!$A$2:$C$6,3,1))</f>
        <v/>
      </c>
      <c r="P100" s="181" t="n"/>
      <c r="Q100" s="234" t="n"/>
      <c r="S100" s="138" t="n"/>
      <c r="T100" s="181" t="n"/>
      <c r="U100" s="234" t="n"/>
      <c r="W100" s="138" t="n"/>
      <c r="Y100" s="138" t="n"/>
      <c r="Z100" s="202" t="n"/>
      <c r="AA100" s="138" t="n"/>
      <c r="AB100" s="202" t="n"/>
      <c r="AC100" s="138" t="n"/>
      <c r="AD100" s="202" t="n"/>
      <c r="AE100" s="138" t="n"/>
      <c r="AG100" s="138" t="n"/>
      <c r="AI100" s="138" t="n"/>
      <c r="AJ100" s="151">
        <f>IF(B100="","",IF(AND(N100 &gt;=分數表!$A$2, R100 &gt;=分數表!$E$2,V100&lt;=分數表!$I$7, X100&lt;=分數表!$M$6,AH100&gt;=分數表!$B$13), ROUND((I100+K100+M100+O100+Q100+S100+U100+W100+Y100+AE100+AC100+AA100+AG100+AI100),0), 0))</f>
        <v/>
      </c>
    </row>
    <row customHeight="1" ht="15.75" r="101" s="136" spans="1:53">
      <c r="B101" s="233" t="n"/>
      <c r="H101" s="238" t="n"/>
      <c r="I101" s="234" t="n"/>
      <c r="J101" s="238" t="n"/>
      <c r="K101" s="234" t="n"/>
      <c r="L101" s="238" t="n"/>
      <c r="M101" s="138" t="n"/>
      <c r="O101" s="151">
        <f>IF(N101&lt;分數表!$B$26,分數表!$C$26,VLOOKUP(N101,分數表!$A$2:$C$6,3,1))</f>
        <v/>
      </c>
      <c r="P101" s="152" t="n"/>
      <c r="Q101" s="234" t="n"/>
      <c r="S101" s="138" t="n"/>
      <c r="T101" s="152" t="n"/>
      <c r="U101" s="234" t="n"/>
      <c r="W101" s="138" t="n"/>
      <c r="Y101" s="138" t="n"/>
      <c r="Z101" s="202" t="n"/>
      <c r="AA101" s="138" t="n"/>
      <c r="AB101" s="202" t="n"/>
      <c r="AC101" s="138" t="n"/>
      <c r="AD101" s="202" t="n"/>
      <c r="AE101" s="138" t="n"/>
      <c r="AG101" s="138" t="n"/>
      <c r="AI101" s="138" t="n"/>
      <c r="AJ101" s="151">
        <f>IF(B101="","",IF(AND(N101 &gt;=分數表!$A$2, R101 &gt;=分數表!$E$2,V101&lt;=分數表!$I$7, X101&lt;=分數表!$M$6,AH101&gt;=分數表!$B$13), ROUND((I101+K101+M101+O101+Q101+S101+U101+W101+Y101+AE101+AC101+AA101+AG101+AI101),0), 0))</f>
        <v/>
      </c>
    </row>
    <row customHeight="1" ht="15.75" r="102" s="136" spans="1:53">
      <c r="B102" s="233" t="n"/>
      <c r="H102" s="238" t="n"/>
      <c r="I102" s="234" t="n"/>
      <c r="J102" s="238" t="n"/>
      <c r="K102" s="234" t="n"/>
      <c r="L102" s="238" t="n"/>
      <c r="M102" s="138" t="n"/>
      <c r="O102" s="151">
        <f>IF(N102&lt;分數表!$B$26,分數表!$C$26,VLOOKUP(N102,分數表!$A$2:$C$6,3,1))</f>
        <v/>
      </c>
      <c r="P102" s="181" t="n"/>
      <c r="Q102" s="234" t="n"/>
      <c r="S102" s="138" t="n"/>
      <c r="T102" s="181" t="n"/>
      <c r="U102" s="234" t="n"/>
      <c r="W102" s="138" t="n"/>
      <c r="Y102" s="138" t="n"/>
      <c r="Z102" s="202" t="n"/>
      <c r="AA102" s="138" t="n"/>
      <c r="AB102" s="202" t="n"/>
      <c r="AC102" s="138" t="n"/>
      <c r="AD102" s="202" t="n"/>
      <c r="AE102" s="138" t="n"/>
      <c r="AG102" s="138" t="n"/>
      <c r="AI102" s="138" t="n"/>
      <c r="AJ102" s="151">
        <f>IF(B102="","",IF(AND(N102 &gt;=分數表!$A$2, R102 &gt;=分數表!$E$2,V102&lt;=分數表!$I$7, X102&lt;=分數表!$M$6,AH102&gt;=分數表!$B$13), ROUND((I102+K102+M102+O102+Q102+S102+U102+W102+Y102+AE102+AC102+AA102+AG102+AI102),0), 0))</f>
        <v/>
      </c>
    </row>
    <row customHeight="1" ht="15.75" r="103" s="136" spans="1:53">
      <c r="B103" s="233" t="n"/>
      <c r="H103" s="238" t="n"/>
      <c r="I103" s="234" t="n"/>
      <c r="J103" s="238" t="n"/>
      <c r="K103" s="234" t="n"/>
      <c r="L103" s="238" t="n"/>
      <c r="M103" s="138" t="n"/>
      <c r="O103" s="151">
        <f>IF(N103&lt;分數表!$B$26,分數表!$C$26,VLOOKUP(N103,分數表!$A$2:$C$6,3,1))</f>
        <v/>
      </c>
      <c r="P103" s="152" t="n"/>
      <c r="Q103" s="234" t="n"/>
      <c r="S103" s="138" t="n"/>
      <c r="T103" s="152" t="n"/>
      <c r="U103" s="234" t="n"/>
      <c r="W103" s="138" t="n"/>
      <c r="Y103" s="138" t="n"/>
      <c r="Z103" s="202" t="n"/>
      <c r="AA103" s="138" t="n"/>
      <c r="AB103" s="202" t="n"/>
      <c r="AC103" s="138" t="n"/>
      <c r="AD103" s="202" t="n"/>
      <c r="AE103" s="138" t="n"/>
      <c r="AG103" s="138" t="n"/>
      <c r="AI103" s="138" t="n"/>
      <c r="AJ103" s="239" t="n"/>
    </row>
    <row customHeight="1" ht="15.75" r="104" s="136" spans="1:53">
      <c r="B104" s="233" t="n"/>
      <c r="H104" s="238" t="n"/>
      <c r="I104" s="234" t="n"/>
      <c r="J104" s="238" t="n"/>
      <c r="K104" s="234" t="n"/>
      <c r="L104" s="238" t="n"/>
      <c r="M104" s="138" t="n"/>
      <c r="O104" s="151">
        <f>IF(N104&lt;分數表!$B$26,分數表!$C$26,VLOOKUP(N104,分數表!$A$2:$C$6,3,1))</f>
        <v/>
      </c>
      <c r="P104" s="181" t="n"/>
      <c r="Q104" s="234" t="n"/>
      <c r="S104" s="138" t="n"/>
      <c r="T104" s="181" t="n"/>
      <c r="U104" s="234" t="n"/>
      <c r="W104" s="138" t="n"/>
      <c r="Y104" s="138" t="n"/>
      <c r="Z104" s="202" t="n"/>
      <c r="AA104" s="138" t="n"/>
      <c r="AB104" s="202" t="n"/>
      <c r="AC104" s="138" t="n"/>
      <c r="AD104" s="202" t="n"/>
      <c r="AE104" s="138" t="n"/>
      <c r="AG104" s="138" t="n"/>
      <c r="AI104" s="138" t="n"/>
      <c r="AJ104" s="239" t="n"/>
    </row>
    <row customHeight="1" ht="15.75" r="105" s="136" spans="1:53">
      <c r="B105" s="233" t="n"/>
      <c r="H105" s="238" t="n"/>
      <c r="I105" s="234" t="n"/>
      <c r="J105" s="238" t="n"/>
      <c r="K105" s="234" t="n"/>
      <c r="L105" s="238" t="n"/>
      <c r="M105" s="138" t="n"/>
      <c r="O105" s="151">
        <f>IF(N105&lt;分數表!$B$26,分數表!$C$26,VLOOKUP(N105,分數表!$A$2:$C$6,3,1))</f>
        <v/>
      </c>
      <c r="P105" s="152" t="n"/>
      <c r="Q105" s="234" t="n"/>
      <c r="S105" s="138" t="n"/>
      <c r="T105" s="152" t="n"/>
      <c r="U105" s="234" t="n"/>
      <c r="W105" s="138" t="n"/>
      <c r="Y105" s="138" t="n"/>
      <c r="Z105" s="202" t="n"/>
      <c r="AA105" s="138" t="n"/>
      <c r="AB105" s="202" t="n"/>
      <c r="AC105" s="138" t="n"/>
      <c r="AD105" s="202" t="n"/>
      <c r="AE105" s="138" t="n"/>
      <c r="AG105" s="138" t="n"/>
      <c r="AI105" s="138" t="n"/>
      <c r="AJ105" s="239" t="n"/>
    </row>
    <row customHeight="1" ht="15.75" r="106" s="136" spans="1:53">
      <c r="B106" s="233" t="n"/>
      <c r="H106" s="238" t="n"/>
      <c r="I106" s="234" t="n"/>
      <c r="J106" s="238" t="n"/>
      <c r="K106" s="234" t="n"/>
      <c r="L106" s="238" t="n"/>
      <c r="M106" s="138" t="n"/>
      <c r="O106" s="151">
        <f>IF(N106&lt;分數表!$B$26,分數表!$C$26,VLOOKUP(N106,分數表!$A$2:$C$6,3,1))</f>
        <v/>
      </c>
      <c r="P106" s="181" t="n"/>
      <c r="Q106" s="234" t="n"/>
      <c r="S106" s="138" t="n"/>
      <c r="T106" s="181" t="n"/>
      <c r="U106" s="234" t="n"/>
      <c r="W106" s="138" t="n"/>
      <c r="Y106" s="138" t="n"/>
      <c r="Z106" s="202" t="n"/>
      <c r="AA106" s="138" t="n"/>
      <c r="AB106" s="202" t="n"/>
      <c r="AC106" s="138" t="n"/>
      <c r="AD106" s="202" t="n"/>
      <c r="AE106" s="138" t="n"/>
      <c r="AG106" s="138" t="n"/>
      <c r="AI106" s="138" t="n"/>
      <c r="AJ106" s="239" t="n"/>
    </row>
    <row customHeight="1" ht="15.75" r="107" s="136" spans="1:53">
      <c r="B107" s="233" t="n"/>
      <c r="H107" s="238" t="n"/>
      <c r="I107" s="234" t="n"/>
      <c r="J107" s="238" t="n"/>
      <c r="K107" s="234" t="n"/>
      <c r="L107" s="238" t="n"/>
      <c r="M107" s="138" t="n"/>
      <c r="O107" s="151">
        <f>IF(N107&lt;分數表!$B$26,分數表!$C$26,VLOOKUP(N107,分數表!$A$2:$C$6,3,1))</f>
        <v/>
      </c>
      <c r="P107" s="152" t="n"/>
      <c r="Q107" s="234" t="n"/>
      <c r="S107" s="138" t="n"/>
      <c r="T107" s="152" t="n"/>
      <c r="U107" s="234" t="n"/>
      <c r="W107" s="138" t="n"/>
      <c r="Y107" s="138" t="n"/>
      <c r="Z107" s="202" t="n"/>
      <c r="AA107" s="138" t="n"/>
      <c r="AB107" s="202" t="n"/>
      <c r="AC107" s="138" t="n"/>
      <c r="AD107" s="202" t="n"/>
      <c r="AE107" s="138" t="n"/>
      <c r="AG107" s="138" t="n"/>
      <c r="AI107" s="138" t="n"/>
      <c r="AJ107" s="239" t="n"/>
    </row>
    <row customHeight="1" ht="15.75" r="108" s="136" spans="1:53">
      <c r="B108" s="233" t="n"/>
      <c r="H108" s="238" t="n"/>
      <c r="I108" s="234" t="n"/>
      <c r="J108" s="238" t="n"/>
      <c r="K108" s="234" t="n"/>
      <c r="L108" s="238" t="n"/>
      <c r="M108" s="138" t="n"/>
      <c r="O108" s="151">
        <f>IF(N108&lt;分數表!$B$26,分數表!$C$26,VLOOKUP(N108,分數表!$A$2:$C$6,3,1))</f>
        <v/>
      </c>
      <c r="P108" s="181" t="n"/>
      <c r="Q108" s="234" t="n"/>
      <c r="S108" s="138" t="n"/>
      <c r="T108" s="181" t="n"/>
      <c r="U108" s="234" t="n"/>
      <c r="W108" s="138" t="n"/>
      <c r="Y108" s="138" t="n"/>
      <c r="Z108" s="202" t="n"/>
      <c r="AA108" s="138" t="n"/>
      <c r="AB108" s="202" t="n"/>
      <c r="AC108" s="138" t="n"/>
      <c r="AD108" s="202" t="n"/>
      <c r="AE108" s="138" t="n"/>
      <c r="AG108" s="138" t="n"/>
      <c r="AI108" s="138" t="n"/>
      <c r="AJ108" s="239" t="n"/>
    </row>
    <row customHeight="1" ht="15.75" r="109" s="136" spans="1:53">
      <c r="B109" s="233" t="n"/>
      <c r="H109" s="238" t="n"/>
      <c r="I109" s="234" t="n"/>
      <c r="J109" s="238" t="n"/>
      <c r="K109" s="234" t="n"/>
      <c r="L109" s="238" t="n"/>
      <c r="M109" s="138" t="n"/>
      <c r="O109" s="151">
        <f>IF(N109&lt;分數表!$B$26,分數表!$C$26,VLOOKUP(N109,分數表!$A$2:$C$6,3,1))</f>
        <v/>
      </c>
      <c r="P109" s="152" t="n"/>
      <c r="Q109" s="234" t="n"/>
      <c r="S109" s="138" t="n"/>
      <c r="T109" s="152" t="n"/>
      <c r="U109" s="234" t="n"/>
      <c r="W109" s="138" t="n"/>
      <c r="Y109" s="138" t="n"/>
      <c r="Z109" s="202" t="n"/>
      <c r="AA109" s="138" t="n"/>
      <c r="AB109" s="202" t="n"/>
      <c r="AC109" s="138" t="n"/>
      <c r="AD109" s="202" t="n"/>
      <c r="AE109" s="138" t="n"/>
      <c r="AG109" s="138" t="n"/>
      <c r="AI109" s="138" t="n"/>
      <c r="AJ109" s="239" t="n"/>
    </row>
    <row customHeight="1" ht="15.75" r="110" s="136" spans="1:53">
      <c r="B110" s="233" t="n"/>
      <c r="H110" s="238" t="n"/>
      <c r="I110" s="234" t="n"/>
      <c r="J110" s="238" t="n"/>
      <c r="K110" s="234" t="n"/>
      <c r="L110" s="238" t="n"/>
      <c r="M110" s="138" t="n"/>
      <c r="O110" s="151">
        <f>IF(N110&lt;分數表!$B$26,分數表!$C$26,VLOOKUP(N110,分數表!$A$2:$C$6,3,1))</f>
        <v/>
      </c>
      <c r="P110" s="181" t="n"/>
      <c r="Q110" s="234" t="n"/>
      <c r="S110" s="138" t="n"/>
      <c r="T110" s="181" t="n"/>
      <c r="U110" s="234" t="n"/>
      <c r="W110" s="138" t="n"/>
      <c r="Y110" s="138" t="n"/>
      <c r="Z110" s="202" t="n"/>
      <c r="AA110" s="138" t="n"/>
      <c r="AB110" s="202" t="n"/>
      <c r="AC110" s="138" t="n"/>
      <c r="AD110" s="202" t="n"/>
      <c r="AE110" s="138" t="n"/>
      <c r="AG110" s="138" t="n"/>
      <c r="AI110" s="138" t="n"/>
      <c r="AJ110" s="239" t="n"/>
    </row>
    <row customHeight="1" ht="15.75" r="111" s="136" spans="1:53">
      <c r="B111" s="233" t="n"/>
      <c r="H111" s="238" t="n"/>
      <c r="I111" s="234" t="n"/>
      <c r="J111" s="238" t="n"/>
      <c r="K111" s="234" t="n"/>
      <c r="L111" s="238" t="n"/>
      <c r="M111" s="138" t="n"/>
      <c r="O111" s="151">
        <f>IF(N111&lt;分數表!$B$26,分數表!$C$26,VLOOKUP(N111,分數表!$A$2:$C$6,3,1))</f>
        <v/>
      </c>
      <c r="P111" s="152" t="n"/>
      <c r="Q111" s="234" t="n"/>
      <c r="S111" s="138" t="n"/>
      <c r="T111" s="152" t="n"/>
      <c r="U111" s="234" t="n"/>
      <c r="W111" s="138" t="n"/>
      <c r="Y111" s="138" t="n"/>
      <c r="AA111" s="138" t="n"/>
      <c r="AB111" s="202" t="n"/>
      <c r="AC111" s="138" t="n"/>
      <c r="AD111" s="202" t="n"/>
      <c r="AE111" s="138" t="n"/>
      <c r="AG111" s="138" t="n"/>
      <c r="AI111" s="138" t="n"/>
      <c r="AJ111" s="239" t="n"/>
    </row>
    <row customHeight="1" ht="15.75" r="112" s="136" spans="1:53">
      <c r="B112" s="233" t="n"/>
      <c r="H112" s="238" t="n"/>
      <c r="I112" s="234" t="n"/>
      <c r="J112" s="238" t="n"/>
      <c r="K112" s="234" t="n"/>
      <c r="L112" s="238" t="n"/>
      <c r="M112" s="138" t="n"/>
      <c r="O112" s="151">
        <f>IF(N112&lt;分數表!$B$26,分數表!$C$26,VLOOKUP(N112,分數表!$A$2:$C$6,3,1))</f>
        <v/>
      </c>
      <c r="P112" s="181" t="n"/>
      <c r="Q112" s="234" t="n"/>
      <c r="S112" s="138" t="n"/>
      <c r="T112" s="181" t="n"/>
      <c r="U112" s="234" t="n"/>
      <c r="W112" s="138" t="n"/>
      <c r="Y112" s="138" t="n"/>
      <c r="AA112" s="138" t="n"/>
      <c r="AB112" s="202" t="n"/>
      <c r="AC112" s="138" t="n"/>
      <c r="AD112" s="202" t="n"/>
      <c r="AE112" s="138" t="n"/>
      <c r="AG112" s="138" t="n"/>
      <c r="AI112" s="138" t="n"/>
      <c r="AJ112" s="239" t="n"/>
    </row>
    <row customHeight="1" ht="15.75" r="113" s="136" spans="1:53">
      <c r="B113" s="233" t="n"/>
      <c r="H113" s="238" t="n"/>
      <c r="I113" s="234" t="n"/>
      <c r="J113" s="238" t="n"/>
      <c r="K113" s="234" t="n"/>
      <c r="L113" s="238" t="n"/>
      <c r="M113" s="138" t="n"/>
      <c r="O113" s="151">
        <f>IF(N113&lt;分數表!$B$26,分數表!$C$26,VLOOKUP(N113,分數表!$A$2:$C$6,3,1))</f>
        <v/>
      </c>
      <c r="P113" s="152" t="n"/>
      <c r="Q113" s="234" t="n"/>
      <c r="S113" s="138" t="n"/>
      <c r="T113" s="152" t="n"/>
      <c r="U113" s="234" t="n"/>
      <c r="W113" s="138" t="n"/>
      <c r="Y113" s="138" t="n"/>
      <c r="AA113" s="138" t="n"/>
      <c r="AB113" s="202" t="n"/>
      <c r="AC113" s="138" t="n"/>
      <c r="AD113" s="202" t="n"/>
      <c r="AE113" s="138" t="n"/>
      <c r="AG113" s="138" t="n"/>
      <c r="AI113" s="138" t="n"/>
      <c r="AJ113" s="239" t="n"/>
    </row>
    <row customHeight="1" ht="15.75" r="114" s="136" spans="1:53">
      <c r="B114" s="233" t="n"/>
      <c r="H114" s="238" t="n"/>
      <c r="I114" s="234" t="n"/>
      <c r="J114" s="238" t="n"/>
      <c r="K114" s="234" t="n"/>
      <c r="L114" s="238" t="n"/>
      <c r="M114" s="138" t="n"/>
      <c r="O114" s="151">
        <f>IF(N114&lt;分數表!$B$26,分數表!$C$26,VLOOKUP(N114,分數表!$A$2:$C$6,3,1))</f>
        <v/>
      </c>
      <c r="P114" s="181" t="n"/>
      <c r="Q114" s="234" t="n"/>
      <c r="S114" s="138" t="n"/>
      <c r="T114" s="181" t="n"/>
      <c r="U114" s="234" t="n"/>
      <c r="W114" s="138" t="n"/>
      <c r="Y114" s="138" t="n"/>
      <c r="AA114" s="138" t="n"/>
      <c r="AB114" s="202" t="n"/>
      <c r="AC114" s="138" t="n"/>
      <c r="AD114" s="202" t="n"/>
      <c r="AE114" s="138" t="n"/>
      <c r="AG114" s="138" t="n"/>
      <c r="AI114" s="138" t="n"/>
      <c r="AJ114" s="239" t="n"/>
    </row>
    <row customHeight="1" ht="15.75" r="115" s="136" spans="1:53">
      <c r="B115" s="233" t="n"/>
      <c r="H115" s="238" t="n"/>
      <c r="I115" s="234" t="n"/>
      <c r="J115" s="238" t="n"/>
      <c r="K115" s="234" t="n"/>
      <c r="L115" s="238" t="n"/>
      <c r="M115" s="138" t="n"/>
      <c r="O115" s="151">
        <f>IF(N115&lt;分數表!$B$26,分數表!$C$26,VLOOKUP(N115,分數表!$A$2:$C$6,3,1))</f>
        <v/>
      </c>
      <c r="P115" s="152" t="n"/>
      <c r="Q115" s="234" t="n"/>
      <c r="S115" s="138" t="n"/>
      <c r="T115" s="152" t="n"/>
      <c r="U115" s="234" t="n"/>
      <c r="W115" s="138" t="n"/>
      <c r="Y115" s="138" t="n"/>
      <c r="AA115" s="138" t="n"/>
      <c r="AB115" s="202" t="n"/>
      <c r="AC115" s="138" t="n"/>
      <c r="AD115" s="202" t="n"/>
      <c r="AE115" s="138" t="n"/>
      <c r="AG115" s="138" t="n"/>
      <c r="AI115" s="138" t="n"/>
      <c r="AJ115" s="239" t="n"/>
    </row>
    <row customHeight="1" ht="15.75" r="116" s="136" spans="1:53">
      <c r="B116" s="233" t="n"/>
      <c r="H116" s="238" t="n"/>
      <c r="I116" s="234" t="n"/>
      <c r="J116" s="238" t="n"/>
      <c r="K116" s="234" t="n"/>
      <c r="L116" s="238" t="n"/>
      <c r="M116" s="138" t="n"/>
      <c r="O116" s="151">
        <f>IF(N116&lt;分數表!$B$26,分數表!$C$26,VLOOKUP(N116,分數表!$A$2:$C$6,3,1))</f>
        <v/>
      </c>
      <c r="P116" s="181" t="n"/>
      <c r="Q116" s="234" t="n"/>
      <c r="S116" s="138" t="n"/>
      <c r="T116" s="181" t="n"/>
      <c r="U116" s="234" t="n"/>
      <c r="W116" s="138" t="n"/>
      <c r="Y116" s="138" t="n"/>
      <c r="AA116" s="138" t="n"/>
      <c r="AB116" s="202" t="n"/>
      <c r="AC116" s="138" t="n"/>
      <c r="AD116" s="202" t="n"/>
      <c r="AE116" s="138" t="n"/>
      <c r="AG116" s="138" t="n"/>
      <c r="AI116" s="138" t="n"/>
      <c r="AJ116" s="239" t="n"/>
    </row>
    <row customHeight="1" ht="15.75" r="117" s="136" spans="1:53">
      <c r="B117" s="233" t="n"/>
      <c r="H117" s="238" t="n"/>
      <c r="I117" s="234" t="n"/>
      <c r="J117" s="238" t="n"/>
      <c r="K117" s="234" t="n"/>
      <c r="L117" s="238" t="n"/>
      <c r="M117" s="138" t="n"/>
      <c r="O117" s="151">
        <f>IF(N117&lt;分數表!$B$26,分數表!$C$26,VLOOKUP(N117,分數表!$A$2:$C$6,3,1))</f>
        <v/>
      </c>
      <c r="P117" s="152" t="n"/>
      <c r="Q117" s="234" t="n"/>
      <c r="S117" s="138" t="n"/>
      <c r="T117" s="152" t="n"/>
      <c r="U117" s="234" t="n"/>
      <c r="W117" s="138" t="n"/>
      <c r="Y117" s="138" t="n"/>
      <c r="AA117" s="138" t="n"/>
      <c r="AB117" s="202" t="n"/>
      <c r="AC117" s="138" t="n"/>
      <c r="AD117" s="202" t="n"/>
      <c r="AE117" s="138" t="n"/>
      <c r="AG117" s="138" t="n"/>
      <c r="AI117" s="138" t="n"/>
      <c r="AJ117" s="239" t="n"/>
    </row>
    <row customHeight="1" ht="15.75" r="118" s="136" spans="1:53">
      <c r="B118" s="233" t="n"/>
      <c r="H118" s="238" t="n"/>
      <c r="I118" s="234" t="n"/>
      <c r="J118" s="238" t="n"/>
      <c r="K118" s="234" t="n"/>
      <c r="L118" s="238" t="n"/>
      <c r="M118" s="138" t="n"/>
      <c r="O118" s="151">
        <f>IF(N118&lt;分數表!$B$26,分數表!$C$26,VLOOKUP(N118,分數表!$A$2:$C$6,3,1))</f>
        <v/>
      </c>
      <c r="P118" s="181" t="n"/>
      <c r="Q118" s="234" t="n"/>
      <c r="S118" s="138" t="n"/>
      <c r="T118" s="181" t="n"/>
      <c r="U118" s="234" t="n"/>
      <c r="W118" s="138" t="n"/>
      <c r="Y118" s="138" t="n"/>
      <c r="AA118" s="138" t="n"/>
      <c r="AB118" s="202" t="n"/>
      <c r="AC118" s="138" t="n"/>
      <c r="AD118" s="202" t="n"/>
      <c r="AE118" s="138" t="n"/>
      <c r="AG118" s="138" t="n"/>
      <c r="AI118" s="138" t="n"/>
      <c r="AJ118" s="239" t="n"/>
    </row>
    <row customHeight="1" ht="15.75" r="119" s="136" spans="1:53">
      <c r="B119" s="233" t="n"/>
      <c r="H119" s="238" t="n"/>
      <c r="I119" s="234" t="n"/>
      <c r="J119" s="238" t="n"/>
      <c r="K119" s="234" t="n"/>
      <c r="L119" s="238" t="n"/>
      <c r="M119" s="138" t="n"/>
      <c r="O119" s="151">
        <f>IF(N119&lt;分數表!$B$26,分數表!$C$26,VLOOKUP(N119,分數表!$A$2:$C$6,3,1))</f>
        <v/>
      </c>
      <c r="P119" s="152" t="n"/>
      <c r="Q119" s="234" t="n"/>
      <c r="S119" s="138" t="n"/>
      <c r="T119" s="152" t="n"/>
      <c r="U119" s="234" t="n"/>
      <c r="W119" s="138" t="n"/>
      <c r="Y119" s="138" t="n"/>
      <c r="AA119" s="138" t="n"/>
      <c r="AB119" s="202" t="n"/>
      <c r="AC119" s="138" t="n"/>
      <c r="AD119" s="202" t="n"/>
      <c r="AE119" s="138" t="n"/>
      <c r="AG119" s="138" t="n"/>
      <c r="AI119" s="138" t="n"/>
      <c r="AJ119" s="239" t="n"/>
    </row>
    <row customHeight="1" ht="15.75" r="120" s="136" spans="1:53">
      <c r="B120" s="233" t="n"/>
      <c r="H120" s="238" t="n"/>
      <c r="I120" s="234" t="n"/>
      <c r="J120" s="238" t="n"/>
      <c r="K120" s="234" t="n"/>
      <c r="L120" s="238" t="n"/>
      <c r="M120" s="138" t="n"/>
      <c r="O120" s="151">
        <f>IF(N120&lt;分數表!$B$26,分數表!$C$26,VLOOKUP(N120,分數表!$A$2:$C$6,3,1))</f>
        <v/>
      </c>
      <c r="P120" s="181" t="n"/>
      <c r="Q120" s="234" t="n"/>
      <c r="S120" s="138" t="n"/>
      <c r="T120" s="181" t="n"/>
      <c r="U120" s="234" t="n"/>
      <c r="W120" s="138" t="n"/>
      <c r="Y120" s="138" t="n"/>
      <c r="AA120" s="138" t="n"/>
      <c r="AB120" s="202" t="n"/>
      <c r="AC120" s="138" t="n"/>
      <c r="AD120" s="202" t="n"/>
      <c r="AE120" s="138" t="n"/>
      <c r="AG120" s="138" t="n"/>
      <c r="AI120" s="138" t="n"/>
      <c r="AJ120" s="239" t="n"/>
    </row>
    <row customHeight="1" ht="15.75" r="121" s="136" spans="1:53">
      <c r="B121" s="233" t="n"/>
      <c r="H121" s="238" t="n"/>
      <c r="I121" s="234" t="n"/>
      <c r="J121" s="238" t="n"/>
      <c r="K121" s="234" t="n"/>
      <c r="L121" s="238" t="n"/>
      <c r="M121" s="138" t="n"/>
      <c r="O121" s="151">
        <f>IF(N121&lt;分數表!$B$26,分數表!$C$26,VLOOKUP(N121,分數表!$A$2:$C$6,3,1))</f>
        <v/>
      </c>
      <c r="P121" s="152" t="n"/>
      <c r="Q121" s="234" t="n"/>
      <c r="S121" s="138" t="n"/>
      <c r="T121" s="152" t="n"/>
      <c r="U121" s="234" t="n"/>
      <c r="W121" s="138" t="n"/>
      <c r="Y121" s="138" t="n"/>
      <c r="AA121" s="138" t="n"/>
      <c r="AB121" s="202" t="n"/>
      <c r="AC121" s="138" t="n"/>
      <c r="AD121" s="202" t="n"/>
      <c r="AE121" s="138" t="n"/>
      <c r="AG121" s="138" t="n"/>
      <c r="AI121" s="138" t="n"/>
      <c r="AJ121" s="239" t="n"/>
    </row>
    <row customHeight="1" ht="15.75" r="122" s="136" spans="1:53">
      <c r="B122" s="233" t="n"/>
      <c r="H122" s="238" t="n"/>
      <c r="I122" s="234" t="n"/>
      <c r="J122" s="238" t="n"/>
      <c r="K122" s="234" t="n"/>
      <c r="L122" s="238" t="n"/>
      <c r="M122" s="138" t="n"/>
      <c r="O122" s="151">
        <f>IF(N122&lt;分數表!$B$26,分數表!$C$26,VLOOKUP(N122,分數表!$A$2:$C$6,3,1))</f>
        <v/>
      </c>
      <c r="P122" s="181" t="n"/>
      <c r="Q122" s="234" t="n"/>
      <c r="S122" s="138" t="n"/>
      <c r="T122" s="181" t="n"/>
      <c r="U122" s="234" t="n"/>
      <c r="W122" s="138" t="n"/>
      <c r="Y122" s="138" t="n"/>
      <c r="AA122" s="138" t="n"/>
      <c r="AB122" s="202" t="n"/>
      <c r="AC122" s="138" t="n"/>
      <c r="AD122" s="202" t="n"/>
      <c r="AE122" s="138" t="n"/>
      <c r="AG122" s="138" t="n"/>
      <c r="AI122" s="138" t="n"/>
      <c r="AJ122" s="239" t="n"/>
    </row>
    <row customHeight="1" ht="15.75" r="123" s="136" spans="1:53">
      <c r="B123" s="233" t="n"/>
      <c r="H123" s="238" t="n"/>
      <c r="I123" s="234" t="n"/>
      <c r="J123" s="238" t="n"/>
      <c r="K123" s="234" t="n"/>
      <c r="L123" s="238" t="n"/>
      <c r="M123" s="138" t="n"/>
      <c r="O123" s="151">
        <f>IF(N123&lt;分數表!$B$26,分數表!$C$26,VLOOKUP(N123,分數表!$A$2:$C$6,3,1))</f>
        <v/>
      </c>
      <c r="P123" s="152" t="n"/>
      <c r="Q123" s="234" t="n"/>
      <c r="S123" s="138" t="n"/>
      <c r="T123" s="152" t="n"/>
      <c r="U123" s="234" t="n"/>
      <c r="W123" s="138" t="n"/>
      <c r="Y123" s="138" t="n"/>
      <c r="AA123" s="138" t="n"/>
      <c r="AB123" s="202" t="n"/>
      <c r="AC123" s="138" t="n"/>
      <c r="AD123" s="202" t="n"/>
      <c r="AE123" s="138" t="n"/>
      <c r="AG123" s="138" t="n"/>
      <c r="AI123" s="138" t="n"/>
      <c r="AJ123" s="239" t="n"/>
    </row>
    <row customHeight="1" ht="15.75" r="124" s="136" spans="1:53">
      <c r="B124" s="233" t="n"/>
      <c r="H124" s="238" t="n"/>
      <c r="I124" s="234" t="n"/>
      <c r="J124" s="238" t="n"/>
      <c r="K124" s="234" t="n"/>
      <c r="L124" s="238" t="n"/>
      <c r="M124" s="138" t="n"/>
      <c r="O124" s="151">
        <f>IF(N124&lt;分數表!$B$26,分數表!$C$26,VLOOKUP(N124,分數表!$A$2:$C$6,3,1))</f>
        <v/>
      </c>
      <c r="P124" s="181" t="n"/>
      <c r="Q124" s="234" t="n"/>
      <c r="S124" s="138" t="n"/>
      <c r="T124" s="181" t="n"/>
      <c r="U124" s="234" t="n"/>
      <c r="W124" s="138" t="n"/>
      <c r="Y124" s="138" t="n"/>
      <c r="AA124" s="138" t="n"/>
      <c r="AB124" s="202" t="n"/>
      <c r="AC124" s="138" t="n"/>
      <c r="AD124" s="202" t="n"/>
      <c r="AE124" s="138" t="n"/>
      <c r="AG124" s="138" t="n"/>
      <c r="AI124" s="138" t="n"/>
      <c r="AJ124" s="239" t="n"/>
    </row>
    <row customHeight="1" ht="15.75" r="125" s="136" spans="1:53">
      <c r="B125" s="233" t="n"/>
      <c r="H125" s="238" t="n"/>
      <c r="I125" s="234" t="n"/>
      <c r="J125" s="238" t="n"/>
      <c r="K125" s="234" t="n"/>
      <c r="L125" s="238" t="n"/>
      <c r="M125" s="138" t="n"/>
      <c r="O125" s="151">
        <f>IF(N125&lt;分數表!$B$26,分數表!$C$26,VLOOKUP(N125,分數表!$A$2:$C$6,3,1))</f>
        <v/>
      </c>
      <c r="P125" s="152" t="n"/>
      <c r="Q125" s="234" t="n"/>
      <c r="S125" s="138" t="n"/>
      <c r="T125" s="152" t="n"/>
      <c r="U125" s="234" t="n"/>
      <c r="W125" s="138" t="n"/>
      <c r="Y125" s="138" t="n"/>
      <c r="AA125" s="138" t="n"/>
      <c r="AB125" s="202" t="n"/>
      <c r="AC125" s="138" t="n"/>
      <c r="AD125" s="202" t="n"/>
      <c r="AE125" s="138" t="n"/>
      <c r="AG125" s="138" t="n"/>
      <c r="AI125" s="138" t="n"/>
      <c r="AJ125" s="239" t="n"/>
    </row>
    <row customHeight="1" ht="15.75" r="126" s="136" spans="1:53">
      <c r="B126" s="233" t="n"/>
      <c r="H126" s="238" t="n"/>
      <c r="I126" s="234" t="n"/>
      <c r="J126" s="238" t="n"/>
      <c r="K126" s="234" t="n"/>
      <c r="L126" s="238" t="n"/>
      <c r="M126" s="138" t="n"/>
      <c r="O126" s="151">
        <f>IF(N126&lt;分數表!$B$26,分數表!$C$26,VLOOKUP(N126,分數表!$A$2:$C$6,3,1))</f>
        <v/>
      </c>
      <c r="P126" s="181" t="n"/>
      <c r="Q126" s="234" t="n"/>
      <c r="S126" s="138" t="n"/>
      <c r="T126" s="181" t="n"/>
      <c r="U126" s="234" t="n"/>
      <c r="W126" s="138" t="n"/>
      <c r="Y126" s="138" t="n"/>
      <c r="AA126" s="138" t="n"/>
      <c r="AB126" s="202" t="n"/>
      <c r="AC126" s="138" t="n"/>
      <c r="AD126" s="202" t="n"/>
      <c r="AE126" s="138" t="n"/>
      <c r="AG126" s="138" t="n"/>
      <c r="AI126" s="138" t="n"/>
      <c r="AJ126" s="239" t="n"/>
    </row>
    <row customHeight="1" ht="15.75" r="127" s="136" spans="1:53">
      <c r="B127" s="233" t="n"/>
      <c r="H127" s="238" t="n"/>
      <c r="I127" s="234" t="n"/>
      <c r="J127" s="238" t="n"/>
      <c r="K127" s="234" t="n"/>
      <c r="L127" s="238" t="n"/>
      <c r="M127" s="138" t="n"/>
      <c r="O127" s="151">
        <f>IF(N127&lt;分數表!$B$26,分數表!$C$26,VLOOKUP(N127,分數表!$A$2:$C$6,3,1))</f>
        <v/>
      </c>
      <c r="P127" s="152" t="n"/>
      <c r="Q127" s="234" t="n"/>
      <c r="S127" s="138" t="n"/>
      <c r="T127" s="152" t="n"/>
      <c r="U127" s="234" t="n"/>
      <c r="W127" s="138" t="n"/>
      <c r="Y127" s="138" t="n"/>
      <c r="AA127" s="138" t="n"/>
      <c r="AB127" s="202" t="n"/>
      <c r="AC127" s="138" t="n"/>
      <c r="AD127" s="202" t="n"/>
      <c r="AE127" s="138" t="n"/>
      <c r="AG127" s="138" t="n"/>
      <c r="AI127" s="138" t="n"/>
      <c r="AJ127" s="239" t="n"/>
    </row>
    <row customHeight="1" ht="15.75" r="128" s="136" spans="1:53">
      <c r="B128" s="233" t="n"/>
      <c r="H128" s="238" t="n"/>
      <c r="I128" s="234" t="n"/>
      <c r="J128" s="238" t="n"/>
      <c r="K128" s="234" t="n"/>
      <c r="L128" s="238" t="n"/>
      <c r="M128" s="138" t="n"/>
      <c r="O128" s="151">
        <f>IF(N128&lt;分數表!$B$26,分數表!$C$26,VLOOKUP(N128,分數表!$A$2:$C$6,3,1))</f>
        <v/>
      </c>
      <c r="P128" s="181" t="n"/>
      <c r="Q128" s="234" t="n"/>
      <c r="S128" s="138" t="n"/>
      <c r="T128" s="181" t="n"/>
      <c r="U128" s="234" t="n"/>
      <c r="W128" s="138" t="n"/>
      <c r="Y128" s="138" t="n"/>
      <c r="AA128" s="138" t="n"/>
      <c r="AB128" s="202" t="n"/>
      <c r="AC128" s="138" t="n"/>
      <c r="AD128" s="202" t="n"/>
      <c r="AE128" s="138" t="n"/>
      <c r="AG128" s="138" t="n"/>
      <c r="AI128" s="138" t="n"/>
      <c r="AJ128" s="239" t="n"/>
    </row>
    <row customHeight="1" ht="15.75" r="129" s="136" spans="1:53">
      <c r="B129" s="233" t="n"/>
      <c r="H129" s="238" t="n"/>
      <c r="I129" s="234" t="n"/>
      <c r="J129" s="238" t="n"/>
      <c r="K129" s="234" t="n"/>
      <c r="L129" s="238" t="n"/>
      <c r="M129" s="138" t="n"/>
      <c r="O129" s="151">
        <f>IF(N129&lt;分數表!$B$26,分數表!$C$26,VLOOKUP(N129,分數表!$A$2:$C$6,3,1))</f>
        <v/>
      </c>
      <c r="P129" s="152" t="n"/>
      <c r="Q129" s="234" t="n"/>
      <c r="S129" s="138" t="n"/>
      <c r="T129" s="152" t="n"/>
      <c r="U129" s="234" t="n"/>
      <c r="W129" s="138" t="n"/>
      <c r="Y129" s="138" t="n"/>
      <c r="AA129" s="138" t="n"/>
      <c r="AB129" s="202" t="n"/>
      <c r="AC129" s="138" t="n"/>
      <c r="AD129" s="202" t="n"/>
      <c r="AE129" s="138" t="n"/>
      <c r="AG129" s="138" t="n"/>
      <c r="AI129" s="138" t="n"/>
      <c r="AJ129" s="239" t="n"/>
    </row>
    <row customHeight="1" ht="15.75" r="130" s="136" spans="1:53">
      <c r="B130" s="233" t="n"/>
      <c r="H130" s="238" t="n"/>
      <c r="I130" s="234" t="n"/>
      <c r="J130" s="238" t="n"/>
      <c r="K130" s="234" t="n"/>
      <c r="L130" s="238" t="n"/>
      <c r="M130" s="138" t="n"/>
      <c r="O130" s="151">
        <f>IF(N130&lt;分數表!$B$26,分數表!$C$26,VLOOKUP(N130,分數表!$A$2:$C$6,3,1))</f>
        <v/>
      </c>
      <c r="P130" s="181" t="n"/>
      <c r="Q130" s="234" t="n"/>
      <c r="S130" s="138" t="n"/>
      <c r="T130" s="181" t="n"/>
      <c r="U130" s="234" t="n"/>
      <c r="W130" s="138" t="n"/>
      <c r="Y130" s="138" t="n"/>
      <c r="AA130" s="138" t="n"/>
      <c r="AB130" s="202" t="n"/>
      <c r="AC130" s="138" t="n"/>
      <c r="AD130" s="202" t="n"/>
      <c r="AE130" s="138" t="n"/>
      <c r="AG130" s="138" t="n"/>
      <c r="AI130" s="138" t="n"/>
      <c r="AJ130" s="239" t="n"/>
    </row>
    <row customHeight="1" ht="15.75" r="131" s="136" spans="1:53">
      <c r="B131" s="233" t="n"/>
      <c r="H131" s="238" t="n"/>
      <c r="I131" s="234" t="n"/>
      <c r="J131" s="238" t="n"/>
      <c r="K131" s="234" t="n"/>
      <c r="L131" s="238" t="n"/>
      <c r="M131" s="138" t="n"/>
      <c r="O131" s="151">
        <f>IF(N131&lt;分數表!$B$26,分數表!$C$26,VLOOKUP(N131,分數表!$A$2:$C$6,3,1))</f>
        <v/>
      </c>
      <c r="P131" s="152" t="n"/>
      <c r="Q131" s="234" t="n"/>
      <c r="S131" s="138" t="n"/>
      <c r="T131" s="152" t="n"/>
      <c r="U131" s="234" t="n"/>
      <c r="W131" s="138" t="n"/>
      <c r="Y131" s="138" t="n"/>
      <c r="AA131" s="138" t="n"/>
      <c r="AB131" s="202" t="n"/>
      <c r="AC131" s="138" t="n"/>
      <c r="AD131" s="202" t="n"/>
      <c r="AE131" s="138" t="n"/>
      <c r="AG131" s="138" t="n"/>
      <c r="AI131" s="138" t="n"/>
      <c r="AJ131" s="239" t="n"/>
    </row>
    <row customHeight="1" ht="15.75" r="132" s="136" spans="1:53">
      <c r="B132" s="233" t="n"/>
      <c r="H132" s="238" t="n"/>
      <c r="I132" s="234" t="n"/>
      <c r="J132" s="238" t="n"/>
      <c r="K132" s="234" t="n"/>
      <c r="L132" s="238" t="n"/>
      <c r="M132" s="138" t="n"/>
      <c r="O132" s="151">
        <f>IF(N132&lt;分數表!$B$26,分數表!$C$26,VLOOKUP(N132,分數表!$A$2:$C$6,3,1))</f>
        <v/>
      </c>
      <c r="P132" s="181" t="n"/>
      <c r="Q132" s="234" t="n"/>
      <c r="S132" s="138" t="n"/>
      <c r="T132" s="181" t="n"/>
      <c r="U132" s="234" t="n"/>
      <c r="W132" s="138" t="n"/>
      <c r="Y132" s="138" t="n"/>
      <c r="AA132" s="138" t="n"/>
      <c r="AB132" s="202" t="n"/>
      <c r="AC132" s="138" t="n"/>
      <c r="AD132" s="202" t="n"/>
      <c r="AE132" s="138" t="n"/>
      <c r="AG132" s="138" t="n"/>
      <c r="AI132" s="138" t="n"/>
      <c r="AJ132" s="239" t="n"/>
    </row>
    <row customHeight="1" ht="15.75" r="133" s="136" spans="1:53">
      <c r="B133" s="233" t="n"/>
      <c r="H133" s="238" t="n"/>
      <c r="I133" s="234" t="n"/>
      <c r="J133" s="238" t="n"/>
      <c r="K133" s="234" t="n"/>
      <c r="L133" s="238" t="n"/>
      <c r="M133" s="138" t="n"/>
      <c r="O133" s="151">
        <f>IF(N133&lt;分數表!$B$26,分數表!$C$26,VLOOKUP(N133,分數表!$A$2:$C$6,3,1))</f>
        <v/>
      </c>
      <c r="P133" s="152" t="n"/>
      <c r="Q133" s="234" t="n"/>
      <c r="S133" s="138" t="n"/>
      <c r="T133" s="152" t="n"/>
      <c r="U133" s="234" t="n"/>
      <c r="W133" s="138" t="n"/>
      <c r="Y133" s="138" t="n"/>
      <c r="AA133" s="138" t="n"/>
      <c r="AB133" s="202" t="n"/>
      <c r="AC133" s="138" t="n"/>
      <c r="AD133" s="202" t="n"/>
      <c r="AE133" s="138" t="n"/>
      <c r="AG133" s="138" t="n"/>
      <c r="AI133" s="138" t="n"/>
      <c r="AJ133" s="239" t="n"/>
    </row>
    <row customHeight="1" ht="15.75" r="134" s="136" spans="1:53">
      <c r="B134" s="233" t="n"/>
      <c r="H134" s="238" t="n"/>
      <c r="I134" s="234" t="n"/>
      <c r="J134" s="238" t="n"/>
      <c r="K134" s="234" t="n"/>
      <c r="L134" s="238" t="n"/>
      <c r="M134" s="138" t="n"/>
      <c r="O134" s="151">
        <f>IF(N134&lt;分數表!$B$26,分數表!$C$26,VLOOKUP(N134,分數表!$A$2:$C$6,3,1))</f>
        <v/>
      </c>
      <c r="P134" s="181" t="n"/>
      <c r="Q134" s="234" t="n"/>
      <c r="S134" s="138" t="n"/>
      <c r="T134" s="181" t="n"/>
      <c r="U134" s="234" t="n"/>
      <c r="W134" s="138" t="n"/>
      <c r="Y134" s="138" t="n"/>
      <c r="AA134" s="138" t="n"/>
      <c r="AB134" s="202" t="n"/>
      <c r="AC134" s="138" t="n"/>
      <c r="AD134" s="202" t="n"/>
      <c r="AE134" s="138" t="n"/>
      <c r="AG134" s="138" t="n"/>
      <c r="AI134" s="138" t="n"/>
      <c r="AJ134" s="239" t="n"/>
    </row>
    <row customHeight="1" ht="15.75" r="135" s="136" spans="1:53">
      <c r="B135" s="233" t="n"/>
      <c r="H135" s="238" t="n"/>
      <c r="I135" s="234" t="n"/>
      <c r="J135" s="238" t="n"/>
      <c r="K135" s="234" t="n"/>
      <c r="L135" s="238" t="n"/>
      <c r="M135" s="138" t="n"/>
      <c r="O135" s="151">
        <f>IF(N135&lt;分數表!$B$26,分數表!$C$26,VLOOKUP(N135,分數表!$A$2:$C$6,3,1))</f>
        <v/>
      </c>
      <c r="P135" s="152" t="n"/>
      <c r="Q135" s="234" t="n"/>
      <c r="S135" s="138" t="n"/>
      <c r="T135" s="152" t="n"/>
      <c r="U135" s="234" t="n"/>
      <c r="W135" s="138" t="n"/>
      <c r="Y135" s="138" t="n"/>
      <c r="AA135" s="138" t="n"/>
      <c r="AB135" s="202" t="n"/>
      <c r="AC135" s="138" t="n"/>
      <c r="AD135" s="202" t="n"/>
      <c r="AE135" s="138" t="n"/>
      <c r="AG135" s="138" t="n"/>
      <c r="AI135" s="138" t="n"/>
      <c r="AJ135" s="239" t="n"/>
    </row>
    <row customHeight="1" ht="15.75" r="136" s="136" spans="1:53">
      <c r="B136" s="233" t="n"/>
      <c r="H136" s="238" t="n"/>
      <c r="I136" s="234" t="n"/>
      <c r="J136" s="238" t="n"/>
      <c r="K136" s="234" t="n"/>
      <c r="L136" s="238" t="n"/>
      <c r="M136" s="138" t="n"/>
      <c r="O136" s="151">
        <f>IF(N136&lt;分數表!$B$26,分數表!$C$26,VLOOKUP(N136,分數表!$A$2:$C$6,3,1))</f>
        <v/>
      </c>
      <c r="P136" s="181" t="n"/>
      <c r="Q136" s="234" t="n"/>
      <c r="S136" s="138" t="n"/>
      <c r="T136" s="181" t="n"/>
      <c r="U136" s="234" t="n"/>
      <c r="W136" s="138" t="n"/>
      <c r="Y136" s="138" t="n"/>
      <c r="AA136" s="138" t="n"/>
      <c r="AB136" s="202" t="n"/>
      <c r="AC136" s="138" t="n"/>
      <c r="AD136" s="202" t="n"/>
      <c r="AE136" s="138" t="n"/>
      <c r="AG136" s="138" t="n"/>
      <c r="AI136" s="138" t="n"/>
      <c r="AJ136" s="239" t="n"/>
    </row>
    <row customHeight="1" ht="15.75" r="137" s="136" spans="1:53">
      <c r="B137" s="233" t="n"/>
      <c r="H137" s="238" t="n"/>
      <c r="I137" s="234" t="n"/>
      <c r="J137" s="238" t="n"/>
      <c r="K137" s="234" t="n"/>
      <c r="L137" s="238" t="n"/>
      <c r="M137" s="138" t="n"/>
      <c r="O137" s="151">
        <f>IF(N137&lt;分數表!$B$26,分數表!$C$26,VLOOKUP(N137,分數表!$A$2:$C$6,3,1))</f>
        <v/>
      </c>
      <c r="P137" s="152" t="n"/>
      <c r="Q137" s="234" t="n"/>
      <c r="S137" s="138" t="n"/>
      <c r="T137" s="152" t="n"/>
      <c r="U137" s="234" t="n"/>
      <c r="W137" s="138" t="n"/>
      <c r="Y137" s="138" t="n"/>
      <c r="AA137" s="138" t="n"/>
      <c r="AB137" s="202" t="n"/>
      <c r="AC137" s="138" t="n"/>
      <c r="AD137" s="202" t="n"/>
      <c r="AE137" s="138" t="n"/>
      <c r="AG137" s="138" t="n"/>
      <c r="AI137" s="138" t="n"/>
      <c r="AJ137" s="239" t="n"/>
    </row>
    <row customHeight="1" ht="15.75" r="138" s="136" spans="1:53">
      <c r="B138" s="233" t="n"/>
      <c r="H138" s="238" t="n"/>
      <c r="I138" s="234" t="n"/>
      <c r="J138" s="238" t="n"/>
      <c r="K138" s="234" t="n"/>
      <c r="L138" s="238" t="n"/>
      <c r="M138" s="138" t="n"/>
      <c r="O138" s="151">
        <f>IF(N138&lt;分數表!$B$26,分數表!$C$26,VLOOKUP(N138,分數表!$A$2:$C$6,3,1))</f>
        <v/>
      </c>
      <c r="P138" s="181" t="n"/>
      <c r="Q138" s="234" t="n"/>
      <c r="S138" s="138" t="n"/>
      <c r="T138" s="181" t="n"/>
      <c r="U138" s="234" t="n"/>
      <c r="W138" s="138" t="n"/>
      <c r="Y138" s="138" t="n"/>
      <c r="AA138" s="138" t="n"/>
      <c r="AB138" s="202" t="n"/>
      <c r="AC138" s="138" t="n"/>
      <c r="AD138" s="202" t="n"/>
      <c r="AE138" s="138" t="n"/>
      <c r="AG138" s="138" t="n"/>
      <c r="AI138" s="138" t="n"/>
      <c r="AJ138" s="239" t="n"/>
    </row>
    <row customHeight="1" ht="15.75" r="139" s="136" spans="1:53">
      <c r="B139" s="233" t="n"/>
      <c r="H139" s="238" t="n"/>
      <c r="I139" s="234" t="n"/>
      <c r="J139" s="238" t="n"/>
      <c r="K139" s="234" t="n"/>
      <c r="L139" s="238" t="n"/>
      <c r="M139" s="138" t="n"/>
      <c r="O139" s="151">
        <f>IF(N139&lt;分數表!$B$26,分數表!$C$26,VLOOKUP(N139,分數表!$A$2:$C$6,3,1))</f>
        <v/>
      </c>
      <c r="P139" s="152" t="n"/>
      <c r="Q139" s="234" t="n"/>
      <c r="S139" s="138" t="n"/>
      <c r="T139" s="152" t="n"/>
      <c r="U139" s="234" t="n"/>
      <c r="W139" s="138" t="n"/>
      <c r="Y139" s="138" t="n"/>
      <c r="AA139" s="138" t="n"/>
      <c r="AB139" s="202" t="n"/>
      <c r="AC139" s="138" t="n"/>
      <c r="AD139" s="202" t="n"/>
      <c r="AE139" s="138" t="n"/>
      <c r="AG139" s="138" t="n"/>
      <c r="AI139" s="138" t="n"/>
      <c r="AJ139" s="239" t="n"/>
    </row>
    <row customHeight="1" ht="15.75" r="140" s="136" spans="1:53">
      <c r="B140" s="233" t="n"/>
      <c r="H140" s="238" t="n"/>
      <c r="I140" s="234" t="n"/>
      <c r="J140" s="238" t="n"/>
      <c r="K140" s="234" t="n"/>
      <c r="L140" s="238" t="n"/>
      <c r="M140" s="138" t="n"/>
      <c r="O140" s="151">
        <f>IF(N140&lt;分數表!$B$26,分數表!$C$26,VLOOKUP(N140,分數表!$A$2:$C$6,3,1))</f>
        <v/>
      </c>
      <c r="P140" s="181" t="n"/>
      <c r="Q140" s="234" t="n"/>
      <c r="S140" s="138" t="n"/>
      <c r="T140" s="181" t="n"/>
      <c r="U140" s="234" t="n"/>
      <c r="W140" s="138" t="n"/>
      <c r="Y140" s="138" t="n"/>
      <c r="AA140" s="138" t="n"/>
      <c r="AB140" s="202" t="n"/>
      <c r="AC140" s="138" t="n"/>
      <c r="AD140" s="202" t="n"/>
      <c r="AE140" s="138" t="n"/>
      <c r="AG140" s="138" t="n"/>
      <c r="AI140" s="138" t="n"/>
      <c r="AJ140" s="239" t="n"/>
    </row>
    <row customHeight="1" ht="15.75" r="141" s="136" spans="1:53">
      <c r="B141" s="233" t="n"/>
      <c r="H141" s="238" t="n"/>
      <c r="I141" s="234" t="n"/>
      <c r="J141" s="238" t="n"/>
      <c r="K141" s="234" t="n"/>
      <c r="L141" s="238" t="n"/>
      <c r="M141" s="138" t="n"/>
      <c r="O141" s="151">
        <f>IF(N141&lt;分數表!$B$26,分數表!$C$26,VLOOKUP(N141,分數表!$A$2:$C$6,3,1))</f>
        <v/>
      </c>
      <c r="P141" s="152" t="n"/>
      <c r="Q141" s="234" t="n"/>
      <c r="S141" s="138" t="n"/>
      <c r="T141" s="152" t="n"/>
      <c r="U141" s="234" t="n"/>
      <c r="W141" s="138" t="n"/>
      <c r="Y141" s="138" t="n"/>
      <c r="AA141" s="138" t="n"/>
      <c r="AC141" s="138" t="n"/>
      <c r="AD141" s="202" t="n"/>
      <c r="AE141" s="138" t="n"/>
      <c r="AG141" s="138" t="n"/>
      <c r="AI141" s="138" t="n"/>
      <c r="AJ141" s="239" t="n"/>
    </row>
    <row customHeight="1" ht="15.75" r="142" s="136" spans="1:53">
      <c r="B142" s="233" t="n"/>
      <c r="H142" s="238" t="n"/>
      <c r="I142" s="234" t="n"/>
      <c r="J142" s="238" t="n"/>
      <c r="K142" s="234" t="n"/>
      <c r="L142" s="238" t="n"/>
      <c r="M142" s="138" t="n"/>
      <c r="O142" s="151">
        <f>IF(N142&lt;分數表!$B$26,分數表!$C$26,VLOOKUP(N142,分數表!$A$2:$C$6,3,1))</f>
        <v/>
      </c>
      <c r="P142" s="181" t="n"/>
      <c r="Q142" s="234" t="n"/>
      <c r="S142" s="138" t="n"/>
      <c r="T142" s="181" t="n"/>
      <c r="U142" s="234" t="n"/>
      <c r="W142" s="138" t="n"/>
      <c r="Y142" s="138" t="n"/>
      <c r="AA142" s="138" t="n"/>
      <c r="AC142" s="138" t="n"/>
      <c r="AD142" s="202" t="n"/>
      <c r="AE142" s="138" t="n"/>
      <c r="AG142" s="138" t="n"/>
      <c r="AI142" s="138" t="n"/>
      <c r="AJ142" s="239" t="n"/>
    </row>
    <row customHeight="1" ht="15.75" r="143" s="136" spans="1:53">
      <c r="B143" s="233" t="n"/>
      <c r="H143" s="238" t="n"/>
      <c r="I143" s="234" t="n"/>
      <c r="J143" s="238" t="n"/>
      <c r="K143" s="234" t="n"/>
      <c r="L143" s="238" t="n"/>
      <c r="M143" s="138" t="n"/>
      <c r="O143" s="151">
        <f>IF(N143&lt;分數表!$B$26,分數表!$C$26,VLOOKUP(N143,分數表!$A$2:$C$6,3,1))</f>
        <v/>
      </c>
      <c r="P143" s="152" t="n"/>
      <c r="Q143" s="234" t="n"/>
      <c r="S143" s="138" t="n"/>
      <c r="T143" s="152" t="n"/>
      <c r="U143" s="234" t="n"/>
      <c r="W143" s="138" t="n"/>
      <c r="Y143" s="138" t="n"/>
      <c r="AA143" s="138" t="n"/>
      <c r="AC143" s="138" t="n"/>
      <c r="AD143" s="202" t="n"/>
      <c r="AE143" s="138" t="n"/>
      <c r="AG143" s="138" t="n"/>
      <c r="AI143" s="138" t="n"/>
      <c r="AJ143" s="239" t="n"/>
    </row>
    <row customHeight="1" ht="15.75" r="144" s="136" spans="1:53">
      <c r="B144" s="233" t="n"/>
      <c r="H144" s="238" t="n"/>
      <c r="I144" s="234" t="n"/>
      <c r="J144" s="238" t="n"/>
      <c r="K144" s="234" t="n"/>
      <c r="L144" s="238" t="n"/>
      <c r="M144" s="138" t="n"/>
      <c r="O144" s="151">
        <f>IF(N144&lt;分數表!$B$26,分數表!$C$26,VLOOKUP(N144,分數表!$A$2:$C$6,3,1))</f>
        <v/>
      </c>
      <c r="P144" s="181" t="n"/>
      <c r="Q144" s="234" t="n"/>
      <c r="S144" s="138" t="n"/>
      <c r="T144" s="181" t="n"/>
      <c r="U144" s="234" t="n"/>
      <c r="W144" s="138" t="n"/>
      <c r="Y144" s="138" t="n"/>
      <c r="AA144" s="138" t="n"/>
      <c r="AC144" s="138" t="n"/>
      <c r="AD144" s="202" t="n"/>
      <c r="AE144" s="138" t="n"/>
      <c r="AG144" s="138" t="n"/>
      <c r="AI144" s="138" t="n"/>
      <c r="AJ144" s="239" t="n"/>
    </row>
    <row customHeight="1" ht="15.75" r="145" s="136" spans="1:53">
      <c r="B145" s="233" t="n"/>
      <c r="H145" s="238" t="n"/>
      <c r="I145" s="234" t="n"/>
      <c r="J145" s="238" t="n"/>
      <c r="K145" s="234" t="n"/>
      <c r="L145" s="238" t="n"/>
      <c r="M145" s="138" t="n"/>
      <c r="O145" s="151">
        <f>IF(N145&lt;分數表!$B$26,分數表!$C$26,VLOOKUP(N145,分數表!$A$2:$C$6,3,1))</f>
        <v/>
      </c>
      <c r="P145" s="152" t="n"/>
      <c r="Q145" s="234" t="n"/>
      <c r="S145" s="138" t="n"/>
      <c r="T145" s="152" t="n"/>
      <c r="U145" s="234" t="n"/>
      <c r="W145" s="138" t="n"/>
      <c r="Y145" s="138" t="n"/>
      <c r="AA145" s="138" t="n"/>
      <c r="AC145" s="138" t="n"/>
      <c r="AD145" s="202" t="n"/>
      <c r="AE145" s="138" t="n"/>
      <c r="AG145" s="138" t="n"/>
      <c r="AI145" s="138" t="n"/>
      <c r="AJ145" s="239" t="n"/>
    </row>
    <row customHeight="1" ht="15.75" r="146" s="136" spans="1:53">
      <c r="B146" s="233" t="n"/>
      <c r="H146" s="238" t="n"/>
      <c r="I146" s="234" t="n"/>
      <c r="J146" s="238" t="n"/>
      <c r="K146" s="234" t="n"/>
      <c r="L146" s="238" t="n"/>
      <c r="M146" s="138" t="n"/>
      <c r="O146" s="151">
        <f>IF(N146&lt;分數表!$B$26,分數表!$C$26,VLOOKUP(N146,分數表!$A$2:$C$6,3,1))</f>
        <v/>
      </c>
      <c r="P146" s="181" t="n"/>
      <c r="Q146" s="234" t="n"/>
      <c r="S146" s="138" t="n"/>
      <c r="T146" s="181" t="n"/>
      <c r="U146" s="234" t="n"/>
      <c r="W146" s="138" t="n"/>
      <c r="Y146" s="138" t="n"/>
      <c r="AA146" s="138" t="n"/>
      <c r="AC146" s="138" t="n"/>
      <c r="AD146" s="202" t="n"/>
      <c r="AE146" s="138" t="n"/>
      <c r="AG146" s="138" t="n"/>
      <c r="AI146" s="138" t="n"/>
      <c r="AJ146" s="239" t="n"/>
    </row>
    <row customHeight="1" ht="15.75" r="147" s="136" spans="1:53">
      <c r="B147" s="233" t="n"/>
      <c r="H147" s="238" t="n"/>
      <c r="I147" s="234" t="n"/>
      <c r="J147" s="238" t="n"/>
      <c r="K147" s="234" t="n"/>
      <c r="L147" s="238" t="n"/>
      <c r="M147" s="138" t="n"/>
      <c r="O147" s="151">
        <f>IF(N147&lt;分數表!$B$26,分數表!$C$26,VLOOKUP(N147,分數表!$A$2:$C$6,3,1))</f>
        <v/>
      </c>
      <c r="P147" s="152" t="n"/>
      <c r="Q147" s="234" t="n"/>
      <c r="S147" s="138" t="n"/>
      <c r="T147" s="152" t="n"/>
      <c r="U147" s="234" t="n"/>
      <c r="W147" s="138" t="n"/>
      <c r="Y147" s="138" t="n"/>
      <c r="AA147" s="138" t="n"/>
      <c r="AC147" s="138" t="n"/>
      <c r="AD147" s="202" t="n"/>
      <c r="AE147" s="138" t="n"/>
      <c r="AG147" s="138" t="n"/>
      <c r="AI147" s="138" t="n"/>
      <c r="AJ147" s="239" t="n"/>
    </row>
    <row customHeight="1" ht="15.75" r="148" s="136" spans="1:53">
      <c r="B148" s="233" t="n"/>
      <c r="H148" s="238" t="n"/>
      <c r="I148" s="234" t="n"/>
      <c r="J148" s="238" t="n"/>
      <c r="K148" s="234" t="n"/>
      <c r="L148" s="238" t="n"/>
      <c r="M148" s="138" t="n"/>
      <c r="O148" s="151">
        <f>IF(N148&lt;分數表!$B$26,分數表!$C$26,VLOOKUP(N148,分數表!$A$2:$C$6,3,1))</f>
        <v/>
      </c>
      <c r="P148" s="181" t="n"/>
      <c r="Q148" s="234" t="n"/>
      <c r="S148" s="138" t="n"/>
      <c r="T148" s="181" t="n"/>
      <c r="U148" s="234" t="n"/>
      <c r="W148" s="138" t="n"/>
      <c r="Y148" s="138" t="n"/>
      <c r="AA148" s="138" t="n"/>
      <c r="AC148" s="138" t="n"/>
      <c r="AE148" s="138" t="n"/>
      <c r="AG148" s="138" t="n"/>
      <c r="AI148" s="138" t="n"/>
      <c r="AJ148" s="239" t="n"/>
    </row>
    <row customHeight="1" ht="15.75" r="149" s="136" spans="1:53">
      <c r="B149" s="233" t="n"/>
      <c r="H149" s="238" t="n"/>
      <c r="I149" s="234" t="n"/>
      <c r="J149" s="238" t="n"/>
      <c r="K149" s="234" t="n"/>
      <c r="L149" s="238" t="n"/>
      <c r="M149" s="138" t="n"/>
      <c r="O149" s="151">
        <f>IF(N149&lt;分數表!$B$26,分數表!$C$26,VLOOKUP(N149,分數表!$A$2:$C$6,3,1))</f>
        <v/>
      </c>
      <c r="P149" s="152" t="n"/>
      <c r="Q149" s="234" t="n"/>
      <c r="S149" s="138" t="n"/>
      <c r="T149" s="152" t="n"/>
      <c r="U149" s="234" t="n"/>
      <c r="W149" s="138" t="n"/>
      <c r="Y149" s="138" t="n"/>
      <c r="AA149" s="138" t="n"/>
      <c r="AC149" s="138" t="n"/>
      <c r="AE149" s="138" t="n"/>
      <c r="AG149" s="138" t="n"/>
      <c r="AI149" s="138" t="n"/>
      <c r="AJ149" s="239" t="n"/>
    </row>
    <row customHeight="1" ht="15.75" r="150" s="136" spans="1:53">
      <c r="B150" s="233" t="n"/>
      <c r="H150" s="238" t="n"/>
      <c r="I150" s="234" t="n"/>
      <c r="J150" s="238" t="n"/>
      <c r="K150" s="234" t="n"/>
      <c r="L150" s="238" t="n"/>
      <c r="M150" s="138" t="n"/>
      <c r="O150" s="151">
        <f>IF(N150&lt;分數表!$B$26,分數表!$C$26,VLOOKUP(N150,分數表!$A$2:$C$6,3,1))</f>
        <v/>
      </c>
      <c r="P150" s="181" t="n"/>
      <c r="Q150" s="234" t="n"/>
      <c r="S150" s="138" t="n"/>
      <c r="T150" s="181" t="n"/>
      <c r="U150" s="234" t="n"/>
      <c r="W150" s="138" t="n"/>
      <c r="Y150" s="138" t="n"/>
      <c r="AA150" s="138" t="n"/>
      <c r="AC150" s="138" t="n"/>
      <c r="AE150" s="138" t="n"/>
      <c r="AG150" s="138" t="n"/>
      <c r="AI150" s="138" t="n"/>
      <c r="AJ150" s="239" t="n"/>
    </row>
    <row customHeight="1" ht="15.75" r="151" s="136" spans="1:53">
      <c r="B151" s="233" t="n"/>
      <c r="H151" s="238" t="n"/>
      <c r="I151" s="234" t="n"/>
      <c r="J151" s="238" t="n"/>
      <c r="K151" s="234" t="n"/>
      <c r="L151" s="238" t="n"/>
      <c r="M151" s="138" t="n"/>
      <c r="O151" s="151">
        <f>IF(N151&lt;分數表!$B$26,分數表!$C$26,VLOOKUP(N151,分數表!$A$2:$C$6,3,1))</f>
        <v/>
      </c>
      <c r="P151" s="152" t="n"/>
      <c r="Q151" s="234" t="n"/>
      <c r="S151" s="138" t="n"/>
      <c r="T151" s="152" t="n"/>
      <c r="U151" s="234" t="n"/>
      <c r="W151" s="138" t="n"/>
      <c r="Y151" s="138" t="n"/>
      <c r="AA151" s="138" t="n"/>
      <c r="AC151" s="138" t="n"/>
      <c r="AE151" s="138" t="n"/>
      <c r="AG151" s="138" t="n"/>
      <c r="AI151" s="138" t="n"/>
      <c r="AJ151" s="239" t="n"/>
    </row>
    <row customHeight="1" ht="15.75" r="152" s="136" spans="1:53">
      <c r="B152" s="233" t="n"/>
      <c r="H152" s="238" t="n"/>
      <c r="I152" s="234" t="n"/>
      <c r="J152" s="238" t="n"/>
      <c r="K152" s="234" t="n"/>
      <c r="L152" s="238" t="n"/>
      <c r="M152" s="138" t="n"/>
      <c r="O152" s="151">
        <f>IF(N152&lt;分數表!$B$26,分數表!$C$26,VLOOKUP(N152,分數表!$A$2:$C$6,3,1))</f>
        <v/>
      </c>
      <c r="P152" s="181" t="n"/>
      <c r="Q152" s="234" t="n"/>
      <c r="S152" s="138" t="n"/>
      <c r="T152" s="181" t="n"/>
      <c r="U152" s="234" t="n"/>
      <c r="W152" s="138" t="n"/>
      <c r="Y152" s="138" t="n"/>
      <c r="AA152" s="138" t="n"/>
      <c r="AC152" s="138" t="n"/>
      <c r="AE152" s="138" t="n"/>
      <c r="AG152" s="138" t="n"/>
      <c r="AI152" s="138" t="n"/>
      <c r="AJ152" s="239" t="n"/>
    </row>
    <row customHeight="1" ht="15.75" r="153" s="136" spans="1:53">
      <c r="B153" s="233" t="n"/>
      <c r="H153" s="238" t="n"/>
      <c r="I153" s="234" t="n"/>
      <c r="J153" s="238" t="n"/>
      <c r="K153" s="234" t="n"/>
      <c r="L153" s="238" t="n"/>
      <c r="M153" s="138" t="n"/>
      <c r="O153" s="151">
        <f>IF(N153&lt;分數表!$B$26,分數表!$C$26,VLOOKUP(N153,分數表!$A$2:$C$6,3,1))</f>
        <v/>
      </c>
      <c r="P153" s="152" t="n"/>
      <c r="Q153" s="234" t="n"/>
      <c r="S153" s="138" t="n"/>
      <c r="T153" s="152" t="n"/>
      <c r="U153" s="234" t="n"/>
      <c r="W153" s="138" t="n"/>
      <c r="Y153" s="138" t="n"/>
      <c r="AA153" s="138" t="n"/>
      <c r="AC153" s="138" t="n"/>
      <c r="AE153" s="138" t="n"/>
      <c r="AG153" s="138" t="n"/>
      <c r="AI153" s="138" t="n"/>
      <c r="AJ153" s="239" t="n"/>
    </row>
    <row customHeight="1" ht="15.75" r="154" s="136" spans="1:53">
      <c r="B154" s="233" t="n"/>
      <c r="H154" s="238" t="n"/>
      <c r="I154" s="234" t="n"/>
      <c r="J154" s="238" t="n"/>
      <c r="K154" s="234" t="n"/>
      <c r="L154" s="238" t="n"/>
      <c r="M154" s="138" t="n"/>
      <c r="O154" s="151">
        <f>IF(N154&lt;分數表!$B$26,分數表!$C$26,VLOOKUP(N154,分數表!$A$2:$C$6,3,1))</f>
        <v/>
      </c>
      <c r="P154" s="181" t="n"/>
      <c r="Q154" s="234" t="n"/>
      <c r="S154" s="138" t="n"/>
      <c r="T154" s="181" t="n"/>
      <c r="U154" s="234" t="n"/>
      <c r="W154" s="138" t="n"/>
      <c r="Y154" s="138" t="n"/>
      <c r="AA154" s="138" t="n"/>
      <c r="AC154" s="138" t="n"/>
      <c r="AE154" s="138" t="n"/>
      <c r="AG154" s="138" t="n"/>
      <c r="AI154" s="138" t="n"/>
      <c r="AJ154" s="239" t="n"/>
    </row>
    <row customHeight="1" ht="15.75" r="155" s="136" spans="1:53">
      <c r="B155" s="233" t="n"/>
      <c r="H155" s="238" t="n"/>
      <c r="I155" s="234" t="n"/>
      <c r="J155" s="238" t="n"/>
      <c r="K155" s="234" t="n"/>
      <c r="L155" s="238" t="n"/>
      <c r="M155" s="138" t="n"/>
      <c r="O155" s="151">
        <f>IF(N155&lt;分數表!$B$26,分數表!$C$26,VLOOKUP(N155,分數表!$A$2:$C$6,3,1))</f>
        <v/>
      </c>
      <c r="P155" s="152" t="n"/>
      <c r="Q155" s="234" t="n"/>
      <c r="S155" s="138" t="n"/>
      <c r="T155" s="152" t="n"/>
      <c r="U155" s="234" t="n"/>
      <c r="W155" s="138" t="n"/>
      <c r="Y155" s="138" t="n"/>
      <c r="AA155" s="138" t="n"/>
      <c r="AC155" s="138" t="n"/>
      <c r="AE155" s="138" t="n"/>
      <c r="AG155" s="138" t="n"/>
      <c r="AI155" s="138" t="n"/>
      <c r="AJ155" s="239" t="n"/>
    </row>
    <row customHeight="1" ht="15.75" r="156" s="136" spans="1:53">
      <c r="B156" s="233" t="n"/>
      <c r="H156" s="238" t="n"/>
      <c r="I156" s="234" t="n"/>
      <c r="J156" s="238" t="n"/>
      <c r="K156" s="234" t="n"/>
      <c r="L156" s="238" t="n"/>
      <c r="M156" s="138" t="n"/>
      <c r="O156" s="151">
        <f>IF(N156&lt;分數表!$B$26,分數表!$C$26,VLOOKUP(N156,分數表!$A$2:$C$6,3,1))</f>
        <v/>
      </c>
      <c r="P156" s="181" t="n"/>
      <c r="Q156" s="234" t="n"/>
      <c r="S156" s="138" t="n"/>
      <c r="T156" s="181" t="n"/>
      <c r="U156" s="234" t="n"/>
      <c r="W156" s="138" t="n"/>
      <c r="Y156" s="138" t="n"/>
      <c r="AA156" s="138" t="n"/>
      <c r="AC156" s="138" t="n"/>
      <c r="AE156" s="138" t="n"/>
      <c r="AG156" s="138" t="n"/>
      <c r="AI156" s="138" t="n"/>
      <c r="AJ156" s="239" t="n"/>
    </row>
    <row customHeight="1" ht="15.75" r="157" s="136" spans="1:53">
      <c r="B157" s="233" t="n"/>
      <c r="H157" s="238" t="n"/>
      <c r="I157" s="234" t="n"/>
      <c r="J157" s="238" t="n"/>
      <c r="K157" s="234" t="n"/>
      <c r="L157" s="238" t="n"/>
      <c r="M157" s="138" t="n"/>
      <c r="O157" s="151">
        <f>IF(N157&lt;分數表!$B$26,分數表!$C$26,VLOOKUP(N157,分數表!$A$2:$C$6,3,1))</f>
        <v/>
      </c>
      <c r="P157" s="152" t="n"/>
      <c r="Q157" s="234" t="n"/>
      <c r="S157" s="138" t="n"/>
      <c r="T157" s="152" t="n"/>
      <c r="U157" s="234" t="n"/>
      <c r="W157" s="138" t="n"/>
      <c r="Y157" s="138" t="n"/>
      <c r="AA157" s="138" t="n"/>
      <c r="AC157" s="138" t="n"/>
      <c r="AE157" s="138" t="n"/>
      <c r="AG157" s="138" t="n"/>
      <c r="AI157" s="138" t="n"/>
      <c r="AJ157" s="239" t="n"/>
    </row>
    <row customHeight="1" ht="15.75" r="158" s="136" spans="1:53">
      <c r="B158" s="233" t="n"/>
      <c r="H158" s="238" t="n"/>
      <c r="I158" s="234" t="n"/>
      <c r="J158" s="238" t="n"/>
      <c r="K158" s="234" t="n"/>
      <c r="L158" s="238" t="n"/>
      <c r="M158" s="138" t="n"/>
      <c r="O158" s="151">
        <f>IF(N158&lt;分數表!$B$26,分數表!$C$26,VLOOKUP(N158,分數表!$A$2:$C$6,3,1))</f>
        <v/>
      </c>
      <c r="P158" s="181" t="n"/>
      <c r="Q158" s="234" t="n"/>
      <c r="S158" s="138" t="n"/>
      <c r="T158" s="181" t="n"/>
      <c r="U158" s="234" t="n"/>
      <c r="W158" s="138" t="n"/>
      <c r="Y158" s="138" t="n"/>
      <c r="AA158" s="138" t="n"/>
      <c r="AC158" s="138" t="n"/>
      <c r="AE158" s="138" t="n"/>
      <c r="AG158" s="138" t="n"/>
      <c r="AI158" s="138" t="n"/>
      <c r="AJ158" s="239" t="n"/>
    </row>
    <row customHeight="1" ht="15.75" r="159" s="136" spans="1:53">
      <c r="B159" s="233" t="n"/>
      <c r="H159" s="238" t="n"/>
      <c r="I159" s="234" t="n"/>
      <c r="J159" s="238" t="n"/>
      <c r="K159" s="234" t="n"/>
      <c r="L159" s="238" t="n"/>
      <c r="M159" s="138" t="n"/>
      <c r="O159" s="151">
        <f>IF(N159&lt;分數表!$B$26,分數表!$C$26,VLOOKUP(N159,分數表!$A$2:$C$6,3,1))</f>
        <v/>
      </c>
      <c r="P159" s="152" t="n"/>
      <c r="Q159" s="234" t="n"/>
      <c r="S159" s="138" t="n"/>
      <c r="T159" s="152" t="n"/>
      <c r="U159" s="234" t="n"/>
      <c r="W159" s="138" t="n"/>
      <c r="Y159" s="138" t="n"/>
      <c r="AA159" s="138" t="n"/>
      <c r="AC159" s="138" t="n"/>
      <c r="AE159" s="138" t="n"/>
      <c r="AG159" s="138" t="n"/>
      <c r="AI159" s="138" t="n"/>
      <c r="AJ159" s="239" t="n"/>
    </row>
    <row customHeight="1" ht="15.75" r="160" s="136" spans="1:53">
      <c r="B160" s="233" t="n"/>
      <c r="H160" s="238" t="n"/>
      <c r="I160" s="234" t="n"/>
      <c r="J160" s="238" t="n"/>
      <c r="K160" s="234" t="n"/>
      <c r="L160" s="238" t="n"/>
      <c r="M160" s="138" t="n"/>
      <c r="O160" s="151">
        <f>IF(N160&lt;分數表!$B$26,分數表!$C$26,VLOOKUP(N160,分數表!$A$2:$C$6,3,1))</f>
        <v/>
      </c>
      <c r="P160" s="181" t="n"/>
      <c r="Q160" s="234" t="n"/>
      <c r="S160" s="138" t="n"/>
      <c r="T160" s="181" t="n"/>
      <c r="U160" s="234" t="n"/>
      <c r="W160" s="138" t="n"/>
      <c r="Y160" s="138" t="n"/>
      <c r="AA160" s="138" t="n"/>
      <c r="AC160" s="138" t="n"/>
      <c r="AE160" s="138" t="n"/>
      <c r="AG160" s="138" t="n"/>
      <c r="AI160" s="138" t="n"/>
      <c r="AJ160" s="239" t="n"/>
    </row>
    <row customHeight="1" ht="15.75" r="161" s="136" spans="1:53">
      <c r="B161" s="233" t="n"/>
      <c r="H161" s="238" t="n"/>
      <c r="I161" s="234" t="n"/>
      <c r="J161" s="238" t="n"/>
      <c r="K161" s="234" t="n"/>
      <c r="L161" s="238" t="n"/>
      <c r="M161" s="138" t="n"/>
      <c r="O161" s="151">
        <f>IF(N161&lt;分數表!$B$26,分數表!$C$26,VLOOKUP(N161,分數表!$A$2:$C$6,3,1))</f>
        <v/>
      </c>
      <c r="P161" s="152" t="n"/>
      <c r="Q161" s="234" t="n"/>
      <c r="S161" s="138" t="n"/>
      <c r="T161" s="152" t="n"/>
      <c r="U161" s="234" t="n"/>
      <c r="W161" s="138" t="n"/>
      <c r="Y161" s="138" t="n"/>
      <c r="AA161" s="138" t="n"/>
      <c r="AC161" s="138" t="n"/>
      <c r="AE161" s="138" t="n"/>
      <c r="AG161" s="138" t="n"/>
      <c r="AI161" s="138" t="n"/>
      <c r="AJ161" s="239" t="n"/>
    </row>
    <row customHeight="1" ht="15.75" r="162" s="136" spans="1:53">
      <c r="B162" s="233" t="n"/>
      <c r="H162" s="238" t="n"/>
      <c r="I162" s="234" t="n"/>
      <c r="J162" s="238" t="n"/>
      <c r="K162" s="234" t="n"/>
      <c r="L162" s="238" t="n"/>
      <c r="M162" s="138" t="n"/>
      <c r="O162" s="151">
        <f>IF(N162&lt;分數表!$B$26,分數表!$C$26,VLOOKUP(N162,分數表!$A$2:$C$6,3,1))</f>
        <v/>
      </c>
      <c r="P162" s="181" t="n"/>
      <c r="Q162" s="234" t="n"/>
      <c r="S162" s="138" t="n"/>
      <c r="T162" s="181" t="n"/>
      <c r="U162" s="234" t="n"/>
      <c r="W162" s="138" t="n"/>
      <c r="Y162" s="138" t="n"/>
      <c r="AA162" s="138" t="n"/>
      <c r="AC162" s="138" t="n"/>
      <c r="AE162" s="138" t="n"/>
      <c r="AG162" s="138" t="n"/>
      <c r="AI162" s="138" t="n"/>
      <c r="AJ162" s="239" t="n"/>
    </row>
    <row customHeight="1" ht="15.75" r="163" s="136" spans="1:53">
      <c r="B163" s="233" t="n"/>
      <c r="H163" s="238" t="n"/>
      <c r="I163" s="234" t="n"/>
      <c r="J163" s="238" t="n"/>
      <c r="K163" s="234" t="n"/>
      <c r="L163" s="238" t="n"/>
      <c r="M163" s="138" t="n"/>
      <c r="O163" s="151">
        <f>IF(N163&lt;分數表!$B$26,分數表!$C$26,VLOOKUP(N163,分數表!$A$2:$C$6,3,1))</f>
        <v/>
      </c>
      <c r="P163" s="152" t="n"/>
      <c r="Q163" s="234" t="n"/>
      <c r="S163" s="138" t="n"/>
      <c r="T163" s="152" t="n"/>
      <c r="U163" s="234" t="n"/>
      <c r="W163" s="138" t="n"/>
      <c r="Y163" s="138" t="n"/>
      <c r="AA163" s="138" t="n"/>
      <c r="AC163" s="138" t="n"/>
      <c r="AE163" s="138" t="n"/>
      <c r="AG163" s="138" t="n"/>
      <c r="AI163" s="138" t="n"/>
      <c r="AJ163" s="239" t="n"/>
    </row>
    <row customHeight="1" ht="15.75" r="164" s="136" spans="1:53">
      <c r="B164" s="233" t="n"/>
      <c r="H164" s="238" t="n"/>
      <c r="I164" s="234" t="n"/>
      <c r="J164" s="238" t="n"/>
      <c r="K164" s="234" t="n"/>
      <c r="L164" s="238" t="n"/>
      <c r="M164" s="138" t="n"/>
      <c r="O164" s="151">
        <f>IF(N164&lt;分數表!$B$26,分數表!$C$26,VLOOKUP(N164,分數表!$A$2:$C$6,3,1))</f>
        <v/>
      </c>
      <c r="P164" s="181" t="n"/>
      <c r="Q164" s="234" t="n"/>
      <c r="S164" s="138" t="n"/>
      <c r="T164" s="181" t="n"/>
      <c r="U164" s="234" t="n"/>
      <c r="W164" s="138" t="n"/>
      <c r="Y164" s="138" t="n"/>
      <c r="AA164" s="138" t="n"/>
      <c r="AC164" s="138" t="n"/>
      <c r="AE164" s="138" t="n"/>
      <c r="AG164" s="138" t="n"/>
      <c r="AI164" s="138" t="n"/>
      <c r="AJ164" s="239" t="n"/>
    </row>
    <row customHeight="1" ht="15.75" r="165" s="136" spans="1:53">
      <c r="B165" s="233" t="n"/>
      <c r="H165" s="238" t="n"/>
      <c r="I165" s="234" t="n"/>
      <c r="J165" s="238" t="n"/>
      <c r="K165" s="234" t="n"/>
      <c r="L165" s="238" t="n"/>
      <c r="M165" s="138" t="n"/>
      <c r="O165" s="151">
        <f>IF(N165&lt;分數表!$A$2,分數表!$B$16,VLOOKUP(N165,分數表!$A$2:$C$6,3,1))</f>
        <v/>
      </c>
      <c r="P165" s="152" t="n"/>
      <c r="Q165" s="234" t="n"/>
      <c r="S165" s="138" t="n"/>
      <c r="T165" s="152" t="n"/>
      <c r="U165" s="234" t="n"/>
      <c r="W165" s="138" t="n"/>
      <c r="Y165" s="138" t="n"/>
      <c r="AA165" s="138" t="n"/>
      <c r="AC165" s="138" t="n"/>
      <c r="AE165" s="138" t="n"/>
      <c r="AG165" s="138" t="n"/>
      <c r="AI165" s="138" t="n"/>
      <c r="AJ165" s="239" t="n"/>
    </row>
    <row customHeight="1" ht="15.75" r="166" s="136" spans="1:53">
      <c r="B166" s="233" t="n"/>
      <c r="H166" s="238" t="n"/>
      <c r="I166" s="234" t="n"/>
      <c r="J166" s="238" t="n"/>
      <c r="K166" s="234" t="n"/>
      <c r="L166" s="238" t="n"/>
      <c r="M166" s="138" t="n"/>
      <c r="O166" s="151">
        <f>IF(N166&lt;分數表!$A$2,分數表!$B$16,VLOOKUP(N166,分數表!$A$2:$C$6,3,1))</f>
        <v/>
      </c>
      <c r="P166" s="181" t="n"/>
      <c r="Q166" s="234" t="n"/>
      <c r="S166" s="138" t="n"/>
      <c r="T166" s="181" t="n"/>
      <c r="U166" s="234" t="n"/>
      <c r="W166" s="138" t="n"/>
      <c r="Y166" s="138" t="n"/>
      <c r="AA166" s="138" t="n"/>
      <c r="AC166" s="138" t="n"/>
      <c r="AE166" s="138" t="n"/>
      <c r="AG166" s="138" t="n"/>
      <c r="AI166" s="138" t="n"/>
      <c r="AJ166" s="239" t="n"/>
    </row>
    <row customHeight="1" ht="15.75" r="167" s="136" spans="1:53">
      <c r="B167" s="233" t="n"/>
      <c r="H167" s="238" t="n"/>
      <c r="I167" s="234" t="n"/>
      <c r="J167" s="238" t="n"/>
      <c r="K167" s="234" t="n"/>
      <c r="L167" s="238" t="n"/>
      <c r="M167" s="138" t="n"/>
      <c r="O167" s="151">
        <f>IF(N167&lt;分數表!$A$2,分數表!$B$16,VLOOKUP(N167,分數表!$A$2:$C$6,3,1))</f>
        <v/>
      </c>
      <c r="P167" s="152" t="n"/>
      <c r="Q167" s="234" t="n"/>
      <c r="S167" s="138" t="n"/>
      <c r="T167" s="152" t="n"/>
      <c r="U167" s="234" t="n"/>
      <c r="W167" s="138" t="n"/>
      <c r="Y167" s="138" t="n"/>
      <c r="AA167" s="138" t="n"/>
      <c r="AC167" s="138" t="n"/>
      <c r="AE167" s="138" t="n"/>
      <c r="AG167" s="138" t="n"/>
      <c r="AI167" s="138" t="n"/>
      <c r="AJ167" s="239" t="n"/>
    </row>
    <row customHeight="1" ht="15.75" r="168" s="136" spans="1:53">
      <c r="B168" s="233" t="n"/>
      <c r="H168" s="238" t="n"/>
      <c r="I168" s="234" t="n"/>
      <c r="J168" s="238" t="n"/>
      <c r="K168" s="234" t="n"/>
      <c r="L168" s="238" t="n"/>
      <c r="M168" s="138" t="n"/>
      <c r="O168" s="151">
        <f>IF(N168&lt;分數表!$A$2,分數表!$B$16,VLOOKUP(N168,分數表!$A$2:$C$6,3,1))</f>
        <v/>
      </c>
      <c r="P168" s="181" t="n"/>
      <c r="Q168" s="234" t="n"/>
      <c r="S168" s="138" t="n"/>
      <c r="T168" s="181" t="n"/>
      <c r="U168" s="234" t="n"/>
      <c r="W168" s="138" t="n"/>
      <c r="Y168" s="138" t="n"/>
      <c r="AA168" s="138" t="n"/>
      <c r="AC168" s="138" t="n"/>
      <c r="AE168" s="138" t="n"/>
      <c r="AG168" s="138" t="n"/>
      <c r="AI168" s="138" t="n"/>
      <c r="AJ168" s="239" t="n"/>
    </row>
    <row customHeight="1" ht="15.75" r="169" s="136" spans="1:53">
      <c r="B169" s="233" t="n"/>
      <c r="H169" s="238" t="n"/>
      <c r="I169" s="234" t="n"/>
      <c r="J169" s="238" t="n"/>
      <c r="K169" s="234" t="n"/>
      <c r="L169" s="238" t="n"/>
      <c r="M169" s="138" t="n"/>
      <c r="O169" s="151">
        <f>IF(N169&lt;分數表!$A$2,分數表!$B$16,VLOOKUP(N169,分數表!$A$2:$C$6,3,1))</f>
        <v/>
      </c>
      <c r="P169" s="152" t="n"/>
      <c r="Q169" s="234" t="n"/>
      <c r="S169" s="138" t="n"/>
      <c r="T169" s="152" t="n"/>
      <c r="U169" s="234" t="n"/>
      <c r="W169" s="138" t="n"/>
      <c r="Y169" s="138" t="n"/>
      <c r="AA169" s="138" t="n"/>
      <c r="AC169" s="138" t="n"/>
      <c r="AE169" s="138" t="n"/>
      <c r="AG169" s="138" t="n"/>
      <c r="AI169" s="138" t="n"/>
      <c r="AJ169" s="239" t="n"/>
    </row>
    <row customHeight="1" ht="15.75" r="170" s="136" spans="1:53">
      <c r="B170" s="233" t="n"/>
      <c r="H170" s="238" t="n"/>
      <c r="I170" s="234" t="n"/>
      <c r="J170" s="238" t="n"/>
      <c r="K170" s="234" t="n"/>
      <c r="L170" s="238" t="n"/>
      <c r="M170" s="138" t="n"/>
      <c r="O170" s="151">
        <f>IF(N170&lt;分數表!$A$2,分數表!$B$16,VLOOKUP(N170,分數表!$A$2:$C$6,3,1))</f>
        <v/>
      </c>
      <c r="P170" s="181" t="n"/>
      <c r="Q170" s="234" t="n"/>
      <c r="S170" s="138" t="n"/>
      <c r="T170" s="181" t="n"/>
      <c r="U170" s="234" t="n"/>
      <c r="W170" s="138" t="n"/>
      <c r="Y170" s="138" t="n"/>
      <c r="AA170" s="138" t="n"/>
      <c r="AC170" s="138" t="n"/>
      <c r="AE170" s="138" t="n"/>
      <c r="AG170" s="138" t="n"/>
      <c r="AI170" s="138" t="n"/>
      <c r="AJ170" s="239" t="n"/>
    </row>
    <row customHeight="1" ht="15.75" r="171" s="136" spans="1:53">
      <c r="B171" s="233" t="n"/>
      <c r="H171" s="238" t="n"/>
      <c r="I171" s="234" t="n"/>
      <c r="J171" s="238" t="n"/>
      <c r="K171" s="234" t="n"/>
      <c r="L171" s="238" t="n"/>
      <c r="M171" s="138" t="n"/>
      <c r="O171" s="151">
        <f>IF(N171&lt;分數表!$A$2,分數表!$B$16,VLOOKUP(N171,分數表!$A$2:$C$6,3,1))</f>
        <v/>
      </c>
      <c r="P171" s="152" t="n"/>
      <c r="Q171" s="234" t="n"/>
      <c r="S171" s="138" t="n"/>
      <c r="T171" s="152" t="n"/>
      <c r="U171" s="234" t="n"/>
      <c r="W171" s="138" t="n"/>
      <c r="Y171" s="138" t="n"/>
      <c r="AA171" s="138" t="n"/>
      <c r="AC171" s="138" t="n"/>
      <c r="AE171" s="138" t="n"/>
      <c r="AG171" s="138" t="n"/>
      <c r="AI171" s="138" t="n"/>
      <c r="AJ171" s="239" t="n"/>
    </row>
    <row customHeight="1" ht="15.75" r="172" s="136" spans="1:53">
      <c r="B172" s="233" t="n"/>
      <c r="H172" s="238" t="n"/>
      <c r="I172" s="234" t="n"/>
      <c r="J172" s="238" t="n"/>
      <c r="K172" s="234" t="n"/>
      <c r="L172" s="238" t="n"/>
      <c r="M172" s="138" t="n"/>
      <c r="O172" s="151">
        <f>IF(N172&lt;分數表!$A$2,分數表!$B$16,VLOOKUP(N172,分數表!$A$2:$C$6,3,1))</f>
        <v/>
      </c>
      <c r="P172" s="181" t="n"/>
      <c r="Q172" s="234" t="n"/>
      <c r="S172" s="138" t="n"/>
      <c r="T172" s="181" t="n"/>
      <c r="U172" s="234" t="n"/>
      <c r="W172" s="138" t="n"/>
      <c r="Y172" s="138" t="n"/>
      <c r="AA172" s="138" t="n"/>
      <c r="AC172" s="138" t="n"/>
      <c r="AE172" s="138" t="n"/>
      <c r="AG172" s="138" t="n"/>
      <c r="AI172" s="138" t="n"/>
      <c r="AJ172" s="239" t="n"/>
    </row>
    <row customHeight="1" ht="15.75" r="173" s="136" spans="1:53">
      <c r="B173" s="233" t="n"/>
      <c r="H173" s="238" t="n"/>
      <c r="I173" s="234" t="n"/>
      <c r="J173" s="238" t="n"/>
      <c r="K173" s="234" t="n"/>
      <c r="L173" s="238" t="n"/>
      <c r="M173" s="138" t="n"/>
      <c r="O173" s="151">
        <f>IF(N173&lt;分數表!$A$2,分數表!$B$16,VLOOKUP(N173,分數表!$A$2:$C$6,3,1))</f>
        <v/>
      </c>
      <c r="P173" s="152" t="n"/>
      <c r="Q173" s="234" t="n"/>
      <c r="S173" s="138" t="n"/>
      <c r="T173" s="152" t="n"/>
      <c r="U173" s="234" t="n"/>
      <c r="W173" s="138" t="n"/>
      <c r="Y173" s="138" t="n"/>
      <c r="AA173" s="138" t="n"/>
      <c r="AC173" s="138" t="n"/>
      <c r="AE173" s="138" t="n"/>
      <c r="AG173" s="138" t="n"/>
      <c r="AI173" s="138" t="n"/>
      <c r="AJ173" s="239" t="n"/>
    </row>
    <row customHeight="1" ht="15.75" r="174" s="136" spans="1:53">
      <c r="B174" s="233" t="n"/>
      <c r="H174" s="238" t="n"/>
      <c r="I174" s="234" t="n"/>
      <c r="J174" s="238" t="n"/>
      <c r="K174" s="234" t="n"/>
      <c r="L174" s="238" t="n"/>
      <c r="M174" s="138" t="n"/>
      <c r="O174" s="138" t="n"/>
      <c r="P174" s="181" t="n"/>
      <c r="Q174" s="234" t="n"/>
      <c r="S174" s="138" t="n"/>
      <c r="T174" s="181" t="n"/>
      <c r="U174" s="234" t="n"/>
      <c r="W174" s="138" t="n"/>
      <c r="Y174" s="138" t="n"/>
      <c r="AA174" s="138" t="n"/>
      <c r="AC174" s="138" t="n"/>
      <c r="AE174" s="138" t="n"/>
      <c r="AG174" s="138" t="n"/>
      <c r="AI174" s="138" t="n"/>
      <c r="AJ174" s="239" t="n"/>
    </row>
    <row customHeight="1" ht="15.75" r="175" s="136" spans="1:53">
      <c r="B175" s="233" t="n"/>
      <c r="H175" s="238" t="n"/>
      <c r="I175" s="234" t="n"/>
      <c r="J175" s="238" t="n"/>
      <c r="K175" s="234" t="n"/>
      <c r="L175" s="238" t="n"/>
      <c r="M175" s="138" t="n"/>
      <c r="O175" s="138" t="n"/>
      <c r="P175" s="152" t="n"/>
      <c r="Q175" s="234" t="n"/>
      <c r="S175" s="138" t="n"/>
      <c r="T175" s="152" t="n"/>
      <c r="U175" s="234" t="n"/>
      <c r="W175" s="138" t="n"/>
      <c r="Y175" s="138" t="n"/>
      <c r="AA175" s="138" t="n"/>
      <c r="AC175" s="138" t="n"/>
      <c r="AE175" s="138" t="n"/>
      <c r="AG175" s="138" t="n"/>
      <c r="AI175" s="138" t="n"/>
      <c r="AJ175" s="239" t="n"/>
    </row>
    <row customHeight="1" ht="15.75" r="176" s="136" spans="1:53">
      <c r="B176" s="233" t="n"/>
      <c r="H176" s="238" t="n"/>
      <c r="I176" s="234" t="n"/>
      <c r="J176" s="238" t="n"/>
      <c r="K176" s="234" t="n"/>
      <c r="L176" s="238" t="n"/>
      <c r="M176" s="138" t="n"/>
      <c r="O176" s="138" t="n"/>
      <c r="P176" s="181" t="n"/>
      <c r="Q176" s="234" t="n"/>
      <c r="S176" s="138" t="n"/>
      <c r="T176" s="181" t="n"/>
      <c r="U176" s="234" t="n"/>
      <c r="W176" s="138" t="n"/>
      <c r="Y176" s="138" t="n"/>
      <c r="AA176" s="138" t="n"/>
      <c r="AC176" s="138" t="n"/>
      <c r="AE176" s="138" t="n"/>
      <c r="AG176" s="138" t="n"/>
      <c r="AI176" s="138" t="n"/>
      <c r="AJ176" s="239" t="n"/>
    </row>
    <row customHeight="1" ht="15.75" r="177" s="136" spans="1:53">
      <c r="B177" s="233" t="n"/>
      <c r="H177" s="238" t="n"/>
      <c r="I177" s="234" t="n"/>
      <c r="J177" s="238" t="n"/>
      <c r="K177" s="234" t="n"/>
      <c r="L177" s="238" t="n"/>
      <c r="M177" s="138" t="n"/>
      <c r="O177" s="138" t="n"/>
      <c r="P177" s="152" t="n"/>
      <c r="Q177" s="234" t="n"/>
      <c r="S177" s="138" t="n"/>
      <c r="T177" s="152" t="n"/>
      <c r="U177" s="234" t="n"/>
      <c r="W177" s="138" t="n"/>
      <c r="Y177" s="138" t="n"/>
      <c r="AA177" s="138" t="n"/>
      <c r="AC177" s="138" t="n"/>
      <c r="AE177" s="138" t="n"/>
      <c r="AG177" s="138" t="n"/>
      <c r="AI177" s="138" t="n"/>
      <c r="AJ177" s="239" t="n"/>
    </row>
    <row customHeight="1" ht="15.75" r="178" s="136" spans="1:53">
      <c r="B178" s="233" t="n"/>
      <c r="H178" s="238" t="n"/>
      <c r="I178" s="234" t="n"/>
      <c r="J178" s="238" t="n"/>
      <c r="K178" s="234" t="n"/>
      <c r="L178" s="238" t="n"/>
      <c r="M178" s="138" t="n"/>
      <c r="O178" s="138" t="n"/>
      <c r="P178" s="181" t="n"/>
      <c r="Q178" s="234" t="n"/>
      <c r="S178" s="138" t="n"/>
      <c r="T178" s="181" t="n"/>
      <c r="U178" s="234" t="n"/>
      <c r="W178" s="138" t="n"/>
      <c r="Y178" s="138" t="n"/>
      <c r="AA178" s="138" t="n"/>
      <c r="AC178" s="138" t="n"/>
      <c r="AE178" s="138" t="n"/>
      <c r="AG178" s="138" t="n"/>
      <c r="AI178" s="138" t="n"/>
      <c r="AJ178" s="239" t="n"/>
    </row>
    <row customHeight="1" ht="15.75" r="179" s="136" spans="1:53">
      <c r="B179" s="233" t="n"/>
      <c r="H179" s="238" t="n"/>
      <c r="I179" s="234" t="n"/>
      <c r="J179" s="238" t="n"/>
      <c r="K179" s="234" t="n"/>
      <c r="L179" s="238" t="n"/>
      <c r="M179" s="138" t="n"/>
      <c r="O179" s="138" t="n"/>
      <c r="P179" s="152" t="n"/>
      <c r="Q179" s="234" t="n"/>
      <c r="S179" s="138" t="n"/>
      <c r="T179" s="152" t="n"/>
      <c r="U179" s="234" t="n"/>
      <c r="W179" s="138" t="n"/>
      <c r="Y179" s="138" t="n"/>
      <c r="AA179" s="138" t="n"/>
      <c r="AC179" s="138" t="n"/>
      <c r="AE179" s="138" t="n"/>
      <c r="AG179" s="138" t="n"/>
      <c r="AI179" s="138" t="n"/>
      <c r="AJ179" s="239" t="n"/>
    </row>
    <row customHeight="1" ht="15.75" r="180" s="136" spans="1:53">
      <c r="B180" s="233" t="n"/>
      <c r="H180" s="238" t="n"/>
      <c r="I180" s="234" t="n"/>
      <c r="J180" s="238" t="n"/>
      <c r="K180" s="234" t="n"/>
      <c r="L180" s="238" t="n"/>
      <c r="M180" s="138" t="n"/>
      <c r="O180" s="138" t="n"/>
      <c r="P180" s="181" t="n"/>
      <c r="Q180" s="234" t="n"/>
      <c r="S180" s="138" t="n"/>
      <c r="T180" s="181" t="n"/>
      <c r="U180" s="234" t="n"/>
      <c r="W180" s="138" t="n"/>
      <c r="Y180" s="138" t="n"/>
      <c r="AA180" s="138" t="n"/>
      <c r="AC180" s="138" t="n"/>
      <c r="AE180" s="138" t="n"/>
      <c r="AG180" s="138" t="n"/>
      <c r="AI180" s="138" t="n"/>
      <c r="AJ180" s="239" t="n"/>
    </row>
    <row customHeight="1" ht="15.75" r="181" s="136" spans="1:53">
      <c r="B181" s="233" t="n"/>
      <c r="H181" s="238" t="n"/>
      <c r="I181" s="234" t="n"/>
      <c r="J181" s="238" t="n"/>
      <c r="K181" s="234" t="n"/>
      <c r="L181" s="238" t="n"/>
      <c r="M181" s="138" t="n"/>
      <c r="O181" s="138" t="n"/>
      <c r="P181" s="152" t="n"/>
      <c r="Q181" s="234" t="n"/>
      <c r="S181" s="138" t="n"/>
      <c r="T181" s="152" t="n"/>
      <c r="U181" s="234" t="n"/>
      <c r="W181" s="138" t="n"/>
      <c r="Y181" s="138" t="n"/>
      <c r="AA181" s="138" t="n"/>
      <c r="AC181" s="138" t="n"/>
      <c r="AE181" s="138" t="n"/>
      <c r="AG181" s="138" t="n"/>
      <c r="AI181" s="138" t="n"/>
      <c r="AJ181" s="239" t="n"/>
    </row>
    <row customHeight="1" ht="15.75" r="182" s="136" spans="1:53">
      <c r="B182" s="233" t="n"/>
      <c r="H182" s="238" t="n"/>
      <c r="I182" s="234" t="n"/>
      <c r="J182" s="238" t="n"/>
      <c r="K182" s="234" t="n"/>
      <c r="L182" s="238" t="n"/>
      <c r="M182" s="138" t="n"/>
      <c r="O182" s="138" t="n"/>
      <c r="P182" s="181" t="n"/>
      <c r="Q182" s="234" t="n"/>
      <c r="S182" s="138" t="n"/>
      <c r="T182" s="181" t="n"/>
      <c r="U182" s="234" t="n"/>
      <c r="W182" s="138" t="n"/>
      <c r="Y182" s="138" t="n"/>
      <c r="AA182" s="138" t="n"/>
      <c r="AC182" s="138" t="n"/>
      <c r="AE182" s="138" t="n"/>
      <c r="AG182" s="138" t="n"/>
      <c r="AI182" s="138" t="n"/>
      <c r="AJ182" s="239" t="n"/>
    </row>
    <row customHeight="1" ht="15.75" r="183" s="136" spans="1:53">
      <c r="B183" s="233" t="n"/>
      <c r="H183" s="238" t="n"/>
      <c r="I183" s="234" t="n"/>
      <c r="J183" s="238" t="n"/>
      <c r="K183" s="234" t="n"/>
      <c r="L183" s="238" t="n"/>
      <c r="M183" s="138" t="n"/>
      <c r="O183" s="138" t="n"/>
      <c r="P183" s="152" t="n"/>
      <c r="Q183" s="234" t="n"/>
      <c r="S183" s="138" t="n"/>
      <c r="T183" s="152" t="n"/>
      <c r="U183" s="234" t="n"/>
      <c r="W183" s="138" t="n"/>
      <c r="Y183" s="138" t="n"/>
      <c r="AA183" s="138" t="n"/>
      <c r="AC183" s="138" t="n"/>
      <c r="AE183" s="138" t="n"/>
      <c r="AG183" s="138" t="n"/>
      <c r="AI183" s="138" t="n"/>
      <c r="AJ183" s="239" t="n"/>
    </row>
    <row customHeight="1" ht="15.75" r="184" s="136" spans="1:53">
      <c r="B184" s="233" t="n"/>
      <c r="H184" s="238" t="n"/>
      <c r="I184" s="234" t="n"/>
      <c r="J184" s="238" t="n"/>
      <c r="K184" s="234" t="n"/>
      <c r="L184" s="238" t="n"/>
      <c r="M184" s="138" t="n"/>
      <c r="O184" s="138" t="n"/>
      <c r="P184" s="181" t="n"/>
      <c r="Q184" s="234" t="n"/>
      <c r="S184" s="138" t="n"/>
      <c r="T184" s="181" t="n"/>
      <c r="U184" s="234" t="n"/>
      <c r="W184" s="138" t="n"/>
      <c r="Y184" s="138" t="n"/>
      <c r="AA184" s="138" t="n"/>
      <c r="AC184" s="138" t="n"/>
      <c r="AE184" s="138" t="n"/>
      <c r="AG184" s="138" t="n"/>
      <c r="AI184" s="138" t="n"/>
      <c r="AJ184" s="239" t="n"/>
    </row>
    <row customHeight="1" ht="15.75" r="185" s="136" spans="1:53">
      <c r="B185" s="233" t="n"/>
      <c r="H185" s="238" t="n"/>
      <c r="I185" s="234" t="n"/>
      <c r="J185" s="238" t="n"/>
      <c r="K185" s="234" t="n"/>
      <c r="L185" s="238" t="n"/>
      <c r="M185" s="138" t="n"/>
      <c r="O185" s="138" t="n"/>
      <c r="P185" s="152" t="n"/>
      <c r="Q185" s="234" t="n"/>
      <c r="S185" s="138" t="n"/>
      <c r="T185" s="152" t="n"/>
      <c r="U185" s="234" t="n"/>
      <c r="W185" s="138" t="n"/>
      <c r="Y185" s="138" t="n"/>
      <c r="AA185" s="138" t="n"/>
      <c r="AC185" s="138" t="n"/>
      <c r="AE185" s="138" t="n"/>
      <c r="AG185" s="138" t="n"/>
      <c r="AI185" s="138" t="n"/>
      <c r="AJ185" s="239" t="n"/>
    </row>
    <row customHeight="1" ht="15.75" r="186" s="136" spans="1:53">
      <c r="B186" s="233" t="n"/>
      <c r="H186" s="238" t="n"/>
      <c r="I186" s="234" t="n"/>
      <c r="J186" s="238" t="n"/>
      <c r="K186" s="234" t="n"/>
      <c r="L186" s="238" t="n"/>
      <c r="M186" s="138" t="n"/>
      <c r="O186" s="138" t="n"/>
      <c r="P186" s="181" t="n"/>
      <c r="Q186" s="234" t="n"/>
      <c r="S186" s="138" t="n"/>
      <c r="T186" s="181" t="n"/>
      <c r="U186" s="234" t="n"/>
      <c r="W186" s="138" t="n"/>
      <c r="Y186" s="138" t="n"/>
      <c r="AA186" s="138" t="n"/>
      <c r="AC186" s="138" t="n"/>
      <c r="AE186" s="138" t="n"/>
      <c r="AG186" s="138" t="n"/>
      <c r="AI186" s="138" t="n"/>
      <c r="AJ186" s="239" t="n"/>
    </row>
    <row customHeight="1" ht="15.75" r="187" s="136" spans="1:53">
      <c r="B187" s="233" t="n"/>
      <c r="H187" s="238" t="n"/>
      <c r="I187" s="234" t="n"/>
      <c r="J187" s="238" t="n"/>
      <c r="K187" s="234" t="n"/>
      <c r="L187" s="238" t="n"/>
      <c r="M187" s="138" t="n"/>
      <c r="O187" s="138" t="n"/>
      <c r="P187" s="152" t="n"/>
      <c r="Q187" s="234" t="n"/>
      <c r="S187" s="138" t="n"/>
      <c r="T187" s="152" t="n"/>
      <c r="U187" s="234" t="n"/>
      <c r="W187" s="138" t="n"/>
      <c r="Y187" s="138" t="n"/>
      <c r="AA187" s="138" t="n"/>
      <c r="AC187" s="138" t="n"/>
      <c r="AE187" s="138" t="n"/>
      <c r="AG187" s="138" t="n"/>
      <c r="AI187" s="138" t="n"/>
      <c r="AJ187" s="239" t="n"/>
    </row>
    <row customHeight="1" ht="15.75" r="188" s="136" spans="1:53">
      <c r="B188" s="233" t="n"/>
      <c r="H188" s="238" t="n"/>
      <c r="I188" s="234" t="n"/>
      <c r="J188" s="238" t="n"/>
      <c r="K188" s="234" t="n"/>
      <c r="L188" s="238" t="n"/>
      <c r="M188" s="138" t="n"/>
      <c r="O188" s="138" t="n"/>
      <c r="P188" s="181" t="n"/>
      <c r="Q188" s="234" t="n"/>
      <c r="S188" s="138" t="n"/>
      <c r="T188" s="181" t="n"/>
      <c r="U188" s="234" t="n"/>
      <c r="W188" s="138" t="n"/>
      <c r="Y188" s="138" t="n"/>
      <c r="AA188" s="138" t="n"/>
      <c r="AC188" s="138" t="n"/>
      <c r="AE188" s="138" t="n"/>
      <c r="AG188" s="138" t="n"/>
      <c r="AI188" s="138" t="n"/>
      <c r="AJ188" s="239" t="n"/>
    </row>
    <row customHeight="1" ht="15.75" r="189" s="136" spans="1:53">
      <c r="B189" s="233" t="n"/>
      <c r="H189" s="238" t="n"/>
      <c r="I189" s="234" t="n"/>
      <c r="J189" s="238" t="n"/>
      <c r="K189" s="234" t="n"/>
      <c r="L189" s="238" t="n"/>
      <c r="M189" s="138" t="n"/>
      <c r="O189" s="138" t="n"/>
      <c r="P189" s="152" t="n"/>
      <c r="Q189" s="234" t="n"/>
      <c r="S189" s="138" t="n"/>
      <c r="T189" s="152" t="n"/>
      <c r="U189" s="234" t="n"/>
      <c r="W189" s="138" t="n"/>
      <c r="Y189" s="138" t="n"/>
      <c r="AA189" s="138" t="n"/>
      <c r="AC189" s="138" t="n"/>
      <c r="AE189" s="138" t="n"/>
      <c r="AG189" s="138" t="n"/>
      <c r="AI189" s="138" t="n"/>
      <c r="AJ189" s="239" t="n"/>
    </row>
    <row customHeight="1" ht="15.75" r="190" s="136" spans="1:53">
      <c r="B190" s="233" t="n"/>
      <c r="H190" s="238" t="n"/>
      <c r="I190" s="234" t="n"/>
      <c r="J190" s="238" t="n"/>
      <c r="K190" s="234" t="n"/>
      <c r="L190" s="238" t="n"/>
      <c r="M190" s="138" t="n"/>
      <c r="O190" s="138" t="n"/>
      <c r="P190" s="181" t="n"/>
      <c r="Q190" s="234" t="n"/>
      <c r="S190" s="138" t="n"/>
      <c r="T190" s="181" t="n"/>
      <c r="U190" s="234" t="n"/>
      <c r="W190" s="138" t="n"/>
      <c r="Y190" s="138" t="n"/>
      <c r="AA190" s="138" t="n"/>
      <c r="AC190" s="138" t="n"/>
      <c r="AE190" s="138" t="n"/>
      <c r="AG190" s="138" t="n"/>
      <c r="AI190" s="138" t="n"/>
      <c r="AJ190" s="239" t="n"/>
    </row>
    <row customHeight="1" ht="15.75" r="191" s="136" spans="1:53">
      <c r="B191" s="233" t="n"/>
      <c r="H191" s="238" t="n"/>
      <c r="I191" s="234" t="n"/>
      <c r="J191" s="238" t="n"/>
      <c r="K191" s="234" t="n"/>
      <c r="L191" s="238" t="n"/>
      <c r="M191" s="138" t="n"/>
      <c r="O191" s="138" t="n"/>
      <c r="P191" s="152" t="n"/>
      <c r="Q191" s="234" t="n"/>
      <c r="S191" s="138" t="n"/>
      <c r="T191" s="152" t="n"/>
      <c r="U191" s="234" t="n"/>
      <c r="W191" s="138" t="n"/>
      <c r="Y191" s="138" t="n"/>
      <c r="AA191" s="138" t="n"/>
      <c r="AC191" s="138" t="n"/>
      <c r="AE191" s="138" t="n"/>
      <c r="AG191" s="138" t="n"/>
      <c r="AI191" s="138" t="n"/>
      <c r="AJ191" s="239" t="n"/>
    </row>
    <row customHeight="1" ht="15.75" r="192" s="136" spans="1:53">
      <c r="B192" s="233" t="n"/>
      <c r="H192" s="238" t="n"/>
      <c r="I192" s="234" t="n"/>
      <c r="J192" s="238" t="n"/>
      <c r="K192" s="234" t="n"/>
      <c r="L192" s="238" t="n"/>
      <c r="M192" s="138" t="n"/>
      <c r="O192" s="138" t="n"/>
      <c r="P192" s="181" t="n"/>
      <c r="Q192" s="234" t="n"/>
      <c r="S192" s="138" t="n"/>
      <c r="T192" s="181" t="n"/>
      <c r="U192" s="234" t="n"/>
      <c r="W192" s="138" t="n"/>
      <c r="Y192" s="138" t="n"/>
      <c r="AA192" s="138" t="n"/>
      <c r="AC192" s="138" t="n"/>
      <c r="AE192" s="138" t="n"/>
      <c r="AG192" s="138" t="n"/>
      <c r="AI192" s="138" t="n"/>
      <c r="AJ192" s="239" t="n"/>
    </row>
    <row customHeight="1" ht="15.75" r="193" s="136" spans="1:53">
      <c r="B193" s="233" t="n"/>
      <c r="H193" s="238" t="n"/>
      <c r="I193" s="234" t="n"/>
      <c r="J193" s="238" t="n"/>
      <c r="K193" s="234" t="n"/>
      <c r="L193" s="238" t="n"/>
      <c r="M193" s="138" t="n"/>
      <c r="O193" s="138" t="n"/>
      <c r="P193" s="152" t="n"/>
      <c r="Q193" s="234" t="n"/>
      <c r="S193" s="138" t="n"/>
      <c r="T193" s="152" t="n"/>
      <c r="U193" s="234" t="n"/>
      <c r="W193" s="138" t="n"/>
      <c r="Y193" s="138" t="n"/>
      <c r="AA193" s="138" t="n"/>
      <c r="AC193" s="138" t="n"/>
      <c r="AE193" s="138" t="n"/>
      <c r="AG193" s="138" t="n"/>
      <c r="AI193" s="138" t="n"/>
      <c r="AJ193" s="239" t="n"/>
    </row>
    <row customHeight="1" ht="15.75" r="194" s="136" spans="1:53">
      <c r="B194" s="233" t="n"/>
      <c r="H194" s="238" t="n"/>
      <c r="I194" s="234" t="n"/>
      <c r="J194" s="238" t="n"/>
      <c r="K194" s="234" t="n"/>
      <c r="L194" s="238" t="n"/>
      <c r="M194" s="138" t="n"/>
      <c r="O194" s="138" t="n"/>
      <c r="P194" s="181" t="n"/>
      <c r="Q194" s="234" t="n"/>
      <c r="S194" s="138" t="n"/>
      <c r="T194" s="181" t="n"/>
      <c r="U194" s="234" t="n"/>
      <c r="W194" s="138" t="n"/>
      <c r="Y194" s="138" t="n"/>
      <c r="AA194" s="138" t="n"/>
      <c r="AC194" s="138" t="n"/>
      <c r="AE194" s="138" t="n"/>
      <c r="AG194" s="138" t="n"/>
      <c r="AI194" s="138" t="n"/>
      <c r="AJ194" s="239" t="n"/>
    </row>
    <row customHeight="1" ht="15.75" r="195" s="136" spans="1:53">
      <c r="B195" s="233" t="n"/>
      <c r="H195" s="238" t="n"/>
      <c r="I195" s="234" t="n"/>
      <c r="J195" s="238" t="n"/>
      <c r="K195" s="234" t="n"/>
      <c r="L195" s="238" t="n"/>
      <c r="M195" s="138" t="n"/>
      <c r="O195" s="138" t="n"/>
      <c r="P195" s="152" t="n"/>
      <c r="Q195" s="234" t="n"/>
      <c r="S195" s="138" t="n"/>
      <c r="T195" s="152" t="n"/>
      <c r="U195" s="234" t="n"/>
      <c r="W195" s="138" t="n"/>
      <c r="Y195" s="138" t="n"/>
      <c r="AA195" s="138" t="n"/>
      <c r="AC195" s="138" t="n"/>
      <c r="AE195" s="138" t="n"/>
      <c r="AG195" s="138" t="n"/>
      <c r="AI195" s="138" t="n"/>
      <c r="AJ195" s="239" t="n"/>
    </row>
    <row customHeight="1" ht="15.75" r="196" s="136" spans="1:53">
      <c r="B196" s="233" t="n"/>
      <c r="H196" s="238" t="n"/>
      <c r="I196" s="234" t="n"/>
      <c r="J196" s="238" t="n"/>
      <c r="K196" s="234" t="n"/>
      <c r="L196" s="238" t="n"/>
      <c r="M196" s="138" t="n"/>
      <c r="O196" s="138" t="n"/>
      <c r="P196" s="181" t="n"/>
      <c r="Q196" s="234" t="n"/>
      <c r="S196" s="138" t="n"/>
      <c r="T196" s="181" t="n"/>
      <c r="U196" s="234" t="n"/>
      <c r="W196" s="138" t="n"/>
      <c r="Y196" s="138" t="n"/>
      <c r="AA196" s="138" t="n"/>
      <c r="AC196" s="138" t="n"/>
      <c r="AE196" s="138" t="n"/>
      <c r="AG196" s="138" t="n"/>
      <c r="AI196" s="138" t="n"/>
      <c r="AJ196" s="239" t="n"/>
    </row>
    <row customHeight="1" ht="15.75" r="197" s="136" spans="1:53">
      <c r="B197" s="233" t="n"/>
      <c r="H197" s="238" t="n"/>
      <c r="I197" s="234" t="n"/>
      <c r="J197" s="238" t="n"/>
      <c r="K197" s="234" t="n"/>
      <c r="L197" s="238" t="n"/>
      <c r="M197" s="138" t="n"/>
      <c r="O197" s="138" t="n"/>
      <c r="P197" s="152" t="n"/>
      <c r="Q197" s="234" t="n"/>
      <c r="S197" s="138" t="n"/>
      <c r="T197" s="152" t="n"/>
      <c r="U197" s="234" t="n"/>
      <c r="W197" s="138" t="n"/>
      <c r="Y197" s="138" t="n"/>
      <c r="AA197" s="138" t="n"/>
      <c r="AC197" s="138" t="n"/>
      <c r="AE197" s="138" t="n"/>
      <c r="AG197" s="138" t="n"/>
      <c r="AI197" s="138" t="n"/>
      <c r="AJ197" s="239" t="n"/>
    </row>
    <row customHeight="1" ht="15.75" r="198" s="136" spans="1:53">
      <c r="B198" s="233" t="n"/>
      <c r="H198" s="238" t="n"/>
      <c r="I198" s="234" t="n"/>
      <c r="J198" s="238" t="n"/>
      <c r="K198" s="234" t="n"/>
      <c r="L198" s="238" t="n"/>
      <c r="M198" s="138" t="n"/>
      <c r="O198" s="138" t="n"/>
      <c r="P198" s="181" t="n"/>
      <c r="Q198" s="234" t="n"/>
      <c r="S198" s="138" t="n"/>
      <c r="T198" s="181" t="n"/>
      <c r="U198" s="234" t="n"/>
      <c r="W198" s="138" t="n"/>
      <c r="Y198" s="138" t="n"/>
      <c r="AA198" s="138" t="n"/>
      <c r="AC198" s="138" t="n"/>
      <c r="AE198" s="138" t="n"/>
      <c r="AG198" s="138" t="n"/>
      <c r="AI198" s="138" t="n"/>
      <c r="AJ198" s="239" t="n"/>
    </row>
    <row customHeight="1" ht="15.75" r="199" s="136" spans="1:53">
      <c r="B199" s="233" t="n"/>
      <c r="H199" s="238" t="n"/>
      <c r="I199" s="234" t="n"/>
      <c r="J199" s="238" t="n"/>
      <c r="K199" s="234" t="n"/>
      <c r="L199" s="238" t="n"/>
      <c r="M199" s="138" t="n"/>
      <c r="O199" s="138" t="n"/>
      <c r="P199" s="152" t="n"/>
      <c r="Q199" s="234" t="n"/>
      <c r="S199" s="138" t="n"/>
      <c r="T199" s="152" t="n"/>
      <c r="U199" s="234" t="n"/>
      <c r="W199" s="138" t="n"/>
      <c r="Y199" s="138" t="n"/>
      <c r="AA199" s="138" t="n"/>
      <c r="AC199" s="138" t="n"/>
      <c r="AE199" s="138" t="n"/>
      <c r="AG199" s="138" t="n"/>
      <c r="AI199" s="138" t="n"/>
      <c r="AJ199" s="239" t="n"/>
    </row>
    <row customHeight="1" ht="15.75" r="200" s="136" spans="1:53">
      <c r="B200" s="233" t="n"/>
      <c r="H200" s="238" t="n"/>
      <c r="I200" s="234" t="n"/>
      <c r="J200" s="238" t="n"/>
      <c r="K200" s="234" t="n"/>
      <c r="L200" s="238" t="n"/>
      <c r="M200" s="138" t="n"/>
      <c r="O200" s="138" t="n"/>
      <c r="P200" s="181" t="n"/>
      <c r="Q200" s="234" t="n"/>
      <c r="S200" s="138" t="n"/>
      <c r="T200" s="181" t="n"/>
      <c r="U200" s="234" t="n"/>
      <c r="W200" s="138" t="n"/>
      <c r="Y200" s="138" t="n"/>
      <c r="AA200" s="138" t="n"/>
      <c r="AC200" s="138" t="n"/>
      <c r="AE200" s="138" t="n"/>
      <c r="AG200" s="138" t="n"/>
      <c r="AI200" s="138" t="n"/>
      <c r="AJ200" s="239" t="n"/>
    </row>
    <row customHeight="1" ht="15.75" r="201" s="136" spans="1:53">
      <c r="B201" s="233" t="n"/>
      <c r="H201" s="238" t="n"/>
      <c r="I201" s="234" t="n"/>
      <c r="J201" s="238" t="n"/>
      <c r="K201" s="234" t="n"/>
      <c r="L201" s="238" t="n"/>
      <c r="M201" s="138" t="n"/>
      <c r="O201" s="138" t="n"/>
      <c r="P201" s="152" t="n"/>
      <c r="Q201" s="234" t="n"/>
      <c r="S201" s="138" t="n"/>
      <c r="T201" s="152" t="n"/>
      <c r="U201" s="234" t="n"/>
      <c r="W201" s="138" t="n"/>
      <c r="Y201" s="138" t="n"/>
      <c r="AA201" s="138" t="n"/>
      <c r="AC201" s="138" t="n"/>
      <c r="AE201" s="138" t="n"/>
      <c r="AG201" s="138" t="n"/>
      <c r="AI201" s="138" t="n"/>
      <c r="AJ201" s="239" t="n"/>
    </row>
    <row customHeight="1" ht="15.75" r="202" s="136" spans="1:53">
      <c r="B202" s="233" t="n"/>
      <c r="H202" s="238" t="n"/>
      <c r="I202" s="234" t="n"/>
      <c r="J202" s="238" t="n"/>
      <c r="K202" s="234" t="n"/>
      <c r="L202" s="238" t="n"/>
      <c r="M202" s="138" t="n"/>
      <c r="O202" s="138" t="n"/>
      <c r="P202" s="181" t="n"/>
      <c r="Q202" s="234" t="n"/>
      <c r="S202" s="138" t="n"/>
      <c r="T202" s="181" t="n"/>
      <c r="U202" s="234" t="n"/>
      <c r="W202" s="138" t="n"/>
      <c r="Y202" s="138" t="n"/>
      <c r="AA202" s="138" t="n"/>
      <c r="AC202" s="138" t="n"/>
      <c r="AE202" s="138" t="n"/>
      <c r="AG202" s="138" t="n"/>
      <c r="AI202" s="138" t="n"/>
      <c r="AJ202" s="239" t="n"/>
    </row>
    <row customHeight="1" ht="15.75" r="203" s="136" spans="1:53">
      <c r="B203" s="233" t="n"/>
      <c r="H203" s="238" t="n"/>
      <c r="I203" s="234" t="n"/>
      <c r="J203" s="238" t="n"/>
      <c r="K203" s="234" t="n"/>
      <c r="L203" s="238" t="n"/>
      <c r="M203" s="138" t="n"/>
      <c r="O203" s="138" t="n"/>
      <c r="P203" s="152" t="n"/>
      <c r="Q203" s="234" t="n"/>
      <c r="S203" s="138" t="n"/>
      <c r="T203" s="152" t="n"/>
      <c r="U203" s="234" t="n"/>
      <c r="W203" s="138" t="n"/>
      <c r="Y203" s="138" t="n"/>
      <c r="AA203" s="138" t="n"/>
      <c r="AC203" s="138" t="n"/>
      <c r="AE203" s="138" t="n"/>
      <c r="AG203" s="138" t="n"/>
      <c r="AI203" s="138" t="n"/>
      <c r="AJ203" s="239" t="n"/>
    </row>
    <row customHeight="1" ht="15.75" r="204" s="136" spans="1:53">
      <c r="B204" s="233" t="n"/>
      <c r="H204" s="238" t="n"/>
      <c r="I204" s="234" t="n"/>
      <c r="J204" s="238" t="n"/>
      <c r="K204" s="234" t="n"/>
      <c r="L204" s="238" t="n"/>
      <c r="M204" s="138" t="n"/>
      <c r="O204" s="138" t="n"/>
      <c r="P204" s="181" t="n"/>
      <c r="Q204" s="234" t="n"/>
      <c r="S204" s="138" t="n"/>
      <c r="T204" s="181" t="n"/>
      <c r="U204" s="234" t="n"/>
      <c r="W204" s="138" t="n"/>
      <c r="Y204" s="138" t="n"/>
      <c r="AA204" s="138" t="n"/>
      <c r="AC204" s="138" t="n"/>
      <c r="AE204" s="138" t="n"/>
      <c r="AG204" s="138" t="n"/>
      <c r="AI204" s="138" t="n"/>
      <c r="AJ204" s="239" t="n"/>
    </row>
    <row customHeight="1" ht="15.75" r="205" s="136" spans="1:53">
      <c r="B205" s="233" t="n"/>
      <c r="H205" s="238" t="n"/>
      <c r="I205" s="234" t="n"/>
      <c r="J205" s="238" t="n"/>
      <c r="K205" s="234" t="n"/>
      <c r="L205" s="238" t="n"/>
      <c r="M205" s="138" t="n"/>
      <c r="O205" s="138" t="n"/>
      <c r="P205" s="152" t="n"/>
      <c r="Q205" s="234" t="n"/>
      <c r="S205" s="138" t="n"/>
      <c r="T205" s="152" t="n"/>
      <c r="U205" s="234" t="n"/>
      <c r="W205" s="138" t="n"/>
      <c r="Y205" s="138" t="n"/>
      <c r="AA205" s="138" t="n"/>
      <c r="AC205" s="138" t="n"/>
      <c r="AE205" s="138" t="n"/>
      <c r="AG205" s="138" t="n"/>
      <c r="AI205" s="138" t="n"/>
      <c r="AJ205" s="239" t="n"/>
    </row>
    <row customHeight="1" ht="15.75" r="206" s="136" spans="1:53">
      <c r="B206" s="233" t="n"/>
      <c r="H206" s="238" t="n"/>
      <c r="I206" s="234" t="n"/>
      <c r="J206" s="238" t="n"/>
      <c r="K206" s="234" t="n"/>
      <c r="L206" s="238" t="n"/>
      <c r="M206" s="138" t="n"/>
      <c r="O206" s="138" t="n"/>
      <c r="P206" s="181" t="n"/>
      <c r="Q206" s="234" t="n"/>
      <c r="S206" s="138" t="n"/>
      <c r="T206" s="181" t="n"/>
      <c r="U206" s="234" t="n"/>
      <c r="W206" s="138" t="n"/>
      <c r="Y206" s="138" t="n"/>
      <c r="AA206" s="138" t="n"/>
      <c r="AC206" s="138" t="n"/>
      <c r="AE206" s="138" t="n"/>
      <c r="AG206" s="138" t="n"/>
      <c r="AI206" s="138" t="n"/>
      <c r="AJ206" s="239" t="n"/>
    </row>
    <row customHeight="1" ht="15.75" r="207" s="136" spans="1:53">
      <c r="B207" s="233" t="n"/>
      <c r="H207" s="238" t="n"/>
      <c r="I207" s="234" t="n"/>
      <c r="J207" s="238" t="n"/>
      <c r="K207" s="234" t="n"/>
      <c r="L207" s="238" t="n"/>
      <c r="M207" s="138" t="n"/>
      <c r="O207" s="138" t="n"/>
      <c r="P207" s="152" t="n"/>
      <c r="Q207" s="234" t="n"/>
      <c r="S207" s="138" t="n"/>
      <c r="T207" s="152" t="n"/>
      <c r="U207" s="234" t="n"/>
      <c r="W207" s="138" t="n"/>
      <c r="Y207" s="138" t="n"/>
      <c r="AA207" s="138" t="n"/>
      <c r="AC207" s="138" t="n"/>
      <c r="AE207" s="138" t="n"/>
      <c r="AG207" s="138" t="n"/>
      <c r="AI207" s="138" t="n"/>
      <c r="AJ207" s="239" t="n"/>
    </row>
    <row customHeight="1" ht="15.75" r="208" s="136" spans="1:53">
      <c r="B208" s="233" t="n"/>
      <c r="H208" s="238" t="n"/>
      <c r="I208" s="234" t="n"/>
      <c r="J208" s="238" t="n"/>
      <c r="K208" s="234" t="n"/>
      <c r="L208" s="238" t="n"/>
      <c r="M208" s="138" t="n"/>
      <c r="O208" s="138" t="n"/>
      <c r="P208" s="181" t="n"/>
      <c r="Q208" s="234" t="n"/>
      <c r="S208" s="138" t="n"/>
      <c r="T208" s="181" t="n"/>
      <c r="U208" s="234" t="n"/>
      <c r="W208" s="138" t="n"/>
      <c r="Y208" s="138" t="n"/>
      <c r="AA208" s="138" t="n"/>
      <c r="AC208" s="138" t="n"/>
      <c r="AE208" s="138" t="n"/>
      <c r="AG208" s="138" t="n"/>
      <c r="AI208" s="138" t="n"/>
      <c r="AJ208" s="239" t="n"/>
    </row>
    <row customHeight="1" ht="15.75" r="209" s="136" spans="1:53">
      <c r="B209" s="233" t="n"/>
      <c r="H209" s="238" t="n"/>
      <c r="I209" s="234" t="n"/>
      <c r="J209" s="238" t="n"/>
      <c r="K209" s="234" t="n"/>
      <c r="L209" s="238" t="n"/>
      <c r="M209" s="138" t="n"/>
      <c r="O209" s="138" t="n"/>
      <c r="P209" s="152" t="n"/>
      <c r="Q209" s="234" t="n"/>
      <c r="S209" s="138" t="n"/>
      <c r="T209" s="152" t="n"/>
      <c r="U209" s="234" t="n"/>
      <c r="W209" s="138" t="n"/>
      <c r="Y209" s="138" t="n"/>
      <c r="AA209" s="138" t="n"/>
      <c r="AC209" s="138" t="n"/>
      <c r="AE209" s="138" t="n"/>
      <c r="AG209" s="138" t="n"/>
      <c r="AI209" s="138" t="n"/>
      <c r="AJ209" s="239" t="n"/>
    </row>
    <row customHeight="1" ht="15.75" r="210" s="136" spans="1:53">
      <c r="B210" s="233" t="n"/>
      <c r="H210" s="238" t="n"/>
      <c r="I210" s="234" t="n"/>
      <c r="J210" s="238" t="n"/>
      <c r="K210" s="234" t="n"/>
      <c r="L210" s="238" t="n"/>
      <c r="M210" s="138" t="n"/>
      <c r="O210" s="138" t="n"/>
      <c r="P210" s="181" t="n"/>
      <c r="Q210" s="234" t="n"/>
      <c r="S210" s="138" t="n"/>
      <c r="T210" s="181" t="n"/>
      <c r="U210" s="234" t="n"/>
      <c r="W210" s="138" t="n"/>
      <c r="Y210" s="138" t="n"/>
      <c r="AA210" s="138" t="n"/>
      <c r="AC210" s="138" t="n"/>
      <c r="AE210" s="138" t="n"/>
      <c r="AG210" s="138" t="n"/>
      <c r="AI210" s="138" t="n"/>
      <c r="AJ210" s="239" t="n"/>
    </row>
    <row customHeight="1" ht="15.75" r="211" s="136" spans="1:53">
      <c r="B211" s="233" t="n"/>
      <c r="H211" s="238" t="n"/>
      <c r="I211" s="234" t="n"/>
      <c r="J211" s="238" t="n"/>
      <c r="K211" s="234" t="n"/>
      <c r="L211" s="238" t="n"/>
      <c r="M211" s="138" t="n"/>
      <c r="O211" s="138" t="n"/>
      <c r="P211" s="152" t="n"/>
      <c r="Q211" s="234" t="n"/>
      <c r="S211" s="138" t="n"/>
      <c r="T211" s="152" t="n"/>
      <c r="U211" s="234" t="n"/>
      <c r="W211" s="138" t="n"/>
      <c r="Y211" s="138" t="n"/>
      <c r="AA211" s="138" t="n"/>
      <c r="AC211" s="138" t="n"/>
      <c r="AE211" s="138" t="n"/>
      <c r="AG211" s="138" t="n"/>
      <c r="AI211" s="138" t="n"/>
      <c r="AJ211" s="239" t="n"/>
    </row>
    <row customHeight="1" ht="15.75" r="212" s="136" spans="1:53">
      <c r="B212" s="233" t="n"/>
      <c r="H212" s="238" t="n"/>
      <c r="I212" s="234" t="n"/>
      <c r="J212" s="238" t="n"/>
      <c r="K212" s="234" t="n"/>
      <c r="L212" s="238" t="n"/>
      <c r="M212" s="138" t="n"/>
      <c r="O212" s="138" t="n"/>
      <c r="P212" s="181" t="n"/>
      <c r="Q212" s="234" t="n"/>
      <c r="S212" s="138" t="n"/>
      <c r="T212" s="181" t="n"/>
      <c r="U212" s="234" t="n"/>
      <c r="W212" s="138" t="n"/>
      <c r="Y212" s="138" t="n"/>
      <c r="AA212" s="138" t="n"/>
      <c r="AC212" s="138" t="n"/>
      <c r="AE212" s="138" t="n"/>
      <c r="AG212" s="138" t="n"/>
      <c r="AI212" s="138" t="n"/>
      <c r="AJ212" s="239" t="n"/>
    </row>
    <row customHeight="1" ht="15.75" r="213" s="136" spans="1:53">
      <c r="B213" s="233" t="n"/>
      <c r="H213" s="238" t="n"/>
      <c r="I213" s="234" t="n"/>
      <c r="J213" s="238" t="n"/>
      <c r="K213" s="234" t="n"/>
      <c r="L213" s="238" t="n"/>
      <c r="M213" s="138" t="n"/>
      <c r="O213" s="138" t="n"/>
      <c r="P213" s="152" t="n"/>
      <c r="Q213" s="234" t="n"/>
      <c r="S213" s="138" t="n"/>
      <c r="T213" s="152" t="n"/>
      <c r="U213" s="234" t="n"/>
      <c r="W213" s="138" t="n"/>
      <c r="Y213" s="138" t="n"/>
      <c r="AA213" s="138" t="n"/>
      <c r="AC213" s="138" t="n"/>
      <c r="AE213" s="138" t="n"/>
      <c r="AG213" s="138" t="n"/>
      <c r="AI213" s="138" t="n"/>
      <c r="AJ213" s="239" t="n"/>
    </row>
    <row customHeight="1" ht="15.75" r="214" s="136" spans="1:53">
      <c r="B214" s="233" t="n"/>
      <c r="H214" s="238" t="n"/>
      <c r="I214" s="234" t="n"/>
      <c r="J214" s="238" t="n"/>
      <c r="K214" s="234" t="n"/>
      <c r="L214" s="238" t="n"/>
      <c r="M214" s="138" t="n"/>
      <c r="O214" s="138" t="n"/>
      <c r="P214" s="181" t="n"/>
      <c r="Q214" s="234" t="n"/>
      <c r="S214" s="138" t="n"/>
      <c r="T214" s="181" t="n"/>
      <c r="U214" s="234" t="n"/>
      <c r="W214" s="138" t="n"/>
      <c r="Y214" s="138" t="n"/>
      <c r="AA214" s="138" t="n"/>
      <c r="AC214" s="138" t="n"/>
      <c r="AE214" s="138" t="n"/>
      <c r="AG214" s="138" t="n"/>
      <c r="AI214" s="138" t="n"/>
      <c r="AJ214" s="239" t="n"/>
    </row>
    <row customHeight="1" ht="15.75" r="215" s="136" spans="1:53">
      <c r="B215" s="233" t="n"/>
      <c r="H215" s="238" t="n"/>
      <c r="I215" s="234" t="n"/>
      <c r="J215" s="238" t="n"/>
      <c r="K215" s="234" t="n"/>
      <c r="L215" s="238" t="n"/>
      <c r="M215" s="138" t="n"/>
      <c r="O215" s="138" t="n"/>
      <c r="P215" s="152" t="n"/>
      <c r="Q215" s="234" t="n"/>
      <c r="S215" s="138" t="n"/>
      <c r="T215" s="152" t="n"/>
      <c r="U215" s="234" t="n"/>
      <c r="W215" s="138" t="n"/>
      <c r="Y215" s="138" t="n"/>
      <c r="AA215" s="138" t="n"/>
      <c r="AC215" s="138" t="n"/>
      <c r="AE215" s="138" t="n"/>
      <c r="AG215" s="138" t="n"/>
      <c r="AI215" s="138" t="n"/>
      <c r="AJ215" s="239" t="n"/>
    </row>
    <row customHeight="1" ht="15.75" r="216" s="136" spans="1:53">
      <c r="B216" s="233" t="n"/>
      <c r="H216" s="238" t="n"/>
      <c r="I216" s="234" t="n"/>
      <c r="J216" s="238" t="n"/>
      <c r="K216" s="234" t="n"/>
      <c r="L216" s="238" t="n"/>
      <c r="M216" s="138" t="n"/>
      <c r="O216" s="138" t="n"/>
      <c r="P216" s="181" t="n"/>
      <c r="Q216" s="234" t="n"/>
      <c r="S216" s="138" t="n"/>
      <c r="T216" s="181" t="n"/>
      <c r="U216" s="234" t="n"/>
      <c r="W216" s="138" t="n"/>
      <c r="Y216" s="138" t="n"/>
      <c r="AA216" s="138" t="n"/>
      <c r="AC216" s="138" t="n"/>
      <c r="AE216" s="138" t="n"/>
      <c r="AG216" s="138" t="n"/>
      <c r="AI216" s="138" t="n"/>
      <c r="AJ216" s="239" t="n"/>
    </row>
    <row customHeight="1" ht="15.75" r="217" s="136" spans="1:53">
      <c r="B217" s="233" t="n"/>
      <c r="H217" s="238" t="n"/>
      <c r="I217" s="234" t="n"/>
      <c r="J217" s="238" t="n"/>
      <c r="K217" s="234" t="n"/>
      <c r="L217" s="238" t="n"/>
      <c r="M217" s="138" t="n"/>
      <c r="O217" s="138" t="n"/>
      <c r="P217" s="152" t="n"/>
      <c r="Q217" s="234" t="n"/>
      <c r="S217" s="138" t="n"/>
      <c r="T217" s="152" t="n"/>
      <c r="U217" s="234" t="n"/>
      <c r="W217" s="138" t="n"/>
      <c r="Y217" s="138" t="n"/>
      <c r="AA217" s="138" t="n"/>
      <c r="AC217" s="138" t="n"/>
      <c r="AE217" s="138" t="n"/>
      <c r="AG217" s="138" t="n"/>
      <c r="AI217" s="138" t="n"/>
      <c r="AJ217" s="239" t="n"/>
    </row>
    <row customHeight="1" ht="15.75" r="218" s="136" spans="1:53">
      <c r="B218" s="233" t="n"/>
      <c r="H218" s="238" t="n"/>
      <c r="I218" s="234" t="n"/>
      <c r="J218" s="238" t="n"/>
      <c r="K218" s="234" t="n"/>
      <c r="L218" s="238" t="n"/>
      <c r="M218" s="138" t="n"/>
      <c r="O218" s="138" t="n"/>
      <c r="P218" s="181" t="n"/>
      <c r="Q218" s="234" t="n"/>
      <c r="S218" s="138" t="n"/>
      <c r="T218" s="181" t="n"/>
      <c r="U218" s="234" t="n"/>
      <c r="W218" s="138" t="n"/>
      <c r="Y218" s="138" t="n"/>
      <c r="AA218" s="138" t="n"/>
      <c r="AC218" s="138" t="n"/>
      <c r="AE218" s="138" t="n"/>
      <c r="AG218" s="138" t="n"/>
      <c r="AI218" s="138" t="n"/>
      <c r="AJ218" s="239" t="n"/>
    </row>
    <row customHeight="1" ht="15.75" r="219" s="136" spans="1:53">
      <c r="B219" s="233" t="n"/>
      <c r="H219" s="238" t="n"/>
      <c r="I219" s="234" t="n"/>
      <c r="J219" s="238" t="n"/>
      <c r="K219" s="234" t="n"/>
      <c r="L219" s="238" t="n"/>
      <c r="M219" s="138" t="n"/>
      <c r="O219" s="138" t="n"/>
      <c r="P219" s="152" t="n"/>
      <c r="Q219" s="234" t="n"/>
      <c r="S219" s="138" t="n"/>
      <c r="T219" s="152" t="n"/>
      <c r="U219" s="234" t="n"/>
      <c r="W219" s="138" t="n"/>
      <c r="Y219" s="138" t="n"/>
      <c r="AA219" s="138" t="n"/>
      <c r="AC219" s="138" t="n"/>
      <c r="AE219" s="138" t="n"/>
      <c r="AG219" s="138" t="n"/>
      <c r="AI219" s="138" t="n"/>
      <c r="AJ219" s="239" t="n"/>
    </row>
    <row customHeight="1" ht="15.75" r="220" s="136" spans="1:53">
      <c r="B220" s="233" t="n"/>
      <c r="H220" s="238" t="n"/>
      <c r="I220" s="234" t="n"/>
      <c r="J220" s="238" t="n"/>
      <c r="K220" s="234" t="n"/>
      <c r="L220" s="238" t="n"/>
      <c r="M220" s="138" t="n"/>
      <c r="O220" s="138" t="n"/>
      <c r="P220" s="181" t="n"/>
      <c r="Q220" s="234" t="n"/>
      <c r="S220" s="138" t="n"/>
      <c r="T220" s="181" t="n"/>
      <c r="U220" s="234" t="n"/>
      <c r="W220" s="138" t="n"/>
      <c r="Y220" s="138" t="n"/>
      <c r="AA220" s="138" t="n"/>
      <c r="AC220" s="138" t="n"/>
      <c r="AE220" s="138" t="n"/>
      <c r="AG220" s="138" t="n"/>
      <c r="AI220" s="138" t="n"/>
      <c r="AJ220" s="239" t="n"/>
    </row>
    <row customHeight="1" ht="15.75" r="221" s="136" spans="1:53">
      <c r="B221" s="233" t="n"/>
      <c r="H221" s="238" t="n"/>
      <c r="I221" s="234" t="n"/>
      <c r="J221" s="238" t="n"/>
      <c r="K221" s="234" t="n"/>
      <c r="L221" s="238" t="n"/>
      <c r="M221" s="138" t="n"/>
      <c r="O221" s="138" t="n"/>
      <c r="P221" s="152" t="n"/>
      <c r="Q221" s="234" t="n"/>
      <c r="S221" s="138" t="n"/>
      <c r="T221" s="152" t="n"/>
      <c r="U221" s="234" t="n"/>
      <c r="W221" s="138" t="n"/>
      <c r="Y221" s="138" t="n"/>
      <c r="AA221" s="138" t="n"/>
      <c r="AC221" s="138" t="n"/>
      <c r="AE221" s="138" t="n"/>
      <c r="AG221" s="138" t="n"/>
      <c r="AI221" s="138" t="n"/>
      <c r="AJ221" s="239" t="n"/>
    </row>
    <row customHeight="1" ht="15.75" r="222" s="136" spans="1:53">
      <c r="B222" s="233" t="n"/>
      <c r="H222" s="238" t="n"/>
      <c r="I222" s="234" t="n"/>
      <c r="J222" s="238" t="n"/>
      <c r="K222" s="234" t="n"/>
      <c r="L222" s="238" t="n"/>
      <c r="M222" s="138" t="n"/>
      <c r="O222" s="138" t="n"/>
      <c r="P222" s="181" t="n"/>
      <c r="Q222" s="234" t="n"/>
      <c r="S222" s="138" t="n"/>
      <c r="T222" s="181" t="n"/>
      <c r="U222" s="234" t="n"/>
      <c r="W222" s="138" t="n"/>
      <c r="Y222" s="138" t="n"/>
      <c r="AA222" s="138" t="n"/>
      <c r="AC222" s="138" t="n"/>
      <c r="AE222" s="138" t="n"/>
      <c r="AG222" s="138" t="n"/>
      <c r="AI222" s="138" t="n"/>
      <c r="AJ222" s="239" t="n"/>
    </row>
    <row customHeight="1" ht="15.75" r="223" s="136" spans="1:53">
      <c r="B223" s="233" t="n"/>
      <c r="H223" s="238" t="n"/>
      <c r="I223" s="234" t="n"/>
      <c r="J223" s="238" t="n"/>
      <c r="K223" s="234" t="n"/>
      <c r="L223" s="238" t="n"/>
      <c r="M223" s="138" t="n"/>
      <c r="O223" s="138" t="n"/>
      <c r="P223" s="152" t="n"/>
      <c r="Q223" s="234" t="n"/>
      <c r="S223" s="138" t="n"/>
      <c r="T223" s="152" t="n"/>
      <c r="U223" s="234" t="n"/>
      <c r="W223" s="138" t="n"/>
      <c r="Y223" s="138" t="n"/>
      <c r="AA223" s="138" t="n"/>
      <c r="AC223" s="138" t="n"/>
      <c r="AE223" s="138" t="n"/>
      <c r="AG223" s="138" t="n"/>
      <c r="AI223" s="138" t="n"/>
      <c r="AJ223" s="239" t="n"/>
    </row>
    <row customHeight="1" ht="15.75" r="224" s="136" spans="1:53">
      <c r="B224" s="233" t="n"/>
      <c r="H224" s="238" t="n"/>
      <c r="I224" s="234" t="n"/>
      <c r="J224" s="238" t="n"/>
      <c r="K224" s="234" t="n"/>
      <c r="L224" s="238" t="n"/>
      <c r="M224" s="138" t="n"/>
      <c r="O224" s="138" t="n"/>
      <c r="P224" s="181" t="n"/>
      <c r="Q224" s="234" t="n"/>
      <c r="S224" s="138" t="n"/>
      <c r="T224" s="181" t="n"/>
      <c r="U224" s="234" t="n"/>
      <c r="W224" s="138" t="n"/>
      <c r="Y224" s="138" t="n"/>
      <c r="AA224" s="138" t="n"/>
      <c r="AC224" s="138" t="n"/>
      <c r="AE224" s="138" t="n"/>
      <c r="AG224" s="138" t="n"/>
      <c r="AI224" s="138" t="n"/>
      <c r="AJ224" s="239" t="n"/>
    </row>
    <row customHeight="1" ht="15.75" r="225" s="136" spans="1:53">
      <c r="B225" s="233" t="n"/>
      <c r="H225" s="238" t="n"/>
      <c r="I225" s="234" t="n"/>
      <c r="J225" s="238" t="n"/>
      <c r="K225" s="234" t="n"/>
      <c r="L225" s="238" t="n"/>
      <c r="M225" s="138" t="n"/>
      <c r="O225" s="138" t="n"/>
      <c r="P225" s="152" t="n"/>
      <c r="Q225" s="234" t="n"/>
      <c r="S225" s="138" t="n"/>
      <c r="T225" s="152" t="n"/>
      <c r="U225" s="234" t="n"/>
      <c r="W225" s="138" t="n"/>
      <c r="Y225" s="138" t="n"/>
      <c r="AA225" s="138" t="n"/>
      <c r="AC225" s="138" t="n"/>
      <c r="AE225" s="138" t="n"/>
      <c r="AG225" s="138" t="n"/>
      <c r="AI225" s="138" t="n"/>
      <c r="AJ225" s="239" t="n"/>
    </row>
    <row customHeight="1" ht="15.75" r="226" s="136" spans="1:53">
      <c r="B226" s="233" t="n"/>
      <c r="H226" s="238" t="n"/>
      <c r="I226" s="234" t="n"/>
      <c r="J226" s="238" t="n"/>
      <c r="K226" s="234" t="n"/>
      <c r="L226" s="238" t="n"/>
      <c r="M226" s="138" t="n"/>
      <c r="O226" s="138" t="n"/>
      <c r="P226" s="181" t="n"/>
      <c r="Q226" s="234" t="n"/>
      <c r="S226" s="138" t="n"/>
      <c r="T226" s="181" t="n"/>
      <c r="U226" s="234" t="n"/>
      <c r="W226" s="138" t="n"/>
      <c r="Y226" s="138" t="n"/>
      <c r="AA226" s="138" t="n"/>
      <c r="AC226" s="138" t="n"/>
      <c r="AE226" s="138" t="n"/>
      <c r="AG226" s="138" t="n"/>
      <c r="AI226" s="138" t="n"/>
      <c r="AJ226" s="239" t="n"/>
    </row>
    <row customHeight="1" ht="15.75" r="227" s="136" spans="1:53">
      <c r="B227" s="233" t="n"/>
      <c r="H227" s="238" t="n"/>
      <c r="I227" s="234" t="n"/>
      <c r="J227" s="238" t="n"/>
      <c r="K227" s="234" t="n"/>
      <c r="L227" s="238" t="n"/>
      <c r="M227" s="138" t="n"/>
      <c r="O227" s="138" t="n"/>
      <c r="P227" s="152" t="n"/>
      <c r="Q227" s="234" t="n"/>
      <c r="S227" s="138" t="n"/>
      <c r="T227" s="152" t="n"/>
      <c r="U227" s="234" t="n"/>
      <c r="W227" s="138" t="n"/>
      <c r="Y227" s="138" t="n"/>
      <c r="AA227" s="138" t="n"/>
      <c r="AC227" s="138" t="n"/>
      <c r="AE227" s="138" t="n"/>
      <c r="AG227" s="138" t="n"/>
      <c r="AI227" s="138" t="n"/>
      <c r="AJ227" s="239" t="n"/>
    </row>
    <row customHeight="1" ht="15.75" r="228" s="136" spans="1:53">
      <c r="B228" s="233" t="n"/>
      <c r="H228" s="238" t="n"/>
      <c r="I228" s="234" t="n"/>
      <c r="J228" s="238" t="n"/>
      <c r="K228" s="234" t="n"/>
      <c r="L228" s="238" t="n"/>
      <c r="M228" s="138" t="n"/>
      <c r="O228" s="138" t="n"/>
      <c r="P228" s="181" t="n"/>
      <c r="Q228" s="234" t="n"/>
      <c r="S228" s="138" t="n"/>
      <c r="T228" s="181" t="n"/>
      <c r="U228" s="234" t="n"/>
      <c r="W228" s="138" t="n"/>
      <c r="Y228" s="138" t="n"/>
      <c r="AA228" s="138" t="n"/>
      <c r="AC228" s="138" t="n"/>
      <c r="AE228" s="138" t="n"/>
      <c r="AG228" s="138" t="n"/>
      <c r="AI228" s="138" t="n"/>
      <c r="AJ228" s="239" t="n"/>
    </row>
    <row customHeight="1" ht="15.75" r="229" s="136" spans="1:53">
      <c r="B229" s="233" t="n"/>
      <c r="H229" s="238" t="n"/>
      <c r="I229" s="234" t="n"/>
      <c r="J229" s="238" t="n"/>
      <c r="K229" s="234" t="n"/>
      <c r="L229" s="238" t="n"/>
      <c r="M229" s="138" t="n"/>
      <c r="O229" s="138" t="n"/>
      <c r="P229" s="152" t="n"/>
      <c r="Q229" s="234" t="n"/>
      <c r="S229" s="138" t="n"/>
      <c r="T229" s="152" t="n"/>
      <c r="U229" s="234" t="n"/>
      <c r="W229" s="138" t="n"/>
      <c r="Y229" s="138" t="n"/>
      <c r="AA229" s="138" t="n"/>
      <c r="AC229" s="138" t="n"/>
      <c r="AE229" s="138" t="n"/>
      <c r="AG229" s="138" t="n"/>
      <c r="AI229" s="138" t="n"/>
      <c r="AJ229" s="239" t="n"/>
    </row>
    <row customHeight="1" ht="15.75" r="230" s="136" spans="1:53">
      <c r="B230" s="233" t="n"/>
      <c r="H230" s="238" t="n"/>
      <c r="I230" s="234" t="n"/>
      <c r="J230" s="238" t="n"/>
      <c r="K230" s="234" t="n"/>
      <c r="L230" s="238" t="n"/>
      <c r="M230" s="138" t="n"/>
      <c r="O230" s="138" t="n"/>
      <c r="P230" s="181" t="n"/>
      <c r="Q230" s="234" t="n"/>
      <c r="S230" s="138" t="n"/>
      <c r="T230" s="181" t="n"/>
      <c r="U230" s="234" t="n"/>
      <c r="W230" s="138" t="n"/>
      <c r="Y230" s="138" t="n"/>
      <c r="AA230" s="138" t="n"/>
      <c r="AC230" s="138" t="n"/>
      <c r="AE230" s="138" t="n"/>
      <c r="AG230" s="138" t="n"/>
      <c r="AI230" s="138" t="n"/>
      <c r="AJ230" s="239" t="n"/>
    </row>
    <row customHeight="1" ht="15.75" r="231" s="136" spans="1:53">
      <c r="B231" s="233" t="n"/>
      <c r="H231" s="238" t="n"/>
      <c r="I231" s="234" t="n"/>
      <c r="J231" s="238" t="n"/>
      <c r="K231" s="234" t="n"/>
      <c r="L231" s="238" t="n"/>
      <c r="M231" s="138" t="n"/>
      <c r="O231" s="138" t="n"/>
      <c r="P231" s="152" t="n"/>
      <c r="Q231" s="234" t="n"/>
      <c r="S231" s="138" t="n"/>
      <c r="T231" s="152" t="n"/>
      <c r="U231" s="234" t="n"/>
      <c r="W231" s="138" t="n"/>
      <c r="Y231" s="138" t="n"/>
      <c r="AA231" s="138" t="n"/>
      <c r="AC231" s="138" t="n"/>
      <c r="AE231" s="138" t="n"/>
      <c r="AG231" s="138" t="n"/>
      <c r="AI231" s="138" t="n"/>
      <c r="AJ231" s="239" t="n"/>
    </row>
    <row customHeight="1" ht="15.75" r="232" s="136" spans="1:53">
      <c r="B232" s="233" t="n"/>
      <c r="H232" s="238" t="n"/>
      <c r="I232" s="234" t="n"/>
      <c r="J232" s="238" t="n"/>
      <c r="K232" s="234" t="n"/>
      <c r="L232" s="238" t="n"/>
      <c r="M232" s="138" t="n"/>
      <c r="O232" s="138" t="n"/>
      <c r="P232" s="181" t="n"/>
      <c r="Q232" s="234" t="n"/>
      <c r="S232" s="138" t="n"/>
      <c r="T232" s="181" t="n"/>
      <c r="U232" s="234" t="n"/>
      <c r="W232" s="138" t="n"/>
      <c r="Y232" s="138" t="n"/>
      <c r="AA232" s="138" t="n"/>
      <c r="AC232" s="138" t="n"/>
      <c r="AE232" s="138" t="n"/>
      <c r="AG232" s="138" t="n"/>
      <c r="AI232" s="138" t="n"/>
      <c r="AJ232" s="239" t="n"/>
    </row>
    <row customHeight="1" ht="15.75" r="233" s="136" spans="1:53">
      <c r="B233" s="233" t="n"/>
      <c r="H233" s="238" t="n"/>
      <c r="I233" s="234" t="n"/>
      <c r="J233" s="238" t="n"/>
      <c r="K233" s="234" t="n"/>
      <c r="L233" s="238" t="n"/>
      <c r="M233" s="138" t="n"/>
      <c r="O233" s="138" t="n"/>
      <c r="P233" s="152" t="n"/>
      <c r="Q233" s="234" t="n"/>
      <c r="S233" s="138" t="n"/>
      <c r="T233" s="152" t="n"/>
      <c r="U233" s="234" t="n"/>
      <c r="W233" s="138" t="n"/>
      <c r="Y233" s="138" t="n"/>
      <c r="AA233" s="138" t="n"/>
      <c r="AC233" s="138" t="n"/>
      <c r="AE233" s="138" t="n"/>
      <c r="AG233" s="138" t="n"/>
      <c r="AI233" s="138" t="n"/>
      <c r="AJ233" s="239" t="n"/>
    </row>
    <row customHeight="1" ht="15.75" r="234" s="136" spans="1:53">
      <c r="B234" s="233" t="n"/>
      <c r="H234" s="238" t="n"/>
      <c r="I234" s="234" t="n"/>
      <c r="J234" s="238" t="n"/>
      <c r="K234" s="234" t="n"/>
      <c r="L234" s="238" t="n"/>
      <c r="M234" s="138" t="n"/>
      <c r="O234" s="138" t="n"/>
      <c r="P234" s="181" t="n"/>
      <c r="Q234" s="234" t="n"/>
      <c r="S234" s="138" t="n"/>
      <c r="T234" s="181" t="n"/>
      <c r="U234" s="234" t="n"/>
      <c r="W234" s="138" t="n"/>
      <c r="Y234" s="138" t="n"/>
      <c r="AA234" s="138" t="n"/>
      <c r="AC234" s="138" t="n"/>
      <c r="AE234" s="138" t="n"/>
      <c r="AG234" s="138" t="n"/>
      <c r="AI234" s="138" t="n"/>
      <c r="AJ234" s="239" t="n"/>
    </row>
    <row customHeight="1" ht="15.75" r="235" s="136" spans="1:53">
      <c r="B235" s="233" t="n"/>
      <c r="H235" s="238" t="n"/>
      <c r="I235" s="234" t="n"/>
      <c r="J235" s="238" t="n"/>
      <c r="K235" s="234" t="n"/>
      <c r="L235" s="238" t="n"/>
      <c r="M235" s="138" t="n"/>
      <c r="O235" s="138" t="n"/>
      <c r="P235" s="152" t="n"/>
      <c r="Q235" s="234" t="n"/>
      <c r="S235" s="138" t="n"/>
      <c r="T235" s="152" t="n"/>
      <c r="U235" s="234" t="n"/>
      <c r="W235" s="138" t="n"/>
      <c r="Y235" s="138" t="n"/>
      <c r="AA235" s="138" t="n"/>
      <c r="AC235" s="138" t="n"/>
      <c r="AE235" s="138" t="n"/>
      <c r="AG235" s="138" t="n"/>
      <c r="AI235" s="138" t="n"/>
      <c r="AJ235" s="239" t="n"/>
    </row>
    <row customHeight="1" ht="15.75" r="236" s="136" spans="1:53">
      <c r="B236" s="233" t="n"/>
      <c r="H236" s="238" t="n"/>
      <c r="I236" s="234" t="n"/>
      <c r="J236" s="238" t="n"/>
      <c r="K236" s="234" t="n"/>
      <c r="L236" s="238" t="n"/>
      <c r="M236" s="138" t="n"/>
      <c r="O236" s="138" t="n"/>
      <c r="P236" s="181" t="n"/>
      <c r="Q236" s="234" t="n"/>
      <c r="S236" s="138" t="n"/>
      <c r="T236" s="181" t="n"/>
      <c r="U236" s="234" t="n"/>
      <c r="W236" s="138" t="n"/>
      <c r="Y236" s="138" t="n"/>
      <c r="AA236" s="138" t="n"/>
      <c r="AC236" s="138" t="n"/>
      <c r="AE236" s="138" t="n"/>
      <c r="AG236" s="138" t="n"/>
      <c r="AI236" s="138" t="n"/>
      <c r="AJ236" s="239" t="n"/>
    </row>
    <row customHeight="1" ht="15.75" r="237" s="136" spans="1:53">
      <c r="B237" s="233" t="n"/>
      <c r="H237" s="238" t="n"/>
      <c r="I237" s="234" t="n"/>
      <c r="J237" s="238" t="n"/>
      <c r="K237" s="234" t="n"/>
      <c r="L237" s="238" t="n"/>
      <c r="M237" s="138" t="n"/>
      <c r="O237" s="138" t="n"/>
      <c r="P237" s="152" t="n"/>
      <c r="Q237" s="234" t="n"/>
      <c r="S237" s="138" t="n"/>
      <c r="T237" s="152" t="n"/>
      <c r="U237" s="234" t="n"/>
      <c r="W237" s="138" t="n"/>
      <c r="Y237" s="138" t="n"/>
      <c r="AA237" s="138" t="n"/>
      <c r="AC237" s="138" t="n"/>
      <c r="AE237" s="138" t="n"/>
      <c r="AG237" s="138" t="n"/>
      <c r="AI237" s="138" t="n"/>
      <c r="AJ237" s="239" t="n"/>
    </row>
    <row customHeight="1" ht="15.75" r="238" s="136" spans="1:53">
      <c r="B238" s="233" t="n"/>
      <c r="H238" s="238" t="n"/>
      <c r="I238" s="234" t="n"/>
      <c r="J238" s="238" t="n"/>
      <c r="K238" s="234" t="n"/>
      <c r="L238" s="238" t="n"/>
      <c r="M238" s="138" t="n"/>
      <c r="O238" s="138" t="n"/>
      <c r="P238" s="181" t="n"/>
      <c r="Q238" s="234" t="n"/>
      <c r="S238" s="138" t="n"/>
      <c r="T238" s="181" t="n"/>
      <c r="U238" s="234" t="n"/>
      <c r="W238" s="138" t="n"/>
      <c r="Y238" s="138" t="n"/>
      <c r="AA238" s="138" t="n"/>
      <c r="AC238" s="138" t="n"/>
      <c r="AE238" s="138" t="n"/>
      <c r="AG238" s="138" t="n"/>
      <c r="AI238" s="138" t="n"/>
      <c r="AJ238" s="239" t="n"/>
    </row>
    <row customHeight="1" ht="15.75" r="239" s="136" spans="1:53">
      <c r="B239" s="233" t="n"/>
      <c r="H239" s="238" t="n"/>
      <c r="I239" s="234" t="n"/>
      <c r="J239" s="238" t="n"/>
      <c r="K239" s="234" t="n"/>
      <c r="L239" s="238" t="n"/>
      <c r="M239" s="138" t="n"/>
      <c r="O239" s="138" t="n"/>
      <c r="P239" s="152" t="n"/>
      <c r="Q239" s="234" t="n"/>
      <c r="S239" s="138" t="n"/>
      <c r="T239" s="152" t="n"/>
      <c r="U239" s="234" t="n"/>
      <c r="W239" s="138" t="n"/>
      <c r="Y239" s="138" t="n"/>
      <c r="AA239" s="138" t="n"/>
      <c r="AC239" s="138" t="n"/>
      <c r="AE239" s="138" t="n"/>
      <c r="AG239" s="138" t="n"/>
      <c r="AI239" s="138" t="n"/>
      <c r="AJ239" s="239" t="n"/>
    </row>
    <row customHeight="1" ht="15.75" r="240" s="136" spans="1:53">
      <c r="B240" s="233" t="n"/>
      <c r="H240" s="238" t="n"/>
      <c r="I240" s="234" t="n"/>
      <c r="J240" s="238" t="n"/>
      <c r="K240" s="234" t="n"/>
      <c r="L240" s="238" t="n"/>
      <c r="M240" s="138" t="n"/>
      <c r="O240" s="138" t="n"/>
      <c r="P240" s="181" t="n"/>
      <c r="Q240" s="234" t="n"/>
      <c r="S240" s="138" t="n"/>
      <c r="T240" s="181" t="n"/>
      <c r="U240" s="234" t="n"/>
      <c r="W240" s="138" t="n"/>
      <c r="Y240" s="138" t="n"/>
      <c r="AA240" s="138" t="n"/>
      <c r="AC240" s="138" t="n"/>
      <c r="AE240" s="138" t="n"/>
      <c r="AG240" s="138" t="n"/>
      <c r="AI240" s="138" t="n"/>
      <c r="AJ240" s="239" t="n"/>
    </row>
    <row customHeight="1" ht="15.75" r="241" s="136" spans="1:53">
      <c r="B241" s="233" t="n"/>
      <c r="H241" s="238" t="n"/>
      <c r="I241" s="234" t="n"/>
      <c r="J241" s="238" t="n"/>
      <c r="K241" s="234" t="n"/>
      <c r="L241" s="238" t="n"/>
      <c r="M241" s="138" t="n"/>
      <c r="O241" s="138" t="n"/>
      <c r="P241" s="152" t="n"/>
      <c r="Q241" s="234" t="n"/>
      <c r="S241" s="138" t="n"/>
      <c r="T241" s="152" t="n"/>
      <c r="U241" s="234" t="n"/>
      <c r="W241" s="138" t="n"/>
      <c r="Y241" s="138" t="n"/>
      <c r="AA241" s="138" t="n"/>
      <c r="AC241" s="138" t="n"/>
      <c r="AE241" s="138" t="n"/>
      <c r="AG241" s="138" t="n"/>
      <c r="AI241" s="138" t="n"/>
      <c r="AJ241" s="239" t="n"/>
    </row>
    <row customHeight="1" ht="15.75" r="242" s="136" spans="1:53">
      <c r="B242" s="233" t="n"/>
      <c r="H242" s="238" t="n"/>
      <c r="I242" s="234" t="n"/>
      <c r="J242" s="238" t="n"/>
      <c r="K242" s="234" t="n"/>
      <c r="L242" s="238" t="n"/>
      <c r="M242" s="138" t="n"/>
      <c r="O242" s="138" t="n"/>
      <c r="P242" s="181" t="n"/>
      <c r="Q242" s="234" t="n"/>
      <c r="S242" s="138" t="n"/>
      <c r="T242" s="181" t="n"/>
      <c r="U242" s="234" t="n"/>
      <c r="W242" s="138" t="n"/>
      <c r="Y242" s="138" t="n"/>
      <c r="AA242" s="138" t="n"/>
      <c r="AC242" s="138" t="n"/>
      <c r="AE242" s="138" t="n"/>
      <c r="AG242" s="138" t="n"/>
      <c r="AI242" s="138" t="n"/>
      <c r="AJ242" s="239" t="n"/>
    </row>
    <row customHeight="1" ht="15.75" r="243" s="136" spans="1:53">
      <c r="B243" s="233" t="n"/>
      <c r="H243" s="238" t="n"/>
      <c r="I243" s="234" t="n"/>
      <c r="J243" s="238" t="n"/>
      <c r="K243" s="234" t="n"/>
      <c r="L243" s="238" t="n"/>
      <c r="M243" s="138" t="n"/>
      <c r="O243" s="138" t="n"/>
      <c r="P243" s="152" t="n"/>
      <c r="Q243" s="234" t="n"/>
      <c r="S243" s="138" t="n"/>
      <c r="T243" s="152" t="n"/>
      <c r="U243" s="234" t="n"/>
      <c r="W243" s="138" t="n"/>
      <c r="Y243" s="138" t="n"/>
      <c r="AA243" s="138" t="n"/>
      <c r="AC243" s="138" t="n"/>
      <c r="AE243" s="138" t="n"/>
      <c r="AG243" s="138" t="n"/>
      <c r="AI243" s="138" t="n"/>
      <c r="AJ243" s="239" t="n"/>
    </row>
    <row customHeight="1" ht="15.75" r="244" s="136" spans="1:53">
      <c r="B244" s="233" t="n"/>
      <c r="H244" s="238" t="n"/>
      <c r="I244" s="234" t="n"/>
      <c r="J244" s="238" t="n"/>
      <c r="K244" s="234" t="n"/>
      <c r="L244" s="238" t="n"/>
      <c r="M244" s="138" t="n"/>
      <c r="O244" s="138" t="n"/>
      <c r="P244" s="181" t="n"/>
      <c r="Q244" s="234" t="n"/>
      <c r="S244" s="138" t="n"/>
      <c r="T244" s="181" t="n"/>
      <c r="U244" s="234" t="n"/>
      <c r="W244" s="138" t="n"/>
      <c r="Y244" s="138" t="n"/>
      <c r="AA244" s="138" t="n"/>
      <c r="AC244" s="138" t="n"/>
      <c r="AE244" s="138" t="n"/>
      <c r="AG244" s="138" t="n"/>
      <c r="AI244" s="138" t="n"/>
      <c r="AJ244" s="239" t="n"/>
    </row>
    <row customHeight="1" ht="15.75" r="245" s="136" spans="1:53">
      <c r="B245" s="233" t="n"/>
      <c r="H245" s="238" t="n"/>
      <c r="I245" s="234" t="n"/>
      <c r="J245" s="238" t="n"/>
      <c r="K245" s="234" t="n"/>
      <c r="L245" s="238" t="n"/>
      <c r="M245" s="138" t="n"/>
      <c r="O245" s="138" t="n"/>
      <c r="P245" s="152" t="n"/>
      <c r="Q245" s="234" t="n"/>
      <c r="S245" s="138" t="n"/>
      <c r="T245" s="152" t="n"/>
      <c r="U245" s="234" t="n"/>
      <c r="W245" s="138" t="n"/>
      <c r="Y245" s="138" t="n"/>
      <c r="AA245" s="138" t="n"/>
      <c r="AC245" s="138" t="n"/>
      <c r="AE245" s="138" t="n"/>
      <c r="AG245" s="138" t="n"/>
      <c r="AI245" s="138" t="n"/>
      <c r="AJ245" s="239" t="n"/>
    </row>
    <row customHeight="1" ht="15.75" r="246" s="136" spans="1:53">
      <c r="B246" s="233" t="n"/>
      <c r="H246" s="238" t="n"/>
      <c r="I246" s="234" t="n"/>
      <c r="J246" s="238" t="n"/>
      <c r="K246" s="234" t="n"/>
      <c r="L246" s="238" t="n"/>
      <c r="M246" s="138" t="n"/>
      <c r="O246" s="138" t="n"/>
      <c r="P246" s="181" t="n"/>
      <c r="Q246" s="234" t="n"/>
      <c r="S246" s="138" t="n"/>
      <c r="T246" s="181" t="n"/>
      <c r="U246" s="234" t="n"/>
      <c r="W246" s="138" t="n"/>
      <c r="Y246" s="138" t="n"/>
      <c r="AA246" s="138" t="n"/>
      <c r="AC246" s="138" t="n"/>
      <c r="AE246" s="138" t="n"/>
      <c r="AG246" s="138" t="n"/>
      <c r="AI246" s="138" t="n"/>
      <c r="AJ246" s="239" t="n"/>
    </row>
    <row customHeight="1" ht="15.75" r="247" s="136" spans="1:53">
      <c r="B247" s="233" t="n"/>
      <c r="H247" s="238" t="n"/>
      <c r="I247" s="234" t="n"/>
      <c r="J247" s="238" t="n"/>
      <c r="K247" s="234" t="n"/>
      <c r="L247" s="238" t="n"/>
      <c r="M247" s="138" t="n"/>
      <c r="O247" s="138" t="n"/>
      <c r="P247" s="152" t="n"/>
      <c r="Q247" s="234" t="n"/>
      <c r="S247" s="138" t="n"/>
      <c r="T247" s="152" t="n"/>
      <c r="U247" s="234" t="n"/>
      <c r="W247" s="138" t="n"/>
      <c r="Y247" s="138" t="n"/>
      <c r="AA247" s="138" t="n"/>
      <c r="AC247" s="138" t="n"/>
      <c r="AE247" s="138" t="n"/>
      <c r="AG247" s="138" t="n"/>
      <c r="AI247" s="138" t="n"/>
      <c r="AJ247" s="239" t="n"/>
    </row>
    <row customHeight="1" ht="15.75" r="248" s="136" spans="1:53">
      <c r="B248" s="233" t="n"/>
      <c r="H248" s="238" t="n"/>
      <c r="I248" s="234" t="n"/>
      <c r="J248" s="238" t="n"/>
      <c r="K248" s="234" t="n"/>
      <c r="L248" s="238" t="n"/>
      <c r="M248" s="138" t="n"/>
      <c r="O248" s="138" t="n"/>
      <c r="P248" s="181" t="n"/>
      <c r="Q248" s="234" t="n"/>
      <c r="S248" s="138" t="n"/>
      <c r="T248" s="181" t="n"/>
      <c r="U248" s="234" t="n"/>
      <c r="W248" s="138" t="n"/>
      <c r="Y248" s="138" t="n"/>
      <c r="AA248" s="138" t="n"/>
      <c r="AC248" s="138" t="n"/>
      <c r="AE248" s="138" t="n"/>
      <c r="AG248" s="138" t="n"/>
      <c r="AI248" s="138" t="n"/>
      <c r="AJ248" s="239" t="n"/>
    </row>
    <row customHeight="1" ht="15.75" r="249" s="136" spans="1:53">
      <c r="B249" s="233" t="n"/>
      <c r="H249" s="238" t="n"/>
      <c r="I249" s="234" t="n"/>
      <c r="J249" s="238" t="n"/>
      <c r="K249" s="234" t="n"/>
      <c r="L249" s="238" t="n"/>
      <c r="M249" s="138" t="n"/>
      <c r="O249" s="138" t="n"/>
      <c r="P249" s="152" t="n"/>
      <c r="Q249" s="234" t="n"/>
      <c r="S249" s="138" t="n"/>
      <c r="T249" s="152" t="n"/>
      <c r="U249" s="234" t="n"/>
      <c r="W249" s="138" t="n"/>
      <c r="Y249" s="138" t="n"/>
      <c r="AA249" s="138" t="n"/>
      <c r="AC249" s="138" t="n"/>
      <c r="AE249" s="138" t="n"/>
      <c r="AG249" s="138" t="n"/>
      <c r="AI249" s="138" t="n"/>
      <c r="AJ249" s="239" t="n"/>
    </row>
    <row customHeight="1" ht="15.75" r="250" s="136" spans="1:53">
      <c r="B250" s="233" t="n"/>
      <c r="H250" s="238" t="n"/>
      <c r="I250" s="234" t="n"/>
      <c r="J250" s="238" t="n"/>
      <c r="K250" s="234" t="n"/>
      <c r="L250" s="238" t="n"/>
      <c r="M250" s="138" t="n"/>
      <c r="O250" s="138" t="n"/>
      <c r="P250" s="181" t="n"/>
      <c r="Q250" s="234" t="n"/>
      <c r="S250" s="138" t="n"/>
      <c r="T250" s="181" t="n"/>
      <c r="U250" s="234" t="n"/>
      <c r="W250" s="138" t="n"/>
      <c r="Y250" s="138" t="n"/>
      <c r="AA250" s="138" t="n"/>
      <c r="AC250" s="138" t="n"/>
      <c r="AE250" s="138" t="n"/>
      <c r="AG250" s="138" t="n"/>
      <c r="AI250" s="138" t="n"/>
      <c r="AJ250" s="239" t="n"/>
    </row>
    <row customHeight="1" ht="15.75" r="251" s="136" spans="1:53">
      <c r="B251" s="233" t="n"/>
      <c r="H251" s="238" t="n"/>
      <c r="I251" s="234" t="n"/>
      <c r="J251" s="238" t="n"/>
      <c r="K251" s="234" t="n"/>
      <c r="L251" s="238" t="n"/>
      <c r="M251" s="138" t="n"/>
      <c r="O251" s="138" t="n"/>
      <c r="P251" s="152" t="n"/>
      <c r="Q251" s="234" t="n"/>
      <c r="S251" s="138" t="n"/>
      <c r="T251" s="152" t="n"/>
      <c r="U251" s="234" t="n"/>
      <c r="W251" s="138" t="n"/>
      <c r="Y251" s="138" t="n"/>
      <c r="AA251" s="138" t="n"/>
      <c r="AC251" s="138" t="n"/>
      <c r="AE251" s="138" t="n"/>
      <c r="AG251" s="138" t="n"/>
      <c r="AI251" s="138" t="n"/>
      <c r="AJ251" s="239" t="n"/>
    </row>
    <row customHeight="1" ht="15.75" r="252" s="136" spans="1:53">
      <c r="B252" s="233" t="n"/>
      <c r="H252" s="238" t="n"/>
      <c r="I252" s="234" t="n"/>
      <c r="J252" s="238" t="n"/>
      <c r="K252" s="234" t="n"/>
      <c r="L252" s="238" t="n"/>
      <c r="M252" s="138" t="n"/>
      <c r="O252" s="138" t="n"/>
      <c r="P252" s="181" t="n"/>
      <c r="Q252" s="234" t="n"/>
      <c r="S252" s="138" t="n"/>
      <c r="T252" s="181" t="n"/>
      <c r="U252" s="234" t="n"/>
      <c r="W252" s="138" t="n"/>
      <c r="Y252" s="138" t="n"/>
      <c r="AA252" s="138" t="n"/>
      <c r="AC252" s="138" t="n"/>
      <c r="AE252" s="138" t="n"/>
      <c r="AG252" s="138" t="n"/>
      <c r="AI252" s="138" t="n"/>
      <c r="AJ252" s="239" t="n"/>
    </row>
    <row customHeight="1" ht="15.75" r="253" s="136" spans="1:53">
      <c r="B253" s="233" t="n"/>
      <c r="H253" s="238" t="n"/>
      <c r="I253" s="234" t="n"/>
      <c r="J253" s="238" t="n"/>
      <c r="K253" s="234" t="n"/>
      <c r="L253" s="238" t="n"/>
      <c r="M253" s="138" t="n"/>
      <c r="O253" s="138" t="n"/>
      <c r="P253" s="152" t="n"/>
      <c r="Q253" s="234" t="n"/>
      <c r="S253" s="138" t="n"/>
      <c r="T253" s="152" t="n"/>
      <c r="U253" s="234" t="n"/>
      <c r="W253" s="138" t="n"/>
      <c r="Y253" s="138" t="n"/>
      <c r="AA253" s="138" t="n"/>
      <c r="AC253" s="138" t="n"/>
      <c r="AE253" s="138" t="n"/>
      <c r="AG253" s="138" t="n"/>
      <c r="AI253" s="138" t="n"/>
      <c r="AJ253" s="239" t="n"/>
    </row>
    <row customHeight="1" ht="15.75" r="254" s="136" spans="1:53">
      <c r="B254" s="233" t="n"/>
      <c r="H254" s="238" t="n"/>
      <c r="I254" s="234" t="n"/>
      <c r="J254" s="238" t="n"/>
      <c r="K254" s="234" t="n"/>
      <c r="L254" s="238" t="n"/>
      <c r="M254" s="138" t="n"/>
      <c r="O254" s="138" t="n"/>
      <c r="P254" s="181" t="n"/>
      <c r="Q254" s="234" t="n"/>
      <c r="S254" s="138" t="n"/>
      <c r="T254" s="181" t="n"/>
      <c r="U254" s="234" t="n"/>
      <c r="W254" s="138" t="n"/>
      <c r="Y254" s="138" t="n"/>
      <c r="AA254" s="138" t="n"/>
      <c r="AC254" s="138" t="n"/>
      <c r="AE254" s="138" t="n"/>
      <c r="AG254" s="138" t="n"/>
      <c r="AI254" s="138" t="n"/>
      <c r="AJ254" s="239" t="n"/>
    </row>
    <row customHeight="1" ht="15.75" r="255" s="136" spans="1:53">
      <c r="B255" s="233" t="n"/>
      <c r="H255" s="238" t="n"/>
      <c r="I255" s="234" t="n"/>
      <c r="J255" s="238" t="n"/>
      <c r="K255" s="234" t="n"/>
      <c r="L255" s="238" t="n"/>
      <c r="M255" s="138" t="n"/>
      <c r="O255" s="138" t="n"/>
      <c r="P255" s="152" t="n"/>
      <c r="Q255" s="234" t="n"/>
      <c r="S255" s="138" t="n"/>
      <c r="T255" s="152" t="n"/>
      <c r="U255" s="234" t="n"/>
      <c r="W255" s="138" t="n"/>
      <c r="Y255" s="138" t="n"/>
      <c r="AA255" s="138" t="n"/>
      <c r="AC255" s="138" t="n"/>
      <c r="AE255" s="138" t="n"/>
      <c r="AG255" s="138" t="n"/>
      <c r="AI255" s="138" t="n"/>
      <c r="AJ255" s="239" t="n"/>
    </row>
    <row customHeight="1" ht="15.75" r="256" s="136" spans="1:53">
      <c r="B256" s="233" t="n"/>
      <c r="H256" s="238" t="n"/>
      <c r="I256" s="234" t="n"/>
      <c r="J256" s="238" t="n"/>
      <c r="K256" s="234" t="n"/>
      <c r="L256" s="238" t="n"/>
      <c r="M256" s="138" t="n"/>
      <c r="O256" s="138" t="n"/>
      <c r="P256" s="181" t="n"/>
      <c r="Q256" s="234" t="n"/>
      <c r="S256" s="138" t="n"/>
      <c r="T256" s="181" t="n"/>
      <c r="U256" s="234" t="n"/>
      <c r="W256" s="138" t="n"/>
      <c r="Y256" s="138" t="n"/>
      <c r="AA256" s="138" t="n"/>
      <c r="AC256" s="138" t="n"/>
      <c r="AE256" s="138" t="n"/>
      <c r="AG256" s="138" t="n"/>
      <c r="AI256" s="138" t="n"/>
      <c r="AJ256" s="239" t="n"/>
    </row>
    <row customHeight="1" ht="15.75" r="257" s="136" spans="1:53">
      <c r="B257" s="233" t="n"/>
      <c r="H257" s="238" t="n"/>
      <c r="I257" s="234" t="n"/>
      <c r="J257" s="238" t="n"/>
      <c r="K257" s="234" t="n"/>
      <c r="L257" s="238" t="n"/>
      <c r="M257" s="138" t="n"/>
      <c r="O257" s="138" t="n"/>
      <c r="P257" s="152" t="n"/>
      <c r="Q257" s="234" t="n"/>
      <c r="S257" s="138" t="n"/>
      <c r="T257" s="152" t="n"/>
      <c r="U257" s="234" t="n"/>
      <c r="W257" s="138" t="n"/>
      <c r="Y257" s="138" t="n"/>
      <c r="AA257" s="138" t="n"/>
      <c r="AC257" s="138" t="n"/>
      <c r="AE257" s="138" t="n"/>
      <c r="AG257" s="138" t="n"/>
      <c r="AI257" s="138" t="n"/>
      <c r="AJ257" s="239" t="n"/>
    </row>
    <row customHeight="1" ht="15.75" r="258" s="136" spans="1:53">
      <c r="B258" s="233" t="n"/>
      <c r="H258" s="238" t="n"/>
      <c r="I258" s="234" t="n"/>
      <c r="J258" s="238" t="n"/>
      <c r="K258" s="234" t="n"/>
      <c r="L258" s="238" t="n"/>
      <c r="M258" s="138" t="n"/>
      <c r="O258" s="138" t="n"/>
      <c r="P258" s="181" t="n"/>
      <c r="Q258" s="234" t="n"/>
      <c r="S258" s="138" t="n"/>
      <c r="T258" s="181" t="n"/>
      <c r="U258" s="234" t="n"/>
      <c r="W258" s="138" t="n"/>
      <c r="Y258" s="138" t="n"/>
      <c r="AA258" s="138" t="n"/>
      <c r="AC258" s="138" t="n"/>
      <c r="AE258" s="138" t="n"/>
      <c r="AG258" s="138" t="n"/>
      <c r="AI258" s="138" t="n"/>
      <c r="AJ258" s="239" t="n"/>
    </row>
    <row customHeight="1" ht="15.75" r="259" s="136" spans="1:53">
      <c r="B259" s="233" t="n"/>
      <c r="H259" s="238" t="n"/>
      <c r="I259" s="234" t="n"/>
      <c r="J259" s="238" t="n"/>
      <c r="K259" s="234" t="n"/>
      <c r="L259" s="238" t="n"/>
      <c r="M259" s="138" t="n"/>
      <c r="O259" s="138" t="n"/>
      <c r="P259" s="152" t="n"/>
      <c r="Q259" s="234" t="n"/>
      <c r="S259" s="138" t="n"/>
      <c r="T259" s="152" t="n"/>
      <c r="U259" s="234" t="n"/>
      <c r="W259" s="138" t="n"/>
      <c r="Y259" s="138" t="n"/>
      <c r="AA259" s="138" t="n"/>
      <c r="AC259" s="138" t="n"/>
      <c r="AE259" s="138" t="n"/>
      <c r="AG259" s="138" t="n"/>
      <c r="AI259" s="138" t="n"/>
      <c r="AJ259" s="239" t="n"/>
    </row>
    <row customHeight="1" ht="15.75" r="260" s="136" spans="1:53">
      <c r="B260" s="233" t="n"/>
      <c r="H260" s="238" t="n"/>
      <c r="I260" s="234" t="n"/>
      <c r="J260" s="238" t="n"/>
      <c r="K260" s="234" t="n"/>
      <c r="L260" s="238" t="n"/>
      <c r="M260" s="138" t="n"/>
      <c r="O260" s="138" t="n"/>
      <c r="P260" s="181" t="n"/>
      <c r="Q260" s="234" t="n"/>
      <c r="S260" s="138" t="n"/>
      <c r="T260" s="181" t="n"/>
      <c r="U260" s="234" t="n"/>
      <c r="W260" s="138" t="n"/>
      <c r="Y260" s="138" t="n"/>
      <c r="AA260" s="138" t="n"/>
      <c r="AC260" s="138" t="n"/>
      <c r="AE260" s="138" t="n"/>
      <c r="AG260" s="138" t="n"/>
      <c r="AI260" s="138" t="n"/>
      <c r="AJ260" s="239" t="n"/>
    </row>
    <row customHeight="1" ht="15.75" r="261" s="136" spans="1:53">
      <c r="B261" s="233" t="n"/>
      <c r="H261" s="238" t="n"/>
      <c r="I261" s="234" t="n"/>
      <c r="J261" s="238" t="n"/>
      <c r="K261" s="234" t="n"/>
      <c r="L261" s="238" t="n"/>
      <c r="M261" s="138" t="n"/>
      <c r="O261" s="138" t="n"/>
      <c r="P261" s="152" t="n"/>
      <c r="Q261" s="234" t="n"/>
      <c r="S261" s="138" t="n"/>
      <c r="T261" s="152" t="n"/>
      <c r="U261" s="234" t="n"/>
      <c r="W261" s="138" t="n"/>
      <c r="Y261" s="138" t="n"/>
      <c r="AA261" s="138" t="n"/>
      <c r="AC261" s="138" t="n"/>
      <c r="AE261" s="138" t="n"/>
      <c r="AG261" s="138" t="n"/>
      <c r="AI261" s="138" t="n"/>
      <c r="AJ261" s="239" t="n"/>
    </row>
    <row customHeight="1" ht="15.75" r="262" s="136" spans="1:53">
      <c r="B262" s="233" t="n"/>
      <c r="H262" s="238" t="n"/>
      <c r="I262" s="234" t="n"/>
      <c r="J262" s="238" t="n"/>
      <c r="K262" s="234" t="n"/>
      <c r="L262" s="238" t="n"/>
      <c r="M262" s="138" t="n"/>
      <c r="O262" s="138" t="n"/>
      <c r="P262" s="181" t="n"/>
      <c r="Q262" s="234" t="n"/>
      <c r="S262" s="138" t="n"/>
      <c r="T262" s="181" t="n"/>
      <c r="U262" s="234" t="n"/>
      <c r="W262" s="138" t="n"/>
      <c r="Y262" s="138" t="n"/>
      <c r="AA262" s="138" t="n"/>
      <c r="AC262" s="138" t="n"/>
      <c r="AE262" s="138" t="n"/>
      <c r="AG262" s="138" t="n"/>
      <c r="AI262" s="138" t="n"/>
      <c r="AJ262" s="239" t="n"/>
    </row>
    <row customHeight="1" ht="15.75" r="263" s="136" spans="1:53">
      <c r="B263" s="233" t="n"/>
      <c r="H263" s="238" t="n"/>
      <c r="I263" s="234" t="n"/>
      <c r="J263" s="238" t="n"/>
      <c r="K263" s="234" t="n"/>
      <c r="L263" s="238" t="n"/>
      <c r="M263" s="138" t="n"/>
      <c r="O263" s="138" t="n"/>
      <c r="P263" s="152" t="n"/>
      <c r="Q263" s="234" t="n"/>
      <c r="S263" s="138" t="n"/>
      <c r="T263" s="152" t="n"/>
      <c r="U263" s="234" t="n"/>
      <c r="W263" s="138" t="n"/>
      <c r="Y263" s="138" t="n"/>
      <c r="AA263" s="138" t="n"/>
      <c r="AC263" s="138" t="n"/>
      <c r="AE263" s="138" t="n"/>
      <c r="AG263" s="138" t="n"/>
      <c r="AI263" s="138" t="n"/>
      <c r="AJ263" s="239" t="n"/>
    </row>
    <row customHeight="1" ht="15.75" r="264" s="136" spans="1:53">
      <c r="B264" s="233" t="n"/>
      <c r="H264" s="238" t="n"/>
      <c r="I264" s="234" t="n"/>
      <c r="J264" s="238" t="n"/>
      <c r="K264" s="234" t="n"/>
      <c r="L264" s="238" t="n"/>
      <c r="M264" s="138" t="n"/>
      <c r="O264" s="138" t="n"/>
      <c r="P264" s="181" t="n"/>
      <c r="Q264" s="234" t="n"/>
      <c r="S264" s="138" t="n"/>
      <c r="T264" s="181" t="n"/>
      <c r="U264" s="234" t="n"/>
      <c r="W264" s="138" t="n"/>
      <c r="Y264" s="138" t="n"/>
      <c r="AA264" s="138" t="n"/>
      <c r="AC264" s="138" t="n"/>
      <c r="AE264" s="138" t="n"/>
      <c r="AG264" s="138" t="n"/>
      <c r="AI264" s="138" t="n"/>
      <c r="AJ264" s="239" t="n"/>
    </row>
    <row customHeight="1" ht="15.75" r="265" s="136" spans="1:53">
      <c r="B265" s="233" t="n"/>
      <c r="H265" s="238" t="n"/>
      <c r="I265" s="234" t="n"/>
      <c r="J265" s="238" t="n"/>
      <c r="K265" s="234" t="n"/>
      <c r="L265" s="238" t="n"/>
      <c r="M265" s="138" t="n"/>
      <c r="O265" s="138" t="n"/>
      <c r="P265" s="152" t="n"/>
      <c r="Q265" s="234" t="n"/>
      <c r="S265" s="138" t="n"/>
      <c r="T265" s="152" t="n"/>
      <c r="U265" s="234" t="n"/>
      <c r="W265" s="138" t="n"/>
      <c r="Y265" s="138" t="n"/>
      <c r="AA265" s="138" t="n"/>
      <c r="AC265" s="138" t="n"/>
      <c r="AE265" s="138" t="n"/>
      <c r="AG265" s="138" t="n"/>
      <c r="AI265" s="138" t="n"/>
      <c r="AJ265" s="239" t="n"/>
    </row>
    <row customHeight="1" ht="15.75" r="266" s="136" spans="1:53">
      <c r="B266" s="233" t="n"/>
      <c r="H266" s="238" t="n"/>
      <c r="I266" s="234" t="n"/>
      <c r="J266" s="238" t="n"/>
      <c r="K266" s="234" t="n"/>
      <c r="L266" s="238" t="n"/>
      <c r="M266" s="138" t="n"/>
      <c r="O266" s="138" t="n"/>
      <c r="P266" s="181" t="n"/>
      <c r="Q266" s="234" t="n"/>
      <c r="S266" s="138" t="n"/>
      <c r="T266" s="181" t="n"/>
      <c r="U266" s="234" t="n"/>
      <c r="W266" s="138" t="n"/>
      <c r="Y266" s="138" t="n"/>
      <c r="AA266" s="138" t="n"/>
      <c r="AC266" s="138" t="n"/>
      <c r="AE266" s="138" t="n"/>
      <c r="AG266" s="138" t="n"/>
      <c r="AI266" s="138" t="n"/>
      <c r="AJ266" s="239" t="n"/>
    </row>
    <row customHeight="1" ht="15.75" r="267" s="136" spans="1:53">
      <c r="B267" s="233" t="n"/>
      <c r="H267" s="238" t="n"/>
      <c r="I267" s="234" t="n"/>
      <c r="J267" s="238" t="n"/>
      <c r="K267" s="234" t="n"/>
      <c r="L267" s="238" t="n"/>
      <c r="M267" s="138" t="n"/>
      <c r="O267" s="138" t="n"/>
      <c r="P267" s="152" t="n"/>
      <c r="Q267" s="234" t="n"/>
      <c r="S267" s="138" t="n"/>
      <c r="T267" s="152" t="n"/>
      <c r="U267" s="234" t="n"/>
      <c r="W267" s="138" t="n"/>
      <c r="Y267" s="138" t="n"/>
      <c r="AA267" s="138" t="n"/>
      <c r="AC267" s="138" t="n"/>
      <c r="AE267" s="138" t="n"/>
      <c r="AG267" s="138" t="n"/>
      <c r="AI267" s="138" t="n"/>
      <c r="AJ267" s="239" t="n"/>
    </row>
    <row customHeight="1" ht="15.75" r="268" s="136" spans="1:53">
      <c r="B268" s="233" t="n"/>
      <c r="H268" s="238" t="n"/>
      <c r="I268" s="234" t="n"/>
      <c r="J268" s="238" t="n"/>
      <c r="K268" s="234" t="n"/>
      <c r="L268" s="238" t="n"/>
      <c r="M268" s="138" t="n"/>
      <c r="O268" s="138" t="n"/>
      <c r="P268" s="181" t="n"/>
      <c r="Q268" s="234" t="n"/>
      <c r="S268" s="138" t="n"/>
      <c r="T268" s="181" t="n"/>
      <c r="U268" s="234" t="n"/>
      <c r="W268" s="138" t="n"/>
      <c r="Y268" s="138" t="n"/>
      <c r="AA268" s="138" t="n"/>
      <c r="AC268" s="138" t="n"/>
      <c r="AE268" s="138" t="n"/>
      <c r="AG268" s="138" t="n"/>
      <c r="AI268" s="138" t="n"/>
      <c r="AJ268" s="239" t="n"/>
    </row>
    <row customHeight="1" ht="15.75" r="269" s="136" spans="1:53">
      <c r="B269" s="233" t="n"/>
      <c r="H269" s="238" t="n"/>
      <c r="I269" s="234" t="n"/>
      <c r="J269" s="238" t="n"/>
      <c r="K269" s="234" t="n"/>
      <c r="L269" s="238" t="n"/>
      <c r="M269" s="138" t="n"/>
      <c r="O269" s="138" t="n"/>
      <c r="P269" s="152" t="n"/>
      <c r="Q269" s="234" t="n"/>
      <c r="S269" s="138" t="n"/>
      <c r="T269" s="152" t="n"/>
      <c r="U269" s="234" t="n"/>
      <c r="W269" s="138" t="n"/>
      <c r="Y269" s="138" t="n"/>
      <c r="AA269" s="138" t="n"/>
      <c r="AC269" s="138" t="n"/>
      <c r="AE269" s="138" t="n"/>
      <c r="AG269" s="138" t="n"/>
      <c r="AI269" s="138" t="n"/>
      <c r="AJ269" s="239" t="n"/>
    </row>
    <row customHeight="1" ht="15.75" r="270" s="136" spans="1:53">
      <c r="B270" s="233" t="n"/>
      <c r="H270" s="238" t="n"/>
      <c r="I270" s="234" t="n"/>
      <c r="J270" s="238" t="n"/>
      <c r="K270" s="234" t="n"/>
      <c r="L270" s="238" t="n"/>
      <c r="M270" s="138" t="n"/>
      <c r="O270" s="138" t="n"/>
      <c r="P270" s="181" t="n"/>
      <c r="Q270" s="234" t="n"/>
      <c r="S270" s="138" t="n"/>
      <c r="T270" s="181" t="n"/>
      <c r="U270" s="234" t="n"/>
      <c r="W270" s="138" t="n"/>
      <c r="Y270" s="138" t="n"/>
      <c r="AA270" s="138" t="n"/>
      <c r="AC270" s="138" t="n"/>
      <c r="AE270" s="138" t="n"/>
      <c r="AG270" s="138" t="n"/>
      <c r="AI270" s="138" t="n"/>
      <c r="AJ270" s="239" t="n"/>
    </row>
    <row customHeight="1" ht="15.75" r="271" s="136" spans="1:53">
      <c r="B271" s="233" t="n"/>
      <c r="H271" s="238" t="n"/>
      <c r="I271" s="234" t="n"/>
      <c r="J271" s="238" t="n"/>
      <c r="K271" s="234" t="n"/>
      <c r="L271" s="238" t="n"/>
      <c r="M271" s="138" t="n"/>
      <c r="O271" s="138" t="n"/>
      <c r="P271" s="152" t="n"/>
      <c r="Q271" s="234" t="n"/>
      <c r="S271" s="138" t="n"/>
      <c r="T271" s="152" t="n"/>
      <c r="U271" s="234" t="n"/>
      <c r="W271" s="138" t="n"/>
      <c r="Y271" s="138" t="n"/>
      <c r="AA271" s="138" t="n"/>
      <c r="AC271" s="138" t="n"/>
      <c r="AE271" s="138" t="n"/>
      <c r="AG271" s="138" t="n"/>
      <c r="AI271" s="138" t="n"/>
      <c r="AJ271" s="239" t="n"/>
    </row>
    <row customHeight="1" ht="15.75" r="272" s="136" spans="1:53">
      <c r="B272" s="233" t="n"/>
      <c r="H272" s="238" t="n"/>
      <c r="I272" s="234" t="n"/>
      <c r="J272" s="238" t="n"/>
      <c r="K272" s="234" t="n"/>
      <c r="L272" s="238" t="n"/>
      <c r="M272" s="138" t="n"/>
      <c r="O272" s="138" t="n"/>
      <c r="P272" s="181" t="n"/>
      <c r="Q272" s="234" t="n"/>
      <c r="S272" s="138" t="n"/>
      <c r="T272" s="181" t="n"/>
      <c r="U272" s="234" t="n"/>
      <c r="W272" s="138" t="n"/>
      <c r="Y272" s="138" t="n"/>
      <c r="AA272" s="138" t="n"/>
      <c r="AC272" s="138" t="n"/>
      <c r="AE272" s="138" t="n"/>
      <c r="AG272" s="138" t="n"/>
      <c r="AI272" s="138" t="n"/>
      <c r="AJ272" s="239" t="n"/>
    </row>
    <row customHeight="1" ht="15.75" r="273" s="136" spans="1:53">
      <c r="B273" s="233" t="n"/>
      <c r="H273" s="238" t="n"/>
      <c r="I273" s="234" t="n"/>
      <c r="J273" s="238" t="n"/>
      <c r="K273" s="234" t="n"/>
      <c r="L273" s="238" t="n"/>
      <c r="M273" s="138" t="n"/>
      <c r="O273" s="138" t="n"/>
      <c r="P273" s="152" t="n"/>
      <c r="Q273" s="234" t="n"/>
      <c r="S273" s="138" t="n"/>
      <c r="T273" s="152" t="n"/>
      <c r="U273" s="234" t="n"/>
      <c r="W273" s="138" t="n"/>
      <c r="Y273" s="138" t="n"/>
      <c r="AA273" s="138" t="n"/>
      <c r="AC273" s="138" t="n"/>
      <c r="AE273" s="138" t="n"/>
      <c r="AG273" s="138" t="n"/>
      <c r="AI273" s="138" t="n"/>
      <c r="AJ273" s="239" t="n"/>
    </row>
    <row customHeight="1" ht="15.75" r="274" s="136" spans="1:53">
      <c r="B274" s="233" t="n"/>
      <c r="H274" s="238" t="n"/>
      <c r="I274" s="234" t="n"/>
      <c r="J274" s="238" t="n"/>
      <c r="K274" s="234" t="n"/>
      <c r="L274" s="238" t="n"/>
      <c r="M274" s="138" t="n"/>
      <c r="O274" s="138" t="n"/>
      <c r="P274" s="181" t="n"/>
      <c r="Q274" s="234" t="n"/>
      <c r="S274" s="138" t="n"/>
      <c r="T274" s="181" t="n"/>
      <c r="U274" s="234" t="n"/>
      <c r="W274" s="138" t="n"/>
      <c r="Y274" s="138" t="n"/>
      <c r="AA274" s="138" t="n"/>
      <c r="AC274" s="138" t="n"/>
      <c r="AE274" s="138" t="n"/>
      <c r="AG274" s="138" t="n"/>
      <c r="AI274" s="138" t="n"/>
      <c r="AJ274" s="239" t="n"/>
    </row>
    <row customHeight="1" ht="15.75" r="275" s="136" spans="1:53">
      <c r="B275" s="233" t="n"/>
      <c r="H275" s="238" t="n"/>
      <c r="I275" s="234" t="n"/>
      <c r="J275" s="238" t="n"/>
      <c r="K275" s="234" t="n"/>
      <c r="L275" s="238" t="n"/>
      <c r="M275" s="138" t="n"/>
      <c r="O275" s="138" t="n"/>
      <c r="P275" s="152" t="n"/>
      <c r="Q275" s="234" t="n"/>
      <c r="S275" s="138" t="n"/>
      <c r="T275" s="152" t="n"/>
      <c r="U275" s="234" t="n"/>
      <c r="W275" s="138" t="n"/>
      <c r="Y275" s="138" t="n"/>
      <c r="AA275" s="138" t="n"/>
      <c r="AC275" s="138" t="n"/>
      <c r="AE275" s="138" t="n"/>
      <c r="AG275" s="138" t="n"/>
      <c r="AI275" s="138" t="n"/>
      <c r="AJ275" s="239" t="n"/>
    </row>
    <row customHeight="1" ht="15.75" r="276" s="136" spans="1:53">
      <c r="B276" s="233" t="n"/>
      <c r="H276" s="238" t="n"/>
      <c r="I276" s="234" t="n"/>
      <c r="J276" s="238" t="n"/>
      <c r="K276" s="234" t="n"/>
      <c r="L276" s="238" t="n"/>
      <c r="M276" s="138" t="n"/>
      <c r="O276" s="138" t="n"/>
      <c r="P276" s="181" t="n"/>
      <c r="Q276" s="234" t="n"/>
      <c r="S276" s="138" t="n"/>
      <c r="T276" s="181" t="n"/>
      <c r="U276" s="234" t="n"/>
      <c r="W276" s="138" t="n"/>
      <c r="Y276" s="138" t="n"/>
      <c r="AA276" s="138" t="n"/>
      <c r="AC276" s="138" t="n"/>
      <c r="AE276" s="138" t="n"/>
      <c r="AG276" s="138" t="n"/>
      <c r="AI276" s="138" t="n"/>
      <c r="AJ276" s="239" t="n"/>
    </row>
    <row customHeight="1" ht="15.75" r="277" s="136" spans="1:53">
      <c r="B277" s="233" t="n"/>
      <c r="H277" s="238" t="n"/>
      <c r="I277" s="234" t="n"/>
      <c r="J277" s="238" t="n"/>
      <c r="K277" s="234" t="n"/>
      <c r="L277" s="238" t="n"/>
      <c r="M277" s="138" t="n"/>
      <c r="O277" s="138" t="n"/>
      <c r="P277" s="152" t="n"/>
      <c r="Q277" s="234" t="n"/>
      <c r="S277" s="138" t="n"/>
      <c r="T277" s="152" t="n"/>
      <c r="U277" s="234" t="n"/>
      <c r="W277" s="138" t="n"/>
      <c r="Y277" s="138" t="n"/>
      <c r="AA277" s="138" t="n"/>
      <c r="AC277" s="138" t="n"/>
      <c r="AE277" s="138" t="n"/>
      <c r="AG277" s="138" t="n"/>
      <c r="AI277" s="138" t="n"/>
      <c r="AJ277" s="239" t="n"/>
    </row>
    <row customHeight="1" ht="15.75" r="278" s="136" spans="1:53">
      <c r="B278" s="233" t="n"/>
      <c r="H278" s="238" t="n"/>
      <c r="I278" s="234" t="n"/>
      <c r="J278" s="238" t="n"/>
      <c r="K278" s="234" t="n"/>
      <c r="L278" s="238" t="n"/>
      <c r="M278" s="138" t="n"/>
      <c r="O278" s="138" t="n"/>
      <c r="P278" s="181" t="n"/>
      <c r="Q278" s="234" t="n"/>
      <c r="S278" s="138" t="n"/>
      <c r="T278" s="181" t="n"/>
      <c r="U278" s="234" t="n"/>
      <c r="W278" s="138" t="n"/>
      <c r="Y278" s="138" t="n"/>
      <c r="AA278" s="138" t="n"/>
      <c r="AC278" s="138" t="n"/>
      <c r="AE278" s="138" t="n"/>
      <c r="AG278" s="138" t="n"/>
      <c r="AI278" s="138" t="n"/>
      <c r="AJ278" s="239" t="n"/>
    </row>
    <row customHeight="1" ht="15.75" r="279" s="136" spans="1:53">
      <c r="B279" s="233" t="n"/>
      <c r="H279" s="238" t="n"/>
      <c r="I279" s="234" t="n"/>
      <c r="J279" s="238" t="n"/>
      <c r="K279" s="234" t="n"/>
      <c r="L279" s="238" t="n"/>
      <c r="M279" s="138" t="n"/>
      <c r="O279" s="138" t="n"/>
      <c r="P279" s="152" t="n"/>
      <c r="Q279" s="234" t="n"/>
      <c r="S279" s="138" t="n"/>
      <c r="T279" s="152" t="n"/>
      <c r="U279" s="234" t="n"/>
      <c r="W279" s="138" t="n"/>
      <c r="Y279" s="138" t="n"/>
      <c r="AA279" s="138" t="n"/>
      <c r="AC279" s="138" t="n"/>
      <c r="AE279" s="138" t="n"/>
      <c r="AG279" s="138" t="n"/>
      <c r="AI279" s="138" t="n"/>
      <c r="AJ279" s="239" t="n"/>
    </row>
    <row customHeight="1" ht="15.75" r="280" s="136" spans="1:53">
      <c r="B280" s="233" t="n"/>
      <c r="H280" s="238" t="n"/>
      <c r="I280" s="234" t="n"/>
      <c r="J280" s="238" t="n"/>
      <c r="K280" s="234" t="n"/>
      <c r="L280" s="238" t="n"/>
      <c r="M280" s="138" t="n"/>
      <c r="O280" s="138" t="n"/>
      <c r="P280" s="181" t="n"/>
      <c r="Q280" s="234" t="n"/>
      <c r="S280" s="138" t="n"/>
      <c r="T280" s="181" t="n"/>
      <c r="U280" s="234" t="n"/>
      <c r="W280" s="138" t="n"/>
      <c r="Y280" s="138" t="n"/>
      <c r="AA280" s="138" t="n"/>
      <c r="AC280" s="138" t="n"/>
      <c r="AE280" s="138" t="n"/>
      <c r="AG280" s="138" t="n"/>
      <c r="AI280" s="138" t="n"/>
      <c r="AJ280" s="239" t="n"/>
    </row>
    <row customHeight="1" ht="15.75" r="281" s="136" spans="1:53">
      <c r="B281" s="233" t="n"/>
      <c r="H281" s="238" t="n"/>
      <c r="I281" s="234" t="n"/>
      <c r="J281" s="238" t="n"/>
      <c r="K281" s="234" t="n"/>
      <c r="L281" s="238" t="n"/>
      <c r="M281" s="138" t="n"/>
      <c r="O281" s="138" t="n"/>
      <c r="P281" s="152" t="n"/>
      <c r="Q281" s="234" t="n"/>
      <c r="S281" s="138" t="n"/>
      <c r="T281" s="152" t="n"/>
      <c r="U281" s="234" t="n"/>
      <c r="W281" s="138" t="n"/>
      <c r="Y281" s="138" t="n"/>
      <c r="AA281" s="138" t="n"/>
      <c r="AC281" s="138" t="n"/>
      <c r="AE281" s="138" t="n"/>
      <c r="AG281" s="138" t="n"/>
      <c r="AI281" s="138" t="n"/>
      <c r="AJ281" s="239" t="n"/>
    </row>
    <row customHeight="1" ht="15.75" r="282" s="136" spans="1:53">
      <c r="B282" s="233" t="n"/>
      <c r="H282" s="238" t="n"/>
      <c r="I282" s="234" t="n"/>
      <c r="J282" s="238" t="n"/>
      <c r="K282" s="234" t="n"/>
      <c r="L282" s="238" t="n"/>
      <c r="M282" s="138" t="n"/>
      <c r="O282" s="138" t="n"/>
      <c r="P282" s="181" t="n"/>
      <c r="Q282" s="234" t="n"/>
      <c r="S282" s="138" t="n"/>
      <c r="T282" s="181" t="n"/>
      <c r="U282" s="234" t="n"/>
      <c r="W282" s="138" t="n"/>
      <c r="Y282" s="138" t="n"/>
      <c r="AA282" s="138" t="n"/>
      <c r="AC282" s="138" t="n"/>
      <c r="AE282" s="138" t="n"/>
      <c r="AG282" s="138" t="n"/>
      <c r="AI282" s="138" t="n"/>
      <c r="AJ282" s="239" t="n"/>
    </row>
    <row customHeight="1" ht="15.75" r="283" s="136" spans="1:53">
      <c r="B283" s="233" t="n"/>
      <c r="H283" s="238" t="n"/>
      <c r="I283" s="234" t="n"/>
      <c r="J283" s="238" t="n"/>
      <c r="K283" s="234" t="n"/>
      <c r="L283" s="238" t="n"/>
      <c r="M283" s="138" t="n"/>
      <c r="O283" s="138" t="n"/>
      <c r="P283" s="152" t="n"/>
      <c r="Q283" s="234" t="n"/>
      <c r="S283" s="138" t="n"/>
      <c r="T283" s="152" t="n"/>
      <c r="U283" s="234" t="n"/>
      <c r="W283" s="138" t="n"/>
      <c r="Y283" s="138" t="n"/>
      <c r="AA283" s="138" t="n"/>
      <c r="AC283" s="138" t="n"/>
      <c r="AE283" s="138" t="n"/>
      <c r="AG283" s="138" t="n"/>
      <c r="AI283" s="138" t="n"/>
      <c r="AJ283" s="239" t="n"/>
    </row>
    <row customHeight="1" ht="15.75" r="284" s="136" spans="1:53">
      <c r="B284" s="233" t="n"/>
      <c r="H284" s="238" t="n"/>
      <c r="I284" s="234" t="n"/>
      <c r="J284" s="238" t="n"/>
      <c r="K284" s="234" t="n"/>
      <c r="L284" s="238" t="n"/>
      <c r="M284" s="138" t="n"/>
      <c r="O284" s="138" t="n"/>
      <c r="P284" s="181" t="n"/>
      <c r="Q284" s="234" t="n"/>
      <c r="S284" s="138" t="n"/>
      <c r="T284" s="181" t="n"/>
      <c r="U284" s="234" t="n"/>
      <c r="W284" s="138" t="n"/>
      <c r="Y284" s="138" t="n"/>
      <c r="AA284" s="138" t="n"/>
      <c r="AC284" s="138" t="n"/>
      <c r="AE284" s="138" t="n"/>
      <c r="AG284" s="138" t="n"/>
      <c r="AI284" s="138" t="n"/>
      <c r="AJ284" s="239" t="n"/>
    </row>
    <row customHeight="1" ht="15.75" r="285" s="136" spans="1:53">
      <c r="B285" s="233" t="n"/>
      <c r="H285" s="238" t="n"/>
      <c r="I285" s="234" t="n"/>
      <c r="J285" s="238" t="n"/>
      <c r="K285" s="234" t="n"/>
      <c r="L285" s="238" t="n"/>
      <c r="M285" s="138" t="n"/>
      <c r="O285" s="138" t="n"/>
      <c r="P285" s="152" t="n"/>
      <c r="Q285" s="234" t="n"/>
      <c r="S285" s="138" t="n"/>
      <c r="T285" s="152" t="n"/>
      <c r="U285" s="234" t="n"/>
      <c r="W285" s="138" t="n"/>
      <c r="Y285" s="138" t="n"/>
      <c r="AA285" s="138" t="n"/>
      <c r="AC285" s="138" t="n"/>
      <c r="AE285" s="138" t="n"/>
      <c r="AG285" s="138" t="n"/>
      <c r="AI285" s="138" t="n"/>
      <c r="AJ285" s="239" t="n"/>
    </row>
    <row customHeight="1" ht="15.75" r="286" s="136" spans="1:53">
      <c r="B286" s="233" t="n"/>
      <c r="H286" s="238" t="n"/>
      <c r="I286" s="234" t="n"/>
      <c r="J286" s="238" t="n"/>
      <c r="K286" s="234" t="n"/>
      <c r="L286" s="238" t="n"/>
      <c r="M286" s="138" t="n"/>
      <c r="O286" s="138" t="n"/>
      <c r="P286" s="181" t="n"/>
      <c r="Q286" s="234" t="n"/>
      <c r="S286" s="138" t="n"/>
      <c r="T286" s="181" t="n"/>
      <c r="U286" s="234" t="n"/>
      <c r="W286" s="138" t="n"/>
      <c r="Y286" s="138" t="n"/>
      <c r="AA286" s="138" t="n"/>
      <c r="AC286" s="138" t="n"/>
      <c r="AE286" s="138" t="n"/>
      <c r="AG286" s="138" t="n"/>
      <c r="AI286" s="138" t="n"/>
      <c r="AJ286" s="239" t="n"/>
    </row>
    <row customHeight="1" ht="15.75" r="287" s="136" spans="1:53">
      <c r="B287" s="233" t="n"/>
      <c r="H287" s="238" t="n"/>
      <c r="I287" s="234" t="n"/>
      <c r="J287" s="238" t="n"/>
      <c r="K287" s="234" t="n"/>
      <c r="L287" s="238" t="n"/>
      <c r="M287" s="138" t="n"/>
      <c r="O287" s="138" t="n"/>
      <c r="P287" s="152" t="n"/>
      <c r="Q287" s="234" t="n"/>
      <c r="S287" s="138" t="n"/>
      <c r="T287" s="152" t="n"/>
      <c r="U287" s="234" t="n"/>
      <c r="W287" s="138" t="n"/>
      <c r="Y287" s="138" t="n"/>
      <c r="AA287" s="138" t="n"/>
      <c r="AC287" s="138" t="n"/>
      <c r="AE287" s="138" t="n"/>
      <c r="AG287" s="138" t="n"/>
      <c r="AI287" s="138" t="n"/>
      <c r="AJ287" s="239" t="n"/>
    </row>
    <row customHeight="1" ht="15.75" r="288" s="136" spans="1:53">
      <c r="B288" s="233" t="n"/>
      <c r="H288" s="238" t="n"/>
      <c r="I288" s="234" t="n"/>
      <c r="J288" s="238" t="n"/>
      <c r="K288" s="234" t="n"/>
      <c r="L288" s="238" t="n"/>
      <c r="M288" s="138" t="n"/>
      <c r="O288" s="138" t="n"/>
      <c r="P288" s="181" t="n"/>
      <c r="Q288" s="234" t="n"/>
      <c r="S288" s="138" t="n"/>
      <c r="T288" s="181" t="n"/>
      <c r="U288" s="234" t="n"/>
      <c r="W288" s="138" t="n"/>
      <c r="Y288" s="138" t="n"/>
      <c r="AA288" s="138" t="n"/>
      <c r="AC288" s="138" t="n"/>
      <c r="AE288" s="138" t="n"/>
      <c r="AG288" s="138" t="n"/>
      <c r="AI288" s="138" t="n"/>
      <c r="AJ288" s="239" t="n"/>
    </row>
    <row customHeight="1" ht="15.75" r="289" s="136" spans="1:53">
      <c r="B289" s="233" t="n"/>
      <c r="H289" s="238" t="n"/>
      <c r="I289" s="234" t="n"/>
      <c r="J289" s="238" t="n"/>
      <c r="K289" s="234" t="n"/>
      <c r="L289" s="238" t="n"/>
      <c r="M289" s="138" t="n"/>
      <c r="O289" s="138" t="n"/>
      <c r="P289" s="152" t="n"/>
      <c r="Q289" s="234" t="n"/>
      <c r="S289" s="138" t="n"/>
      <c r="T289" s="152" t="n"/>
      <c r="U289" s="234" t="n"/>
      <c r="W289" s="138" t="n"/>
      <c r="Y289" s="138" t="n"/>
      <c r="AA289" s="138" t="n"/>
      <c r="AC289" s="138" t="n"/>
      <c r="AE289" s="138" t="n"/>
      <c r="AG289" s="138" t="n"/>
      <c r="AI289" s="138" t="n"/>
      <c r="AJ289" s="239" t="n"/>
    </row>
    <row customHeight="1" ht="15.75" r="290" s="136" spans="1:53">
      <c r="B290" s="233" t="n"/>
      <c r="H290" s="238" t="n"/>
      <c r="I290" s="234" t="n"/>
      <c r="J290" s="238" t="n"/>
      <c r="K290" s="234" t="n"/>
      <c r="L290" s="238" t="n"/>
      <c r="M290" s="138" t="n"/>
      <c r="O290" s="138" t="n"/>
      <c r="P290" s="181" t="n"/>
      <c r="Q290" s="234" t="n"/>
      <c r="S290" s="138" t="n"/>
      <c r="T290" s="181" t="n"/>
      <c r="U290" s="234" t="n"/>
      <c r="W290" s="138" t="n"/>
      <c r="Y290" s="138" t="n"/>
      <c r="AA290" s="138" t="n"/>
      <c r="AC290" s="138" t="n"/>
      <c r="AE290" s="138" t="n"/>
      <c r="AG290" s="138" t="n"/>
      <c r="AI290" s="138" t="n"/>
      <c r="AJ290" s="239" t="n"/>
    </row>
    <row customHeight="1" ht="15.75" r="291" s="136" spans="1:53">
      <c r="B291" s="233" t="n"/>
      <c r="H291" s="238" t="n"/>
      <c r="I291" s="234" t="n"/>
      <c r="J291" s="238" t="n"/>
      <c r="K291" s="234" t="n"/>
      <c r="L291" s="238" t="n"/>
      <c r="M291" s="138" t="n"/>
      <c r="O291" s="138" t="n"/>
      <c r="P291" s="152" t="n"/>
      <c r="Q291" s="234" t="n"/>
      <c r="S291" s="138" t="n"/>
      <c r="T291" s="152" t="n"/>
      <c r="U291" s="234" t="n"/>
      <c r="W291" s="138" t="n"/>
      <c r="Y291" s="138" t="n"/>
      <c r="AA291" s="138" t="n"/>
      <c r="AC291" s="138" t="n"/>
      <c r="AE291" s="138" t="n"/>
      <c r="AG291" s="138" t="n"/>
      <c r="AI291" s="138" t="n"/>
      <c r="AJ291" s="239" t="n"/>
    </row>
    <row customHeight="1" ht="15.75" r="292" s="136" spans="1:53">
      <c r="B292" s="233" t="n"/>
      <c r="H292" s="238" t="n"/>
      <c r="I292" s="234" t="n"/>
      <c r="J292" s="238" t="n"/>
      <c r="K292" s="234" t="n"/>
      <c r="L292" s="238" t="n"/>
      <c r="M292" s="138" t="n"/>
      <c r="O292" s="138" t="n"/>
      <c r="P292" s="181" t="n"/>
      <c r="Q292" s="234" t="n"/>
      <c r="S292" s="138" t="n"/>
      <c r="T292" s="181" t="n"/>
      <c r="U292" s="234" t="n"/>
      <c r="W292" s="138" t="n"/>
      <c r="Y292" s="138" t="n"/>
      <c r="AA292" s="138" t="n"/>
      <c r="AC292" s="138" t="n"/>
      <c r="AE292" s="138" t="n"/>
      <c r="AG292" s="138" t="n"/>
      <c r="AI292" s="138" t="n"/>
      <c r="AJ292" s="239" t="n"/>
    </row>
    <row customHeight="1" ht="15.75" r="293" s="136" spans="1:53">
      <c r="B293" s="233" t="n"/>
      <c r="H293" s="238" t="n"/>
      <c r="I293" s="234" t="n"/>
      <c r="J293" s="238" t="n"/>
      <c r="K293" s="234" t="n"/>
      <c r="L293" s="238" t="n"/>
      <c r="M293" s="138" t="n"/>
      <c r="O293" s="138" t="n"/>
      <c r="P293" s="152" t="n"/>
      <c r="Q293" s="234" t="n"/>
      <c r="S293" s="138" t="n"/>
      <c r="T293" s="152" t="n"/>
      <c r="U293" s="234" t="n"/>
      <c r="W293" s="138" t="n"/>
      <c r="Y293" s="138" t="n"/>
      <c r="AA293" s="138" t="n"/>
      <c r="AC293" s="138" t="n"/>
      <c r="AE293" s="138" t="n"/>
      <c r="AG293" s="138" t="n"/>
      <c r="AI293" s="138" t="n"/>
      <c r="AJ293" s="239" t="n"/>
    </row>
    <row customHeight="1" ht="15.75" r="294" s="136" spans="1:53">
      <c r="B294" s="233" t="n"/>
      <c r="H294" s="238" t="n"/>
      <c r="I294" s="234" t="n"/>
      <c r="J294" s="238" t="n"/>
      <c r="K294" s="234" t="n"/>
      <c r="L294" s="238" t="n"/>
      <c r="M294" s="138" t="n"/>
      <c r="O294" s="138" t="n"/>
      <c r="P294" s="181" t="n"/>
      <c r="Q294" s="234" t="n"/>
      <c r="S294" s="138" t="n"/>
      <c r="T294" s="181" t="n"/>
      <c r="U294" s="234" t="n"/>
      <c r="W294" s="138" t="n"/>
      <c r="Y294" s="138" t="n"/>
      <c r="AA294" s="138" t="n"/>
      <c r="AC294" s="138" t="n"/>
      <c r="AE294" s="138" t="n"/>
      <c r="AG294" s="138" t="n"/>
      <c r="AI294" s="138" t="n"/>
      <c r="AJ294" s="239" t="n"/>
    </row>
    <row customHeight="1" ht="15.75" r="295" s="136" spans="1:53">
      <c r="B295" s="233" t="n"/>
      <c r="H295" s="238" t="n"/>
      <c r="I295" s="234" t="n"/>
      <c r="J295" s="238" t="n"/>
      <c r="K295" s="234" t="n"/>
      <c r="L295" s="238" t="n"/>
      <c r="M295" s="138" t="n"/>
      <c r="O295" s="138" t="n"/>
      <c r="P295" s="152" t="n"/>
      <c r="Q295" s="234" t="n"/>
      <c r="S295" s="138" t="n"/>
      <c r="T295" s="152" t="n"/>
      <c r="U295" s="234" t="n"/>
      <c r="W295" s="138" t="n"/>
      <c r="Y295" s="138" t="n"/>
      <c r="AA295" s="138" t="n"/>
      <c r="AC295" s="138" t="n"/>
      <c r="AE295" s="138" t="n"/>
      <c r="AG295" s="138" t="n"/>
      <c r="AI295" s="138" t="n"/>
      <c r="AJ295" s="239" t="n"/>
    </row>
    <row customHeight="1" ht="15.75" r="296" s="136" spans="1:53">
      <c r="B296" s="233" t="n"/>
      <c r="H296" s="238" t="n"/>
      <c r="I296" s="234" t="n"/>
      <c r="J296" s="238" t="n"/>
      <c r="K296" s="234" t="n"/>
      <c r="L296" s="238" t="n"/>
      <c r="M296" s="138" t="n"/>
      <c r="O296" s="138" t="n"/>
      <c r="P296" s="181" t="n"/>
      <c r="Q296" s="234" t="n"/>
      <c r="S296" s="138" t="n"/>
      <c r="T296" s="181" t="n"/>
      <c r="U296" s="234" t="n"/>
      <c r="W296" s="138" t="n"/>
      <c r="Y296" s="138" t="n"/>
      <c r="AA296" s="138" t="n"/>
      <c r="AC296" s="138" t="n"/>
      <c r="AE296" s="138" t="n"/>
      <c r="AG296" s="138" t="n"/>
      <c r="AI296" s="138" t="n"/>
      <c r="AJ296" s="239" t="n"/>
    </row>
    <row customHeight="1" ht="15.75" r="297" s="136" spans="1:53">
      <c r="B297" s="233" t="n"/>
      <c r="H297" s="238" t="n"/>
      <c r="I297" s="234" t="n"/>
      <c r="J297" s="238" t="n"/>
      <c r="K297" s="234" t="n"/>
      <c r="L297" s="238" t="n"/>
      <c r="M297" s="138" t="n"/>
      <c r="O297" s="138" t="n"/>
      <c r="P297" s="152" t="n"/>
      <c r="Q297" s="234" t="n"/>
      <c r="S297" s="138" t="n"/>
      <c r="T297" s="152" t="n"/>
      <c r="U297" s="234" t="n"/>
      <c r="W297" s="138" t="n"/>
      <c r="Y297" s="138" t="n"/>
      <c r="AA297" s="138" t="n"/>
      <c r="AC297" s="138" t="n"/>
      <c r="AE297" s="138" t="n"/>
      <c r="AG297" s="138" t="n"/>
      <c r="AI297" s="138" t="n"/>
      <c r="AJ297" s="239" t="n"/>
    </row>
    <row customHeight="1" ht="15.75" r="298" s="136" spans="1:53">
      <c r="B298" s="233" t="n"/>
      <c r="H298" s="238" t="n"/>
      <c r="I298" s="234" t="n"/>
      <c r="J298" s="238" t="n"/>
      <c r="K298" s="234" t="n"/>
      <c r="L298" s="238" t="n"/>
      <c r="M298" s="138" t="n"/>
      <c r="O298" s="138" t="n"/>
      <c r="P298" s="181" t="n"/>
      <c r="Q298" s="234" t="n"/>
      <c r="S298" s="138" t="n"/>
      <c r="T298" s="181" t="n"/>
      <c r="U298" s="234" t="n"/>
      <c r="W298" s="138" t="n"/>
      <c r="Y298" s="138" t="n"/>
      <c r="AA298" s="138" t="n"/>
      <c r="AC298" s="138" t="n"/>
      <c r="AE298" s="138" t="n"/>
      <c r="AG298" s="138" t="n"/>
      <c r="AI298" s="138" t="n"/>
      <c r="AJ298" s="239" t="n"/>
    </row>
    <row customHeight="1" ht="15.75" r="299" s="136" spans="1:53">
      <c r="B299" s="233" t="n"/>
      <c r="H299" s="238" t="n"/>
      <c r="I299" s="234" t="n"/>
      <c r="J299" s="238" t="n"/>
      <c r="K299" s="234" t="n"/>
      <c r="L299" s="238" t="n"/>
      <c r="M299" s="138" t="n"/>
      <c r="O299" s="138" t="n"/>
      <c r="P299" s="152" t="n"/>
      <c r="Q299" s="234" t="n"/>
      <c r="S299" s="138" t="n"/>
      <c r="T299" s="152" t="n"/>
      <c r="U299" s="234" t="n"/>
      <c r="W299" s="138" t="n"/>
      <c r="Y299" s="138" t="n"/>
      <c r="AA299" s="138" t="n"/>
      <c r="AC299" s="138" t="n"/>
      <c r="AE299" s="138" t="n"/>
      <c r="AG299" s="138" t="n"/>
      <c r="AI299" s="138" t="n"/>
      <c r="AJ299" s="239" t="n"/>
    </row>
    <row customHeight="1" ht="15.75" r="300" s="136" spans="1:53">
      <c r="B300" s="233" t="n"/>
      <c r="H300" s="238" t="n"/>
      <c r="I300" s="234" t="n"/>
      <c r="J300" s="238" t="n"/>
      <c r="K300" s="234" t="n"/>
      <c r="L300" s="238" t="n"/>
      <c r="M300" s="138" t="n"/>
      <c r="O300" s="138" t="n"/>
      <c r="P300" s="181" t="n"/>
      <c r="Q300" s="234" t="n"/>
      <c r="S300" s="138" t="n"/>
      <c r="T300" s="181" t="n"/>
      <c r="U300" s="234" t="n"/>
      <c r="W300" s="138" t="n"/>
      <c r="Y300" s="138" t="n"/>
      <c r="AA300" s="138" t="n"/>
      <c r="AC300" s="138" t="n"/>
      <c r="AE300" s="138" t="n"/>
      <c r="AG300" s="138" t="n"/>
      <c r="AI300" s="138" t="n"/>
      <c r="AJ300" s="239" t="n"/>
    </row>
    <row customHeight="1" ht="15.75" r="301" s="136" spans="1:53">
      <c r="B301" s="233" t="n"/>
      <c r="H301" s="238" t="n"/>
      <c r="I301" s="234" t="n"/>
      <c r="J301" s="238" t="n"/>
      <c r="K301" s="234" t="n"/>
      <c r="L301" s="238" t="n"/>
      <c r="M301" s="138" t="n"/>
      <c r="O301" s="138" t="n"/>
      <c r="P301" s="152" t="n"/>
      <c r="Q301" s="234" t="n"/>
      <c r="S301" s="138" t="n"/>
      <c r="T301" s="152" t="n"/>
      <c r="U301" s="234" t="n"/>
      <c r="W301" s="138" t="n"/>
      <c r="Y301" s="138" t="n"/>
      <c r="AA301" s="138" t="n"/>
      <c r="AC301" s="138" t="n"/>
      <c r="AE301" s="138" t="n"/>
      <c r="AG301" s="138" t="n"/>
      <c r="AI301" s="138" t="n"/>
      <c r="AJ301" s="239" t="n"/>
    </row>
    <row customHeight="1" ht="15.75" r="302" s="136" spans="1:53">
      <c r="B302" s="233" t="n"/>
      <c r="H302" s="238" t="n"/>
      <c r="I302" s="234" t="n"/>
      <c r="J302" s="238" t="n"/>
      <c r="K302" s="234" t="n"/>
      <c r="L302" s="238" t="n"/>
      <c r="M302" s="138" t="n"/>
      <c r="O302" s="138" t="n"/>
      <c r="P302" s="181" t="n"/>
      <c r="Q302" s="234" t="n"/>
      <c r="S302" s="138" t="n"/>
      <c r="T302" s="181" t="n"/>
      <c r="U302" s="234" t="n"/>
      <c r="W302" s="138" t="n"/>
      <c r="Y302" s="138" t="n"/>
      <c r="AA302" s="138" t="n"/>
      <c r="AC302" s="138" t="n"/>
      <c r="AE302" s="138" t="n"/>
      <c r="AG302" s="138" t="n"/>
      <c r="AI302" s="138" t="n"/>
      <c r="AJ302" s="239" t="n"/>
    </row>
    <row customHeight="1" ht="15.75" r="303" s="136" spans="1:53">
      <c r="B303" s="233" t="n"/>
      <c r="H303" s="238" t="n"/>
      <c r="I303" s="234" t="n"/>
      <c r="J303" s="238" t="n"/>
      <c r="K303" s="234" t="n"/>
      <c r="L303" s="238" t="n"/>
      <c r="M303" s="138" t="n"/>
      <c r="O303" s="138" t="n"/>
      <c r="P303" s="152" t="n"/>
      <c r="Q303" s="234" t="n"/>
      <c r="S303" s="138" t="n"/>
      <c r="T303" s="152" t="n"/>
      <c r="U303" s="234" t="n"/>
      <c r="W303" s="138" t="n"/>
      <c r="Y303" s="138" t="n"/>
      <c r="AA303" s="138" t="n"/>
      <c r="AC303" s="138" t="n"/>
      <c r="AE303" s="138" t="n"/>
      <c r="AG303" s="138" t="n"/>
      <c r="AI303" s="138" t="n"/>
      <c r="AJ303" s="239" t="n"/>
    </row>
    <row customHeight="1" ht="15.75" r="304" s="136" spans="1:53">
      <c r="B304" s="233" t="n"/>
      <c r="H304" s="238" t="n"/>
      <c r="I304" s="234" t="n"/>
      <c r="J304" s="238" t="n"/>
      <c r="K304" s="234" t="n"/>
      <c r="L304" s="238" t="n"/>
      <c r="M304" s="138" t="n"/>
      <c r="O304" s="138" t="n"/>
      <c r="P304" s="181" t="n"/>
      <c r="Q304" s="234" t="n"/>
      <c r="S304" s="138" t="n"/>
      <c r="T304" s="181" t="n"/>
      <c r="U304" s="234" t="n"/>
      <c r="W304" s="138" t="n"/>
      <c r="Y304" s="138" t="n"/>
      <c r="AA304" s="138" t="n"/>
      <c r="AC304" s="138" t="n"/>
      <c r="AE304" s="138" t="n"/>
      <c r="AG304" s="138" t="n"/>
      <c r="AI304" s="138" t="n"/>
      <c r="AJ304" s="239" t="n"/>
    </row>
    <row customHeight="1" ht="15.75" r="305" s="136" spans="1:53">
      <c r="B305" s="233" t="n"/>
      <c r="H305" s="238" t="n"/>
      <c r="I305" s="234" t="n"/>
      <c r="J305" s="238" t="n"/>
      <c r="K305" s="234" t="n"/>
      <c r="L305" s="238" t="n"/>
      <c r="M305" s="138" t="n"/>
      <c r="O305" s="138" t="n"/>
      <c r="P305" s="152" t="n"/>
      <c r="Q305" s="234" t="n"/>
      <c r="S305" s="138" t="n"/>
      <c r="T305" s="152" t="n"/>
      <c r="U305" s="234" t="n"/>
      <c r="W305" s="138" t="n"/>
      <c r="Y305" s="138" t="n"/>
      <c r="AA305" s="138" t="n"/>
      <c r="AC305" s="138" t="n"/>
      <c r="AE305" s="138" t="n"/>
      <c r="AG305" s="138" t="n"/>
      <c r="AI305" s="138" t="n"/>
      <c r="AJ305" s="239" t="n"/>
    </row>
    <row customHeight="1" ht="15.75" r="306" s="136" spans="1:53">
      <c r="B306" s="233" t="n"/>
      <c r="H306" s="238" t="n"/>
      <c r="I306" s="234" t="n"/>
      <c r="J306" s="238" t="n"/>
      <c r="K306" s="234" t="n"/>
      <c r="L306" s="238" t="n"/>
      <c r="M306" s="138" t="n"/>
      <c r="O306" s="138" t="n"/>
      <c r="P306" s="181" t="n"/>
      <c r="Q306" s="234" t="n"/>
      <c r="S306" s="138" t="n"/>
      <c r="T306" s="181" t="n"/>
      <c r="U306" s="234" t="n"/>
      <c r="W306" s="138" t="n"/>
      <c r="Y306" s="138" t="n"/>
      <c r="AA306" s="138" t="n"/>
      <c r="AC306" s="138" t="n"/>
      <c r="AE306" s="138" t="n"/>
      <c r="AG306" s="138" t="n"/>
      <c r="AI306" s="138" t="n"/>
      <c r="AJ306" s="239" t="n"/>
    </row>
    <row customHeight="1" ht="15.75" r="307" s="136" spans="1:53">
      <c r="B307" s="233" t="n"/>
      <c r="H307" s="238" t="n"/>
      <c r="I307" s="234" t="n"/>
      <c r="J307" s="238" t="n"/>
      <c r="K307" s="234" t="n"/>
      <c r="L307" s="238" t="n"/>
      <c r="M307" s="138" t="n"/>
      <c r="O307" s="138" t="n"/>
      <c r="P307" s="152" t="n"/>
      <c r="Q307" s="234" t="n"/>
      <c r="S307" s="138" t="n"/>
      <c r="T307" s="152" t="n"/>
      <c r="U307" s="234" t="n"/>
      <c r="W307" s="138" t="n"/>
      <c r="Y307" s="138" t="n"/>
      <c r="AA307" s="138" t="n"/>
      <c r="AC307" s="138" t="n"/>
      <c r="AE307" s="138" t="n"/>
      <c r="AG307" s="138" t="n"/>
      <c r="AI307" s="138" t="n"/>
      <c r="AJ307" s="239" t="n"/>
    </row>
    <row customHeight="1" ht="15.75" r="308" s="136" spans="1:53">
      <c r="B308" s="233" t="n"/>
      <c r="H308" s="238" t="n"/>
      <c r="I308" s="234" t="n"/>
      <c r="J308" s="238" t="n"/>
      <c r="K308" s="234" t="n"/>
      <c r="L308" s="238" t="n"/>
      <c r="M308" s="138" t="n"/>
      <c r="O308" s="138" t="n"/>
      <c r="P308" s="181" t="n"/>
      <c r="Q308" s="234" t="n"/>
      <c r="S308" s="138" t="n"/>
      <c r="T308" s="181" t="n"/>
      <c r="U308" s="234" t="n"/>
      <c r="W308" s="138" t="n"/>
      <c r="Y308" s="138" t="n"/>
      <c r="AA308" s="138" t="n"/>
      <c r="AC308" s="138" t="n"/>
      <c r="AE308" s="138" t="n"/>
      <c r="AG308" s="138" t="n"/>
      <c r="AI308" s="138" t="n"/>
      <c r="AJ308" s="239" t="n"/>
    </row>
    <row customHeight="1" ht="15.75" r="309" s="136" spans="1:53">
      <c r="B309" s="233" t="n"/>
      <c r="H309" s="238" t="n"/>
      <c r="I309" s="234" t="n"/>
      <c r="J309" s="238" t="n"/>
      <c r="K309" s="234" t="n"/>
      <c r="L309" s="238" t="n"/>
      <c r="M309" s="138" t="n"/>
      <c r="O309" s="138" t="n"/>
      <c r="P309" s="152" t="n"/>
      <c r="Q309" s="234" t="n"/>
      <c r="S309" s="138" t="n"/>
      <c r="T309" s="152" t="n"/>
      <c r="U309" s="234" t="n"/>
      <c r="W309" s="138" t="n"/>
      <c r="Y309" s="138" t="n"/>
      <c r="AA309" s="138" t="n"/>
      <c r="AC309" s="138" t="n"/>
      <c r="AE309" s="138" t="n"/>
      <c r="AG309" s="138" t="n"/>
      <c r="AI309" s="138" t="n"/>
      <c r="AJ309" s="239" t="n"/>
    </row>
    <row customHeight="1" ht="15.75" r="310" s="136" spans="1:53">
      <c r="B310" s="233" t="n"/>
      <c r="H310" s="238" t="n"/>
      <c r="I310" s="234" t="n"/>
      <c r="J310" s="238" t="n"/>
      <c r="K310" s="234" t="n"/>
      <c r="L310" s="238" t="n"/>
      <c r="M310" s="138" t="n"/>
      <c r="O310" s="138" t="n"/>
      <c r="P310" s="181" t="n"/>
      <c r="Q310" s="234" t="n"/>
      <c r="S310" s="138" t="n"/>
      <c r="T310" s="181" t="n"/>
      <c r="U310" s="234" t="n"/>
      <c r="W310" s="138" t="n"/>
      <c r="Y310" s="138" t="n"/>
      <c r="AA310" s="138" t="n"/>
      <c r="AC310" s="138" t="n"/>
      <c r="AE310" s="138" t="n"/>
      <c r="AG310" s="138" t="n"/>
      <c r="AI310" s="138" t="n"/>
      <c r="AJ310" s="239" t="n"/>
    </row>
    <row customHeight="1" ht="15.75" r="311" s="136" spans="1:53">
      <c r="B311" s="233" t="n"/>
      <c r="H311" s="238" t="n"/>
      <c r="I311" s="234" t="n"/>
      <c r="J311" s="238" t="n"/>
      <c r="K311" s="234" t="n"/>
      <c r="L311" s="238" t="n"/>
      <c r="M311" s="138" t="n"/>
      <c r="O311" s="138" t="n"/>
      <c r="P311" s="152" t="n"/>
      <c r="Q311" s="234" t="n"/>
      <c r="S311" s="138" t="n"/>
      <c r="T311" s="152" t="n"/>
      <c r="U311" s="234" t="n"/>
      <c r="W311" s="138" t="n"/>
      <c r="Y311" s="138" t="n"/>
      <c r="AA311" s="138" t="n"/>
      <c r="AC311" s="138" t="n"/>
      <c r="AE311" s="138" t="n"/>
      <c r="AG311" s="138" t="n"/>
      <c r="AI311" s="138" t="n"/>
      <c r="AJ311" s="239" t="n"/>
    </row>
    <row customHeight="1" ht="15.75" r="312" s="136" spans="1:53">
      <c r="B312" s="233" t="n"/>
      <c r="H312" s="238" t="n"/>
      <c r="I312" s="234" t="n"/>
      <c r="J312" s="238" t="n"/>
      <c r="K312" s="234" t="n"/>
      <c r="L312" s="238" t="n"/>
      <c r="M312" s="138" t="n"/>
      <c r="O312" s="138" t="n"/>
      <c r="P312" s="181" t="n"/>
      <c r="Q312" s="234" t="n"/>
      <c r="S312" s="138" t="n"/>
      <c r="T312" s="181" t="n"/>
      <c r="U312" s="234" t="n"/>
      <c r="W312" s="138" t="n"/>
      <c r="Y312" s="138" t="n"/>
      <c r="AA312" s="138" t="n"/>
      <c r="AC312" s="138" t="n"/>
      <c r="AE312" s="138" t="n"/>
      <c r="AG312" s="138" t="n"/>
      <c r="AI312" s="138" t="n"/>
      <c r="AJ312" s="239" t="n"/>
    </row>
    <row customHeight="1" ht="15.75" r="313" s="136" spans="1:53">
      <c r="B313" s="233" t="n"/>
      <c r="H313" s="238" t="n"/>
      <c r="I313" s="234" t="n"/>
      <c r="J313" s="238" t="n"/>
      <c r="K313" s="234" t="n"/>
      <c r="L313" s="238" t="n"/>
      <c r="M313" s="138" t="n"/>
      <c r="O313" s="138" t="n"/>
      <c r="P313" s="152" t="n"/>
      <c r="Q313" s="234" t="n"/>
      <c r="S313" s="138" t="n"/>
      <c r="T313" s="152" t="n"/>
      <c r="U313" s="234" t="n"/>
      <c r="W313" s="138" t="n"/>
      <c r="Y313" s="138" t="n"/>
      <c r="AA313" s="138" t="n"/>
      <c r="AC313" s="138" t="n"/>
      <c r="AE313" s="138" t="n"/>
      <c r="AG313" s="138" t="n"/>
      <c r="AI313" s="138" t="n"/>
      <c r="AJ313" s="239" t="n"/>
    </row>
    <row customHeight="1" ht="15.75" r="314" s="136" spans="1:53">
      <c r="B314" s="233" t="n"/>
      <c r="H314" s="238" t="n"/>
      <c r="I314" s="234" t="n"/>
      <c r="J314" s="238" t="n"/>
      <c r="K314" s="234" t="n"/>
      <c r="L314" s="238" t="n"/>
      <c r="M314" s="138" t="n"/>
      <c r="O314" s="138" t="n"/>
      <c r="P314" s="181" t="n"/>
      <c r="Q314" s="234" t="n"/>
      <c r="S314" s="138" t="n"/>
      <c r="T314" s="181" t="n"/>
      <c r="U314" s="234" t="n"/>
      <c r="W314" s="138" t="n"/>
      <c r="Y314" s="138" t="n"/>
      <c r="AA314" s="138" t="n"/>
      <c r="AC314" s="138" t="n"/>
      <c r="AE314" s="138" t="n"/>
      <c r="AG314" s="138" t="n"/>
      <c r="AI314" s="138" t="n"/>
      <c r="AJ314" s="239" t="n"/>
    </row>
    <row customHeight="1" ht="15.75" r="315" s="136" spans="1:53">
      <c r="B315" s="233" t="n"/>
      <c r="H315" s="238" t="n"/>
      <c r="I315" s="234" t="n"/>
      <c r="J315" s="238" t="n"/>
      <c r="K315" s="234" t="n"/>
      <c r="L315" s="238" t="n"/>
      <c r="M315" s="138" t="n"/>
      <c r="O315" s="138" t="n"/>
      <c r="P315" s="152" t="n"/>
      <c r="Q315" s="234" t="n"/>
      <c r="S315" s="138" t="n"/>
      <c r="T315" s="152" t="n"/>
      <c r="U315" s="234" t="n"/>
      <c r="W315" s="138" t="n"/>
      <c r="Y315" s="138" t="n"/>
      <c r="AA315" s="138" t="n"/>
      <c r="AC315" s="138" t="n"/>
      <c r="AE315" s="138" t="n"/>
      <c r="AG315" s="138" t="n"/>
      <c r="AI315" s="138" t="n"/>
      <c r="AJ315" s="239" t="n"/>
    </row>
    <row customHeight="1" ht="15.75" r="316" s="136" spans="1:53">
      <c r="B316" s="233" t="n"/>
      <c r="H316" s="238" t="n"/>
      <c r="I316" s="234" t="n"/>
      <c r="J316" s="238" t="n"/>
      <c r="K316" s="234" t="n"/>
      <c r="L316" s="238" t="n"/>
      <c r="M316" s="138" t="n"/>
      <c r="O316" s="138" t="n"/>
      <c r="P316" s="181" t="n"/>
      <c r="Q316" s="234" t="n"/>
      <c r="S316" s="138" t="n"/>
      <c r="T316" s="181" t="n"/>
      <c r="U316" s="234" t="n"/>
      <c r="W316" s="138" t="n"/>
      <c r="Y316" s="138" t="n"/>
      <c r="AA316" s="138" t="n"/>
      <c r="AC316" s="138" t="n"/>
      <c r="AE316" s="138" t="n"/>
      <c r="AG316" s="138" t="n"/>
      <c r="AI316" s="138" t="n"/>
      <c r="AJ316" s="239" t="n"/>
    </row>
    <row customHeight="1" ht="15.75" r="317" s="136" spans="1:53">
      <c r="B317" s="233" t="n"/>
      <c r="H317" s="238" t="n"/>
      <c r="I317" s="234" t="n"/>
      <c r="J317" s="238" t="n"/>
      <c r="K317" s="234" t="n"/>
      <c r="L317" s="238" t="n"/>
      <c r="M317" s="138" t="n"/>
      <c r="O317" s="138" t="n"/>
      <c r="P317" s="152" t="n"/>
      <c r="Q317" s="234" t="n"/>
      <c r="S317" s="138" t="n"/>
      <c r="T317" s="152" t="n"/>
      <c r="U317" s="234" t="n"/>
      <c r="W317" s="138" t="n"/>
      <c r="Y317" s="138" t="n"/>
      <c r="AA317" s="138" t="n"/>
      <c r="AC317" s="138" t="n"/>
      <c r="AE317" s="138" t="n"/>
      <c r="AG317" s="138" t="n"/>
      <c r="AI317" s="138" t="n"/>
      <c r="AJ317" s="239" t="n"/>
    </row>
    <row customHeight="1" ht="15.75" r="318" s="136" spans="1:53">
      <c r="B318" s="233" t="n"/>
      <c r="H318" s="238" t="n"/>
      <c r="I318" s="234" t="n"/>
      <c r="J318" s="238" t="n"/>
      <c r="K318" s="234" t="n"/>
      <c r="L318" s="238" t="n"/>
      <c r="M318" s="138" t="n"/>
      <c r="O318" s="138" t="n"/>
      <c r="P318" s="181" t="n"/>
      <c r="Q318" s="234" t="n"/>
      <c r="S318" s="138" t="n"/>
      <c r="T318" s="181" t="n"/>
      <c r="U318" s="234" t="n"/>
      <c r="W318" s="138" t="n"/>
      <c r="Y318" s="138" t="n"/>
      <c r="AA318" s="138" t="n"/>
      <c r="AC318" s="138" t="n"/>
      <c r="AE318" s="138" t="n"/>
      <c r="AG318" s="138" t="n"/>
      <c r="AI318" s="138" t="n"/>
      <c r="AJ318" s="239" t="n"/>
    </row>
    <row customHeight="1" ht="15.75" r="319" s="136" spans="1:53">
      <c r="B319" s="233" t="n"/>
      <c r="H319" s="238" t="n"/>
      <c r="I319" s="234" t="n"/>
      <c r="J319" s="238" t="n"/>
      <c r="K319" s="234" t="n"/>
      <c r="L319" s="238" t="n"/>
      <c r="M319" s="138" t="n"/>
      <c r="O319" s="138" t="n"/>
      <c r="P319" s="152" t="n"/>
      <c r="Q319" s="234" t="n"/>
      <c r="S319" s="138" t="n"/>
      <c r="T319" s="152" t="n"/>
      <c r="U319" s="234" t="n"/>
      <c r="W319" s="138" t="n"/>
      <c r="Y319" s="138" t="n"/>
      <c r="AA319" s="138" t="n"/>
      <c r="AC319" s="138" t="n"/>
      <c r="AE319" s="138" t="n"/>
      <c r="AG319" s="138" t="n"/>
      <c r="AI319" s="138" t="n"/>
      <c r="AJ319" s="239" t="n"/>
    </row>
    <row customHeight="1" ht="15.75" r="320" s="136" spans="1:53">
      <c r="B320" s="233" t="n"/>
      <c r="H320" s="238" t="n"/>
      <c r="I320" s="234" t="n"/>
      <c r="J320" s="238" t="n"/>
      <c r="K320" s="234" t="n"/>
      <c r="L320" s="238" t="n"/>
      <c r="M320" s="138" t="n"/>
      <c r="O320" s="138" t="n"/>
      <c r="P320" s="181" t="n"/>
      <c r="Q320" s="234" t="n"/>
      <c r="S320" s="138" t="n"/>
      <c r="T320" s="181" t="n"/>
      <c r="U320" s="234" t="n"/>
      <c r="W320" s="138" t="n"/>
      <c r="Y320" s="138" t="n"/>
      <c r="AA320" s="138" t="n"/>
      <c r="AC320" s="138" t="n"/>
      <c r="AE320" s="138" t="n"/>
      <c r="AG320" s="138" t="n"/>
      <c r="AI320" s="138" t="n"/>
      <c r="AJ320" s="239" t="n"/>
    </row>
    <row customHeight="1" ht="15.75" r="321" s="136" spans="1:53">
      <c r="B321" s="233" t="n"/>
      <c r="H321" s="238" t="n"/>
      <c r="I321" s="234" t="n"/>
      <c r="J321" s="238" t="n"/>
      <c r="K321" s="234" t="n"/>
      <c r="L321" s="238" t="n"/>
      <c r="M321" s="138" t="n"/>
      <c r="O321" s="138" t="n"/>
      <c r="P321" s="152" t="n"/>
      <c r="Q321" s="234" t="n"/>
      <c r="S321" s="138" t="n"/>
      <c r="T321" s="152" t="n"/>
      <c r="U321" s="234" t="n"/>
      <c r="W321" s="138" t="n"/>
      <c r="Y321" s="138" t="n"/>
      <c r="AA321" s="138" t="n"/>
      <c r="AC321" s="138" t="n"/>
      <c r="AE321" s="138" t="n"/>
      <c r="AG321" s="138" t="n"/>
      <c r="AI321" s="138" t="n"/>
      <c r="AJ321" s="239" t="n"/>
    </row>
    <row customHeight="1" ht="15.75" r="322" s="136" spans="1:53">
      <c r="B322" s="233" t="n"/>
      <c r="H322" s="238" t="n"/>
      <c r="I322" s="234" t="n"/>
      <c r="J322" s="238" t="n"/>
      <c r="K322" s="234" t="n"/>
      <c r="L322" s="238" t="n"/>
      <c r="M322" s="138" t="n"/>
      <c r="O322" s="138" t="n"/>
      <c r="P322" s="181" t="n"/>
      <c r="Q322" s="234" t="n"/>
      <c r="S322" s="138" t="n"/>
      <c r="T322" s="181" t="n"/>
      <c r="U322" s="234" t="n"/>
      <c r="W322" s="138" t="n"/>
      <c r="Y322" s="138" t="n"/>
      <c r="AA322" s="138" t="n"/>
      <c r="AC322" s="138" t="n"/>
      <c r="AE322" s="138" t="n"/>
      <c r="AG322" s="138" t="n"/>
      <c r="AI322" s="138" t="n"/>
      <c r="AJ322" s="239" t="n"/>
    </row>
    <row customHeight="1" ht="15.75" r="323" s="136" spans="1:53">
      <c r="B323" s="233" t="n"/>
      <c r="H323" s="238" t="n"/>
      <c r="I323" s="234" t="n"/>
      <c r="J323" s="238" t="n"/>
      <c r="K323" s="234" t="n"/>
      <c r="L323" s="238" t="n"/>
      <c r="M323" s="138" t="n"/>
      <c r="O323" s="138" t="n"/>
      <c r="P323" s="152" t="n"/>
      <c r="Q323" s="234" t="n"/>
      <c r="S323" s="138" t="n"/>
      <c r="T323" s="152" t="n"/>
      <c r="U323" s="234" t="n"/>
      <c r="W323" s="138" t="n"/>
      <c r="Y323" s="138" t="n"/>
      <c r="AA323" s="138" t="n"/>
      <c r="AC323" s="138" t="n"/>
      <c r="AE323" s="138" t="n"/>
      <c r="AG323" s="138" t="n"/>
      <c r="AI323" s="138" t="n"/>
      <c r="AJ323" s="239" t="n"/>
    </row>
    <row customHeight="1" ht="15.75" r="324" s="136" spans="1:53">
      <c r="B324" s="233" t="n"/>
      <c r="H324" s="238" t="n"/>
      <c r="I324" s="234" t="n"/>
      <c r="J324" s="238" t="n"/>
      <c r="K324" s="234" t="n"/>
      <c r="L324" s="238" t="n"/>
      <c r="M324" s="138" t="n"/>
      <c r="O324" s="138" t="n"/>
      <c r="P324" s="181" t="n"/>
      <c r="Q324" s="234" t="n"/>
      <c r="S324" s="138" t="n"/>
      <c r="T324" s="181" t="n"/>
      <c r="U324" s="234" t="n"/>
      <c r="W324" s="138" t="n"/>
      <c r="Y324" s="138" t="n"/>
      <c r="AA324" s="138" t="n"/>
      <c r="AC324" s="138" t="n"/>
      <c r="AE324" s="138" t="n"/>
      <c r="AG324" s="138" t="n"/>
      <c r="AI324" s="138" t="n"/>
      <c r="AJ324" s="239" t="n"/>
    </row>
    <row customHeight="1" ht="15.75" r="325" s="136" spans="1:53">
      <c r="B325" s="233" t="n"/>
      <c r="H325" s="238" t="n"/>
      <c r="I325" s="234" t="n"/>
      <c r="J325" s="238" t="n"/>
      <c r="K325" s="234" t="n"/>
      <c r="L325" s="238" t="n"/>
      <c r="M325" s="138" t="n"/>
      <c r="O325" s="138" t="n"/>
      <c r="P325" s="152" t="n"/>
      <c r="Q325" s="234" t="n"/>
      <c r="S325" s="138" t="n"/>
      <c r="T325" s="152" t="n"/>
      <c r="U325" s="234" t="n"/>
      <c r="W325" s="138" t="n"/>
      <c r="Y325" s="138" t="n"/>
      <c r="AA325" s="138" t="n"/>
      <c r="AC325" s="138" t="n"/>
      <c r="AE325" s="138" t="n"/>
      <c r="AG325" s="138" t="n"/>
      <c r="AI325" s="138" t="n"/>
      <c r="AJ325" s="239" t="n"/>
    </row>
    <row customHeight="1" ht="15.75" r="326" s="136" spans="1:53">
      <c r="B326" s="233" t="n"/>
      <c r="H326" s="238" t="n"/>
      <c r="I326" s="234" t="n"/>
      <c r="J326" s="238" t="n"/>
      <c r="K326" s="234" t="n"/>
      <c r="L326" s="238" t="n"/>
      <c r="M326" s="138" t="n"/>
      <c r="O326" s="138" t="n"/>
      <c r="P326" s="181" t="n"/>
      <c r="Q326" s="234" t="n"/>
      <c r="S326" s="138" t="n"/>
      <c r="T326" s="181" t="n"/>
      <c r="U326" s="234" t="n"/>
      <c r="W326" s="138" t="n"/>
      <c r="Y326" s="138" t="n"/>
      <c r="AA326" s="138" t="n"/>
      <c r="AC326" s="138" t="n"/>
      <c r="AE326" s="138" t="n"/>
      <c r="AG326" s="138" t="n"/>
      <c r="AI326" s="138" t="n"/>
      <c r="AJ326" s="239" t="n"/>
    </row>
    <row customHeight="1" ht="15.75" r="327" s="136" spans="1:53">
      <c r="B327" s="233" t="n"/>
      <c r="H327" s="238" t="n"/>
      <c r="I327" s="234" t="n"/>
      <c r="J327" s="238" t="n"/>
      <c r="K327" s="234" t="n"/>
      <c r="L327" s="238" t="n"/>
      <c r="M327" s="138" t="n"/>
      <c r="O327" s="138" t="n"/>
      <c r="P327" s="152" t="n"/>
      <c r="Q327" s="234" t="n"/>
      <c r="S327" s="138" t="n"/>
      <c r="T327" s="152" t="n"/>
      <c r="U327" s="234" t="n"/>
      <c r="W327" s="138" t="n"/>
      <c r="Y327" s="138" t="n"/>
      <c r="AA327" s="138" t="n"/>
      <c r="AC327" s="138" t="n"/>
      <c r="AE327" s="138" t="n"/>
      <c r="AG327" s="138" t="n"/>
      <c r="AI327" s="138" t="n"/>
      <c r="AJ327" s="239" t="n"/>
    </row>
    <row customHeight="1" ht="15.75" r="328" s="136" spans="1:53">
      <c r="B328" s="233" t="n"/>
      <c r="H328" s="238" t="n"/>
      <c r="I328" s="234" t="n"/>
      <c r="J328" s="238" t="n"/>
      <c r="K328" s="234" t="n"/>
      <c r="L328" s="238" t="n"/>
      <c r="M328" s="138" t="n"/>
      <c r="O328" s="138" t="n"/>
      <c r="P328" s="181" t="n"/>
      <c r="Q328" s="234" t="n"/>
      <c r="S328" s="138" t="n"/>
      <c r="T328" s="181" t="n"/>
      <c r="U328" s="234" t="n"/>
      <c r="W328" s="138" t="n"/>
      <c r="Y328" s="138" t="n"/>
      <c r="AA328" s="138" t="n"/>
      <c r="AC328" s="138" t="n"/>
      <c r="AE328" s="138" t="n"/>
      <c r="AG328" s="138" t="n"/>
      <c r="AI328" s="138" t="n"/>
      <c r="AJ328" s="239" t="n"/>
    </row>
    <row customHeight="1" ht="15.75" r="329" s="136" spans="1:53">
      <c r="B329" s="233" t="n"/>
      <c r="H329" s="238" t="n"/>
      <c r="I329" s="234" t="n"/>
      <c r="J329" s="238" t="n"/>
      <c r="K329" s="234" t="n"/>
      <c r="L329" s="238" t="n"/>
      <c r="M329" s="138" t="n"/>
      <c r="O329" s="138" t="n"/>
      <c r="P329" s="152" t="n"/>
      <c r="Q329" s="234" t="n"/>
      <c r="S329" s="138" t="n"/>
      <c r="T329" s="152" t="n"/>
      <c r="U329" s="234" t="n"/>
      <c r="W329" s="138" t="n"/>
      <c r="Y329" s="138" t="n"/>
      <c r="AA329" s="138" t="n"/>
      <c r="AC329" s="138" t="n"/>
      <c r="AE329" s="138" t="n"/>
      <c r="AG329" s="138" t="n"/>
      <c r="AI329" s="138" t="n"/>
      <c r="AJ329" s="239" t="n"/>
    </row>
    <row customHeight="1" ht="15.75" r="330" s="136" spans="1:53">
      <c r="B330" s="233" t="n"/>
      <c r="H330" s="238" t="n"/>
      <c r="I330" s="234" t="n"/>
      <c r="J330" s="238" t="n"/>
      <c r="K330" s="234" t="n"/>
      <c r="L330" s="238" t="n"/>
      <c r="M330" s="138" t="n"/>
      <c r="O330" s="138" t="n"/>
      <c r="P330" s="181" t="n"/>
      <c r="Q330" s="234" t="n"/>
      <c r="S330" s="138" t="n"/>
      <c r="T330" s="181" t="n"/>
      <c r="U330" s="234" t="n"/>
      <c r="W330" s="138" t="n"/>
      <c r="Y330" s="138" t="n"/>
      <c r="AA330" s="138" t="n"/>
      <c r="AC330" s="138" t="n"/>
      <c r="AE330" s="138" t="n"/>
      <c r="AG330" s="138" t="n"/>
      <c r="AI330" s="138" t="n"/>
      <c r="AJ330" s="239" t="n"/>
    </row>
    <row customHeight="1" ht="15.75" r="331" s="136" spans="1:53">
      <c r="B331" s="233" t="n"/>
      <c r="H331" s="238" t="n"/>
      <c r="I331" s="234" t="n"/>
      <c r="J331" s="238" t="n"/>
      <c r="K331" s="234" t="n"/>
      <c r="L331" s="238" t="n"/>
      <c r="M331" s="138" t="n"/>
      <c r="O331" s="138" t="n"/>
      <c r="P331" s="152" t="n"/>
      <c r="Q331" s="234" t="n"/>
      <c r="S331" s="138" t="n"/>
      <c r="T331" s="152" t="n"/>
      <c r="U331" s="234" t="n"/>
      <c r="W331" s="138" t="n"/>
      <c r="Y331" s="138" t="n"/>
      <c r="AA331" s="138" t="n"/>
      <c r="AC331" s="138" t="n"/>
      <c r="AE331" s="138" t="n"/>
      <c r="AG331" s="138" t="n"/>
      <c r="AI331" s="138" t="n"/>
      <c r="AJ331" s="239" t="n"/>
    </row>
    <row customHeight="1" ht="15.75" r="332" s="136" spans="1:53">
      <c r="B332" s="233" t="n"/>
      <c r="H332" s="238" t="n"/>
      <c r="I332" s="234" t="n"/>
      <c r="J332" s="238" t="n"/>
      <c r="K332" s="234" t="n"/>
      <c r="L332" s="238" t="n"/>
      <c r="M332" s="138" t="n"/>
      <c r="O332" s="138" t="n"/>
      <c r="P332" s="181" t="n"/>
      <c r="Q332" s="234" t="n"/>
      <c r="S332" s="138" t="n"/>
      <c r="T332" s="181" t="n"/>
      <c r="U332" s="234" t="n"/>
      <c r="W332" s="138" t="n"/>
      <c r="Y332" s="138" t="n"/>
      <c r="AA332" s="138" t="n"/>
      <c r="AC332" s="138" t="n"/>
      <c r="AE332" s="138" t="n"/>
      <c r="AG332" s="138" t="n"/>
      <c r="AI332" s="138" t="n"/>
      <c r="AJ332" s="239" t="n"/>
    </row>
    <row customHeight="1" ht="15.75" r="333" s="136" spans="1:53">
      <c r="B333" s="233" t="n"/>
      <c r="H333" s="238" t="n"/>
      <c r="I333" s="234" t="n"/>
      <c r="J333" s="238" t="n"/>
      <c r="K333" s="234" t="n"/>
      <c r="L333" s="238" t="n"/>
      <c r="M333" s="138" t="n"/>
      <c r="O333" s="138" t="n"/>
      <c r="P333" s="152" t="n"/>
      <c r="Q333" s="234" t="n"/>
      <c r="S333" s="138" t="n"/>
      <c r="T333" s="152" t="n"/>
      <c r="U333" s="234" t="n"/>
      <c r="W333" s="138" t="n"/>
      <c r="Y333" s="138" t="n"/>
      <c r="AA333" s="138" t="n"/>
      <c r="AC333" s="138" t="n"/>
      <c r="AE333" s="138" t="n"/>
      <c r="AG333" s="138" t="n"/>
      <c r="AI333" s="138" t="n"/>
      <c r="AJ333" s="239" t="n"/>
    </row>
    <row customHeight="1" ht="15.75" r="334" s="136" spans="1:53">
      <c r="B334" s="233" t="n"/>
      <c r="H334" s="238" t="n"/>
      <c r="I334" s="234" t="n"/>
      <c r="J334" s="238" t="n"/>
      <c r="K334" s="234" t="n"/>
      <c r="L334" s="238" t="n"/>
      <c r="M334" s="138" t="n"/>
      <c r="O334" s="138" t="n"/>
      <c r="P334" s="181" t="n"/>
      <c r="Q334" s="234" t="n"/>
      <c r="S334" s="138" t="n"/>
      <c r="T334" s="181" t="n"/>
      <c r="U334" s="234" t="n"/>
      <c r="W334" s="138" t="n"/>
      <c r="Y334" s="138" t="n"/>
      <c r="AA334" s="138" t="n"/>
      <c r="AC334" s="138" t="n"/>
      <c r="AE334" s="138" t="n"/>
      <c r="AG334" s="138" t="n"/>
      <c r="AI334" s="138" t="n"/>
      <c r="AJ334" s="239" t="n"/>
    </row>
    <row customHeight="1" ht="15.75" r="335" s="136" spans="1:53">
      <c r="B335" s="233" t="n"/>
      <c r="H335" s="238" t="n"/>
      <c r="I335" s="234" t="n"/>
      <c r="J335" s="238" t="n"/>
      <c r="K335" s="234" t="n"/>
      <c r="L335" s="238" t="n"/>
      <c r="M335" s="138" t="n"/>
      <c r="O335" s="138" t="n"/>
      <c r="P335" s="152" t="n"/>
      <c r="Q335" s="234" t="n"/>
      <c r="S335" s="138" t="n"/>
      <c r="T335" s="152" t="n"/>
      <c r="U335" s="234" t="n"/>
      <c r="W335" s="138" t="n"/>
      <c r="Y335" s="138" t="n"/>
      <c r="AA335" s="138" t="n"/>
      <c r="AC335" s="138" t="n"/>
      <c r="AE335" s="138" t="n"/>
      <c r="AG335" s="138" t="n"/>
      <c r="AI335" s="138" t="n"/>
      <c r="AJ335" s="239" t="n"/>
    </row>
    <row customHeight="1" ht="15.75" r="336" s="136" spans="1:53">
      <c r="B336" s="233" t="n"/>
      <c r="H336" s="238" t="n"/>
      <c r="I336" s="234" t="n"/>
      <c r="J336" s="238" t="n"/>
      <c r="K336" s="234" t="n"/>
      <c r="L336" s="238" t="n"/>
      <c r="M336" s="138" t="n"/>
      <c r="O336" s="138" t="n"/>
      <c r="P336" s="181" t="n"/>
      <c r="Q336" s="234" t="n"/>
      <c r="S336" s="138" t="n"/>
      <c r="T336" s="181" t="n"/>
      <c r="U336" s="234" t="n"/>
      <c r="W336" s="138" t="n"/>
      <c r="Y336" s="138" t="n"/>
      <c r="AA336" s="138" t="n"/>
      <c r="AC336" s="138" t="n"/>
      <c r="AE336" s="138" t="n"/>
      <c r="AG336" s="138" t="n"/>
      <c r="AI336" s="138" t="n"/>
      <c r="AJ336" s="239" t="n"/>
    </row>
    <row customHeight="1" ht="15.75" r="337" s="136" spans="1:53">
      <c r="B337" s="233" t="n"/>
      <c r="H337" s="238" t="n"/>
      <c r="I337" s="234" t="n"/>
      <c r="J337" s="238" t="n"/>
      <c r="K337" s="234" t="n"/>
      <c r="L337" s="238" t="n"/>
      <c r="M337" s="138" t="n"/>
      <c r="O337" s="138" t="n"/>
      <c r="P337" s="152" t="n"/>
      <c r="Q337" s="234" t="n"/>
      <c r="S337" s="138" t="n"/>
      <c r="T337" s="152" t="n"/>
      <c r="U337" s="234" t="n"/>
      <c r="W337" s="138" t="n"/>
      <c r="Y337" s="138" t="n"/>
      <c r="AA337" s="138" t="n"/>
      <c r="AC337" s="138" t="n"/>
      <c r="AE337" s="138" t="n"/>
      <c r="AG337" s="138" t="n"/>
      <c r="AI337" s="138" t="n"/>
      <c r="AJ337" s="239" t="n"/>
    </row>
    <row customHeight="1" ht="15.75" r="338" s="136" spans="1:53">
      <c r="B338" s="233" t="n"/>
      <c r="H338" s="238" t="n"/>
      <c r="I338" s="234" t="n"/>
      <c r="J338" s="238" t="n"/>
      <c r="K338" s="234" t="n"/>
      <c r="L338" s="238" t="n"/>
      <c r="M338" s="138" t="n"/>
      <c r="O338" s="138" t="n"/>
      <c r="P338" s="181" t="n"/>
      <c r="Q338" s="234" t="n"/>
      <c r="S338" s="138" t="n"/>
      <c r="T338" s="181" t="n"/>
      <c r="U338" s="234" t="n"/>
      <c r="W338" s="138" t="n"/>
      <c r="Y338" s="138" t="n"/>
      <c r="AA338" s="138" t="n"/>
      <c r="AC338" s="138" t="n"/>
      <c r="AE338" s="138" t="n"/>
      <c r="AG338" s="138" t="n"/>
      <c r="AI338" s="138" t="n"/>
      <c r="AJ338" s="239" t="n"/>
    </row>
    <row customHeight="1" ht="15.75" r="339" s="136" spans="1:53">
      <c r="B339" s="233" t="n"/>
      <c r="H339" s="238" t="n"/>
      <c r="I339" s="234" t="n"/>
      <c r="J339" s="238" t="n"/>
      <c r="K339" s="234" t="n"/>
      <c r="L339" s="238" t="n"/>
      <c r="M339" s="138" t="n"/>
      <c r="O339" s="138" t="n"/>
      <c r="P339" s="152" t="n"/>
      <c r="Q339" s="234" t="n"/>
      <c r="S339" s="138" t="n"/>
      <c r="T339" s="152" t="n"/>
      <c r="U339" s="234" t="n"/>
      <c r="W339" s="138" t="n"/>
      <c r="Y339" s="138" t="n"/>
      <c r="AA339" s="138" t="n"/>
      <c r="AC339" s="138" t="n"/>
      <c r="AE339" s="138" t="n"/>
      <c r="AG339" s="138" t="n"/>
      <c r="AI339" s="138" t="n"/>
      <c r="AJ339" s="239" t="n"/>
    </row>
    <row customHeight="1" ht="15.75" r="340" s="136" spans="1:53">
      <c r="B340" s="233" t="n"/>
      <c r="H340" s="238" t="n"/>
      <c r="I340" s="234" t="n"/>
      <c r="J340" s="238" t="n"/>
      <c r="K340" s="234" t="n"/>
      <c r="L340" s="238" t="n"/>
      <c r="M340" s="138" t="n"/>
      <c r="O340" s="138" t="n"/>
      <c r="P340" s="181" t="n"/>
      <c r="Q340" s="234" t="n"/>
      <c r="S340" s="138" t="n"/>
      <c r="T340" s="181" t="n"/>
      <c r="U340" s="234" t="n"/>
      <c r="W340" s="138" t="n"/>
      <c r="Y340" s="138" t="n"/>
      <c r="AA340" s="138" t="n"/>
      <c r="AC340" s="138" t="n"/>
      <c r="AE340" s="138" t="n"/>
      <c r="AG340" s="138" t="n"/>
      <c r="AI340" s="138" t="n"/>
      <c r="AJ340" s="239" t="n"/>
    </row>
    <row customHeight="1" ht="15.75" r="341" s="136" spans="1:53">
      <c r="B341" s="233" t="n"/>
      <c r="H341" s="238" t="n"/>
      <c r="I341" s="234" t="n"/>
      <c r="J341" s="238" t="n"/>
      <c r="K341" s="234" t="n"/>
      <c r="L341" s="238" t="n"/>
      <c r="M341" s="138" t="n"/>
      <c r="O341" s="138" t="n"/>
      <c r="P341" s="152" t="n"/>
      <c r="Q341" s="234" t="n"/>
      <c r="S341" s="138" t="n"/>
      <c r="T341" s="152" t="n"/>
      <c r="U341" s="234" t="n"/>
      <c r="W341" s="138" t="n"/>
      <c r="Y341" s="138" t="n"/>
      <c r="AA341" s="138" t="n"/>
      <c r="AC341" s="138" t="n"/>
      <c r="AE341" s="138" t="n"/>
      <c r="AG341" s="138" t="n"/>
      <c r="AI341" s="138" t="n"/>
      <c r="AJ341" s="239" t="n"/>
    </row>
    <row customHeight="1" ht="15.75" r="342" s="136" spans="1:53">
      <c r="B342" s="233" t="n"/>
      <c r="H342" s="238" t="n"/>
      <c r="I342" s="234" t="n"/>
      <c r="J342" s="238" t="n"/>
      <c r="K342" s="234" t="n"/>
      <c r="L342" s="238" t="n"/>
      <c r="M342" s="138" t="n"/>
      <c r="O342" s="138" t="n"/>
      <c r="P342" s="181" t="n"/>
      <c r="Q342" s="234" t="n"/>
      <c r="S342" s="138" t="n"/>
      <c r="T342" s="181" t="n"/>
      <c r="U342" s="234" t="n"/>
      <c r="W342" s="138" t="n"/>
      <c r="Y342" s="138" t="n"/>
      <c r="AA342" s="138" t="n"/>
      <c r="AC342" s="138" t="n"/>
      <c r="AE342" s="138" t="n"/>
      <c r="AG342" s="138" t="n"/>
      <c r="AI342" s="138" t="n"/>
      <c r="AJ342" s="239" t="n"/>
    </row>
    <row customHeight="1" ht="15.75" r="343" s="136" spans="1:53">
      <c r="B343" s="233" t="n"/>
      <c r="H343" s="238" t="n"/>
      <c r="I343" s="234" t="n"/>
      <c r="J343" s="238" t="n"/>
      <c r="K343" s="234" t="n"/>
      <c r="L343" s="238" t="n"/>
      <c r="M343" s="138" t="n"/>
      <c r="O343" s="138" t="n"/>
      <c r="P343" s="152" t="n"/>
      <c r="Q343" s="234" t="n"/>
      <c r="S343" s="138" t="n"/>
      <c r="T343" s="152" t="n"/>
      <c r="U343" s="234" t="n"/>
      <c r="W343" s="138" t="n"/>
      <c r="Y343" s="138" t="n"/>
      <c r="AA343" s="138" t="n"/>
      <c r="AC343" s="138" t="n"/>
      <c r="AE343" s="138" t="n"/>
      <c r="AG343" s="138" t="n"/>
      <c r="AI343" s="138" t="n"/>
      <c r="AJ343" s="239" t="n"/>
    </row>
    <row customHeight="1" ht="15.75" r="344" s="136" spans="1:53">
      <c r="B344" s="233" t="n"/>
      <c r="H344" s="238" t="n"/>
      <c r="I344" s="234" t="n"/>
      <c r="J344" s="238" t="n"/>
      <c r="K344" s="234" t="n"/>
      <c r="L344" s="238" t="n"/>
      <c r="M344" s="138" t="n"/>
      <c r="O344" s="138" t="n"/>
      <c r="P344" s="181" t="n"/>
      <c r="Q344" s="234" t="n"/>
      <c r="S344" s="138" t="n"/>
      <c r="T344" s="181" t="n"/>
      <c r="U344" s="234" t="n"/>
      <c r="W344" s="138" t="n"/>
      <c r="Y344" s="138" t="n"/>
      <c r="AA344" s="138" t="n"/>
      <c r="AC344" s="138" t="n"/>
      <c r="AE344" s="138" t="n"/>
      <c r="AG344" s="138" t="n"/>
      <c r="AI344" s="138" t="n"/>
      <c r="AJ344" s="239" t="n"/>
    </row>
    <row customHeight="1" ht="15.75" r="345" s="136" spans="1:53">
      <c r="B345" s="233" t="n"/>
      <c r="H345" s="238" t="n"/>
      <c r="I345" s="234" t="n"/>
      <c r="J345" s="238" t="n"/>
      <c r="K345" s="234" t="n"/>
      <c r="L345" s="238" t="n"/>
      <c r="M345" s="138" t="n"/>
      <c r="O345" s="138" t="n"/>
      <c r="P345" s="152" t="n"/>
      <c r="Q345" s="234" t="n"/>
      <c r="S345" s="138" t="n"/>
      <c r="T345" s="152" t="n"/>
      <c r="U345" s="234" t="n"/>
      <c r="W345" s="138" t="n"/>
      <c r="Y345" s="138" t="n"/>
      <c r="AA345" s="138" t="n"/>
      <c r="AC345" s="138" t="n"/>
      <c r="AE345" s="138" t="n"/>
      <c r="AG345" s="138" t="n"/>
      <c r="AI345" s="138" t="n"/>
      <c r="AJ345" s="239" t="n"/>
    </row>
    <row customHeight="1" ht="15.75" r="346" s="136" spans="1:53">
      <c r="B346" s="233" t="n"/>
      <c r="H346" s="238" t="n"/>
      <c r="I346" s="234" t="n"/>
      <c r="J346" s="238" t="n"/>
      <c r="K346" s="234" t="n"/>
      <c r="L346" s="238" t="n"/>
      <c r="M346" s="138" t="n"/>
      <c r="O346" s="138" t="n"/>
      <c r="P346" s="181" t="n"/>
      <c r="Q346" s="234" t="n"/>
      <c r="S346" s="138" t="n"/>
      <c r="T346" s="181" t="n"/>
      <c r="U346" s="234" t="n"/>
      <c r="W346" s="138" t="n"/>
      <c r="Y346" s="138" t="n"/>
      <c r="AA346" s="138" t="n"/>
      <c r="AC346" s="138" t="n"/>
      <c r="AE346" s="138" t="n"/>
      <c r="AG346" s="138" t="n"/>
      <c r="AI346" s="138" t="n"/>
      <c r="AJ346" s="239" t="n"/>
    </row>
    <row customHeight="1" ht="15.75" r="347" s="136" spans="1:53">
      <c r="B347" s="233" t="n"/>
      <c r="H347" s="238" t="n"/>
      <c r="I347" s="234" t="n"/>
      <c r="J347" s="238" t="n"/>
      <c r="K347" s="234" t="n"/>
      <c r="L347" s="238" t="n"/>
      <c r="M347" s="138" t="n"/>
      <c r="O347" s="138" t="n"/>
      <c r="P347" s="152" t="n"/>
      <c r="Q347" s="234" t="n"/>
      <c r="S347" s="138" t="n"/>
      <c r="T347" s="152" t="n"/>
      <c r="U347" s="234" t="n"/>
      <c r="W347" s="138" t="n"/>
      <c r="Y347" s="138" t="n"/>
      <c r="AA347" s="138" t="n"/>
      <c r="AC347" s="138" t="n"/>
      <c r="AE347" s="138" t="n"/>
      <c r="AG347" s="138" t="n"/>
      <c r="AI347" s="138" t="n"/>
      <c r="AJ347" s="239" t="n"/>
    </row>
    <row customHeight="1" ht="15.75" r="348" s="136" spans="1:53">
      <c r="B348" s="233" t="n"/>
      <c r="H348" s="238" t="n"/>
      <c r="I348" s="234" t="n"/>
      <c r="J348" s="238" t="n"/>
      <c r="K348" s="234" t="n"/>
      <c r="L348" s="238" t="n"/>
      <c r="M348" s="138" t="n"/>
      <c r="O348" s="138" t="n"/>
      <c r="P348" s="181" t="n"/>
      <c r="Q348" s="234" t="n"/>
      <c r="S348" s="138" t="n"/>
      <c r="T348" s="181" t="n"/>
      <c r="U348" s="234" t="n"/>
      <c r="W348" s="138" t="n"/>
      <c r="Y348" s="138" t="n"/>
      <c r="AA348" s="138" t="n"/>
      <c r="AC348" s="138" t="n"/>
      <c r="AE348" s="138" t="n"/>
      <c r="AG348" s="138" t="n"/>
      <c r="AI348" s="138" t="n"/>
      <c r="AJ348" s="239" t="n"/>
    </row>
    <row customHeight="1" ht="15.75" r="349" s="136" spans="1:53">
      <c r="B349" s="233" t="n"/>
      <c r="H349" s="238" t="n"/>
      <c r="I349" s="234" t="n"/>
      <c r="J349" s="238" t="n"/>
      <c r="K349" s="234" t="n"/>
      <c r="L349" s="238" t="n"/>
      <c r="M349" s="138" t="n"/>
      <c r="O349" s="138" t="n"/>
      <c r="P349" s="152" t="n"/>
      <c r="Q349" s="234" t="n"/>
      <c r="S349" s="138" t="n"/>
      <c r="T349" s="152" t="n"/>
      <c r="U349" s="234" t="n"/>
      <c r="W349" s="138" t="n"/>
      <c r="Y349" s="138" t="n"/>
      <c r="AA349" s="138" t="n"/>
      <c r="AC349" s="138" t="n"/>
      <c r="AE349" s="138" t="n"/>
      <c r="AG349" s="138" t="n"/>
      <c r="AI349" s="138" t="n"/>
      <c r="AJ349" s="239" t="n"/>
    </row>
    <row customHeight="1" ht="15.75" r="350" s="136" spans="1:53">
      <c r="B350" s="233" t="n"/>
      <c r="H350" s="238" t="n"/>
      <c r="I350" s="234" t="n"/>
      <c r="J350" s="238" t="n"/>
      <c r="K350" s="234" t="n"/>
      <c r="L350" s="238" t="n"/>
      <c r="M350" s="138" t="n"/>
      <c r="O350" s="138" t="n"/>
      <c r="P350" s="181" t="n"/>
      <c r="Q350" s="234" t="n"/>
      <c r="S350" s="138" t="n"/>
      <c r="T350" s="181" t="n"/>
      <c r="U350" s="234" t="n"/>
      <c r="W350" s="138" t="n"/>
      <c r="Y350" s="138" t="n"/>
      <c r="AA350" s="138" t="n"/>
      <c r="AC350" s="138" t="n"/>
      <c r="AE350" s="138" t="n"/>
      <c r="AG350" s="138" t="n"/>
      <c r="AI350" s="138" t="n"/>
      <c r="AJ350" s="239" t="n"/>
    </row>
    <row customHeight="1" ht="15.75" r="351" s="136" spans="1:53">
      <c r="B351" s="233" t="n"/>
      <c r="H351" s="238" t="n"/>
      <c r="I351" s="234" t="n"/>
      <c r="J351" s="238" t="n"/>
      <c r="K351" s="234" t="n"/>
      <c r="L351" s="238" t="n"/>
      <c r="M351" s="138" t="n"/>
      <c r="O351" s="138" t="n"/>
      <c r="P351" s="152" t="n"/>
      <c r="Q351" s="234" t="n"/>
      <c r="S351" s="138" t="n"/>
      <c r="T351" s="152" t="n"/>
      <c r="U351" s="234" t="n"/>
      <c r="W351" s="138" t="n"/>
      <c r="Y351" s="138" t="n"/>
      <c r="AA351" s="138" t="n"/>
      <c r="AC351" s="138" t="n"/>
      <c r="AE351" s="138" t="n"/>
      <c r="AG351" s="138" t="n"/>
      <c r="AI351" s="138" t="n"/>
      <c r="AJ351" s="239" t="n"/>
    </row>
    <row customHeight="1" ht="15.75" r="352" s="136" spans="1:53">
      <c r="B352" s="233" t="n"/>
      <c r="H352" s="238" t="n"/>
      <c r="I352" s="234" t="n"/>
      <c r="J352" s="238" t="n"/>
      <c r="K352" s="234" t="n"/>
      <c r="L352" s="238" t="n"/>
      <c r="M352" s="138" t="n"/>
      <c r="O352" s="138" t="n"/>
      <c r="P352" s="181" t="n"/>
      <c r="Q352" s="234" t="n"/>
      <c r="S352" s="138" t="n"/>
      <c r="T352" s="181" t="n"/>
      <c r="U352" s="234" t="n"/>
      <c r="W352" s="138" t="n"/>
      <c r="Y352" s="138" t="n"/>
      <c r="AA352" s="138" t="n"/>
      <c r="AC352" s="138" t="n"/>
      <c r="AE352" s="138" t="n"/>
      <c r="AG352" s="138" t="n"/>
      <c r="AI352" s="138" t="n"/>
      <c r="AJ352" s="239" t="n"/>
    </row>
    <row customHeight="1" ht="15.75" r="353" s="136" spans="1:53">
      <c r="B353" s="233" t="n"/>
      <c r="H353" s="238" t="n"/>
      <c r="I353" s="234" t="n"/>
      <c r="J353" s="238" t="n"/>
      <c r="K353" s="234" t="n"/>
      <c r="L353" s="238" t="n"/>
      <c r="M353" s="138" t="n"/>
      <c r="O353" s="138" t="n"/>
      <c r="P353" s="152" t="n"/>
      <c r="Q353" s="234" t="n"/>
      <c r="S353" s="138" t="n"/>
      <c r="T353" s="152" t="n"/>
      <c r="U353" s="234" t="n"/>
      <c r="W353" s="138" t="n"/>
      <c r="Y353" s="138" t="n"/>
      <c r="AA353" s="138" t="n"/>
      <c r="AC353" s="138" t="n"/>
      <c r="AE353" s="138" t="n"/>
      <c r="AG353" s="138" t="n"/>
      <c r="AI353" s="138" t="n"/>
      <c r="AJ353" s="239" t="n"/>
    </row>
    <row customHeight="1" ht="15.75" r="354" s="136" spans="1:53">
      <c r="B354" s="233" t="n"/>
      <c r="H354" s="238" t="n"/>
      <c r="I354" s="234" t="n"/>
      <c r="J354" s="238" t="n"/>
      <c r="K354" s="234" t="n"/>
      <c r="L354" s="238" t="n"/>
      <c r="M354" s="138" t="n"/>
      <c r="O354" s="138" t="n"/>
      <c r="P354" s="181" t="n"/>
      <c r="Q354" s="234" t="n"/>
      <c r="S354" s="138" t="n"/>
      <c r="T354" s="181" t="n"/>
      <c r="U354" s="234" t="n"/>
      <c r="W354" s="138" t="n"/>
      <c r="Y354" s="138" t="n"/>
      <c r="AA354" s="138" t="n"/>
      <c r="AC354" s="138" t="n"/>
      <c r="AE354" s="138" t="n"/>
      <c r="AG354" s="138" t="n"/>
      <c r="AI354" s="138" t="n"/>
      <c r="AJ354" s="239" t="n"/>
    </row>
    <row customHeight="1" ht="15.75" r="355" s="136" spans="1:53">
      <c r="B355" s="233" t="n"/>
      <c r="H355" s="238" t="n"/>
      <c r="I355" s="234" t="n"/>
      <c r="J355" s="238" t="n"/>
      <c r="K355" s="234" t="n"/>
      <c r="L355" s="238" t="n"/>
      <c r="M355" s="138" t="n"/>
      <c r="O355" s="138" t="n"/>
      <c r="P355" s="152" t="n"/>
      <c r="Q355" s="234" t="n"/>
      <c r="S355" s="138" t="n"/>
      <c r="T355" s="152" t="n"/>
      <c r="U355" s="234" t="n"/>
      <c r="W355" s="138" t="n"/>
      <c r="Y355" s="138" t="n"/>
      <c r="AA355" s="138" t="n"/>
      <c r="AC355" s="138" t="n"/>
      <c r="AE355" s="138" t="n"/>
      <c r="AG355" s="138" t="n"/>
      <c r="AI355" s="138" t="n"/>
      <c r="AJ355" s="239" t="n"/>
    </row>
    <row customHeight="1" ht="15.75" r="356" s="136" spans="1:53">
      <c r="B356" s="233" t="n"/>
      <c r="H356" s="238" t="n"/>
      <c r="I356" s="234" t="n"/>
      <c r="J356" s="238" t="n"/>
      <c r="K356" s="234" t="n"/>
      <c r="L356" s="238" t="n"/>
      <c r="M356" s="138" t="n"/>
      <c r="O356" s="138" t="n"/>
      <c r="P356" s="181" t="n"/>
      <c r="Q356" s="234" t="n"/>
      <c r="S356" s="138" t="n"/>
      <c r="T356" s="181" t="n"/>
      <c r="U356" s="234" t="n"/>
      <c r="W356" s="138" t="n"/>
      <c r="Y356" s="138" t="n"/>
      <c r="AA356" s="138" t="n"/>
      <c r="AC356" s="138" t="n"/>
      <c r="AE356" s="138" t="n"/>
      <c r="AG356" s="138" t="n"/>
      <c r="AI356" s="138" t="n"/>
      <c r="AJ356" s="239" t="n"/>
    </row>
    <row customHeight="1" ht="15.75" r="357" s="136" spans="1:53">
      <c r="B357" s="233" t="n"/>
      <c r="H357" s="238" t="n"/>
      <c r="I357" s="234" t="n"/>
      <c r="J357" s="238" t="n"/>
      <c r="K357" s="234" t="n"/>
      <c r="L357" s="238" t="n"/>
      <c r="M357" s="138" t="n"/>
      <c r="O357" s="138" t="n"/>
      <c r="P357" s="152" t="n"/>
      <c r="Q357" s="234" t="n"/>
      <c r="S357" s="138" t="n"/>
      <c r="T357" s="152" t="n"/>
      <c r="U357" s="234" t="n"/>
      <c r="W357" s="138" t="n"/>
      <c r="Y357" s="138" t="n"/>
      <c r="AA357" s="138" t="n"/>
      <c r="AC357" s="138" t="n"/>
      <c r="AE357" s="138" t="n"/>
      <c r="AG357" s="138" t="n"/>
      <c r="AI357" s="138" t="n"/>
      <c r="AJ357" s="239" t="n"/>
    </row>
    <row customHeight="1" ht="15.75" r="358" s="136" spans="1:53">
      <c r="B358" s="233" t="n"/>
      <c r="H358" s="238" t="n"/>
      <c r="I358" s="234" t="n"/>
      <c r="J358" s="238" t="n"/>
      <c r="K358" s="234" t="n"/>
      <c r="L358" s="238" t="n"/>
      <c r="M358" s="138" t="n"/>
      <c r="O358" s="138" t="n"/>
      <c r="P358" s="181" t="n"/>
      <c r="Q358" s="234" t="n"/>
      <c r="S358" s="138" t="n"/>
      <c r="T358" s="181" t="n"/>
      <c r="U358" s="234" t="n"/>
      <c r="W358" s="138" t="n"/>
      <c r="Y358" s="138" t="n"/>
      <c r="AA358" s="138" t="n"/>
      <c r="AC358" s="138" t="n"/>
      <c r="AE358" s="138" t="n"/>
      <c r="AG358" s="138" t="n"/>
      <c r="AI358" s="138" t="n"/>
      <c r="AJ358" s="239" t="n"/>
    </row>
    <row customHeight="1" ht="15.75" r="359" s="136" spans="1:53">
      <c r="B359" s="233" t="n"/>
      <c r="H359" s="238" t="n"/>
      <c r="I359" s="234" t="n"/>
      <c r="J359" s="238" t="n"/>
      <c r="K359" s="234" t="n"/>
      <c r="L359" s="238" t="n"/>
      <c r="M359" s="138" t="n"/>
      <c r="O359" s="138" t="n"/>
      <c r="P359" s="152" t="n"/>
      <c r="Q359" s="234" t="n"/>
      <c r="S359" s="138" t="n"/>
      <c r="T359" s="152" t="n"/>
      <c r="U359" s="234" t="n"/>
      <c r="W359" s="138" t="n"/>
      <c r="Y359" s="138" t="n"/>
      <c r="AA359" s="138" t="n"/>
      <c r="AC359" s="138" t="n"/>
      <c r="AE359" s="138" t="n"/>
      <c r="AG359" s="138" t="n"/>
      <c r="AI359" s="138" t="n"/>
      <c r="AJ359" s="239" t="n"/>
    </row>
    <row customHeight="1" ht="15.75" r="360" s="136" spans="1:53">
      <c r="B360" s="233" t="n"/>
      <c r="H360" s="238" t="n"/>
      <c r="I360" s="234" t="n"/>
      <c r="J360" s="238" t="n"/>
      <c r="K360" s="234" t="n"/>
      <c r="L360" s="238" t="n"/>
      <c r="M360" s="138" t="n"/>
      <c r="O360" s="138" t="n"/>
      <c r="P360" s="181" t="n"/>
      <c r="Q360" s="234" t="n"/>
      <c r="S360" s="138" t="n"/>
      <c r="T360" s="181" t="n"/>
      <c r="U360" s="234" t="n"/>
      <c r="W360" s="138" t="n"/>
      <c r="Y360" s="138" t="n"/>
      <c r="AA360" s="138" t="n"/>
      <c r="AC360" s="138" t="n"/>
      <c r="AE360" s="138" t="n"/>
      <c r="AG360" s="138" t="n"/>
      <c r="AI360" s="138" t="n"/>
      <c r="AJ360" s="239" t="n"/>
    </row>
    <row customHeight="1" ht="15.75" r="361" s="136" spans="1:53">
      <c r="B361" s="233" t="n"/>
      <c r="H361" s="238" t="n"/>
      <c r="I361" s="234" t="n"/>
      <c r="J361" s="238" t="n"/>
      <c r="K361" s="234" t="n"/>
      <c r="L361" s="238" t="n"/>
      <c r="M361" s="138" t="n"/>
      <c r="O361" s="138" t="n"/>
      <c r="P361" s="152" t="n"/>
      <c r="Q361" s="234" t="n"/>
      <c r="S361" s="138" t="n"/>
      <c r="T361" s="152" t="n"/>
      <c r="U361" s="234" t="n"/>
      <c r="W361" s="138" t="n"/>
      <c r="Y361" s="138" t="n"/>
      <c r="AA361" s="138" t="n"/>
      <c r="AC361" s="138" t="n"/>
      <c r="AE361" s="138" t="n"/>
      <c r="AG361" s="138" t="n"/>
      <c r="AI361" s="138" t="n"/>
      <c r="AJ361" s="239" t="n"/>
    </row>
    <row customHeight="1" ht="15.75" r="362" s="136" spans="1:53">
      <c r="B362" s="233" t="n"/>
      <c r="H362" s="238" t="n"/>
      <c r="I362" s="234" t="n"/>
      <c r="J362" s="238" t="n"/>
      <c r="K362" s="234" t="n"/>
      <c r="L362" s="238" t="n"/>
      <c r="M362" s="138" t="n"/>
      <c r="O362" s="138" t="n"/>
      <c r="P362" s="181" t="n"/>
      <c r="Q362" s="234" t="n"/>
      <c r="S362" s="138" t="n"/>
      <c r="T362" s="181" t="n"/>
      <c r="U362" s="234" t="n"/>
      <c r="W362" s="138" t="n"/>
      <c r="Y362" s="138" t="n"/>
      <c r="AA362" s="138" t="n"/>
      <c r="AC362" s="138" t="n"/>
      <c r="AE362" s="138" t="n"/>
      <c r="AG362" s="138" t="n"/>
      <c r="AI362" s="138" t="n"/>
      <c r="AJ362" s="239" t="n"/>
    </row>
    <row customHeight="1" ht="15.75" r="363" s="136" spans="1:53">
      <c r="B363" s="233" t="n"/>
      <c r="H363" s="238" t="n"/>
      <c r="I363" s="234" t="n"/>
      <c r="J363" s="238" t="n"/>
      <c r="K363" s="234" t="n"/>
      <c r="L363" s="238" t="n"/>
      <c r="M363" s="138" t="n"/>
      <c r="O363" s="138" t="n"/>
      <c r="P363" s="152" t="n"/>
      <c r="Q363" s="234" t="n"/>
      <c r="S363" s="138" t="n"/>
      <c r="T363" s="152" t="n"/>
      <c r="U363" s="234" t="n"/>
      <c r="W363" s="138" t="n"/>
      <c r="Y363" s="138" t="n"/>
      <c r="AA363" s="138" t="n"/>
      <c r="AC363" s="138" t="n"/>
      <c r="AE363" s="138" t="n"/>
      <c r="AG363" s="138" t="n"/>
      <c r="AI363" s="138" t="n"/>
      <c r="AJ363" s="239" t="n"/>
    </row>
    <row customHeight="1" ht="15.75" r="364" s="136" spans="1:53">
      <c r="B364" s="233" t="n"/>
      <c r="H364" s="238" t="n"/>
      <c r="I364" s="234" t="n"/>
      <c r="J364" s="238" t="n"/>
      <c r="K364" s="234" t="n"/>
      <c r="L364" s="238" t="n"/>
      <c r="M364" s="138" t="n"/>
      <c r="O364" s="138" t="n"/>
      <c r="P364" s="181" t="n"/>
      <c r="Q364" s="234" t="n"/>
      <c r="S364" s="138" t="n"/>
      <c r="T364" s="181" t="n"/>
      <c r="U364" s="234" t="n"/>
      <c r="W364" s="138" t="n"/>
      <c r="Y364" s="138" t="n"/>
      <c r="AA364" s="138" t="n"/>
      <c r="AC364" s="138" t="n"/>
      <c r="AE364" s="138" t="n"/>
      <c r="AG364" s="138" t="n"/>
      <c r="AI364" s="138" t="n"/>
      <c r="AJ364" s="239" t="n"/>
    </row>
    <row customHeight="1" ht="15.75" r="365" s="136" spans="1:53">
      <c r="B365" s="233" t="n"/>
      <c r="H365" s="238" t="n"/>
      <c r="I365" s="234" t="n"/>
      <c r="J365" s="238" t="n"/>
      <c r="K365" s="234" t="n"/>
      <c r="L365" s="238" t="n"/>
      <c r="M365" s="138" t="n"/>
      <c r="O365" s="138" t="n"/>
      <c r="P365" s="152" t="n"/>
      <c r="Q365" s="234" t="n"/>
      <c r="S365" s="138" t="n"/>
      <c r="T365" s="152" t="n"/>
      <c r="U365" s="234" t="n"/>
      <c r="W365" s="138" t="n"/>
      <c r="Y365" s="138" t="n"/>
      <c r="AA365" s="138" t="n"/>
      <c r="AC365" s="138" t="n"/>
      <c r="AE365" s="138" t="n"/>
      <c r="AG365" s="138" t="n"/>
      <c r="AI365" s="138" t="n"/>
      <c r="AJ365" s="239" t="n"/>
    </row>
    <row customHeight="1" ht="15.75" r="366" s="136" spans="1:53">
      <c r="B366" s="233" t="n"/>
      <c r="H366" s="238" t="n"/>
      <c r="I366" s="234" t="n"/>
      <c r="J366" s="238" t="n"/>
      <c r="K366" s="234" t="n"/>
      <c r="L366" s="238" t="n"/>
      <c r="M366" s="138" t="n"/>
      <c r="O366" s="138" t="n"/>
      <c r="P366" s="181" t="n"/>
      <c r="Q366" s="234" t="n"/>
      <c r="S366" s="138" t="n"/>
      <c r="T366" s="181" t="n"/>
      <c r="U366" s="234" t="n"/>
      <c r="W366" s="138" t="n"/>
      <c r="Y366" s="138" t="n"/>
      <c r="AA366" s="138" t="n"/>
      <c r="AC366" s="138" t="n"/>
      <c r="AE366" s="138" t="n"/>
      <c r="AG366" s="138" t="n"/>
      <c r="AI366" s="138" t="n"/>
      <c r="AJ366" s="239" t="n"/>
    </row>
    <row customHeight="1" ht="15.75" r="367" s="136" spans="1:53">
      <c r="B367" s="233" t="n"/>
      <c r="H367" s="238" t="n"/>
      <c r="I367" s="234" t="n"/>
      <c r="J367" s="238" t="n"/>
      <c r="K367" s="234" t="n"/>
      <c r="L367" s="238" t="n"/>
      <c r="M367" s="138" t="n"/>
      <c r="O367" s="138" t="n"/>
      <c r="P367" s="152" t="n"/>
      <c r="Q367" s="234" t="n"/>
      <c r="S367" s="138" t="n"/>
      <c r="T367" s="152" t="n"/>
      <c r="U367" s="234" t="n"/>
      <c r="W367" s="138" t="n"/>
      <c r="Y367" s="138" t="n"/>
      <c r="AA367" s="138" t="n"/>
      <c r="AC367" s="138" t="n"/>
      <c r="AE367" s="138" t="n"/>
      <c r="AG367" s="138" t="n"/>
      <c r="AI367" s="138" t="n"/>
      <c r="AJ367" s="239" t="n"/>
    </row>
    <row customHeight="1" ht="15.75" r="368" s="136" spans="1:53">
      <c r="B368" s="233" t="n"/>
      <c r="H368" s="238" t="n"/>
      <c r="I368" s="234" t="n"/>
      <c r="J368" s="238" t="n"/>
      <c r="K368" s="234" t="n"/>
      <c r="L368" s="238" t="n"/>
      <c r="M368" s="138" t="n"/>
      <c r="O368" s="138" t="n"/>
      <c r="P368" s="181" t="n"/>
      <c r="Q368" s="234" t="n"/>
      <c r="S368" s="138" t="n"/>
      <c r="T368" s="181" t="n"/>
      <c r="U368" s="234" t="n"/>
      <c r="W368" s="138" t="n"/>
      <c r="Y368" s="138" t="n"/>
      <c r="AA368" s="138" t="n"/>
      <c r="AC368" s="138" t="n"/>
      <c r="AE368" s="138" t="n"/>
      <c r="AG368" s="138" t="n"/>
      <c r="AI368" s="138" t="n"/>
      <c r="AJ368" s="239" t="n"/>
    </row>
    <row customHeight="1" ht="15.75" r="369" s="136" spans="1:53">
      <c r="B369" s="233" t="n"/>
      <c r="H369" s="238" t="n"/>
      <c r="I369" s="234" t="n"/>
      <c r="J369" s="238" t="n"/>
      <c r="K369" s="234" t="n"/>
      <c r="L369" s="238" t="n"/>
      <c r="M369" s="138" t="n"/>
      <c r="O369" s="138" t="n"/>
      <c r="P369" s="152" t="n"/>
      <c r="Q369" s="234" t="n"/>
      <c r="S369" s="138" t="n"/>
      <c r="T369" s="152" t="n"/>
      <c r="U369" s="234" t="n"/>
      <c r="W369" s="138" t="n"/>
      <c r="Y369" s="138" t="n"/>
      <c r="AA369" s="138" t="n"/>
      <c r="AC369" s="138" t="n"/>
      <c r="AE369" s="138" t="n"/>
      <c r="AG369" s="138" t="n"/>
      <c r="AI369" s="138" t="n"/>
      <c r="AJ369" s="239" t="n"/>
    </row>
    <row customHeight="1" ht="15.75" r="370" s="136" spans="1:53">
      <c r="B370" s="233" t="n"/>
      <c r="H370" s="238" t="n"/>
      <c r="I370" s="234" t="n"/>
      <c r="J370" s="238" t="n"/>
      <c r="K370" s="234" t="n"/>
      <c r="L370" s="238" t="n"/>
      <c r="M370" s="138" t="n"/>
      <c r="O370" s="138" t="n"/>
      <c r="P370" s="181" t="n"/>
      <c r="Q370" s="234" t="n"/>
      <c r="S370" s="138" t="n"/>
      <c r="T370" s="181" t="n"/>
      <c r="U370" s="234" t="n"/>
      <c r="W370" s="138" t="n"/>
      <c r="Y370" s="138" t="n"/>
      <c r="AA370" s="138" t="n"/>
      <c r="AC370" s="138" t="n"/>
      <c r="AE370" s="138" t="n"/>
      <c r="AG370" s="138" t="n"/>
      <c r="AI370" s="138" t="n"/>
      <c r="AJ370" s="239" t="n"/>
    </row>
    <row customHeight="1" ht="15.75" r="371" s="136" spans="1:53">
      <c r="B371" s="233" t="n"/>
      <c r="H371" s="238" t="n"/>
      <c r="I371" s="234" t="n"/>
      <c r="J371" s="238" t="n"/>
      <c r="K371" s="234" t="n"/>
      <c r="L371" s="238" t="n"/>
      <c r="M371" s="138" t="n"/>
      <c r="O371" s="138" t="n"/>
      <c r="P371" s="152" t="n"/>
      <c r="Q371" s="234" t="n"/>
      <c r="S371" s="138" t="n"/>
      <c r="T371" s="152" t="n"/>
      <c r="U371" s="234" t="n"/>
      <c r="W371" s="138" t="n"/>
      <c r="Y371" s="138" t="n"/>
      <c r="AA371" s="138" t="n"/>
      <c r="AC371" s="138" t="n"/>
      <c r="AE371" s="138" t="n"/>
      <c r="AG371" s="138" t="n"/>
      <c r="AI371" s="138" t="n"/>
      <c r="AJ371" s="239" t="n"/>
    </row>
    <row customHeight="1" ht="15.75" r="372" s="136" spans="1:53">
      <c r="B372" s="233" t="n"/>
      <c r="H372" s="238" t="n"/>
      <c r="I372" s="234" t="n"/>
      <c r="J372" s="238" t="n"/>
      <c r="K372" s="234" t="n"/>
      <c r="L372" s="238" t="n"/>
      <c r="M372" s="138" t="n"/>
      <c r="O372" s="138" t="n"/>
      <c r="P372" s="181" t="n"/>
      <c r="Q372" s="234" t="n"/>
      <c r="S372" s="138" t="n"/>
      <c r="T372" s="181" t="n"/>
      <c r="U372" s="234" t="n"/>
      <c r="W372" s="138" t="n"/>
      <c r="Y372" s="138" t="n"/>
      <c r="AA372" s="138" t="n"/>
      <c r="AC372" s="138" t="n"/>
      <c r="AE372" s="138" t="n"/>
      <c r="AG372" s="138" t="n"/>
      <c r="AI372" s="138" t="n"/>
      <c r="AJ372" s="239" t="n"/>
    </row>
    <row customHeight="1" ht="15.75" r="373" s="136" spans="1:53">
      <c r="B373" s="233" t="n"/>
      <c r="H373" s="238" t="n"/>
      <c r="I373" s="234" t="n"/>
      <c r="J373" s="238" t="n"/>
      <c r="K373" s="234" t="n"/>
      <c r="L373" s="238" t="n"/>
      <c r="M373" s="138" t="n"/>
      <c r="O373" s="138" t="n"/>
      <c r="P373" s="152" t="n"/>
      <c r="Q373" s="234" t="n"/>
      <c r="S373" s="138" t="n"/>
      <c r="T373" s="152" t="n"/>
      <c r="U373" s="234" t="n"/>
      <c r="W373" s="138" t="n"/>
      <c r="Y373" s="138" t="n"/>
      <c r="AA373" s="138" t="n"/>
      <c r="AC373" s="138" t="n"/>
      <c r="AE373" s="138" t="n"/>
      <c r="AG373" s="138" t="n"/>
      <c r="AI373" s="138" t="n"/>
      <c r="AJ373" s="239" t="n"/>
    </row>
    <row customHeight="1" ht="15.75" r="374" s="136" spans="1:53">
      <c r="B374" s="233" t="n"/>
      <c r="H374" s="238" t="n"/>
      <c r="I374" s="234" t="n"/>
      <c r="J374" s="238" t="n"/>
      <c r="K374" s="234" t="n"/>
      <c r="L374" s="238" t="n"/>
      <c r="M374" s="138" t="n"/>
      <c r="O374" s="138" t="n"/>
      <c r="P374" s="181" t="n"/>
      <c r="Q374" s="234" t="n"/>
      <c r="S374" s="138" t="n"/>
      <c r="T374" s="181" t="n"/>
      <c r="U374" s="234" t="n"/>
      <c r="W374" s="138" t="n"/>
      <c r="Y374" s="138" t="n"/>
      <c r="AA374" s="138" t="n"/>
      <c r="AC374" s="138" t="n"/>
      <c r="AE374" s="138" t="n"/>
      <c r="AG374" s="138" t="n"/>
      <c r="AI374" s="138" t="n"/>
      <c r="AJ374" s="239" t="n"/>
    </row>
    <row customHeight="1" ht="15.75" r="375" s="136" spans="1:53">
      <c r="B375" s="233" t="n"/>
      <c r="H375" s="238" t="n"/>
      <c r="I375" s="234" t="n"/>
      <c r="J375" s="238" t="n"/>
      <c r="K375" s="234" t="n"/>
      <c r="L375" s="238" t="n"/>
      <c r="M375" s="138" t="n"/>
      <c r="O375" s="138" t="n"/>
      <c r="P375" s="152" t="n"/>
      <c r="Q375" s="234" t="n"/>
      <c r="S375" s="138" t="n"/>
      <c r="T375" s="152" t="n"/>
      <c r="U375" s="234" t="n"/>
      <c r="W375" s="138" t="n"/>
      <c r="Y375" s="138" t="n"/>
      <c r="AA375" s="138" t="n"/>
      <c r="AC375" s="138" t="n"/>
      <c r="AE375" s="138" t="n"/>
      <c r="AG375" s="138" t="n"/>
      <c r="AI375" s="138" t="n"/>
      <c r="AJ375" s="239" t="n"/>
    </row>
    <row customHeight="1" ht="15.75" r="376" s="136" spans="1:53">
      <c r="B376" s="233" t="n"/>
      <c r="H376" s="238" t="n"/>
      <c r="I376" s="234" t="n"/>
      <c r="J376" s="238" t="n"/>
      <c r="K376" s="234" t="n"/>
      <c r="L376" s="238" t="n"/>
      <c r="M376" s="138" t="n"/>
      <c r="O376" s="138" t="n"/>
      <c r="P376" s="181" t="n"/>
      <c r="Q376" s="234" t="n"/>
      <c r="S376" s="138" t="n"/>
      <c r="T376" s="181" t="n"/>
      <c r="U376" s="234" t="n"/>
      <c r="W376" s="138" t="n"/>
      <c r="Y376" s="138" t="n"/>
      <c r="AA376" s="138" t="n"/>
      <c r="AC376" s="138" t="n"/>
      <c r="AE376" s="138" t="n"/>
      <c r="AG376" s="138" t="n"/>
      <c r="AI376" s="138" t="n"/>
      <c r="AJ376" s="239" t="n"/>
    </row>
    <row customHeight="1" ht="15.75" r="377" s="136" spans="1:53">
      <c r="B377" s="233" t="n"/>
      <c r="H377" s="238" t="n"/>
      <c r="I377" s="234" t="n"/>
      <c r="J377" s="238" t="n"/>
      <c r="K377" s="234" t="n"/>
      <c r="L377" s="238" t="n"/>
      <c r="M377" s="138" t="n"/>
      <c r="O377" s="138" t="n"/>
      <c r="P377" s="152" t="n"/>
      <c r="Q377" s="234" t="n"/>
      <c r="S377" s="138" t="n"/>
      <c r="T377" s="152" t="n"/>
      <c r="U377" s="234" t="n"/>
      <c r="W377" s="138" t="n"/>
      <c r="Y377" s="138" t="n"/>
      <c r="AA377" s="138" t="n"/>
      <c r="AC377" s="138" t="n"/>
      <c r="AE377" s="138" t="n"/>
      <c r="AG377" s="138" t="n"/>
      <c r="AI377" s="138" t="n"/>
      <c r="AJ377" s="239" t="n"/>
    </row>
    <row customHeight="1" ht="15.75" r="378" s="136" spans="1:53">
      <c r="B378" s="233" t="n"/>
      <c r="H378" s="238" t="n"/>
      <c r="I378" s="234" t="n"/>
      <c r="J378" s="238" t="n"/>
      <c r="K378" s="234" t="n"/>
      <c r="L378" s="238" t="n"/>
      <c r="M378" s="138" t="n"/>
      <c r="O378" s="138" t="n"/>
      <c r="P378" s="181" t="n"/>
      <c r="Q378" s="234" t="n"/>
      <c r="S378" s="138" t="n"/>
      <c r="T378" s="181" t="n"/>
      <c r="U378" s="234" t="n"/>
      <c r="W378" s="138" t="n"/>
      <c r="Y378" s="138" t="n"/>
      <c r="AA378" s="138" t="n"/>
      <c r="AC378" s="138" t="n"/>
      <c r="AE378" s="138" t="n"/>
      <c r="AG378" s="138" t="n"/>
      <c r="AI378" s="138" t="n"/>
      <c r="AJ378" s="239" t="n"/>
    </row>
    <row customHeight="1" ht="15.75" r="379" s="136" spans="1:53">
      <c r="B379" s="233" t="n"/>
      <c r="H379" s="238" t="n"/>
      <c r="I379" s="234" t="n"/>
      <c r="J379" s="238" t="n"/>
      <c r="K379" s="234" t="n"/>
      <c r="L379" s="238" t="n"/>
      <c r="M379" s="138" t="n"/>
      <c r="O379" s="138" t="n"/>
      <c r="P379" s="152" t="n"/>
      <c r="Q379" s="234" t="n"/>
      <c r="S379" s="138" t="n"/>
      <c r="T379" s="152" t="n"/>
      <c r="U379" s="234" t="n"/>
      <c r="W379" s="138" t="n"/>
      <c r="Y379" s="138" t="n"/>
      <c r="AA379" s="138" t="n"/>
      <c r="AC379" s="138" t="n"/>
      <c r="AE379" s="138" t="n"/>
      <c r="AG379" s="138" t="n"/>
      <c r="AI379" s="138" t="n"/>
      <c r="AJ379" s="239" t="n"/>
    </row>
    <row customHeight="1" ht="15.75" r="380" s="136" spans="1:53">
      <c r="B380" s="233" t="n"/>
      <c r="H380" s="238" t="n"/>
      <c r="I380" s="234" t="n"/>
      <c r="J380" s="238" t="n"/>
      <c r="K380" s="234" t="n"/>
      <c r="L380" s="238" t="n"/>
      <c r="M380" s="138" t="n"/>
      <c r="O380" s="138" t="n"/>
      <c r="P380" s="181" t="n"/>
      <c r="Q380" s="234" t="n"/>
      <c r="S380" s="138" t="n"/>
      <c r="T380" s="181" t="n"/>
      <c r="U380" s="234" t="n"/>
      <c r="W380" s="138" t="n"/>
      <c r="Y380" s="138" t="n"/>
      <c r="AA380" s="138" t="n"/>
      <c r="AC380" s="138" t="n"/>
      <c r="AE380" s="138" t="n"/>
      <c r="AG380" s="138" t="n"/>
      <c r="AI380" s="138" t="n"/>
      <c r="AJ380" s="239" t="n"/>
    </row>
    <row customHeight="1" ht="15.75" r="381" s="136" spans="1:53">
      <c r="B381" s="233" t="n"/>
      <c r="H381" s="238" t="n"/>
      <c r="I381" s="234" t="n"/>
      <c r="J381" s="238" t="n"/>
      <c r="K381" s="234" t="n"/>
      <c r="L381" s="238" t="n"/>
      <c r="M381" s="138" t="n"/>
      <c r="O381" s="138" t="n"/>
      <c r="P381" s="152" t="n"/>
      <c r="Q381" s="234" t="n"/>
      <c r="S381" s="138" t="n"/>
      <c r="T381" s="152" t="n"/>
      <c r="U381" s="234" t="n"/>
      <c r="W381" s="138" t="n"/>
      <c r="Y381" s="138" t="n"/>
      <c r="AA381" s="138" t="n"/>
      <c r="AC381" s="138" t="n"/>
      <c r="AE381" s="138" t="n"/>
      <c r="AG381" s="138" t="n"/>
      <c r="AI381" s="138" t="n"/>
      <c r="AJ381" s="239" t="n"/>
    </row>
    <row customHeight="1" ht="15.75" r="382" s="136" spans="1:53">
      <c r="B382" s="233" t="n"/>
      <c r="H382" s="238" t="n"/>
      <c r="I382" s="234" t="n"/>
      <c r="J382" s="238" t="n"/>
      <c r="K382" s="234" t="n"/>
      <c r="L382" s="238" t="n"/>
      <c r="M382" s="138" t="n"/>
      <c r="O382" s="138" t="n"/>
      <c r="P382" s="181" t="n"/>
      <c r="Q382" s="234" t="n"/>
      <c r="S382" s="138" t="n"/>
      <c r="T382" s="181" t="n"/>
      <c r="U382" s="234" t="n"/>
      <c r="W382" s="138" t="n"/>
      <c r="Y382" s="138" t="n"/>
      <c r="AA382" s="138" t="n"/>
      <c r="AC382" s="138" t="n"/>
      <c r="AE382" s="138" t="n"/>
      <c r="AG382" s="138" t="n"/>
      <c r="AI382" s="138" t="n"/>
      <c r="AJ382" s="239" t="n"/>
    </row>
    <row customHeight="1" ht="15.75" r="383" s="136" spans="1:53">
      <c r="B383" s="233" t="n"/>
      <c r="H383" s="238" t="n"/>
      <c r="I383" s="234" t="n"/>
      <c r="J383" s="238" t="n"/>
      <c r="K383" s="234" t="n"/>
      <c r="L383" s="238" t="n"/>
      <c r="M383" s="138" t="n"/>
      <c r="O383" s="138" t="n"/>
      <c r="P383" s="152" t="n"/>
      <c r="Q383" s="234" t="n"/>
      <c r="S383" s="138" t="n"/>
      <c r="T383" s="152" t="n"/>
      <c r="U383" s="234" t="n"/>
      <c r="W383" s="138" t="n"/>
      <c r="Y383" s="138" t="n"/>
      <c r="AA383" s="138" t="n"/>
      <c r="AC383" s="138" t="n"/>
      <c r="AE383" s="138" t="n"/>
      <c r="AG383" s="138" t="n"/>
      <c r="AI383" s="138" t="n"/>
      <c r="AJ383" s="239" t="n"/>
    </row>
    <row customHeight="1" ht="15.75" r="384" s="136" spans="1:53">
      <c r="B384" s="233" t="n"/>
      <c r="H384" s="238" t="n"/>
      <c r="I384" s="234" t="n"/>
      <c r="J384" s="238" t="n"/>
      <c r="K384" s="234" t="n"/>
      <c r="L384" s="238" t="n"/>
      <c r="M384" s="138" t="n"/>
      <c r="O384" s="138" t="n"/>
      <c r="P384" s="181" t="n"/>
      <c r="Q384" s="234" t="n"/>
      <c r="S384" s="138" t="n"/>
      <c r="T384" s="181" t="n"/>
      <c r="U384" s="234" t="n"/>
      <c r="W384" s="138" t="n"/>
      <c r="Y384" s="138" t="n"/>
      <c r="AA384" s="138" t="n"/>
      <c r="AC384" s="138" t="n"/>
      <c r="AE384" s="138" t="n"/>
      <c r="AG384" s="138" t="n"/>
      <c r="AI384" s="138" t="n"/>
      <c r="AJ384" s="239" t="n"/>
    </row>
    <row customHeight="1" ht="15.75" r="385" s="136" spans="1:53">
      <c r="B385" s="233" t="n"/>
      <c r="H385" s="238" t="n"/>
      <c r="I385" s="234" t="n"/>
      <c r="J385" s="238" t="n"/>
      <c r="K385" s="234" t="n"/>
      <c r="L385" s="238" t="n"/>
      <c r="M385" s="138" t="n"/>
      <c r="O385" s="138" t="n"/>
      <c r="P385" s="152" t="n"/>
      <c r="Q385" s="234" t="n"/>
      <c r="S385" s="138" t="n"/>
      <c r="T385" s="152" t="n"/>
      <c r="U385" s="234" t="n"/>
      <c r="W385" s="138" t="n"/>
      <c r="Y385" s="138" t="n"/>
      <c r="AA385" s="138" t="n"/>
      <c r="AC385" s="138" t="n"/>
      <c r="AE385" s="138" t="n"/>
      <c r="AG385" s="138" t="n"/>
      <c r="AI385" s="138" t="n"/>
      <c r="AJ385" s="239" t="n"/>
    </row>
    <row customHeight="1" ht="15.75" r="386" s="136" spans="1:53">
      <c r="B386" s="233" t="n"/>
      <c r="H386" s="238" t="n"/>
      <c r="I386" s="234" t="n"/>
      <c r="J386" s="238" t="n"/>
      <c r="K386" s="234" t="n"/>
      <c r="L386" s="238" t="n"/>
      <c r="M386" s="138" t="n"/>
      <c r="O386" s="138" t="n"/>
      <c r="P386" s="181" t="n"/>
      <c r="Q386" s="234" t="n"/>
      <c r="S386" s="138" t="n"/>
      <c r="T386" s="181" t="n"/>
      <c r="U386" s="234" t="n"/>
      <c r="W386" s="138" t="n"/>
      <c r="Y386" s="138" t="n"/>
      <c r="AA386" s="138" t="n"/>
      <c r="AC386" s="138" t="n"/>
      <c r="AE386" s="138" t="n"/>
      <c r="AG386" s="138" t="n"/>
      <c r="AI386" s="138" t="n"/>
      <c r="AJ386" s="239" t="n"/>
    </row>
    <row customHeight="1" ht="15.75" r="387" s="136" spans="1:53">
      <c r="B387" s="233" t="n"/>
      <c r="H387" s="238" t="n"/>
      <c r="I387" s="234" t="n"/>
      <c r="J387" s="238" t="n"/>
      <c r="K387" s="234" t="n"/>
      <c r="L387" s="238" t="n"/>
      <c r="M387" s="138" t="n"/>
      <c r="O387" s="138" t="n"/>
      <c r="P387" s="152" t="n"/>
      <c r="Q387" s="234" t="n"/>
      <c r="S387" s="138" t="n"/>
      <c r="T387" s="152" t="n"/>
      <c r="U387" s="234" t="n"/>
      <c r="W387" s="138" t="n"/>
      <c r="Y387" s="138" t="n"/>
      <c r="AA387" s="138" t="n"/>
      <c r="AC387" s="138" t="n"/>
      <c r="AE387" s="138" t="n"/>
      <c r="AG387" s="138" t="n"/>
      <c r="AI387" s="138" t="n"/>
      <c r="AJ387" s="239" t="n"/>
    </row>
    <row customHeight="1" ht="15.75" r="388" s="136" spans="1:53">
      <c r="B388" s="233" t="n"/>
      <c r="H388" s="238" t="n"/>
      <c r="I388" s="234" t="n"/>
      <c r="J388" s="238" t="n"/>
      <c r="K388" s="234" t="n"/>
      <c r="L388" s="238" t="n"/>
      <c r="M388" s="138" t="n"/>
      <c r="O388" s="138" t="n"/>
      <c r="P388" s="181" t="n"/>
      <c r="Q388" s="234" t="n"/>
      <c r="S388" s="138" t="n"/>
      <c r="T388" s="181" t="n"/>
      <c r="U388" s="234" t="n"/>
      <c r="W388" s="138" t="n"/>
      <c r="Y388" s="138" t="n"/>
      <c r="AA388" s="138" t="n"/>
      <c r="AC388" s="138" t="n"/>
      <c r="AE388" s="138" t="n"/>
      <c r="AG388" s="138" t="n"/>
      <c r="AI388" s="138" t="n"/>
      <c r="AJ388" s="239" t="n"/>
    </row>
    <row customHeight="1" ht="15.75" r="389" s="136" spans="1:53">
      <c r="B389" s="233" t="n"/>
      <c r="H389" s="238" t="n"/>
      <c r="I389" s="234" t="n"/>
      <c r="J389" s="238" t="n"/>
      <c r="K389" s="234" t="n"/>
      <c r="L389" s="238" t="n"/>
      <c r="M389" s="138" t="n"/>
      <c r="O389" s="138" t="n"/>
      <c r="P389" s="152" t="n"/>
      <c r="Q389" s="234" t="n"/>
      <c r="S389" s="138" t="n"/>
      <c r="T389" s="152" t="n"/>
      <c r="U389" s="234" t="n"/>
      <c r="W389" s="138" t="n"/>
      <c r="Y389" s="138" t="n"/>
      <c r="AA389" s="138" t="n"/>
      <c r="AC389" s="138" t="n"/>
      <c r="AE389" s="138" t="n"/>
      <c r="AG389" s="138" t="n"/>
      <c r="AI389" s="138" t="n"/>
      <c r="AJ389" s="239" t="n"/>
    </row>
    <row customHeight="1" ht="15.75" r="390" s="136" spans="1:53">
      <c r="B390" s="233" t="n"/>
      <c r="H390" s="238" t="n"/>
      <c r="I390" s="234" t="n"/>
      <c r="J390" s="238" t="n"/>
      <c r="K390" s="234" t="n"/>
      <c r="L390" s="238" t="n"/>
      <c r="M390" s="138" t="n"/>
      <c r="O390" s="138" t="n"/>
      <c r="P390" s="181" t="n"/>
      <c r="Q390" s="234" t="n"/>
      <c r="S390" s="138" t="n"/>
      <c r="T390" s="181" t="n"/>
      <c r="U390" s="234" t="n"/>
      <c r="W390" s="138" t="n"/>
      <c r="Y390" s="138" t="n"/>
      <c r="AA390" s="138" t="n"/>
      <c r="AC390" s="138" t="n"/>
      <c r="AE390" s="138" t="n"/>
      <c r="AG390" s="138" t="n"/>
      <c r="AI390" s="138" t="n"/>
      <c r="AJ390" s="239" t="n"/>
    </row>
    <row customHeight="1" ht="15.75" r="391" s="136" spans="1:53">
      <c r="B391" s="233" t="n"/>
      <c r="H391" s="238" t="n"/>
      <c r="I391" s="234" t="n"/>
      <c r="J391" s="238" t="n"/>
      <c r="K391" s="234" t="n"/>
      <c r="L391" s="238" t="n"/>
      <c r="M391" s="138" t="n"/>
      <c r="O391" s="138" t="n"/>
      <c r="P391" s="152" t="n"/>
      <c r="Q391" s="234" t="n"/>
      <c r="S391" s="138" t="n"/>
      <c r="T391" s="152" t="n"/>
      <c r="U391" s="234" t="n"/>
      <c r="W391" s="138" t="n"/>
      <c r="Y391" s="138" t="n"/>
      <c r="AA391" s="138" t="n"/>
      <c r="AC391" s="138" t="n"/>
      <c r="AE391" s="138" t="n"/>
      <c r="AG391" s="138" t="n"/>
      <c r="AI391" s="138" t="n"/>
      <c r="AJ391" s="239" t="n"/>
    </row>
    <row customHeight="1" ht="15.75" r="392" s="136" spans="1:53">
      <c r="B392" s="233" t="n"/>
      <c r="H392" s="238" t="n"/>
      <c r="I392" s="234" t="n"/>
      <c r="J392" s="238" t="n"/>
      <c r="K392" s="234" t="n"/>
      <c r="L392" s="238" t="n"/>
      <c r="M392" s="138" t="n"/>
      <c r="O392" s="138" t="n"/>
      <c r="P392" s="181" t="n"/>
      <c r="Q392" s="234" t="n"/>
      <c r="S392" s="138" t="n"/>
      <c r="T392" s="181" t="n"/>
      <c r="U392" s="234" t="n"/>
      <c r="W392" s="138" t="n"/>
      <c r="Y392" s="138" t="n"/>
      <c r="AA392" s="138" t="n"/>
      <c r="AC392" s="138" t="n"/>
      <c r="AE392" s="138" t="n"/>
      <c r="AG392" s="138" t="n"/>
      <c r="AI392" s="138" t="n"/>
      <c r="AJ392" s="239" t="n"/>
    </row>
    <row customHeight="1" ht="15.75" r="393" s="136" spans="1:53">
      <c r="B393" s="233" t="n"/>
      <c r="H393" s="238" t="n"/>
      <c r="I393" s="234" t="n"/>
      <c r="J393" s="238" t="n"/>
      <c r="K393" s="234" t="n"/>
      <c r="L393" s="238" t="n"/>
      <c r="M393" s="138" t="n"/>
      <c r="O393" s="138" t="n"/>
      <c r="P393" s="152" t="n"/>
      <c r="Q393" s="234" t="n"/>
      <c r="S393" s="138" t="n"/>
      <c r="T393" s="152" t="n"/>
      <c r="U393" s="234" t="n"/>
      <c r="W393" s="138" t="n"/>
      <c r="Y393" s="138" t="n"/>
      <c r="AA393" s="138" t="n"/>
      <c r="AC393" s="138" t="n"/>
      <c r="AE393" s="138" t="n"/>
      <c r="AG393" s="138" t="n"/>
      <c r="AI393" s="138" t="n"/>
      <c r="AJ393" s="239" t="n"/>
    </row>
    <row customHeight="1" ht="15.75" r="394" s="136" spans="1:53">
      <c r="B394" s="233" t="n"/>
      <c r="H394" s="238" t="n"/>
      <c r="I394" s="234" t="n"/>
      <c r="J394" s="238" t="n"/>
      <c r="K394" s="234" t="n"/>
      <c r="L394" s="238" t="n"/>
      <c r="M394" s="138" t="n"/>
      <c r="O394" s="138" t="n"/>
      <c r="P394" s="181" t="n"/>
      <c r="Q394" s="234" t="n"/>
      <c r="S394" s="138" t="n"/>
      <c r="T394" s="181" t="n"/>
      <c r="U394" s="234" t="n"/>
      <c r="W394" s="138" t="n"/>
      <c r="Y394" s="138" t="n"/>
      <c r="AA394" s="138" t="n"/>
      <c r="AC394" s="138" t="n"/>
      <c r="AE394" s="138" t="n"/>
      <c r="AG394" s="138" t="n"/>
      <c r="AI394" s="138" t="n"/>
      <c r="AJ394" s="239" t="n"/>
    </row>
    <row customHeight="1" ht="15.75" r="395" s="136" spans="1:53">
      <c r="B395" s="233" t="n"/>
      <c r="H395" s="238" t="n"/>
      <c r="I395" s="234" t="n"/>
      <c r="J395" s="238" t="n"/>
      <c r="K395" s="234" t="n"/>
      <c r="L395" s="238" t="n"/>
      <c r="M395" s="138" t="n"/>
      <c r="O395" s="138" t="n"/>
      <c r="P395" s="152" t="n"/>
      <c r="Q395" s="234" t="n"/>
      <c r="S395" s="138" t="n"/>
      <c r="T395" s="152" t="n"/>
      <c r="U395" s="234" t="n"/>
      <c r="W395" s="138" t="n"/>
      <c r="Y395" s="138" t="n"/>
      <c r="AA395" s="138" t="n"/>
      <c r="AC395" s="138" t="n"/>
      <c r="AE395" s="138" t="n"/>
      <c r="AG395" s="138" t="n"/>
      <c r="AI395" s="138" t="n"/>
      <c r="AJ395" s="239" t="n"/>
    </row>
    <row customHeight="1" ht="15.75" r="396" s="136" spans="1:53">
      <c r="B396" s="233" t="n"/>
      <c r="H396" s="238" t="n"/>
      <c r="I396" s="234" t="n"/>
      <c r="J396" s="238" t="n"/>
      <c r="K396" s="234" t="n"/>
      <c r="L396" s="238" t="n"/>
      <c r="M396" s="138" t="n"/>
      <c r="O396" s="138" t="n"/>
      <c r="P396" s="181" t="n"/>
      <c r="Q396" s="234" t="n"/>
      <c r="S396" s="138" t="n"/>
      <c r="T396" s="181" t="n"/>
      <c r="U396" s="234" t="n"/>
      <c r="W396" s="138" t="n"/>
      <c r="Y396" s="138" t="n"/>
      <c r="AA396" s="138" t="n"/>
      <c r="AC396" s="138" t="n"/>
      <c r="AE396" s="138" t="n"/>
      <c r="AG396" s="138" t="n"/>
      <c r="AI396" s="138" t="n"/>
      <c r="AJ396" s="239" t="n"/>
    </row>
    <row customHeight="1" ht="15.75" r="397" s="136" spans="1:53">
      <c r="B397" s="233" t="n"/>
      <c r="H397" s="238" t="n"/>
      <c r="I397" s="234" t="n"/>
      <c r="J397" s="238" t="n"/>
      <c r="K397" s="234" t="n"/>
      <c r="L397" s="238" t="n"/>
      <c r="M397" s="138" t="n"/>
      <c r="O397" s="138" t="n"/>
      <c r="P397" s="152" t="n"/>
      <c r="Q397" s="234" t="n"/>
      <c r="S397" s="138" t="n"/>
      <c r="T397" s="152" t="n"/>
      <c r="U397" s="234" t="n"/>
      <c r="W397" s="138" t="n"/>
      <c r="Y397" s="138" t="n"/>
      <c r="AA397" s="138" t="n"/>
      <c r="AC397" s="138" t="n"/>
      <c r="AE397" s="138" t="n"/>
      <c r="AG397" s="138" t="n"/>
      <c r="AI397" s="138" t="n"/>
      <c r="AJ397" s="239" t="n"/>
    </row>
    <row customHeight="1" ht="15.75" r="398" s="136" spans="1:53">
      <c r="B398" s="233" t="n"/>
      <c r="H398" s="238" t="n"/>
      <c r="I398" s="234" t="n"/>
      <c r="J398" s="238" t="n"/>
      <c r="K398" s="234" t="n"/>
      <c r="L398" s="238" t="n"/>
      <c r="M398" s="138" t="n"/>
      <c r="O398" s="138" t="n"/>
      <c r="P398" s="181" t="n"/>
      <c r="Q398" s="234" t="n"/>
      <c r="S398" s="138" t="n"/>
      <c r="T398" s="181" t="n"/>
      <c r="U398" s="234" t="n"/>
      <c r="W398" s="138" t="n"/>
      <c r="Y398" s="138" t="n"/>
      <c r="AA398" s="138" t="n"/>
      <c r="AC398" s="138" t="n"/>
      <c r="AE398" s="138" t="n"/>
      <c r="AG398" s="138" t="n"/>
      <c r="AI398" s="138" t="n"/>
      <c r="AJ398" s="239" t="n"/>
    </row>
    <row customHeight="1" ht="15.75" r="399" s="136" spans="1:53">
      <c r="B399" s="233" t="n"/>
      <c r="H399" s="238" t="n"/>
      <c r="I399" s="234" t="n"/>
      <c r="J399" s="238" t="n"/>
      <c r="K399" s="234" t="n"/>
      <c r="L399" s="238" t="n"/>
      <c r="M399" s="138" t="n"/>
      <c r="O399" s="138" t="n"/>
      <c r="P399" s="152" t="n"/>
      <c r="Q399" s="234" t="n"/>
      <c r="S399" s="138" t="n"/>
      <c r="T399" s="152" t="n"/>
      <c r="U399" s="234" t="n"/>
      <c r="W399" s="138" t="n"/>
      <c r="Y399" s="138" t="n"/>
      <c r="AA399" s="138" t="n"/>
      <c r="AC399" s="138" t="n"/>
      <c r="AE399" s="138" t="n"/>
      <c r="AG399" s="138" t="n"/>
      <c r="AI399" s="138" t="n"/>
      <c r="AJ399" s="239" t="n"/>
    </row>
    <row customHeight="1" ht="15.75" r="400" s="136" spans="1:53">
      <c r="B400" s="233" t="n"/>
      <c r="H400" s="238" t="n"/>
      <c r="I400" s="234" t="n"/>
      <c r="J400" s="238" t="n"/>
      <c r="K400" s="234" t="n"/>
      <c r="L400" s="238" t="n"/>
      <c r="M400" s="138" t="n"/>
      <c r="O400" s="138" t="n"/>
      <c r="P400" s="181" t="n"/>
      <c r="Q400" s="234" t="n"/>
      <c r="S400" s="138" t="n"/>
      <c r="T400" s="181" t="n"/>
      <c r="U400" s="234" t="n"/>
      <c r="W400" s="138" t="n"/>
      <c r="Y400" s="138" t="n"/>
      <c r="AA400" s="138" t="n"/>
      <c r="AC400" s="138" t="n"/>
      <c r="AE400" s="138" t="n"/>
      <c r="AG400" s="138" t="n"/>
      <c r="AI400" s="138" t="n"/>
      <c r="AJ400" s="239" t="n"/>
    </row>
    <row customHeight="1" ht="15.75" r="401" s="136" spans="1:53">
      <c r="B401" s="233" t="n"/>
      <c r="H401" s="238" t="n"/>
      <c r="I401" s="234" t="n"/>
      <c r="J401" s="238" t="n"/>
      <c r="K401" s="234" t="n"/>
      <c r="L401" s="238" t="n"/>
      <c r="M401" s="138" t="n"/>
      <c r="O401" s="138" t="n"/>
      <c r="P401" s="152" t="n"/>
      <c r="Q401" s="234" t="n"/>
      <c r="S401" s="138" t="n"/>
      <c r="T401" s="152" t="n"/>
      <c r="U401" s="234" t="n"/>
      <c r="W401" s="138" t="n"/>
      <c r="Y401" s="138" t="n"/>
      <c r="AA401" s="138" t="n"/>
      <c r="AC401" s="138" t="n"/>
      <c r="AE401" s="138" t="n"/>
      <c r="AG401" s="138" t="n"/>
      <c r="AI401" s="138" t="n"/>
      <c r="AJ401" s="239" t="n"/>
    </row>
    <row customHeight="1" ht="15.75" r="402" s="136" spans="1:53">
      <c r="B402" s="233" t="n"/>
      <c r="H402" s="238" t="n"/>
      <c r="I402" s="234" t="n"/>
      <c r="J402" s="238" t="n"/>
      <c r="K402" s="234" t="n"/>
      <c r="L402" s="238" t="n"/>
      <c r="M402" s="138" t="n"/>
      <c r="O402" s="138" t="n"/>
      <c r="P402" s="181" t="n"/>
      <c r="Q402" s="234" t="n"/>
      <c r="S402" s="138" t="n"/>
      <c r="T402" s="181" t="n"/>
      <c r="U402" s="234" t="n"/>
      <c r="W402" s="138" t="n"/>
      <c r="Y402" s="138" t="n"/>
      <c r="AA402" s="138" t="n"/>
      <c r="AC402" s="138" t="n"/>
      <c r="AE402" s="138" t="n"/>
      <c r="AG402" s="138" t="n"/>
      <c r="AI402" s="138" t="n"/>
      <c r="AJ402" s="239" t="n"/>
    </row>
    <row customHeight="1" ht="15.75" r="403" s="136" spans="1:53">
      <c r="B403" s="233" t="n"/>
      <c r="H403" s="238" t="n"/>
      <c r="I403" s="234" t="n"/>
      <c r="J403" s="238" t="n"/>
      <c r="K403" s="234" t="n"/>
      <c r="L403" s="238" t="n"/>
      <c r="M403" s="138" t="n"/>
      <c r="O403" s="138" t="n"/>
      <c r="P403" s="152" t="n"/>
      <c r="Q403" s="234" t="n"/>
      <c r="S403" s="138" t="n"/>
      <c r="T403" s="152" t="n"/>
      <c r="U403" s="234" t="n"/>
      <c r="W403" s="138" t="n"/>
      <c r="Y403" s="138" t="n"/>
      <c r="AA403" s="138" t="n"/>
      <c r="AC403" s="138" t="n"/>
      <c r="AE403" s="138" t="n"/>
      <c r="AG403" s="138" t="n"/>
      <c r="AI403" s="138" t="n"/>
      <c r="AJ403" s="239" t="n"/>
    </row>
    <row customHeight="1" ht="15.75" r="404" s="136" spans="1:53">
      <c r="B404" s="233" t="n"/>
      <c r="H404" s="238" t="n"/>
      <c r="I404" s="234" t="n"/>
      <c r="J404" s="238" t="n"/>
      <c r="K404" s="234" t="n"/>
      <c r="L404" s="238" t="n"/>
      <c r="M404" s="138" t="n"/>
      <c r="O404" s="138" t="n"/>
      <c r="P404" s="181" t="n"/>
      <c r="Q404" s="234" t="n"/>
      <c r="S404" s="138" t="n"/>
      <c r="T404" s="181" t="n"/>
      <c r="U404" s="234" t="n"/>
      <c r="W404" s="138" t="n"/>
      <c r="Y404" s="138" t="n"/>
      <c r="AA404" s="138" t="n"/>
      <c r="AC404" s="138" t="n"/>
      <c r="AE404" s="138" t="n"/>
      <c r="AG404" s="138" t="n"/>
      <c r="AI404" s="138" t="n"/>
      <c r="AJ404" s="239" t="n"/>
    </row>
    <row customHeight="1" ht="15.75" r="405" s="136" spans="1:53">
      <c r="B405" s="233" t="n"/>
      <c r="H405" s="238" t="n"/>
      <c r="I405" s="234" t="n"/>
      <c r="J405" s="238" t="n"/>
      <c r="K405" s="234" t="n"/>
      <c r="L405" s="238" t="n"/>
      <c r="M405" s="138" t="n"/>
      <c r="O405" s="138" t="n"/>
      <c r="P405" s="152" t="n"/>
      <c r="Q405" s="234" t="n"/>
      <c r="S405" s="138" t="n"/>
      <c r="T405" s="152" t="n"/>
      <c r="U405" s="234" t="n"/>
      <c r="W405" s="138" t="n"/>
      <c r="Y405" s="138" t="n"/>
      <c r="AA405" s="138" t="n"/>
      <c r="AC405" s="138" t="n"/>
      <c r="AE405" s="138" t="n"/>
      <c r="AG405" s="138" t="n"/>
      <c r="AI405" s="138" t="n"/>
      <c r="AJ405" s="239" t="n"/>
    </row>
    <row customHeight="1" ht="15.75" r="406" s="136" spans="1:53">
      <c r="B406" s="233" t="n"/>
      <c r="H406" s="238" t="n"/>
      <c r="I406" s="234" t="n"/>
      <c r="J406" s="238" t="n"/>
      <c r="K406" s="234" t="n"/>
      <c r="L406" s="238" t="n"/>
      <c r="M406" s="138" t="n"/>
      <c r="O406" s="138" t="n"/>
      <c r="P406" s="181" t="n"/>
      <c r="Q406" s="234" t="n"/>
      <c r="S406" s="138" t="n"/>
      <c r="T406" s="181" t="n"/>
      <c r="U406" s="234" t="n"/>
      <c r="W406" s="138" t="n"/>
      <c r="Y406" s="138" t="n"/>
      <c r="AA406" s="138" t="n"/>
      <c r="AC406" s="138" t="n"/>
      <c r="AE406" s="138" t="n"/>
      <c r="AG406" s="138" t="n"/>
      <c r="AI406" s="138" t="n"/>
      <c r="AJ406" s="239" t="n"/>
    </row>
    <row customHeight="1" ht="15.75" r="407" s="136" spans="1:53">
      <c r="B407" s="233" t="n"/>
      <c r="H407" s="238" t="n"/>
      <c r="I407" s="234" t="n"/>
      <c r="J407" s="238" t="n"/>
      <c r="K407" s="234" t="n"/>
      <c r="L407" s="238" t="n"/>
      <c r="M407" s="138" t="n"/>
      <c r="O407" s="138" t="n"/>
      <c r="P407" s="152" t="n"/>
      <c r="Q407" s="234" t="n"/>
      <c r="S407" s="138" t="n"/>
      <c r="T407" s="152" t="n"/>
      <c r="U407" s="234" t="n"/>
      <c r="W407" s="138" t="n"/>
      <c r="Y407" s="138" t="n"/>
      <c r="AA407" s="138" t="n"/>
      <c r="AC407" s="138" t="n"/>
      <c r="AE407" s="138" t="n"/>
      <c r="AG407" s="138" t="n"/>
      <c r="AI407" s="138" t="n"/>
      <c r="AJ407" s="239" t="n"/>
    </row>
    <row customHeight="1" ht="15.75" r="408" s="136" spans="1:53">
      <c r="B408" s="233" t="n"/>
      <c r="H408" s="238" t="n"/>
      <c r="I408" s="234" t="n"/>
      <c r="J408" s="238" t="n"/>
      <c r="K408" s="234" t="n"/>
      <c r="L408" s="238" t="n"/>
      <c r="M408" s="138" t="n"/>
      <c r="O408" s="138" t="n"/>
      <c r="P408" s="181" t="n"/>
      <c r="Q408" s="234" t="n"/>
      <c r="S408" s="138" t="n"/>
      <c r="T408" s="181" t="n"/>
      <c r="U408" s="234" t="n"/>
      <c r="W408" s="138" t="n"/>
      <c r="Y408" s="138" t="n"/>
      <c r="AA408" s="138" t="n"/>
      <c r="AC408" s="138" t="n"/>
      <c r="AE408" s="138" t="n"/>
      <c r="AG408" s="138" t="n"/>
      <c r="AI408" s="138" t="n"/>
      <c r="AJ408" s="239" t="n"/>
    </row>
    <row customHeight="1" ht="15.75" r="409" s="136" spans="1:53">
      <c r="B409" s="233" t="n"/>
      <c r="H409" s="238" t="n"/>
      <c r="I409" s="234" t="n"/>
      <c r="J409" s="238" t="n"/>
      <c r="K409" s="234" t="n"/>
      <c r="L409" s="238" t="n"/>
      <c r="M409" s="138" t="n"/>
      <c r="O409" s="138" t="n"/>
      <c r="P409" s="152" t="n"/>
      <c r="Q409" s="234" t="n"/>
      <c r="S409" s="138" t="n"/>
      <c r="T409" s="152" t="n"/>
      <c r="U409" s="234" t="n"/>
      <c r="W409" s="138" t="n"/>
      <c r="Y409" s="138" t="n"/>
      <c r="AA409" s="138" t="n"/>
      <c r="AC409" s="138" t="n"/>
      <c r="AE409" s="138" t="n"/>
      <c r="AG409" s="138" t="n"/>
      <c r="AI409" s="138" t="n"/>
      <c r="AJ409" s="239" t="n"/>
    </row>
    <row customHeight="1" ht="15.75" r="410" s="136" spans="1:53">
      <c r="B410" s="233" t="n"/>
      <c r="H410" s="238" t="n"/>
      <c r="I410" s="234" t="n"/>
      <c r="J410" s="238" t="n"/>
      <c r="K410" s="234" t="n"/>
      <c r="L410" s="238" t="n"/>
      <c r="M410" s="138" t="n"/>
      <c r="O410" s="138" t="n"/>
      <c r="P410" s="181" t="n"/>
      <c r="Q410" s="234" t="n"/>
      <c r="S410" s="138" t="n"/>
      <c r="T410" s="181" t="n"/>
      <c r="U410" s="234" t="n"/>
      <c r="W410" s="138" t="n"/>
      <c r="Y410" s="138" t="n"/>
      <c r="AA410" s="138" t="n"/>
      <c r="AC410" s="138" t="n"/>
      <c r="AE410" s="138" t="n"/>
      <c r="AG410" s="138" t="n"/>
      <c r="AI410" s="138" t="n"/>
      <c r="AJ410" s="239" t="n"/>
    </row>
    <row customHeight="1" ht="15.75" r="411" s="136" spans="1:53">
      <c r="B411" s="233" t="n"/>
      <c r="H411" s="238" t="n"/>
      <c r="I411" s="234" t="n"/>
      <c r="J411" s="238" t="n"/>
      <c r="K411" s="234" t="n"/>
      <c r="L411" s="238" t="n"/>
      <c r="M411" s="138" t="n"/>
      <c r="O411" s="138" t="n"/>
      <c r="P411" s="152" t="n"/>
      <c r="Q411" s="234" t="n"/>
      <c r="S411" s="138" t="n"/>
      <c r="T411" s="152" t="n"/>
      <c r="U411" s="234" t="n"/>
      <c r="W411" s="138" t="n"/>
      <c r="Y411" s="138" t="n"/>
      <c r="AA411" s="138" t="n"/>
      <c r="AC411" s="138" t="n"/>
      <c r="AE411" s="138" t="n"/>
      <c r="AG411" s="138" t="n"/>
      <c r="AI411" s="138" t="n"/>
      <c r="AJ411" s="239" t="n"/>
    </row>
    <row customHeight="1" ht="15.75" r="412" s="136" spans="1:53">
      <c r="B412" s="233" t="n"/>
      <c r="H412" s="238" t="n"/>
      <c r="I412" s="234" t="n"/>
      <c r="J412" s="238" t="n"/>
      <c r="K412" s="234" t="n"/>
      <c r="L412" s="238" t="n"/>
      <c r="M412" s="138" t="n"/>
      <c r="O412" s="138" t="n"/>
      <c r="P412" s="181" t="n"/>
      <c r="Q412" s="234" t="n"/>
      <c r="S412" s="138" t="n"/>
      <c r="T412" s="181" t="n"/>
      <c r="U412" s="234" t="n"/>
      <c r="W412" s="138" t="n"/>
      <c r="Y412" s="138" t="n"/>
      <c r="AA412" s="138" t="n"/>
      <c r="AC412" s="138" t="n"/>
      <c r="AE412" s="138" t="n"/>
      <c r="AG412" s="138" t="n"/>
      <c r="AI412" s="138" t="n"/>
      <c r="AJ412" s="239" t="n"/>
    </row>
    <row customHeight="1" ht="15.75" r="413" s="136" spans="1:53">
      <c r="B413" s="233" t="n"/>
      <c r="H413" s="238" t="n"/>
      <c r="I413" s="234" t="n"/>
      <c r="J413" s="238" t="n"/>
      <c r="K413" s="234" t="n"/>
      <c r="L413" s="238" t="n"/>
      <c r="M413" s="138" t="n"/>
      <c r="O413" s="138" t="n"/>
      <c r="P413" s="152" t="n"/>
      <c r="Q413" s="234" t="n"/>
      <c r="S413" s="138" t="n"/>
      <c r="T413" s="152" t="n"/>
      <c r="U413" s="234" t="n"/>
      <c r="W413" s="138" t="n"/>
      <c r="Y413" s="138" t="n"/>
      <c r="AA413" s="138" t="n"/>
      <c r="AC413" s="138" t="n"/>
      <c r="AE413" s="138" t="n"/>
      <c r="AG413" s="138" t="n"/>
      <c r="AI413" s="138" t="n"/>
      <c r="AJ413" s="239" t="n"/>
    </row>
    <row customHeight="1" ht="15.75" r="414" s="136" spans="1:53">
      <c r="B414" s="233" t="n"/>
      <c r="H414" s="238" t="n"/>
      <c r="I414" s="234" t="n"/>
      <c r="J414" s="238" t="n"/>
      <c r="K414" s="234" t="n"/>
      <c r="L414" s="238" t="n"/>
      <c r="M414" s="138" t="n"/>
      <c r="O414" s="138" t="n"/>
      <c r="P414" s="181" t="n"/>
      <c r="Q414" s="234" t="n"/>
      <c r="S414" s="138" t="n"/>
      <c r="T414" s="181" t="n"/>
      <c r="U414" s="234" t="n"/>
      <c r="W414" s="138" t="n"/>
      <c r="Y414" s="138" t="n"/>
      <c r="AA414" s="138" t="n"/>
      <c r="AC414" s="138" t="n"/>
      <c r="AE414" s="138" t="n"/>
      <c r="AG414" s="138" t="n"/>
      <c r="AI414" s="138" t="n"/>
      <c r="AJ414" s="239" t="n"/>
    </row>
    <row customHeight="1" ht="15.75" r="415" s="136" spans="1:53">
      <c r="B415" s="233" t="n"/>
      <c r="H415" s="238" t="n"/>
      <c r="I415" s="234" t="n"/>
      <c r="J415" s="238" t="n"/>
      <c r="K415" s="234" t="n"/>
      <c r="L415" s="238" t="n"/>
      <c r="M415" s="138" t="n"/>
      <c r="O415" s="138" t="n"/>
      <c r="P415" s="152" t="n"/>
      <c r="Q415" s="234" t="n"/>
      <c r="S415" s="138" t="n"/>
      <c r="T415" s="152" t="n"/>
      <c r="U415" s="234" t="n"/>
      <c r="W415" s="138" t="n"/>
      <c r="Y415" s="138" t="n"/>
      <c r="AA415" s="138" t="n"/>
      <c r="AC415" s="138" t="n"/>
      <c r="AE415" s="138" t="n"/>
      <c r="AG415" s="138" t="n"/>
      <c r="AI415" s="138" t="n"/>
      <c r="AJ415" s="239" t="n"/>
    </row>
    <row customHeight="1" ht="15.75" r="416" s="136" spans="1:53">
      <c r="B416" s="233" t="n"/>
      <c r="H416" s="238" t="n"/>
      <c r="I416" s="234" t="n"/>
      <c r="J416" s="238" t="n"/>
      <c r="K416" s="234" t="n"/>
      <c r="L416" s="238" t="n"/>
      <c r="M416" s="138" t="n"/>
      <c r="O416" s="138" t="n"/>
      <c r="P416" s="181" t="n"/>
      <c r="Q416" s="234" t="n"/>
      <c r="S416" s="138" t="n"/>
      <c r="T416" s="181" t="n"/>
      <c r="U416" s="234" t="n"/>
      <c r="W416" s="138" t="n"/>
      <c r="Y416" s="138" t="n"/>
      <c r="AA416" s="138" t="n"/>
      <c r="AC416" s="138" t="n"/>
      <c r="AE416" s="138" t="n"/>
      <c r="AG416" s="138" t="n"/>
      <c r="AI416" s="138" t="n"/>
      <c r="AJ416" s="239" t="n"/>
    </row>
    <row customHeight="1" ht="15.75" r="417" s="136" spans="1:53">
      <c r="B417" s="233" t="n"/>
      <c r="H417" s="238" t="n"/>
      <c r="I417" s="234" t="n"/>
      <c r="J417" s="238" t="n"/>
      <c r="K417" s="234" t="n"/>
      <c r="L417" s="238" t="n"/>
      <c r="M417" s="138" t="n"/>
      <c r="O417" s="138" t="n"/>
      <c r="P417" s="152" t="n"/>
      <c r="Q417" s="234" t="n"/>
      <c r="S417" s="138" t="n"/>
      <c r="T417" s="152" t="n"/>
      <c r="U417" s="234" t="n"/>
      <c r="W417" s="138" t="n"/>
      <c r="Y417" s="138" t="n"/>
      <c r="AA417" s="138" t="n"/>
      <c r="AC417" s="138" t="n"/>
      <c r="AE417" s="138" t="n"/>
      <c r="AG417" s="138" t="n"/>
      <c r="AI417" s="138" t="n"/>
      <c r="AJ417" s="239" t="n"/>
    </row>
    <row customHeight="1" ht="15.75" r="418" s="136" spans="1:53">
      <c r="B418" s="233" t="n"/>
      <c r="H418" s="238" t="n"/>
      <c r="I418" s="234" t="n"/>
      <c r="J418" s="238" t="n"/>
      <c r="K418" s="234" t="n"/>
      <c r="L418" s="238" t="n"/>
      <c r="M418" s="138" t="n"/>
      <c r="O418" s="138" t="n"/>
      <c r="P418" s="181" t="n"/>
      <c r="Q418" s="234" t="n"/>
      <c r="S418" s="138" t="n"/>
      <c r="T418" s="181" t="n"/>
      <c r="U418" s="234" t="n"/>
      <c r="W418" s="138" t="n"/>
      <c r="Y418" s="138" t="n"/>
      <c r="AA418" s="138" t="n"/>
      <c r="AC418" s="138" t="n"/>
      <c r="AE418" s="138" t="n"/>
      <c r="AG418" s="138" t="n"/>
      <c r="AI418" s="138" t="n"/>
      <c r="AJ418" s="239" t="n"/>
    </row>
    <row customHeight="1" ht="15.75" r="419" s="136" spans="1:53">
      <c r="B419" s="233" t="n"/>
      <c r="H419" s="238" t="n"/>
      <c r="I419" s="234" t="n"/>
      <c r="J419" s="238" t="n"/>
      <c r="K419" s="234" t="n"/>
      <c r="L419" s="238" t="n"/>
      <c r="M419" s="138" t="n"/>
      <c r="O419" s="138" t="n"/>
      <c r="P419" s="152" t="n"/>
      <c r="Q419" s="234" t="n"/>
      <c r="S419" s="138" t="n"/>
      <c r="T419" s="152" t="n"/>
      <c r="U419" s="234" t="n"/>
      <c r="W419" s="138" t="n"/>
      <c r="Y419" s="138" t="n"/>
      <c r="AA419" s="138" t="n"/>
      <c r="AC419" s="138" t="n"/>
      <c r="AE419" s="138" t="n"/>
      <c r="AG419" s="138" t="n"/>
      <c r="AI419" s="138" t="n"/>
      <c r="AJ419" s="239" t="n"/>
    </row>
    <row customHeight="1" ht="15.75" r="420" s="136" spans="1:53">
      <c r="B420" s="233" t="n"/>
      <c r="H420" s="238" t="n"/>
      <c r="I420" s="234" t="n"/>
      <c r="J420" s="238" t="n"/>
      <c r="K420" s="234" t="n"/>
      <c r="L420" s="238" t="n"/>
      <c r="M420" s="138" t="n"/>
      <c r="O420" s="138" t="n"/>
      <c r="P420" s="181" t="n"/>
      <c r="Q420" s="234" t="n"/>
      <c r="S420" s="138" t="n"/>
      <c r="T420" s="181" t="n"/>
      <c r="U420" s="234" t="n"/>
      <c r="W420" s="138" t="n"/>
      <c r="Y420" s="138" t="n"/>
      <c r="AA420" s="138" t="n"/>
      <c r="AC420" s="138" t="n"/>
      <c r="AE420" s="138" t="n"/>
      <c r="AG420" s="138" t="n"/>
      <c r="AI420" s="138" t="n"/>
      <c r="AJ420" s="239" t="n"/>
    </row>
    <row customHeight="1" ht="15.75" r="421" s="136" spans="1:53">
      <c r="B421" s="233" t="n"/>
      <c r="H421" s="238" t="n"/>
      <c r="I421" s="234" t="n"/>
      <c r="J421" s="238" t="n"/>
      <c r="K421" s="234" t="n"/>
      <c r="L421" s="238" t="n"/>
      <c r="M421" s="138" t="n"/>
      <c r="O421" s="138" t="n"/>
      <c r="P421" s="152" t="n"/>
      <c r="Q421" s="234" t="n"/>
      <c r="S421" s="138" t="n"/>
      <c r="T421" s="152" t="n"/>
      <c r="U421" s="234" t="n"/>
      <c r="W421" s="138" t="n"/>
      <c r="Y421" s="138" t="n"/>
      <c r="AA421" s="138" t="n"/>
      <c r="AC421" s="138" t="n"/>
      <c r="AE421" s="138" t="n"/>
      <c r="AG421" s="138" t="n"/>
      <c r="AI421" s="138" t="n"/>
      <c r="AJ421" s="239" t="n"/>
    </row>
    <row customHeight="1" ht="15.75" r="422" s="136" spans="1:53">
      <c r="B422" s="233" t="n"/>
      <c r="H422" s="238" t="n"/>
      <c r="I422" s="234" t="n"/>
      <c r="J422" s="238" t="n"/>
      <c r="K422" s="234" t="n"/>
      <c r="L422" s="238" t="n"/>
      <c r="M422" s="138" t="n"/>
      <c r="O422" s="138" t="n"/>
      <c r="P422" s="181" t="n"/>
      <c r="Q422" s="234" t="n"/>
      <c r="S422" s="138" t="n"/>
      <c r="T422" s="181" t="n"/>
      <c r="U422" s="234" t="n"/>
      <c r="W422" s="138" t="n"/>
      <c r="Y422" s="138" t="n"/>
      <c r="AA422" s="138" t="n"/>
      <c r="AC422" s="138" t="n"/>
      <c r="AE422" s="138" t="n"/>
      <c r="AG422" s="138" t="n"/>
      <c r="AI422" s="138" t="n"/>
      <c r="AJ422" s="239" t="n"/>
    </row>
    <row customHeight="1" ht="15.75" r="423" s="136" spans="1:53">
      <c r="B423" s="233" t="n"/>
      <c r="H423" s="238" t="n"/>
      <c r="I423" s="234" t="n"/>
      <c r="J423" s="238" t="n"/>
      <c r="K423" s="234" t="n"/>
      <c r="L423" s="238" t="n"/>
      <c r="M423" s="138" t="n"/>
      <c r="O423" s="138" t="n"/>
      <c r="P423" s="152" t="n"/>
      <c r="Q423" s="234" t="n"/>
      <c r="S423" s="138" t="n"/>
      <c r="T423" s="152" t="n"/>
      <c r="U423" s="234" t="n"/>
      <c r="W423" s="138" t="n"/>
      <c r="Y423" s="138" t="n"/>
      <c r="AA423" s="138" t="n"/>
      <c r="AC423" s="138" t="n"/>
      <c r="AE423" s="138" t="n"/>
      <c r="AG423" s="138" t="n"/>
      <c r="AI423" s="138" t="n"/>
      <c r="AJ423" s="239" t="n"/>
    </row>
    <row customHeight="1" ht="15.75" r="424" s="136" spans="1:53">
      <c r="B424" s="233" t="n"/>
      <c r="H424" s="238" t="n"/>
      <c r="I424" s="234" t="n"/>
      <c r="J424" s="238" t="n"/>
      <c r="K424" s="234" t="n"/>
      <c r="L424" s="238" t="n"/>
      <c r="M424" s="138" t="n"/>
      <c r="O424" s="138" t="n"/>
      <c r="P424" s="181" t="n"/>
      <c r="Q424" s="234" t="n"/>
      <c r="S424" s="138" t="n"/>
      <c r="T424" s="181" t="n"/>
      <c r="U424" s="234" t="n"/>
      <c r="W424" s="138" t="n"/>
      <c r="Y424" s="138" t="n"/>
      <c r="AA424" s="138" t="n"/>
      <c r="AC424" s="138" t="n"/>
      <c r="AE424" s="138" t="n"/>
      <c r="AG424" s="138" t="n"/>
      <c r="AI424" s="138" t="n"/>
      <c r="AJ424" s="239" t="n"/>
    </row>
    <row customHeight="1" ht="15.75" r="425" s="136" spans="1:53">
      <c r="B425" s="233" t="n"/>
      <c r="H425" s="238" t="n"/>
      <c r="I425" s="234" t="n"/>
      <c r="J425" s="238" t="n"/>
      <c r="K425" s="234" t="n"/>
      <c r="L425" s="238" t="n"/>
      <c r="M425" s="138" t="n"/>
      <c r="O425" s="138" t="n"/>
      <c r="P425" s="152" t="n"/>
      <c r="Q425" s="234" t="n"/>
      <c r="S425" s="138" t="n"/>
      <c r="T425" s="152" t="n"/>
      <c r="U425" s="234" t="n"/>
      <c r="W425" s="138" t="n"/>
      <c r="Y425" s="138" t="n"/>
      <c r="AA425" s="138" t="n"/>
      <c r="AC425" s="138" t="n"/>
      <c r="AE425" s="138" t="n"/>
      <c r="AG425" s="138" t="n"/>
      <c r="AI425" s="138" t="n"/>
      <c r="AJ425" s="239" t="n"/>
    </row>
    <row customHeight="1" ht="15.75" r="426" s="136" spans="1:53">
      <c r="B426" s="233" t="n"/>
      <c r="H426" s="238" t="n"/>
      <c r="I426" s="234" t="n"/>
      <c r="J426" s="238" t="n"/>
      <c r="K426" s="234" t="n"/>
      <c r="L426" s="238" t="n"/>
      <c r="M426" s="138" t="n"/>
      <c r="O426" s="138" t="n"/>
      <c r="P426" s="181" t="n"/>
      <c r="Q426" s="234" t="n"/>
      <c r="S426" s="138" t="n"/>
      <c r="T426" s="181" t="n"/>
      <c r="U426" s="234" t="n"/>
      <c r="W426" s="138" t="n"/>
      <c r="Y426" s="138" t="n"/>
      <c r="AA426" s="138" t="n"/>
      <c r="AC426" s="138" t="n"/>
      <c r="AE426" s="138" t="n"/>
      <c r="AG426" s="138" t="n"/>
      <c r="AI426" s="138" t="n"/>
      <c r="AJ426" s="239" t="n"/>
    </row>
    <row customHeight="1" ht="15.75" r="427" s="136" spans="1:53">
      <c r="B427" s="233" t="n"/>
      <c r="H427" s="238" t="n"/>
      <c r="I427" s="234" t="n"/>
      <c r="J427" s="238" t="n"/>
      <c r="K427" s="234" t="n"/>
      <c r="L427" s="238" t="n"/>
      <c r="M427" s="138" t="n"/>
      <c r="O427" s="138" t="n"/>
      <c r="P427" s="152" t="n"/>
      <c r="Q427" s="234" t="n"/>
      <c r="S427" s="138" t="n"/>
      <c r="T427" s="152" t="n"/>
      <c r="U427" s="234" t="n"/>
      <c r="W427" s="138" t="n"/>
      <c r="Y427" s="138" t="n"/>
      <c r="AA427" s="138" t="n"/>
      <c r="AC427" s="138" t="n"/>
      <c r="AE427" s="138" t="n"/>
      <c r="AG427" s="138" t="n"/>
      <c r="AI427" s="138" t="n"/>
      <c r="AJ427" s="239" t="n"/>
    </row>
    <row customHeight="1" ht="15.75" r="428" s="136" spans="1:53">
      <c r="B428" s="233" t="n"/>
      <c r="H428" s="238" t="n"/>
      <c r="I428" s="234" t="n"/>
      <c r="J428" s="238" t="n"/>
      <c r="K428" s="234" t="n"/>
      <c r="L428" s="238" t="n"/>
      <c r="M428" s="138" t="n"/>
      <c r="O428" s="138" t="n"/>
      <c r="P428" s="181" t="n"/>
      <c r="Q428" s="234" t="n"/>
      <c r="S428" s="138" t="n"/>
      <c r="T428" s="181" t="n"/>
      <c r="U428" s="234" t="n"/>
      <c r="W428" s="138" t="n"/>
      <c r="Y428" s="138" t="n"/>
      <c r="AA428" s="138" t="n"/>
      <c r="AC428" s="138" t="n"/>
      <c r="AE428" s="138" t="n"/>
      <c r="AG428" s="138" t="n"/>
      <c r="AI428" s="138" t="n"/>
      <c r="AJ428" s="239" t="n"/>
    </row>
    <row customHeight="1" ht="15.75" r="429" s="136" spans="1:53">
      <c r="B429" s="233" t="n"/>
      <c r="H429" s="238" t="n"/>
      <c r="I429" s="234" t="n"/>
      <c r="J429" s="238" t="n"/>
      <c r="K429" s="234" t="n"/>
      <c r="L429" s="238" t="n"/>
      <c r="M429" s="138" t="n"/>
      <c r="O429" s="138" t="n"/>
      <c r="P429" s="152" t="n"/>
      <c r="Q429" s="234" t="n"/>
      <c r="S429" s="138" t="n"/>
      <c r="T429" s="152" t="n"/>
      <c r="U429" s="234" t="n"/>
      <c r="W429" s="138" t="n"/>
      <c r="Y429" s="138" t="n"/>
      <c r="AA429" s="138" t="n"/>
      <c r="AC429" s="138" t="n"/>
      <c r="AE429" s="138" t="n"/>
      <c r="AG429" s="138" t="n"/>
      <c r="AI429" s="138" t="n"/>
      <c r="AJ429" s="239" t="n"/>
    </row>
    <row customHeight="1" ht="15.75" r="430" s="136" spans="1:53">
      <c r="B430" s="233" t="n"/>
      <c r="H430" s="238" t="n"/>
      <c r="I430" s="234" t="n"/>
      <c r="J430" s="238" t="n"/>
      <c r="K430" s="234" t="n"/>
      <c r="L430" s="238" t="n"/>
      <c r="M430" s="138" t="n"/>
      <c r="O430" s="138" t="n"/>
      <c r="P430" s="181" t="n"/>
      <c r="Q430" s="234" t="n"/>
      <c r="S430" s="138" t="n"/>
      <c r="T430" s="181" t="n"/>
      <c r="U430" s="234" t="n"/>
      <c r="W430" s="138" t="n"/>
      <c r="Y430" s="138" t="n"/>
      <c r="AA430" s="138" t="n"/>
      <c r="AC430" s="138" t="n"/>
      <c r="AE430" s="138" t="n"/>
      <c r="AG430" s="138" t="n"/>
      <c r="AI430" s="138" t="n"/>
      <c r="AJ430" s="239" t="n"/>
    </row>
    <row customHeight="1" ht="15.75" r="431" s="136" spans="1:53">
      <c r="B431" s="233" t="n"/>
      <c r="H431" s="238" t="n"/>
      <c r="I431" s="234" t="n"/>
      <c r="J431" s="238" t="n"/>
      <c r="K431" s="234" t="n"/>
      <c r="L431" s="238" t="n"/>
      <c r="M431" s="138" t="n"/>
      <c r="O431" s="138" t="n"/>
      <c r="P431" s="152" t="n"/>
      <c r="Q431" s="234" t="n"/>
      <c r="S431" s="138" t="n"/>
      <c r="T431" s="152" t="n"/>
      <c r="U431" s="234" t="n"/>
      <c r="W431" s="138" t="n"/>
      <c r="Y431" s="138" t="n"/>
      <c r="AA431" s="138" t="n"/>
      <c r="AC431" s="138" t="n"/>
      <c r="AE431" s="138" t="n"/>
      <c r="AG431" s="138" t="n"/>
      <c r="AI431" s="138" t="n"/>
      <c r="AJ431" s="239" t="n"/>
    </row>
    <row customHeight="1" ht="15.75" r="432" s="136" spans="1:53">
      <c r="B432" s="233" t="n"/>
      <c r="H432" s="238" t="n"/>
      <c r="I432" s="234" t="n"/>
      <c r="J432" s="238" t="n"/>
      <c r="K432" s="234" t="n"/>
      <c r="L432" s="238" t="n"/>
      <c r="M432" s="138" t="n"/>
      <c r="O432" s="138" t="n"/>
      <c r="P432" s="181" t="n"/>
      <c r="Q432" s="234" t="n"/>
      <c r="S432" s="138" t="n"/>
      <c r="T432" s="181" t="n"/>
      <c r="U432" s="234" t="n"/>
      <c r="W432" s="138" t="n"/>
      <c r="Y432" s="138" t="n"/>
      <c r="AA432" s="138" t="n"/>
      <c r="AC432" s="138" t="n"/>
      <c r="AE432" s="138" t="n"/>
      <c r="AG432" s="138" t="n"/>
      <c r="AI432" s="138" t="n"/>
      <c r="AJ432" s="239" t="n"/>
    </row>
    <row customHeight="1" ht="15.75" r="433" s="136" spans="1:53">
      <c r="B433" s="233" t="n"/>
      <c r="H433" s="238" t="n"/>
      <c r="I433" s="234" t="n"/>
      <c r="J433" s="238" t="n"/>
      <c r="K433" s="234" t="n"/>
      <c r="L433" s="238" t="n"/>
      <c r="M433" s="138" t="n"/>
      <c r="O433" s="138" t="n"/>
      <c r="P433" s="152" t="n"/>
      <c r="Q433" s="234" t="n"/>
      <c r="S433" s="138" t="n"/>
      <c r="T433" s="152" t="n"/>
      <c r="U433" s="234" t="n"/>
      <c r="W433" s="138" t="n"/>
      <c r="Y433" s="138" t="n"/>
      <c r="AA433" s="138" t="n"/>
      <c r="AC433" s="138" t="n"/>
      <c r="AE433" s="138" t="n"/>
      <c r="AG433" s="138" t="n"/>
      <c r="AI433" s="138" t="n"/>
      <c r="AJ433" s="239" t="n"/>
    </row>
    <row customHeight="1" ht="15.75" r="434" s="136" spans="1:53">
      <c r="B434" s="233" t="n"/>
      <c r="H434" s="238" t="n"/>
      <c r="I434" s="234" t="n"/>
      <c r="J434" s="238" t="n"/>
      <c r="K434" s="234" t="n"/>
      <c r="L434" s="238" t="n"/>
      <c r="M434" s="138" t="n"/>
      <c r="O434" s="138" t="n"/>
      <c r="P434" s="181" t="n"/>
      <c r="Q434" s="234" t="n"/>
      <c r="S434" s="138" t="n"/>
      <c r="T434" s="181" t="n"/>
      <c r="U434" s="234" t="n"/>
      <c r="W434" s="138" t="n"/>
      <c r="Y434" s="138" t="n"/>
      <c r="AA434" s="138" t="n"/>
      <c r="AC434" s="138" t="n"/>
      <c r="AE434" s="138" t="n"/>
      <c r="AG434" s="138" t="n"/>
      <c r="AI434" s="138" t="n"/>
      <c r="AJ434" s="239" t="n"/>
    </row>
    <row customHeight="1" ht="15.75" r="435" s="136" spans="1:53">
      <c r="B435" s="233" t="n"/>
      <c r="H435" s="238" t="n"/>
      <c r="I435" s="234" t="n"/>
      <c r="J435" s="238" t="n"/>
      <c r="K435" s="234" t="n"/>
      <c r="L435" s="238" t="n"/>
      <c r="M435" s="138" t="n"/>
      <c r="O435" s="138" t="n"/>
      <c r="P435" s="152" t="n"/>
      <c r="Q435" s="234" t="n"/>
      <c r="S435" s="138" t="n"/>
      <c r="T435" s="152" t="n"/>
      <c r="U435" s="234" t="n"/>
      <c r="W435" s="138" t="n"/>
      <c r="Y435" s="138" t="n"/>
      <c r="AA435" s="138" t="n"/>
      <c r="AC435" s="138" t="n"/>
      <c r="AE435" s="138" t="n"/>
      <c r="AG435" s="138" t="n"/>
      <c r="AI435" s="138" t="n"/>
      <c r="AJ435" s="239" t="n"/>
    </row>
    <row customHeight="1" ht="15.75" r="436" s="136" spans="1:53">
      <c r="B436" s="233" t="n"/>
      <c r="H436" s="238" t="n"/>
      <c r="I436" s="234" t="n"/>
      <c r="J436" s="238" t="n"/>
      <c r="K436" s="234" t="n"/>
      <c r="L436" s="238" t="n"/>
      <c r="M436" s="138" t="n"/>
      <c r="O436" s="138" t="n"/>
      <c r="P436" s="181" t="n"/>
      <c r="Q436" s="234" t="n"/>
      <c r="S436" s="138" t="n"/>
      <c r="T436" s="181" t="n"/>
      <c r="U436" s="234" t="n"/>
      <c r="W436" s="138" t="n"/>
      <c r="Y436" s="138" t="n"/>
      <c r="AA436" s="138" t="n"/>
      <c r="AC436" s="138" t="n"/>
      <c r="AE436" s="138" t="n"/>
      <c r="AG436" s="138" t="n"/>
      <c r="AI436" s="138" t="n"/>
      <c r="AJ436" s="239" t="n"/>
    </row>
    <row customHeight="1" ht="15.75" r="437" s="136" spans="1:53">
      <c r="B437" s="233" t="n"/>
      <c r="H437" s="238" t="n"/>
      <c r="I437" s="234" t="n"/>
      <c r="J437" s="238" t="n"/>
      <c r="K437" s="234" t="n"/>
      <c r="L437" s="238" t="n"/>
      <c r="M437" s="138" t="n"/>
      <c r="O437" s="138" t="n"/>
      <c r="P437" s="152" t="n"/>
      <c r="Q437" s="234" t="n"/>
      <c r="S437" s="138" t="n"/>
      <c r="T437" s="152" t="n"/>
      <c r="U437" s="234" t="n"/>
      <c r="W437" s="138" t="n"/>
      <c r="Y437" s="138" t="n"/>
      <c r="AA437" s="138" t="n"/>
      <c r="AC437" s="138" t="n"/>
      <c r="AE437" s="138" t="n"/>
      <c r="AG437" s="138" t="n"/>
      <c r="AI437" s="138" t="n"/>
      <c r="AJ437" s="239" t="n"/>
    </row>
    <row customHeight="1" ht="15.75" r="438" s="136" spans="1:53">
      <c r="B438" s="233" t="n"/>
      <c r="H438" s="238" t="n"/>
      <c r="I438" s="234" t="n"/>
      <c r="J438" s="238" t="n"/>
      <c r="K438" s="234" t="n"/>
      <c r="L438" s="238" t="n"/>
      <c r="M438" s="138" t="n"/>
      <c r="O438" s="138" t="n"/>
      <c r="P438" s="181" t="n"/>
      <c r="Q438" s="234" t="n"/>
      <c r="S438" s="138" t="n"/>
      <c r="T438" s="181" t="n"/>
      <c r="U438" s="234" t="n"/>
      <c r="W438" s="138" t="n"/>
      <c r="Y438" s="138" t="n"/>
      <c r="AA438" s="138" t="n"/>
      <c r="AC438" s="138" t="n"/>
      <c r="AE438" s="138" t="n"/>
      <c r="AG438" s="138" t="n"/>
      <c r="AI438" s="138" t="n"/>
      <c r="AJ438" s="239" t="n"/>
    </row>
    <row customHeight="1" ht="15.75" r="439" s="136" spans="1:53">
      <c r="B439" s="233" t="n"/>
      <c r="H439" s="238" t="n"/>
      <c r="I439" s="234" t="n"/>
      <c r="J439" s="238" t="n"/>
      <c r="K439" s="234" t="n"/>
      <c r="L439" s="238" t="n"/>
      <c r="M439" s="138" t="n"/>
      <c r="O439" s="138" t="n"/>
      <c r="P439" s="152" t="n"/>
      <c r="Q439" s="234" t="n"/>
      <c r="S439" s="138" t="n"/>
      <c r="T439" s="152" t="n"/>
      <c r="U439" s="234" t="n"/>
      <c r="W439" s="138" t="n"/>
      <c r="Y439" s="138" t="n"/>
      <c r="AA439" s="138" t="n"/>
      <c r="AC439" s="138" t="n"/>
      <c r="AE439" s="138" t="n"/>
      <c r="AG439" s="138" t="n"/>
      <c r="AI439" s="138" t="n"/>
      <c r="AJ439" s="239" t="n"/>
    </row>
    <row customHeight="1" ht="15.75" r="440" s="136" spans="1:53">
      <c r="B440" s="233" t="n"/>
      <c r="H440" s="238" t="n"/>
      <c r="I440" s="234" t="n"/>
      <c r="J440" s="238" t="n"/>
      <c r="K440" s="234" t="n"/>
      <c r="L440" s="238" t="n"/>
      <c r="M440" s="138" t="n"/>
      <c r="O440" s="138" t="n"/>
      <c r="P440" s="181" t="n"/>
      <c r="Q440" s="234" t="n"/>
      <c r="S440" s="138" t="n"/>
      <c r="T440" s="181" t="n"/>
      <c r="U440" s="234" t="n"/>
      <c r="W440" s="138" t="n"/>
      <c r="Y440" s="138" t="n"/>
      <c r="AA440" s="138" t="n"/>
      <c r="AC440" s="138" t="n"/>
      <c r="AE440" s="138" t="n"/>
      <c r="AG440" s="138" t="n"/>
      <c r="AI440" s="138" t="n"/>
      <c r="AJ440" s="239" t="n"/>
    </row>
    <row customHeight="1" ht="15.75" r="441" s="136" spans="1:53">
      <c r="B441" s="233" t="n"/>
      <c r="H441" s="238" t="n"/>
      <c r="I441" s="234" t="n"/>
      <c r="J441" s="238" t="n"/>
      <c r="K441" s="234" t="n"/>
      <c r="L441" s="238" t="n"/>
      <c r="M441" s="138" t="n"/>
      <c r="O441" s="138" t="n"/>
      <c r="P441" s="152" t="n"/>
      <c r="Q441" s="234" t="n"/>
      <c r="S441" s="138" t="n"/>
      <c r="T441" s="152" t="n"/>
      <c r="U441" s="234" t="n"/>
      <c r="W441" s="138" t="n"/>
      <c r="Y441" s="138" t="n"/>
      <c r="AA441" s="138" t="n"/>
      <c r="AC441" s="138" t="n"/>
      <c r="AE441" s="138" t="n"/>
      <c r="AG441" s="138" t="n"/>
      <c r="AI441" s="138" t="n"/>
      <c r="AJ441" s="239" t="n"/>
    </row>
    <row customHeight="1" ht="15.75" r="442" s="136" spans="1:53">
      <c r="B442" s="233" t="n"/>
      <c r="H442" s="238" t="n"/>
      <c r="I442" s="234" t="n"/>
      <c r="J442" s="238" t="n"/>
      <c r="K442" s="234" t="n"/>
      <c r="L442" s="238" t="n"/>
      <c r="M442" s="138" t="n"/>
      <c r="O442" s="138" t="n"/>
      <c r="P442" s="181" t="n"/>
      <c r="Q442" s="234" t="n"/>
      <c r="S442" s="138" t="n"/>
      <c r="T442" s="181" t="n"/>
      <c r="U442" s="234" t="n"/>
      <c r="W442" s="138" t="n"/>
      <c r="Y442" s="138" t="n"/>
      <c r="AA442" s="138" t="n"/>
      <c r="AC442" s="138" t="n"/>
      <c r="AE442" s="138" t="n"/>
      <c r="AG442" s="138" t="n"/>
      <c r="AI442" s="138" t="n"/>
      <c r="AJ442" s="239" t="n"/>
    </row>
    <row customHeight="1" ht="15.75" r="443" s="136" spans="1:53">
      <c r="B443" s="233" t="n"/>
      <c r="H443" s="238" t="n"/>
      <c r="I443" s="234" t="n"/>
      <c r="J443" s="238" t="n"/>
      <c r="K443" s="234" t="n"/>
      <c r="L443" s="238" t="n"/>
      <c r="M443" s="138" t="n"/>
      <c r="O443" s="138" t="n"/>
      <c r="P443" s="152" t="n"/>
      <c r="Q443" s="234" t="n"/>
      <c r="S443" s="138" t="n"/>
      <c r="T443" s="152" t="n"/>
      <c r="U443" s="234" t="n"/>
      <c r="W443" s="138" t="n"/>
      <c r="Y443" s="138" t="n"/>
      <c r="AA443" s="138" t="n"/>
      <c r="AC443" s="138" t="n"/>
      <c r="AE443" s="138" t="n"/>
      <c r="AG443" s="138" t="n"/>
      <c r="AI443" s="138" t="n"/>
      <c r="AJ443" s="239" t="n"/>
    </row>
    <row customHeight="1" ht="15.75" r="444" s="136" spans="1:53">
      <c r="B444" s="233" t="n"/>
      <c r="H444" s="238" t="n"/>
      <c r="I444" s="234" t="n"/>
      <c r="J444" s="238" t="n"/>
      <c r="K444" s="234" t="n"/>
      <c r="L444" s="238" t="n"/>
      <c r="M444" s="138" t="n"/>
      <c r="O444" s="138" t="n"/>
      <c r="P444" s="181" t="n"/>
      <c r="Q444" s="234" t="n"/>
      <c r="S444" s="138" t="n"/>
      <c r="T444" s="181" t="n"/>
      <c r="U444" s="234" t="n"/>
      <c r="W444" s="138" t="n"/>
      <c r="Y444" s="138" t="n"/>
      <c r="AA444" s="138" t="n"/>
      <c r="AC444" s="138" t="n"/>
      <c r="AE444" s="138" t="n"/>
      <c r="AG444" s="138" t="n"/>
      <c r="AI444" s="138" t="n"/>
      <c r="AJ444" s="239" t="n"/>
    </row>
    <row customHeight="1" ht="15.75" r="445" s="136" spans="1:53">
      <c r="B445" s="233" t="n"/>
      <c r="H445" s="238" t="n"/>
      <c r="I445" s="234" t="n"/>
      <c r="J445" s="238" t="n"/>
      <c r="K445" s="234" t="n"/>
      <c r="L445" s="238" t="n"/>
      <c r="M445" s="138" t="n"/>
      <c r="O445" s="138" t="n"/>
      <c r="P445" s="152" t="n"/>
      <c r="Q445" s="234" t="n"/>
      <c r="S445" s="138" t="n"/>
      <c r="T445" s="152" t="n"/>
      <c r="U445" s="234" t="n"/>
      <c r="W445" s="138" t="n"/>
      <c r="Y445" s="138" t="n"/>
      <c r="AA445" s="138" t="n"/>
      <c r="AC445" s="138" t="n"/>
      <c r="AE445" s="138" t="n"/>
      <c r="AG445" s="138" t="n"/>
      <c r="AI445" s="138" t="n"/>
      <c r="AJ445" s="239" t="n"/>
    </row>
    <row customHeight="1" ht="15.75" r="446" s="136" spans="1:53">
      <c r="B446" s="233" t="n"/>
      <c r="H446" s="238" t="n"/>
      <c r="I446" s="234" t="n"/>
      <c r="J446" s="238" t="n"/>
      <c r="K446" s="234" t="n"/>
      <c r="L446" s="238" t="n"/>
      <c r="M446" s="138" t="n"/>
      <c r="O446" s="138" t="n"/>
      <c r="P446" s="181" t="n"/>
      <c r="Q446" s="234" t="n"/>
      <c r="S446" s="138" t="n"/>
      <c r="T446" s="181" t="n"/>
      <c r="U446" s="234" t="n"/>
      <c r="W446" s="138" t="n"/>
      <c r="Y446" s="138" t="n"/>
      <c r="AA446" s="138" t="n"/>
      <c r="AC446" s="138" t="n"/>
      <c r="AE446" s="138" t="n"/>
      <c r="AG446" s="138" t="n"/>
      <c r="AI446" s="138" t="n"/>
      <c r="AJ446" s="239" t="n"/>
    </row>
    <row customHeight="1" ht="15.75" r="447" s="136" spans="1:53">
      <c r="B447" s="233" t="n"/>
      <c r="H447" s="238" t="n"/>
      <c r="I447" s="234" t="n"/>
      <c r="J447" s="238" t="n"/>
      <c r="K447" s="234" t="n"/>
      <c r="L447" s="238" t="n"/>
      <c r="M447" s="138" t="n"/>
      <c r="O447" s="138" t="n"/>
      <c r="P447" s="152" t="n"/>
      <c r="Q447" s="234" t="n"/>
      <c r="S447" s="138" t="n"/>
      <c r="T447" s="152" t="n"/>
      <c r="U447" s="234" t="n"/>
      <c r="W447" s="138" t="n"/>
      <c r="Y447" s="138" t="n"/>
      <c r="AA447" s="138" t="n"/>
      <c r="AC447" s="138" t="n"/>
      <c r="AE447" s="138" t="n"/>
      <c r="AG447" s="138" t="n"/>
      <c r="AI447" s="138" t="n"/>
      <c r="AJ447" s="239" t="n"/>
    </row>
    <row customHeight="1" ht="15.75" r="448" s="136" spans="1:53">
      <c r="B448" s="233" t="n"/>
      <c r="H448" s="238" t="n"/>
      <c r="I448" s="234" t="n"/>
      <c r="J448" s="238" t="n"/>
      <c r="K448" s="234" t="n"/>
      <c r="L448" s="238" t="n"/>
      <c r="M448" s="138" t="n"/>
      <c r="O448" s="138" t="n"/>
      <c r="P448" s="181" t="n"/>
      <c r="Q448" s="234" t="n"/>
      <c r="S448" s="138" t="n"/>
      <c r="T448" s="181" t="n"/>
      <c r="U448" s="234" t="n"/>
      <c r="W448" s="138" t="n"/>
      <c r="Y448" s="138" t="n"/>
      <c r="AA448" s="138" t="n"/>
      <c r="AC448" s="138" t="n"/>
      <c r="AE448" s="138" t="n"/>
      <c r="AG448" s="138" t="n"/>
      <c r="AI448" s="138" t="n"/>
      <c r="AJ448" s="239" t="n"/>
    </row>
    <row customHeight="1" ht="15.75" r="449" s="136" spans="1:53">
      <c r="B449" s="233" t="n"/>
      <c r="H449" s="238" t="n"/>
      <c r="I449" s="234" t="n"/>
      <c r="J449" s="238" t="n"/>
      <c r="K449" s="234" t="n"/>
      <c r="L449" s="238" t="n"/>
      <c r="M449" s="138" t="n"/>
      <c r="O449" s="138" t="n"/>
      <c r="P449" s="152" t="n"/>
      <c r="Q449" s="234" t="n"/>
      <c r="S449" s="138" t="n"/>
      <c r="T449" s="152" t="n"/>
      <c r="U449" s="234" t="n"/>
      <c r="W449" s="138" t="n"/>
      <c r="Y449" s="138" t="n"/>
      <c r="AA449" s="138" t="n"/>
      <c r="AC449" s="138" t="n"/>
      <c r="AE449" s="138" t="n"/>
      <c r="AG449" s="138" t="n"/>
      <c r="AI449" s="138" t="n"/>
      <c r="AJ449" s="239" t="n"/>
    </row>
    <row customHeight="1" ht="15.75" r="450" s="136" spans="1:53">
      <c r="B450" s="233" t="n"/>
      <c r="H450" s="238" t="n"/>
      <c r="I450" s="234" t="n"/>
      <c r="J450" s="238" t="n"/>
      <c r="K450" s="234" t="n"/>
      <c r="L450" s="238" t="n"/>
      <c r="M450" s="138" t="n"/>
      <c r="O450" s="138" t="n"/>
      <c r="P450" s="181" t="n"/>
      <c r="Q450" s="234" t="n"/>
      <c r="S450" s="138" t="n"/>
      <c r="T450" s="181" t="n"/>
      <c r="U450" s="234" t="n"/>
      <c r="W450" s="138" t="n"/>
      <c r="Y450" s="138" t="n"/>
      <c r="AA450" s="138" t="n"/>
      <c r="AC450" s="138" t="n"/>
      <c r="AE450" s="138" t="n"/>
      <c r="AG450" s="138" t="n"/>
      <c r="AI450" s="138" t="n"/>
      <c r="AJ450" s="239" t="n"/>
    </row>
    <row customHeight="1" ht="15.75" r="451" s="136" spans="1:53">
      <c r="B451" s="233" t="n"/>
      <c r="H451" s="238" t="n"/>
      <c r="I451" s="234" t="n"/>
      <c r="J451" s="238" t="n"/>
      <c r="K451" s="234" t="n"/>
      <c r="L451" s="238" t="n"/>
      <c r="M451" s="138" t="n"/>
      <c r="O451" s="138" t="n"/>
      <c r="P451" s="152" t="n"/>
      <c r="Q451" s="234" t="n"/>
      <c r="S451" s="138" t="n"/>
      <c r="T451" s="152" t="n"/>
      <c r="U451" s="234" t="n"/>
      <c r="W451" s="138" t="n"/>
      <c r="Y451" s="138" t="n"/>
      <c r="AA451" s="138" t="n"/>
      <c r="AC451" s="138" t="n"/>
      <c r="AE451" s="138" t="n"/>
      <c r="AG451" s="138" t="n"/>
      <c r="AI451" s="138" t="n"/>
      <c r="AJ451" s="239" t="n"/>
    </row>
    <row customHeight="1" ht="15.75" r="452" s="136" spans="1:53">
      <c r="B452" s="233" t="n"/>
      <c r="H452" s="238" t="n"/>
      <c r="I452" s="234" t="n"/>
      <c r="J452" s="238" t="n"/>
      <c r="K452" s="234" t="n"/>
      <c r="L452" s="238" t="n"/>
      <c r="M452" s="138" t="n"/>
      <c r="O452" s="138" t="n"/>
      <c r="P452" s="181" t="n"/>
      <c r="Q452" s="234" t="n"/>
      <c r="S452" s="138" t="n"/>
      <c r="T452" s="181" t="n"/>
      <c r="U452" s="234" t="n"/>
      <c r="W452" s="138" t="n"/>
      <c r="Y452" s="138" t="n"/>
      <c r="AA452" s="138" t="n"/>
      <c r="AC452" s="138" t="n"/>
      <c r="AE452" s="138" t="n"/>
      <c r="AG452" s="138" t="n"/>
      <c r="AI452" s="138" t="n"/>
      <c r="AJ452" s="239" t="n"/>
    </row>
    <row customHeight="1" ht="15.75" r="453" s="136" spans="1:53">
      <c r="B453" s="233" t="n"/>
      <c r="H453" s="238" t="n"/>
      <c r="I453" s="234" t="n"/>
      <c r="J453" s="238" t="n"/>
      <c r="K453" s="234" t="n"/>
      <c r="L453" s="238" t="n"/>
      <c r="M453" s="138" t="n"/>
      <c r="O453" s="138" t="n"/>
      <c r="P453" s="152" t="n"/>
      <c r="Q453" s="234" t="n"/>
      <c r="S453" s="138" t="n"/>
      <c r="T453" s="152" t="n"/>
      <c r="U453" s="234" t="n"/>
      <c r="W453" s="138" t="n"/>
      <c r="Y453" s="138" t="n"/>
      <c r="AA453" s="138" t="n"/>
      <c r="AC453" s="138" t="n"/>
      <c r="AE453" s="138" t="n"/>
      <c r="AG453" s="138" t="n"/>
      <c r="AI453" s="138" t="n"/>
      <c r="AJ453" s="239" t="n"/>
    </row>
    <row customHeight="1" ht="15.75" r="454" s="136" spans="1:53">
      <c r="B454" s="233" t="n"/>
      <c r="H454" s="238" t="n"/>
      <c r="I454" s="234" t="n"/>
      <c r="J454" s="238" t="n"/>
      <c r="K454" s="234" t="n"/>
      <c r="L454" s="238" t="n"/>
      <c r="M454" s="138" t="n"/>
      <c r="O454" s="138" t="n"/>
      <c r="P454" s="181" t="n"/>
      <c r="Q454" s="234" t="n"/>
      <c r="S454" s="138" t="n"/>
      <c r="T454" s="181" t="n"/>
      <c r="U454" s="234" t="n"/>
      <c r="W454" s="138" t="n"/>
      <c r="Y454" s="138" t="n"/>
      <c r="AA454" s="138" t="n"/>
      <c r="AC454" s="138" t="n"/>
      <c r="AE454" s="138" t="n"/>
      <c r="AG454" s="138" t="n"/>
      <c r="AI454" s="138" t="n"/>
      <c r="AJ454" s="239" t="n"/>
    </row>
    <row customHeight="1" ht="15.75" r="455" s="136" spans="1:53">
      <c r="B455" s="233" t="n"/>
      <c r="H455" s="238" t="n"/>
      <c r="I455" s="234" t="n"/>
      <c r="J455" s="238" t="n"/>
      <c r="K455" s="234" t="n"/>
      <c r="L455" s="238" t="n"/>
      <c r="M455" s="138" t="n"/>
      <c r="O455" s="138" t="n"/>
      <c r="P455" s="152" t="n"/>
      <c r="Q455" s="234" t="n"/>
      <c r="S455" s="138" t="n"/>
      <c r="T455" s="152" t="n"/>
      <c r="U455" s="234" t="n"/>
      <c r="W455" s="138" t="n"/>
      <c r="Y455" s="138" t="n"/>
      <c r="AA455" s="138" t="n"/>
      <c r="AC455" s="138" t="n"/>
      <c r="AE455" s="138" t="n"/>
      <c r="AG455" s="138" t="n"/>
      <c r="AI455" s="138" t="n"/>
      <c r="AJ455" s="239" t="n"/>
    </row>
    <row customHeight="1" ht="15.75" r="456" s="136" spans="1:53">
      <c r="B456" s="233" t="n"/>
      <c r="H456" s="238" t="n"/>
      <c r="I456" s="234" t="n"/>
      <c r="J456" s="238" t="n"/>
      <c r="K456" s="234" t="n"/>
      <c r="L456" s="238" t="n"/>
      <c r="M456" s="138" t="n"/>
      <c r="O456" s="138" t="n"/>
      <c r="P456" s="181" t="n"/>
      <c r="Q456" s="234" t="n"/>
      <c r="S456" s="138" t="n"/>
      <c r="T456" s="181" t="n"/>
      <c r="U456" s="234" t="n"/>
      <c r="W456" s="138" t="n"/>
      <c r="Y456" s="138" t="n"/>
      <c r="AA456" s="138" t="n"/>
      <c r="AC456" s="138" t="n"/>
      <c r="AE456" s="138" t="n"/>
      <c r="AG456" s="138" t="n"/>
      <c r="AI456" s="138" t="n"/>
      <c r="AJ456" s="239" t="n"/>
    </row>
    <row customHeight="1" ht="15.75" r="457" s="136" spans="1:53">
      <c r="B457" s="233" t="n"/>
      <c r="H457" s="238" t="n"/>
      <c r="I457" s="234" t="n"/>
      <c r="J457" s="238" t="n"/>
      <c r="K457" s="234" t="n"/>
      <c r="L457" s="238" t="n"/>
      <c r="M457" s="138" t="n"/>
      <c r="O457" s="138" t="n"/>
      <c r="P457" s="152" t="n"/>
      <c r="Q457" s="234" t="n"/>
      <c r="S457" s="138" t="n"/>
      <c r="T457" s="152" t="n"/>
      <c r="U457" s="234" t="n"/>
      <c r="W457" s="138" t="n"/>
      <c r="Y457" s="138" t="n"/>
      <c r="AA457" s="138" t="n"/>
      <c r="AC457" s="138" t="n"/>
      <c r="AE457" s="138" t="n"/>
      <c r="AG457" s="138" t="n"/>
      <c r="AI457" s="138" t="n"/>
      <c r="AJ457" s="239" t="n"/>
    </row>
    <row customHeight="1" ht="15.75" r="458" s="136" spans="1:53">
      <c r="B458" s="233" t="n"/>
      <c r="H458" s="238" t="n"/>
      <c r="I458" s="234" t="n"/>
      <c r="J458" s="238" t="n"/>
      <c r="K458" s="234" t="n"/>
      <c r="L458" s="238" t="n"/>
      <c r="M458" s="138" t="n"/>
      <c r="O458" s="138" t="n"/>
      <c r="P458" s="181" t="n"/>
      <c r="Q458" s="234" t="n"/>
      <c r="S458" s="138" t="n"/>
      <c r="T458" s="181" t="n"/>
      <c r="U458" s="234" t="n"/>
      <c r="W458" s="138" t="n"/>
      <c r="Y458" s="138" t="n"/>
      <c r="AA458" s="138" t="n"/>
      <c r="AC458" s="138" t="n"/>
      <c r="AE458" s="138" t="n"/>
      <c r="AG458" s="138" t="n"/>
      <c r="AI458" s="138" t="n"/>
      <c r="AJ458" s="239" t="n"/>
    </row>
    <row customHeight="1" ht="15.75" r="459" s="136" spans="1:53">
      <c r="B459" s="233" t="n"/>
      <c r="H459" s="238" t="n"/>
      <c r="I459" s="234" t="n"/>
      <c r="J459" s="238" t="n"/>
      <c r="K459" s="234" t="n"/>
      <c r="L459" s="238" t="n"/>
      <c r="M459" s="138" t="n"/>
      <c r="O459" s="138" t="n"/>
      <c r="P459" s="152" t="n"/>
      <c r="Q459" s="234" t="n"/>
      <c r="S459" s="138" t="n"/>
      <c r="T459" s="152" t="n"/>
      <c r="U459" s="234" t="n"/>
      <c r="W459" s="138" t="n"/>
      <c r="Y459" s="138" t="n"/>
      <c r="AA459" s="138" t="n"/>
      <c r="AC459" s="138" t="n"/>
      <c r="AE459" s="138" t="n"/>
      <c r="AG459" s="138" t="n"/>
      <c r="AI459" s="138" t="n"/>
      <c r="AJ459" s="239" t="n"/>
    </row>
    <row customHeight="1" ht="15.75" r="460" s="136" spans="1:53">
      <c r="B460" s="233" t="n"/>
      <c r="H460" s="238" t="n"/>
      <c r="I460" s="234" t="n"/>
      <c r="J460" s="238" t="n"/>
      <c r="K460" s="234" t="n"/>
      <c r="L460" s="238" t="n"/>
      <c r="M460" s="138" t="n"/>
      <c r="O460" s="138" t="n"/>
      <c r="P460" s="181" t="n"/>
      <c r="Q460" s="234" t="n"/>
      <c r="S460" s="138" t="n"/>
      <c r="T460" s="181" t="n"/>
      <c r="U460" s="234" t="n"/>
      <c r="W460" s="138" t="n"/>
      <c r="Y460" s="138" t="n"/>
      <c r="AA460" s="138" t="n"/>
      <c r="AC460" s="138" t="n"/>
      <c r="AE460" s="138" t="n"/>
      <c r="AG460" s="138" t="n"/>
      <c r="AI460" s="138" t="n"/>
      <c r="AJ460" s="239" t="n"/>
    </row>
    <row customHeight="1" ht="15.75" r="461" s="136" spans="1:53">
      <c r="B461" s="233" t="n"/>
      <c r="H461" s="238" t="n"/>
      <c r="I461" s="234" t="n"/>
      <c r="J461" s="238" t="n"/>
      <c r="K461" s="234" t="n"/>
      <c r="L461" s="238" t="n"/>
      <c r="M461" s="138" t="n"/>
      <c r="O461" s="138" t="n"/>
      <c r="P461" s="152" t="n"/>
      <c r="Q461" s="234" t="n"/>
      <c r="S461" s="138" t="n"/>
      <c r="T461" s="152" t="n"/>
      <c r="U461" s="234" t="n"/>
      <c r="W461" s="138" t="n"/>
      <c r="Y461" s="138" t="n"/>
      <c r="AA461" s="138" t="n"/>
      <c r="AC461" s="138" t="n"/>
      <c r="AE461" s="138" t="n"/>
      <c r="AG461" s="138" t="n"/>
      <c r="AI461" s="138" t="n"/>
      <c r="AJ461" s="239" t="n"/>
    </row>
    <row customHeight="1" ht="15.75" r="462" s="136" spans="1:53">
      <c r="B462" s="233" t="n"/>
      <c r="H462" s="238" t="n"/>
      <c r="I462" s="234" t="n"/>
      <c r="J462" s="238" t="n"/>
      <c r="K462" s="234" t="n"/>
      <c r="L462" s="238" t="n"/>
      <c r="M462" s="138" t="n"/>
      <c r="O462" s="138" t="n"/>
      <c r="P462" s="181" t="n"/>
      <c r="Q462" s="234" t="n"/>
      <c r="S462" s="138" t="n"/>
      <c r="T462" s="181" t="n"/>
      <c r="U462" s="234" t="n"/>
      <c r="W462" s="138" t="n"/>
      <c r="Y462" s="138" t="n"/>
      <c r="AA462" s="138" t="n"/>
      <c r="AC462" s="138" t="n"/>
      <c r="AE462" s="138" t="n"/>
      <c r="AG462" s="138" t="n"/>
      <c r="AI462" s="138" t="n"/>
      <c r="AJ462" s="239" t="n"/>
    </row>
    <row customHeight="1" ht="15.75" r="463" s="136" spans="1:53">
      <c r="B463" s="233" t="n"/>
      <c r="H463" s="238" t="n"/>
      <c r="I463" s="234" t="n"/>
      <c r="J463" s="238" t="n"/>
      <c r="K463" s="234" t="n"/>
      <c r="L463" s="238" t="n"/>
      <c r="M463" s="138" t="n"/>
      <c r="O463" s="138" t="n"/>
      <c r="P463" s="152" t="n"/>
      <c r="Q463" s="234" t="n"/>
      <c r="S463" s="138" t="n"/>
      <c r="T463" s="152" t="n"/>
      <c r="U463" s="234" t="n"/>
      <c r="W463" s="138" t="n"/>
      <c r="Y463" s="138" t="n"/>
      <c r="AA463" s="138" t="n"/>
      <c r="AC463" s="138" t="n"/>
      <c r="AE463" s="138" t="n"/>
      <c r="AG463" s="138" t="n"/>
      <c r="AI463" s="138" t="n"/>
      <c r="AJ463" s="239" t="n"/>
    </row>
    <row customHeight="1" ht="15.75" r="464" s="136" spans="1:53">
      <c r="B464" s="233" t="n"/>
      <c r="H464" s="238" t="n"/>
      <c r="I464" s="234" t="n"/>
      <c r="J464" s="238" t="n"/>
      <c r="K464" s="234" t="n"/>
      <c r="L464" s="238" t="n"/>
      <c r="M464" s="138" t="n"/>
      <c r="O464" s="138" t="n"/>
      <c r="P464" s="181" t="n"/>
      <c r="Q464" s="234" t="n"/>
      <c r="S464" s="138" t="n"/>
      <c r="T464" s="181" t="n"/>
      <c r="U464" s="234" t="n"/>
      <c r="W464" s="138" t="n"/>
      <c r="Y464" s="138" t="n"/>
      <c r="AA464" s="138" t="n"/>
      <c r="AC464" s="138" t="n"/>
      <c r="AE464" s="138" t="n"/>
      <c r="AG464" s="138" t="n"/>
      <c r="AI464" s="138" t="n"/>
      <c r="AJ464" s="239" t="n"/>
    </row>
    <row customHeight="1" ht="15.75" r="465" s="136" spans="1:53">
      <c r="B465" s="233" t="n"/>
      <c r="H465" s="238" t="n"/>
      <c r="I465" s="234" t="n"/>
      <c r="J465" s="238" t="n"/>
      <c r="K465" s="234" t="n"/>
      <c r="L465" s="238" t="n"/>
      <c r="M465" s="138" t="n"/>
      <c r="O465" s="138" t="n"/>
      <c r="P465" s="152" t="n"/>
      <c r="Q465" s="234" t="n"/>
      <c r="S465" s="138" t="n"/>
      <c r="T465" s="152" t="n"/>
      <c r="U465" s="234" t="n"/>
      <c r="W465" s="138" t="n"/>
      <c r="Y465" s="138" t="n"/>
      <c r="AA465" s="138" t="n"/>
      <c r="AC465" s="138" t="n"/>
      <c r="AE465" s="138" t="n"/>
      <c r="AG465" s="138" t="n"/>
      <c r="AI465" s="138" t="n"/>
      <c r="AJ465" s="239" t="n"/>
    </row>
    <row customHeight="1" ht="15.75" r="466" s="136" spans="1:53">
      <c r="B466" s="233" t="n"/>
      <c r="H466" s="238" t="n"/>
      <c r="I466" s="234" t="n"/>
      <c r="J466" s="238" t="n"/>
      <c r="K466" s="234" t="n"/>
      <c r="L466" s="238" t="n"/>
      <c r="M466" s="138" t="n"/>
      <c r="O466" s="138" t="n"/>
      <c r="P466" s="181" t="n"/>
      <c r="Q466" s="234" t="n"/>
      <c r="S466" s="138" t="n"/>
      <c r="T466" s="181" t="n"/>
      <c r="U466" s="234" t="n"/>
      <c r="W466" s="138" t="n"/>
      <c r="Y466" s="138" t="n"/>
      <c r="AA466" s="138" t="n"/>
      <c r="AC466" s="138" t="n"/>
      <c r="AE466" s="138" t="n"/>
      <c r="AG466" s="138" t="n"/>
      <c r="AI466" s="138" t="n"/>
      <c r="AJ466" s="239" t="n"/>
    </row>
    <row customHeight="1" ht="15.75" r="467" s="136" spans="1:53">
      <c r="B467" s="233" t="n"/>
      <c r="H467" s="238" t="n"/>
      <c r="I467" s="234" t="n"/>
      <c r="J467" s="238" t="n"/>
      <c r="K467" s="234" t="n"/>
      <c r="L467" s="238" t="n"/>
      <c r="M467" s="138" t="n"/>
      <c r="O467" s="138" t="n"/>
      <c r="P467" s="152" t="n"/>
      <c r="Q467" s="234" t="n"/>
      <c r="S467" s="138" t="n"/>
      <c r="T467" s="152" t="n"/>
      <c r="U467" s="234" t="n"/>
      <c r="W467" s="138" t="n"/>
      <c r="Y467" s="138" t="n"/>
      <c r="AA467" s="138" t="n"/>
      <c r="AC467" s="138" t="n"/>
      <c r="AE467" s="138" t="n"/>
      <c r="AG467" s="138" t="n"/>
      <c r="AI467" s="138" t="n"/>
      <c r="AJ467" s="239" t="n"/>
    </row>
    <row customHeight="1" ht="15.75" r="468" s="136" spans="1:53">
      <c r="B468" s="233" t="n"/>
      <c r="H468" s="238" t="n"/>
      <c r="I468" s="234" t="n"/>
      <c r="J468" s="238" t="n"/>
      <c r="K468" s="234" t="n"/>
      <c r="L468" s="238" t="n"/>
      <c r="M468" s="138" t="n"/>
      <c r="O468" s="138" t="n"/>
      <c r="P468" s="181" t="n"/>
      <c r="Q468" s="234" t="n"/>
      <c r="S468" s="138" t="n"/>
      <c r="T468" s="181" t="n"/>
      <c r="U468" s="234" t="n"/>
      <c r="W468" s="138" t="n"/>
      <c r="Y468" s="138" t="n"/>
      <c r="AA468" s="138" t="n"/>
      <c r="AC468" s="138" t="n"/>
      <c r="AE468" s="138" t="n"/>
      <c r="AG468" s="138" t="n"/>
      <c r="AI468" s="138" t="n"/>
      <c r="AJ468" s="239" t="n"/>
    </row>
    <row customHeight="1" ht="15.75" r="469" s="136" spans="1:53">
      <c r="B469" s="233" t="n"/>
      <c r="H469" s="238" t="n"/>
      <c r="I469" s="234" t="n"/>
      <c r="J469" s="238" t="n"/>
      <c r="K469" s="234" t="n"/>
      <c r="L469" s="238" t="n"/>
      <c r="M469" s="138" t="n"/>
      <c r="O469" s="138" t="n"/>
      <c r="P469" s="152" t="n"/>
      <c r="Q469" s="234" t="n"/>
      <c r="S469" s="138" t="n"/>
      <c r="T469" s="152" t="n"/>
      <c r="U469" s="234" t="n"/>
      <c r="W469" s="138" t="n"/>
      <c r="Y469" s="138" t="n"/>
      <c r="AA469" s="138" t="n"/>
      <c r="AC469" s="138" t="n"/>
      <c r="AE469" s="138" t="n"/>
      <c r="AG469" s="138" t="n"/>
      <c r="AI469" s="138" t="n"/>
      <c r="AJ469" s="239" t="n"/>
    </row>
    <row customHeight="1" ht="15.75" r="470" s="136" spans="1:53">
      <c r="B470" s="233" t="n"/>
      <c r="H470" s="238" t="n"/>
      <c r="I470" s="234" t="n"/>
      <c r="J470" s="238" t="n"/>
      <c r="K470" s="234" t="n"/>
      <c r="L470" s="238" t="n"/>
      <c r="M470" s="138" t="n"/>
      <c r="O470" s="138" t="n"/>
      <c r="P470" s="181" t="n"/>
      <c r="Q470" s="234" t="n"/>
      <c r="S470" s="138" t="n"/>
      <c r="T470" s="181" t="n"/>
      <c r="U470" s="234" t="n"/>
      <c r="W470" s="138" t="n"/>
      <c r="Y470" s="138" t="n"/>
      <c r="AA470" s="138" t="n"/>
      <c r="AC470" s="138" t="n"/>
      <c r="AE470" s="138" t="n"/>
      <c r="AG470" s="138" t="n"/>
      <c r="AI470" s="138" t="n"/>
      <c r="AJ470" s="239" t="n"/>
    </row>
    <row customHeight="1" ht="15.75" r="471" s="136" spans="1:53">
      <c r="B471" s="233" t="n"/>
      <c r="H471" s="238" t="n"/>
      <c r="I471" s="234" t="n"/>
      <c r="J471" s="238" t="n"/>
      <c r="K471" s="234" t="n"/>
      <c r="L471" s="238" t="n"/>
      <c r="M471" s="138" t="n"/>
      <c r="O471" s="138" t="n"/>
      <c r="P471" s="152" t="n"/>
      <c r="Q471" s="234" t="n"/>
      <c r="S471" s="138" t="n"/>
      <c r="T471" s="152" t="n"/>
      <c r="U471" s="234" t="n"/>
      <c r="W471" s="138" t="n"/>
      <c r="Y471" s="138" t="n"/>
      <c r="AA471" s="138" t="n"/>
      <c r="AC471" s="138" t="n"/>
      <c r="AE471" s="138" t="n"/>
      <c r="AG471" s="138" t="n"/>
      <c r="AI471" s="138" t="n"/>
      <c r="AJ471" s="239" t="n"/>
    </row>
    <row customHeight="1" ht="15.75" r="472" s="136" spans="1:53">
      <c r="B472" s="233" t="n"/>
      <c r="H472" s="238" t="n"/>
      <c r="I472" s="234" t="n"/>
      <c r="J472" s="238" t="n"/>
      <c r="K472" s="234" t="n"/>
      <c r="L472" s="238" t="n"/>
      <c r="M472" s="138" t="n"/>
      <c r="O472" s="138" t="n"/>
      <c r="P472" s="181" t="n"/>
      <c r="Q472" s="234" t="n"/>
      <c r="S472" s="138" t="n"/>
      <c r="T472" s="181" t="n"/>
      <c r="U472" s="234" t="n"/>
      <c r="W472" s="138" t="n"/>
      <c r="Y472" s="138" t="n"/>
      <c r="AA472" s="138" t="n"/>
      <c r="AC472" s="138" t="n"/>
      <c r="AE472" s="138" t="n"/>
      <c r="AG472" s="138" t="n"/>
      <c r="AI472" s="138" t="n"/>
      <c r="AJ472" s="239" t="n"/>
    </row>
    <row customHeight="1" ht="15.75" r="473" s="136" spans="1:53">
      <c r="B473" s="233" t="n"/>
      <c r="H473" s="238" t="n"/>
      <c r="I473" s="234" t="n"/>
      <c r="J473" s="238" t="n"/>
      <c r="K473" s="234" t="n"/>
      <c r="L473" s="238" t="n"/>
      <c r="M473" s="138" t="n"/>
      <c r="O473" s="138" t="n"/>
      <c r="P473" s="152" t="n"/>
      <c r="Q473" s="234" t="n"/>
      <c r="S473" s="138" t="n"/>
      <c r="T473" s="152" t="n"/>
      <c r="U473" s="234" t="n"/>
      <c r="W473" s="138" t="n"/>
      <c r="Y473" s="138" t="n"/>
      <c r="AA473" s="138" t="n"/>
      <c r="AC473" s="138" t="n"/>
      <c r="AE473" s="138" t="n"/>
      <c r="AG473" s="138" t="n"/>
      <c r="AI473" s="138" t="n"/>
      <c r="AJ473" s="239" t="n"/>
    </row>
    <row customHeight="1" ht="15.75" r="474" s="136" spans="1:53">
      <c r="B474" s="233" t="n"/>
      <c r="H474" s="238" t="n"/>
      <c r="I474" s="234" t="n"/>
      <c r="J474" s="238" t="n"/>
      <c r="K474" s="234" t="n"/>
      <c r="L474" s="238" t="n"/>
      <c r="M474" s="138" t="n"/>
      <c r="O474" s="138" t="n"/>
      <c r="P474" s="181" t="n"/>
      <c r="Q474" s="234" t="n"/>
      <c r="S474" s="138" t="n"/>
      <c r="T474" s="181" t="n"/>
      <c r="U474" s="234" t="n"/>
      <c r="W474" s="138" t="n"/>
      <c r="Y474" s="138" t="n"/>
      <c r="AA474" s="138" t="n"/>
      <c r="AC474" s="138" t="n"/>
      <c r="AE474" s="138" t="n"/>
      <c r="AG474" s="138" t="n"/>
      <c r="AI474" s="138" t="n"/>
      <c r="AJ474" s="239" t="n"/>
    </row>
    <row customHeight="1" ht="15.75" r="475" s="136" spans="1:53">
      <c r="B475" s="233" t="n"/>
      <c r="H475" s="238" t="n"/>
      <c r="I475" s="234" t="n"/>
      <c r="J475" s="238" t="n"/>
      <c r="K475" s="234" t="n"/>
      <c r="L475" s="238" t="n"/>
      <c r="M475" s="138" t="n"/>
      <c r="O475" s="138" t="n"/>
      <c r="P475" s="152" t="n"/>
      <c r="Q475" s="234" t="n"/>
      <c r="S475" s="138" t="n"/>
      <c r="T475" s="152" t="n"/>
      <c r="U475" s="234" t="n"/>
      <c r="W475" s="138" t="n"/>
      <c r="Y475" s="138" t="n"/>
      <c r="AA475" s="138" t="n"/>
      <c r="AC475" s="138" t="n"/>
      <c r="AE475" s="138" t="n"/>
      <c r="AG475" s="138" t="n"/>
      <c r="AI475" s="138" t="n"/>
      <c r="AJ475" s="239" t="n"/>
    </row>
    <row customHeight="1" ht="15.75" r="476" s="136" spans="1:53">
      <c r="B476" s="233" t="n"/>
      <c r="H476" s="238" t="n"/>
      <c r="I476" s="234" t="n"/>
      <c r="J476" s="238" t="n"/>
      <c r="K476" s="234" t="n"/>
      <c r="L476" s="238" t="n"/>
      <c r="M476" s="138" t="n"/>
      <c r="O476" s="138" t="n"/>
      <c r="P476" s="181" t="n"/>
      <c r="Q476" s="234" t="n"/>
      <c r="S476" s="138" t="n"/>
      <c r="T476" s="181" t="n"/>
      <c r="U476" s="234" t="n"/>
      <c r="W476" s="138" t="n"/>
      <c r="Y476" s="138" t="n"/>
      <c r="AA476" s="138" t="n"/>
      <c r="AC476" s="138" t="n"/>
      <c r="AE476" s="138" t="n"/>
      <c r="AG476" s="138" t="n"/>
      <c r="AI476" s="138" t="n"/>
      <c r="AJ476" s="239" t="n"/>
    </row>
    <row customHeight="1" ht="15.75" r="477" s="136" spans="1:53">
      <c r="B477" s="233" t="n"/>
      <c r="H477" s="238" t="n"/>
      <c r="I477" s="234" t="n"/>
      <c r="J477" s="238" t="n"/>
      <c r="K477" s="234" t="n"/>
      <c r="L477" s="238" t="n"/>
      <c r="M477" s="138" t="n"/>
      <c r="O477" s="138" t="n"/>
      <c r="P477" s="152" t="n"/>
      <c r="Q477" s="234" t="n"/>
      <c r="S477" s="138" t="n"/>
      <c r="T477" s="152" t="n"/>
      <c r="U477" s="234" t="n"/>
      <c r="W477" s="138" t="n"/>
      <c r="Y477" s="138" t="n"/>
      <c r="AA477" s="138" t="n"/>
      <c r="AC477" s="138" t="n"/>
      <c r="AE477" s="138" t="n"/>
      <c r="AG477" s="138" t="n"/>
      <c r="AI477" s="138" t="n"/>
      <c r="AJ477" s="239" t="n"/>
    </row>
    <row customHeight="1" ht="15.75" r="478" s="136" spans="1:53">
      <c r="B478" s="233" t="n"/>
      <c r="H478" s="238" t="n"/>
      <c r="I478" s="234" t="n"/>
      <c r="J478" s="238" t="n"/>
      <c r="K478" s="234" t="n"/>
      <c r="L478" s="238" t="n"/>
      <c r="M478" s="138" t="n"/>
      <c r="O478" s="138" t="n"/>
      <c r="P478" s="181" t="n"/>
      <c r="Q478" s="234" t="n"/>
      <c r="S478" s="138" t="n"/>
      <c r="T478" s="181" t="n"/>
      <c r="U478" s="234" t="n"/>
      <c r="W478" s="138" t="n"/>
      <c r="Y478" s="138" t="n"/>
      <c r="AA478" s="138" t="n"/>
      <c r="AC478" s="138" t="n"/>
      <c r="AE478" s="138" t="n"/>
      <c r="AG478" s="138" t="n"/>
      <c r="AI478" s="138" t="n"/>
      <c r="AJ478" s="239" t="n"/>
    </row>
    <row customHeight="1" ht="15.75" r="479" s="136" spans="1:53">
      <c r="B479" s="233" t="n"/>
      <c r="H479" s="238" t="n"/>
      <c r="I479" s="234" t="n"/>
      <c r="J479" s="238" t="n"/>
      <c r="K479" s="234" t="n"/>
      <c r="L479" s="238" t="n"/>
      <c r="M479" s="138" t="n"/>
      <c r="O479" s="138" t="n"/>
      <c r="P479" s="152" t="n"/>
      <c r="Q479" s="234" t="n"/>
      <c r="S479" s="138" t="n"/>
      <c r="T479" s="152" t="n"/>
      <c r="U479" s="234" t="n"/>
      <c r="W479" s="138" t="n"/>
      <c r="Y479" s="138" t="n"/>
      <c r="AA479" s="138" t="n"/>
      <c r="AC479" s="138" t="n"/>
      <c r="AE479" s="138" t="n"/>
      <c r="AG479" s="138" t="n"/>
      <c r="AI479" s="138" t="n"/>
      <c r="AJ479" s="239" t="n"/>
    </row>
    <row customHeight="1" ht="15.75" r="480" s="136" spans="1:53">
      <c r="B480" s="233" t="n"/>
      <c r="H480" s="238" t="n"/>
      <c r="I480" s="234" t="n"/>
      <c r="J480" s="238" t="n"/>
      <c r="K480" s="234" t="n"/>
      <c r="L480" s="238" t="n"/>
      <c r="M480" s="138" t="n"/>
      <c r="O480" s="138" t="n"/>
      <c r="P480" s="181" t="n"/>
      <c r="Q480" s="234" t="n"/>
      <c r="S480" s="138" t="n"/>
      <c r="T480" s="181" t="n"/>
      <c r="U480" s="234" t="n"/>
      <c r="W480" s="138" t="n"/>
      <c r="Y480" s="138" t="n"/>
      <c r="AA480" s="138" t="n"/>
      <c r="AC480" s="138" t="n"/>
      <c r="AE480" s="138" t="n"/>
      <c r="AG480" s="138" t="n"/>
      <c r="AI480" s="138" t="n"/>
      <c r="AJ480" s="239" t="n"/>
    </row>
    <row customHeight="1" ht="15.75" r="481" s="136" spans="1:53">
      <c r="B481" s="233" t="n"/>
      <c r="H481" s="238" t="n"/>
      <c r="I481" s="234" t="n"/>
      <c r="J481" s="238" t="n"/>
      <c r="K481" s="234" t="n"/>
      <c r="L481" s="238" t="n"/>
      <c r="M481" s="138" t="n"/>
      <c r="O481" s="138" t="n"/>
      <c r="P481" s="152" t="n"/>
      <c r="Q481" s="234" t="n"/>
      <c r="S481" s="138" t="n"/>
      <c r="T481" s="152" t="n"/>
      <c r="U481" s="234" t="n"/>
      <c r="W481" s="138" t="n"/>
      <c r="Y481" s="138" t="n"/>
      <c r="AA481" s="138" t="n"/>
      <c r="AC481" s="138" t="n"/>
      <c r="AE481" s="138" t="n"/>
      <c r="AG481" s="138" t="n"/>
      <c r="AI481" s="138" t="n"/>
      <c r="AJ481" s="239" t="n"/>
    </row>
    <row customHeight="1" ht="15.75" r="482" s="136" spans="1:53">
      <c r="B482" s="233" t="n"/>
      <c r="H482" s="238" t="n"/>
      <c r="I482" s="234" t="n"/>
      <c r="J482" s="238" t="n"/>
      <c r="K482" s="234" t="n"/>
      <c r="L482" s="238" t="n"/>
      <c r="M482" s="138" t="n"/>
      <c r="O482" s="138" t="n"/>
      <c r="P482" s="181" t="n"/>
      <c r="Q482" s="234" t="n"/>
      <c r="S482" s="138" t="n"/>
      <c r="T482" s="181" t="n"/>
      <c r="U482" s="234" t="n"/>
      <c r="W482" s="138" t="n"/>
      <c r="Y482" s="138" t="n"/>
      <c r="AA482" s="138" t="n"/>
      <c r="AC482" s="138" t="n"/>
      <c r="AE482" s="138" t="n"/>
      <c r="AG482" s="138" t="n"/>
      <c r="AI482" s="138" t="n"/>
      <c r="AJ482" s="239" t="n"/>
    </row>
    <row customHeight="1" ht="15.75" r="483" s="136" spans="1:53">
      <c r="B483" s="233" t="n"/>
      <c r="H483" s="238" t="n"/>
      <c r="I483" s="234" t="n"/>
      <c r="J483" s="238" t="n"/>
      <c r="K483" s="234" t="n"/>
      <c r="L483" s="238" t="n"/>
      <c r="M483" s="138" t="n"/>
      <c r="O483" s="138" t="n"/>
      <c r="P483" s="152" t="n"/>
      <c r="Q483" s="234" t="n"/>
      <c r="S483" s="138" t="n"/>
      <c r="T483" s="152" t="n"/>
      <c r="U483" s="234" t="n"/>
      <c r="W483" s="138" t="n"/>
      <c r="Y483" s="138" t="n"/>
      <c r="AA483" s="138" t="n"/>
      <c r="AC483" s="138" t="n"/>
      <c r="AE483" s="138" t="n"/>
      <c r="AG483" s="138" t="n"/>
      <c r="AI483" s="138" t="n"/>
      <c r="AJ483" s="239" t="n"/>
    </row>
    <row customHeight="1" ht="15.75" r="484" s="136" spans="1:53">
      <c r="B484" s="233" t="n"/>
      <c r="H484" s="238" t="n"/>
      <c r="I484" s="234" t="n"/>
      <c r="J484" s="238" t="n"/>
      <c r="K484" s="234" t="n"/>
      <c r="L484" s="238" t="n"/>
      <c r="M484" s="138" t="n"/>
      <c r="O484" s="138" t="n"/>
      <c r="P484" s="181" t="n"/>
      <c r="Q484" s="234" t="n"/>
      <c r="S484" s="138" t="n"/>
      <c r="T484" s="181" t="n"/>
      <c r="U484" s="234" t="n"/>
      <c r="W484" s="138" t="n"/>
      <c r="Y484" s="138" t="n"/>
      <c r="AA484" s="138" t="n"/>
      <c r="AC484" s="138" t="n"/>
      <c r="AE484" s="138" t="n"/>
      <c r="AG484" s="138" t="n"/>
      <c r="AI484" s="138" t="n"/>
      <c r="AJ484" s="239" t="n"/>
    </row>
    <row customHeight="1" ht="15.75" r="485" s="136" spans="1:53">
      <c r="B485" s="233" t="n"/>
      <c r="H485" s="238" t="n"/>
      <c r="I485" s="234" t="n"/>
      <c r="J485" s="238" t="n"/>
      <c r="K485" s="234" t="n"/>
      <c r="L485" s="238" t="n"/>
      <c r="M485" s="138" t="n"/>
      <c r="O485" s="138" t="n"/>
      <c r="P485" s="152" t="n"/>
      <c r="Q485" s="234" t="n"/>
      <c r="S485" s="138" t="n"/>
      <c r="T485" s="152" t="n"/>
      <c r="U485" s="234" t="n"/>
      <c r="W485" s="138" t="n"/>
      <c r="Y485" s="138" t="n"/>
      <c r="AA485" s="138" t="n"/>
      <c r="AC485" s="138" t="n"/>
      <c r="AE485" s="138" t="n"/>
      <c r="AG485" s="138" t="n"/>
      <c r="AI485" s="138" t="n"/>
      <c r="AJ485" s="239" t="n"/>
    </row>
    <row customHeight="1" ht="15.75" r="486" s="136" spans="1:53">
      <c r="B486" s="233" t="n"/>
      <c r="H486" s="238" t="n"/>
      <c r="I486" s="234" t="n"/>
      <c r="J486" s="238" t="n"/>
      <c r="K486" s="234" t="n"/>
      <c r="L486" s="238" t="n"/>
      <c r="M486" s="138" t="n"/>
      <c r="O486" s="138" t="n"/>
      <c r="P486" s="181" t="n"/>
      <c r="Q486" s="234" t="n"/>
      <c r="S486" s="138" t="n"/>
      <c r="T486" s="181" t="n"/>
      <c r="U486" s="234" t="n"/>
      <c r="W486" s="138" t="n"/>
      <c r="Y486" s="138" t="n"/>
      <c r="AA486" s="138" t="n"/>
      <c r="AC486" s="138" t="n"/>
      <c r="AE486" s="138" t="n"/>
      <c r="AG486" s="138" t="n"/>
      <c r="AI486" s="138" t="n"/>
      <c r="AJ486" s="239" t="n"/>
    </row>
    <row customHeight="1" ht="15.75" r="487" s="136" spans="1:53">
      <c r="B487" s="233" t="n"/>
      <c r="H487" s="238" t="n"/>
      <c r="I487" s="234" t="n"/>
      <c r="J487" s="238" t="n"/>
      <c r="K487" s="234" t="n"/>
      <c r="L487" s="238" t="n"/>
      <c r="M487" s="138" t="n"/>
      <c r="O487" s="138" t="n"/>
      <c r="P487" s="152" t="n"/>
      <c r="Q487" s="234" t="n"/>
      <c r="S487" s="138" t="n"/>
      <c r="T487" s="152" t="n"/>
      <c r="U487" s="234" t="n"/>
      <c r="W487" s="138" t="n"/>
      <c r="Y487" s="138" t="n"/>
      <c r="AA487" s="138" t="n"/>
      <c r="AC487" s="138" t="n"/>
      <c r="AE487" s="138" t="n"/>
      <c r="AG487" s="138" t="n"/>
      <c r="AI487" s="138" t="n"/>
      <c r="AJ487" s="239" t="n"/>
    </row>
    <row customHeight="1" ht="15.75" r="488" s="136" spans="1:53">
      <c r="B488" s="233" t="n"/>
      <c r="H488" s="238" t="n"/>
      <c r="I488" s="234" t="n"/>
      <c r="J488" s="238" t="n"/>
      <c r="K488" s="234" t="n"/>
      <c r="L488" s="238" t="n"/>
      <c r="M488" s="138" t="n"/>
      <c r="O488" s="138" t="n"/>
      <c r="P488" s="181" t="n"/>
      <c r="Q488" s="234" t="n"/>
      <c r="S488" s="138" t="n"/>
      <c r="T488" s="181" t="n"/>
      <c r="U488" s="234" t="n"/>
      <c r="W488" s="138" t="n"/>
      <c r="Y488" s="138" t="n"/>
      <c r="AA488" s="138" t="n"/>
      <c r="AC488" s="138" t="n"/>
      <c r="AE488" s="138" t="n"/>
      <c r="AG488" s="138" t="n"/>
      <c r="AI488" s="138" t="n"/>
      <c r="AJ488" s="239" t="n"/>
    </row>
    <row customHeight="1" ht="15.75" r="489" s="136" spans="1:53">
      <c r="B489" s="233" t="n"/>
      <c r="H489" s="238" t="n"/>
      <c r="I489" s="234" t="n"/>
      <c r="J489" s="238" t="n"/>
      <c r="K489" s="234" t="n"/>
      <c r="L489" s="238" t="n"/>
      <c r="M489" s="138" t="n"/>
      <c r="O489" s="138" t="n"/>
      <c r="P489" s="152" t="n"/>
      <c r="Q489" s="234" t="n"/>
      <c r="S489" s="138" t="n"/>
      <c r="T489" s="152" t="n"/>
      <c r="U489" s="234" t="n"/>
      <c r="W489" s="138" t="n"/>
      <c r="Y489" s="138" t="n"/>
      <c r="AA489" s="138" t="n"/>
      <c r="AC489" s="138" t="n"/>
      <c r="AE489" s="138" t="n"/>
      <c r="AG489" s="138" t="n"/>
      <c r="AI489" s="138" t="n"/>
      <c r="AJ489" s="239" t="n"/>
    </row>
    <row customHeight="1" ht="15.75" r="490" s="136" spans="1:53">
      <c r="B490" s="233" t="n"/>
      <c r="H490" s="238" t="n"/>
      <c r="I490" s="234" t="n"/>
      <c r="J490" s="238" t="n"/>
      <c r="K490" s="234" t="n"/>
      <c r="L490" s="238" t="n"/>
      <c r="M490" s="138" t="n"/>
      <c r="O490" s="138" t="n"/>
      <c r="P490" s="181" t="n"/>
      <c r="Q490" s="234" t="n"/>
      <c r="S490" s="138" t="n"/>
      <c r="T490" s="181" t="n"/>
      <c r="U490" s="234" t="n"/>
      <c r="W490" s="138" t="n"/>
      <c r="Y490" s="138" t="n"/>
      <c r="AA490" s="138" t="n"/>
      <c r="AC490" s="138" t="n"/>
      <c r="AE490" s="138" t="n"/>
      <c r="AG490" s="138" t="n"/>
      <c r="AI490" s="138" t="n"/>
      <c r="AJ490" s="239" t="n"/>
    </row>
    <row customHeight="1" ht="15.75" r="491" s="136" spans="1:53">
      <c r="B491" s="233" t="n"/>
      <c r="H491" s="238" t="n"/>
      <c r="I491" s="234" t="n"/>
      <c r="J491" s="238" t="n"/>
      <c r="K491" s="234" t="n"/>
      <c r="L491" s="238" t="n"/>
      <c r="M491" s="138" t="n"/>
      <c r="O491" s="138" t="n"/>
      <c r="P491" s="152" t="n"/>
      <c r="Q491" s="234" t="n"/>
      <c r="S491" s="138" t="n"/>
      <c r="T491" s="152" t="n"/>
      <c r="U491" s="234" t="n"/>
      <c r="W491" s="138" t="n"/>
      <c r="Y491" s="138" t="n"/>
      <c r="AA491" s="138" t="n"/>
      <c r="AC491" s="138" t="n"/>
      <c r="AE491" s="138" t="n"/>
      <c r="AG491" s="138" t="n"/>
      <c r="AI491" s="138" t="n"/>
      <c r="AJ491" s="239" t="n"/>
    </row>
    <row customHeight="1" ht="15.75" r="492" s="136" spans="1:53">
      <c r="B492" s="233" t="n"/>
      <c r="H492" s="238" t="n"/>
      <c r="I492" s="234" t="n"/>
      <c r="J492" s="238" t="n"/>
      <c r="K492" s="234" t="n"/>
      <c r="L492" s="238" t="n"/>
      <c r="M492" s="138" t="n"/>
      <c r="O492" s="138" t="n"/>
      <c r="P492" s="181" t="n"/>
      <c r="Q492" s="234" t="n"/>
      <c r="S492" s="138" t="n"/>
      <c r="T492" s="181" t="n"/>
      <c r="U492" s="234" t="n"/>
      <c r="W492" s="138" t="n"/>
      <c r="Y492" s="138" t="n"/>
      <c r="AA492" s="138" t="n"/>
      <c r="AC492" s="138" t="n"/>
      <c r="AE492" s="138" t="n"/>
      <c r="AG492" s="138" t="n"/>
      <c r="AI492" s="138" t="n"/>
      <c r="AJ492" s="239" t="n"/>
    </row>
    <row customHeight="1" ht="15.75" r="493" s="136" spans="1:53">
      <c r="B493" s="233" t="n"/>
      <c r="H493" s="238" t="n"/>
      <c r="I493" s="234" t="n"/>
      <c r="J493" s="238" t="n"/>
      <c r="K493" s="234" t="n"/>
      <c r="L493" s="238" t="n"/>
      <c r="M493" s="138" t="n"/>
      <c r="O493" s="138" t="n"/>
      <c r="P493" s="152" t="n"/>
      <c r="Q493" s="234" t="n"/>
      <c r="S493" s="138" t="n"/>
      <c r="T493" s="152" t="n"/>
      <c r="U493" s="234" t="n"/>
      <c r="W493" s="138" t="n"/>
      <c r="Y493" s="138" t="n"/>
      <c r="AA493" s="138" t="n"/>
      <c r="AC493" s="138" t="n"/>
      <c r="AE493" s="138" t="n"/>
      <c r="AG493" s="138" t="n"/>
      <c r="AI493" s="138" t="n"/>
      <c r="AJ493" s="239" t="n"/>
    </row>
    <row customHeight="1" ht="15.75" r="494" s="136" spans="1:53">
      <c r="B494" s="233" t="n"/>
      <c r="H494" s="238" t="n"/>
      <c r="I494" s="234" t="n"/>
      <c r="J494" s="238" t="n"/>
      <c r="K494" s="234" t="n"/>
      <c r="L494" s="238" t="n"/>
      <c r="M494" s="138" t="n"/>
      <c r="O494" s="138" t="n"/>
      <c r="P494" s="181" t="n"/>
      <c r="Q494" s="234" t="n"/>
      <c r="S494" s="138" t="n"/>
      <c r="T494" s="181" t="n"/>
      <c r="U494" s="234" t="n"/>
      <c r="W494" s="138" t="n"/>
      <c r="Y494" s="138" t="n"/>
      <c r="AA494" s="138" t="n"/>
      <c r="AC494" s="138" t="n"/>
      <c r="AE494" s="138" t="n"/>
      <c r="AG494" s="138" t="n"/>
      <c r="AI494" s="138" t="n"/>
      <c r="AJ494" s="239" t="n"/>
    </row>
    <row customHeight="1" ht="15.75" r="495" s="136" spans="1:53">
      <c r="B495" s="233" t="n"/>
      <c r="H495" s="238" t="n"/>
      <c r="I495" s="234" t="n"/>
      <c r="J495" s="238" t="n"/>
      <c r="K495" s="234" t="n"/>
      <c r="L495" s="238" t="n"/>
      <c r="M495" s="138" t="n"/>
      <c r="O495" s="138" t="n"/>
      <c r="P495" s="152" t="n"/>
      <c r="Q495" s="234" t="n"/>
      <c r="S495" s="138" t="n"/>
      <c r="T495" s="152" t="n"/>
      <c r="U495" s="234" t="n"/>
      <c r="W495" s="138" t="n"/>
      <c r="Y495" s="138" t="n"/>
      <c r="AA495" s="138" t="n"/>
      <c r="AC495" s="138" t="n"/>
      <c r="AE495" s="138" t="n"/>
      <c r="AG495" s="138" t="n"/>
      <c r="AI495" s="138" t="n"/>
      <c r="AJ495" s="239" t="n"/>
    </row>
    <row customHeight="1" ht="15.75" r="496" s="136" spans="1:53">
      <c r="B496" s="233" t="n"/>
      <c r="H496" s="238" t="n"/>
      <c r="I496" s="234" t="n"/>
      <c r="J496" s="238" t="n"/>
      <c r="K496" s="234" t="n"/>
      <c r="L496" s="238" t="n"/>
      <c r="M496" s="138" t="n"/>
      <c r="O496" s="138" t="n"/>
      <c r="P496" s="181" t="n"/>
      <c r="Q496" s="234" t="n"/>
      <c r="S496" s="138" t="n"/>
      <c r="T496" s="181" t="n"/>
      <c r="U496" s="234" t="n"/>
      <c r="W496" s="138" t="n"/>
      <c r="Y496" s="138" t="n"/>
      <c r="AA496" s="138" t="n"/>
      <c r="AC496" s="138" t="n"/>
      <c r="AE496" s="138" t="n"/>
      <c r="AG496" s="138" t="n"/>
      <c r="AI496" s="138" t="n"/>
      <c r="AJ496" s="239" t="n"/>
    </row>
    <row customHeight="1" ht="15.75" r="497" s="136" spans="1:53">
      <c r="B497" s="233" t="n"/>
      <c r="H497" s="238" t="n"/>
      <c r="I497" s="234" t="n"/>
      <c r="J497" s="238" t="n"/>
      <c r="K497" s="234" t="n"/>
      <c r="L497" s="238" t="n"/>
      <c r="M497" s="138" t="n"/>
      <c r="O497" s="138" t="n"/>
      <c r="P497" s="152" t="n"/>
      <c r="Q497" s="234" t="n"/>
      <c r="S497" s="138" t="n"/>
      <c r="T497" s="152" t="n"/>
      <c r="U497" s="234" t="n"/>
      <c r="W497" s="138" t="n"/>
      <c r="Y497" s="138" t="n"/>
      <c r="AA497" s="138" t="n"/>
      <c r="AC497" s="138" t="n"/>
      <c r="AE497" s="138" t="n"/>
      <c r="AG497" s="138" t="n"/>
      <c r="AI497" s="138" t="n"/>
      <c r="AJ497" s="239" t="n"/>
    </row>
    <row customHeight="1" ht="15.75" r="498" s="136" spans="1:53">
      <c r="B498" s="233" t="n"/>
      <c r="H498" s="238" t="n"/>
      <c r="I498" s="234" t="n"/>
      <c r="J498" s="238" t="n"/>
      <c r="K498" s="234" t="n"/>
      <c r="L498" s="238" t="n"/>
      <c r="M498" s="138" t="n"/>
      <c r="O498" s="138" t="n"/>
      <c r="P498" s="181" t="n"/>
      <c r="Q498" s="234" t="n"/>
      <c r="S498" s="138" t="n"/>
      <c r="T498" s="181" t="n"/>
      <c r="U498" s="234" t="n"/>
      <c r="W498" s="138" t="n"/>
      <c r="Y498" s="138" t="n"/>
      <c r="AA498" s="138" t="n"/>
      <c r="AC498" s="138" t="n"/>
      <c r="AE498" s="138" t="n"/>
      <c r="AG498" s="138" t="n"/>
      <c r="AI498" s="138" t="n"/>
      <c r="AJ498" s="239" t="n"/>
    </row>
    <row customHeight="1" ht="15.75" r="499" s="136" spans="1:53">
      <c r="B499" s="233" t="n"/>
      <c r="H499" s="238" t="n"/>
      <c r="I499" s="234" t="n"/>
      <c r="J499" s="238" t="n"/>
      <c r="K499" s="234" t="n"/>
      <c r="L499" s="238" t="n"/>
      <c r="M499" s="138" t="n"/>
      <c r="O499" s="138" t="n"/>
      <c r="P499" s="152" t="n"/>
      <c r="Q499" s="234" t="n"/>
      <c r="S499" s="138" t="n"/>
      <c r="T499" s="152" t="n"/>
      <c r="U499" s="234" t="n"/>
      <c r="W499" s="138" t="n"/>
      <c r="Y499" s="138" t="n"/>
      <c r="AA499" s="138" t="n"/>
      <c r="AC499" s="138" t="n"/>
      <c r="AE499" s="138" t="n"/>
      <c r="AG499" s="138" t="n"/>
      <c r="AI499" s="138" t="n"/>
      <c r="AJ499" s="239" t="n"/>
    </row>
    <row customHeight="1" ht="15.75" r="500" s="136" spans="1:53">
      <c r="B500" s="233" t="n"/>
      <c r="H500" s="238" t="n"/>
      <c r="I500" s="234" t="n"/>
      <c r="J500" s="238" t="n"/>
      <c r="K500" s="234" t="n"/>
      <c r="L500" s="238" t="n"/>
      <c r="M500" s="138" t="n"/>
      <c r="O500" s="138" t="n"/>
      <c r="P500" s="181" t="n"/>
      <c r="Q500" s="234" t="n"/>
      <c r="S500" s="138" t="n"/>
      <c r="T500" s="181" t="n"/>
      <c r="U500" s="234" t="n"/>
      <c r="W500" s="138" t="n"/>
      <c r="Y500" s="138" t="n"/>
      <c r="AA500" s="138" t="n"/>
      <c r="AC500" s="138" t="n"/>
      <c r="AE500" s="138" t="n"/>
      <c r="AG500" s="138" t="n"/>
      <c r="AI500" s="138" t="n"/>
      <c r="AJ500" s="239" t="n"/>
    </row>
    <row customHeight="1" ht="15.75" r="501" s="136" spans="1:53">
      <c r="B501" s="233" t="n"/>
      <c r="H501" s="238" t="n"/>
      <c r="I501" s="234" t="n"/>
      <c r="J501" s="238" t="n"/>
      <c r="K501" s="234" t="n"/>
      <c r="L501" s="238" t="n"/>
      <c r="M501" s="138" t="n"/>
      <c r="O501" s="138" t="n"/>
      <c r="P501" s="152" t="n"/>
      <c r="Q501" s="234" t="n"/>
      <c r="S501" s="138" t="n"/>
      <c r="T501" s="152" t="n"/>
      <c r="U501" s="234" t="n"/>
      <c r="W501" s="138" t="n"/>
      <c r="Y501" s="138" t="n"/>
      <c r="AA501" s="138" t="n"/>
      <c r="AC501" s="138" t="n"/>
      <c r="AE501" s="138" t="n"/>
      <c r="AG501" s="138" t="n"/>
      <c r="AI501" s="138" t="n"/>
      <c r="AJ501" s="239" t="n"/>
    </row>
    <row customHeight="1" ht="15.75" r="502" s="136" spans="1:53">
      <c r="B502" s="233" t="n"/>
      <c r="H502" s="238" t="n"/>
      <c r="I502" s="234" t="n"/>
      <c r="J502" s="238" t="n"/>
      <c r="K502" s="234" t="n"/>
      <c r="L502" s="238" t="n"/>
      <c r="M502" s="138" t="n"/>
      <c r="O502" s="138" t="n"/>
      <c r="P502" s="181" t="n"/>
      <c r="Q502" s="234" t="n"/>
      <c r="S502" s="138" t="n"/>
      <c r="T502" s="181" t="n"/>
      <c r="U502" s="234" t="n"/>
      <c r="W502" s="138" t="n"/>
      <c r="Y502" s="138" t="n"/>
      <c r="AA502" s="138" t="n"/>
      <c r="AC502" s="138" t="n"/>
      <c r="AE502" s="138" t="n"/>
      <c r="AG502" s="138" t="n"/>
      <c r="AI502" s="138" t="n"/>
      <c r="AJ502" s="239" t="n"/>
    </row>
    <row customHeight="1" ht="15.75" r="503" s="136" spans="1:53">
      <c r="B503" s="233" t="n"/>
      <c r="H503" s="238" t="n"/>
      <c r="I503" s="234" t="n"/>
      <c r="J503" s="238" t="n"/>
      <c r="K503" s="234" t="n"/>
      <c r="L503" s="238" t="n"/>
      <c r="M503" s="138" t="n"/>
      <c r="O503" s="138" t="n"/>
      <c r="P503" s="152" t="n"/>
      <c r="Q503" s="234" t="n"/>
      <c r="S503" s="138" t="n"/>
      <c r="T503" s="152" t="n"/>
      <c r="U503" s="234" t="n"/>
      <c r="W503" s="138" t="n"/>
      <c r="Y503" s="138" t="n"/>
      <c r="AA503" s="138" t="n"/>
      <c r="AC503" s="138" t="n"/>
      <c r="AE503" s="138" t="n"/>
      <c r="AG503" s="138" t="n"/>
      <c r="AI503" s="138" t="n"/>
      <c r="AJ503" s="239" t="n"/>
    </row>
    <row customHeight="1" ht="15.75" r="504" s="136" spans="1:53">
      <c r="B504" s="233" t="n"/>
      <c r="H504" s="238" t="n"/>
      <c r="I504" s="234" t="n"/>
      <c r="J504" s="238" t="n"/>
      <c r="K504" s="234" t="n"/>
      <c r="L504" s="238" t="n"/>
      <c r="M504" s="138" t="n"/>
      <c r="O504" s="138" t="n"/>
      <c r="P504" s="181" t="n"/>
      <c r="Q504" s="234" t="n"/>
      <c r="S504" s="138" t="n"/>
      <c r="T504" s="181" t="n"/>
      <c r="U504" s="234" t="n"/>
      <c r="W504" s="138" t="n"/>
      <c r="Y504" s="138" t="n"/>
      <c r="AA504" s="138" t="n"/>
      <c r="AC504" s="138" t="n"/>
      <c r="AE504" s="138" t="n"/>
      <c r="AG504" s="138" t="n"/>
      <c r="AI504" s="138" t="n"/>
      <c r="AJ504" s="239" t="n"/>
    </row>
    <row customHeight="1" ht="15.75" r="505" s="136" spans="1:53">
      <c r="B505" s="233" t="n"/>
      <c r="H505" s="238" t="n"/>
      <c r="I505" s="234" t="n"/>
      <c r="J505" s="238" t="n"/>
      <c r="K505" s="234" t="n"/>
      <c r="L505" s="238" t="n"/>
      <c r="M505" s="138" t="n"/>
      <c r="O505" s="138" t="n"/>
      <c r="P505" s="152" t="n"/>
      <c r="Q505" s="234" t="n"/>
      <c r="S505" s="138" t="n"/>
      <c r="T505" s="152" t="n"/>
      <c r="U505" s="234" t="n"/>
      <c r="W505" s="138" t="n"/>
      <c r="Y505" s="138" t="n"/>
      <c r="AA505" s="138" t="n"/>
      <c r="AC505" s="138" t="n"/>
      <c r="AE505" s="138" t="n"/>
      <c r="AG505" s="138" t="n"/>
      <c r="AI505" s="138" t="n"/>
      <c r="AJ505" s="239" t="n"/>
    </row>
    <row customHeight="1" ht="15.75" r="506" s="136" spans="1:53">
      <c r="B506" s="233" t="n"/>
      <c r="H506" s="238" t="n"/>
      <c r="I506" s="234" t="n"/>
      <c r="J506" s="238" t="n"/>
      <c r="K506" s="234" t="n"/>
      <c r="L506" s="238" t="n"/>
      <c r="M506" s="138" t="n"/>
      <c r="O506" s="138" t="n"/>
      <c r="P506" s="181" t="n"/>
      <c r="Q506" s="234" t="n"/>
      <c r="S506" s="138" t="n"/>
      <c r="T506" s="181" t="n"/>
      <c r="U506" s="234" t="n"/>
      <c r="W506" s="138" t="n"/>
      <c r="Y506" s="138" t="n"/>
      <c r="AA506" s="138" t="n"/>
      <c r="AC506" s="138" t="n"/>
      <c r="AE506" s="138" t="n"/>
      <c r="AG506" s="138" t="n"/>
      <c r="AI506" s="138" t="n"/>
      <c r="AJ506" s="239" t="n"/>
    </row>
    <row customHeight="1" ht="15.75" r="507" s="136" spans="1:53">
      <c r="B507" s="233" t="n"/>
      <c r="H507" s="238" t="n"/>
      <c r="I507" s="234" t="n"/>
      <c r="J507" s="238" t="n"/>
      <c r="K507" s="234" t="n"/>
      <c r="L507" s="238" t="n"/>
      <c r="M507" s="138" t="n"/>
      <c r="O507" s="138" t="n"/>
      <c r="P507" s="152" t="n"/>
      <c r="Q507" s="234" t="n"/>
      <c r="S507" s="138" t="n"/>
      <c r="T507" s="152" t="n"/>
      <c r="U507" s="234" t="n"/>
      <c r="W507" s="138" t="n"/>
      <c r="Y507" s="138" t="n"/>
      <c r="AA507" s="138" t="n"/>
      <c r="AC507" s="138" t="n"/>
      <c r="AE507" s="138" t="n"/>
      <c r="AG507" s="138" t="n"/>
      <c r="AI507" s="138" t="n"/>
      <c r="AJ507" s="239" t="n"/>
    </row>
    <row customHeight="1" ht="15.75" r="508" s="136" spans="1:53">
      <c r="B508" s="233" t="n"/>
      <c r="H508" s="238" t="n"/>
      <c r="I508" s="234" t="n"/>
      <c r="J508" s="238" t="n"/>
      <c r="K508" s="234" t="n"/>
      <c r="L508" s="238" t="n"/>
      <c r="M508" s="138" t="n"/>
      <c r="O508" s="138" t="n"/>
      <c r="P508" s="181" t="n"/>
      <c r="Q508" s="234" t="n"/>
      <c r="S508" s="138" t="n"/>
      <c r="T508" s="181" t="n"/>
      <c r="U508" s="234" t="n"/>
      <c r="W508" s="138" t="n"/>
      <c r="Y508" s="138" t="n"/>
      <c r="AA508" s="138" t="n"/>
      <c r="AC508" s="138" t="n"/>
      <c r="AE508" s="138" t="n"/>
      <c r="AG508" s="138" t="n"/>
      <c r="AI508" s="138" t="n"/>
      <c r="AJ508" s="239" t="n"/>
    </row>
    <row customHeight="1" ht="15.75" r="509" s="136" spans="1:53">
      <c r="B509" s="233" t="n"/>
      <c r="H509" s="238" t="n"/>
      <c r="I509" s="234" t="n"/>
      <c r="J509" s="238" t="n"/>
      <c r="K509" s="234" t="n"/>
      <c r="L509" s="238" t="n"/>
      <c r="M509" s="138" t="n"/>
      <c r="O509" s="138" t="n"/>
      <c r="P509" s="152" t="n"/>
      <c r="Q509" s="234" t="n"/>
      <c r="S509" s="138" t="n"/>
      <c r="T509" s="152" t="n"/>
      <c r="U509" s="234" t="n"/>
      <c r="W509" s="138" t="n"/>
      <c r="Y509" s="138" t="n"/>
      <c r="AA509" s="138" t="n"/>
      <c r="AC509" s="138" t="n"/>
      <c r="AE509" s="138" t="n"/>
      <c r="AG509" s="138" t="n"/>
      <c r="AI509" s="138" t="n"/>
      <c r="AJ509" s="239" t="n"/>
    </row>
    <row customHeight="1" ht="15.75" r="510" s="136" spans="1:53">
      <c r="B510" s="233" t="n"/>
      <c r="H510" s="238" t="n"/>
      <c r="I510" s="234" t="n"/>
      <c r="J510" s="238" t="n"/>
      <c r="K510" s="234" t="n"/>
      <c r="L510" s="238" t="n"/>
      <c r="M510" s="138" t="n"/>
      <c r="O510" s="138" t="n"/>
      <c r="P510" s="181" t="n"/>
      <c r="Q510" s="234" t="n"/>
      <c r="S510" s="138" t="n"/>
      <c r="T510" s="181" t="n"/>
      <c r="U510" s="234" t="n"/>
      <c r="W510" s="138" t="n"/>
      <c r="Y510" s="138" t="n"/>
      <c r="AA510" s="138" t="n"/>
      <c r="AC510" s="138" t="n"/>
      <c r="AE510" s="138" t="n"/>
      <c r="AG510" s="138" t="n"/>
      <c r="AI510" s="138" t="n"/>
      <c r="AJ510" s="239" t="n"/>
    </row>
    <row customHeight="1" ht="15.75" r="511" s="136" spans="1:53">
      <c r="B511" s="233" t="n"/>
      <c r="H511" s="238" t="n"/>
      <c r="I511" s="234" t="n"/>
      <c r="J511" s="238" t="n"/>
      <c r="K511" s="234" t="n"/>
      <c r="L511" s="238" t="n"/>
      <c r="M511" s="138" t="n"/>
      <c r="O511" s="138" t="n"/>
      <c r="P511" s="152" t="n"/>
      <c r="Q511" s="234" t="n"/>
      <c r="S511" s="138" t="n"/>
      <c r="T511" s="152" t="n"/>
      <c r="U511" s="234" t="n"/>
      <c r="W511" s="138" t="n"/>
      <c r="Y511" s="138" t="n"/>
      <c r="AA511" s="138" t="n"/>
      <c r="AC511" s="138" t="n"/>
      <c r="AE511" s="138" t="n"/>
      <c r="AG511" s="138" t="n"/>
      <c r="AI511" s="138" t="n"/>
      <c r="AJ511" s="239" t="n"/>
    </row>
    <row customHeight="1" ht="15.75" r="512" s="136" spans="1:53">
      <c r="B512" s="233" t="n"/>
      <c r="H512" s="238" t="n"/>
      <c r="I512" s="234" t="n"/>
      <c r="J512" s="238" t="n"/>
      <c r="K512" s="234" t="n"/>
      <c r="L512" s="238" t="n"/>
      <c r="M512" s="138" t="n"/>
      <c r="O512" s="138" t="n"/>
      <c r="P512" s="181" t="n"/>
      <c r="Q512" s="234" t="n"/>
      <c r="S512" s="138" t="n"/>
      <c r="T512" s="181" t="n"/>
      <c r="U512" s="234" t="n"/>
      <c r="W512" s="138" t="n"/>
      <c r="Y512" s="138" t="n"/>
      <c r="AA512" s="138" t="n"/>
      <c r="AC512" s="138" t="n"/>
      <c r="AE512" s="138" t="n"/>
      <c r="AG512" s="138" t="n"/>
      <c r="AI512" s="138" t="n"/>
      <c r="AJ512" s="239" t="n"/>
    </row>
    <row customHeight="1" ht="15.75" r="513" s="136" spans="1:53">
      <c r="B513" s="233" t="n"/>
      <c r="H513" s="238" t="n"/>
      <c r="I513" s="234" t="n"/>
      <c r="J513" s="238" t="n"/>
      <c r="K513" s="234" t="n"/>
      <c r="L513" s="238" t="n"/>
      <c r="M513" s="138" t="n"/>
      <c r="O513" s="138" t="n"/>
      <c r="P513" s="152" t="n"/>
      <c r="Q513" s="234" t="n"/>
      <c r="S513" s="138" t="n"/>
      <c r="T513" s="152" t="n"/>
      <c r="U513" s="234" t="n"/>
      <c r="W513" s="138" t="n"/>
      <c r="Y513" s="138" t="n"/>
      <c r="AA513" s="138" t="n"/>
      <c r="AC513" s="138" t="n"/>
      <c r="AE513" s="138" t="n"/>
      <c r="AG513" s="138" t="n"/>
      <c r="AI513" s="138" t="n"/>
      <c r="AJ513" s="239" t="n"/>
    </row>
    <row customHeight="1" ht="15.75" r="514" s="136" spans="1:53">
      <c r="B514" s="233" t="n"/>
      <c r="H514" s="238" t="n"/>
      <c r="I514" s="234" t="n"/>
      <c r="J514" s="238" t="n"/>
      <c r="K514" s="234" t="n"/>
      <c r="L514" s="238" t="n"/>
      <c r="M514" s="138" t="n"/>
      <c r="O514" s="138" t="n"/>
      <c r="P514" s="181" t="n"/>
      <c r="Q514" s="234" t="n"/>
      <c r="S514" s="138" t="n"/>
      <c r="T514" s="181" t="n"/>
      <c r="U514" s="234" t="n"/>
      <c r="W514" s="138" t="n"/>
      <c r="Y514" s="138" t="n"/>
      <c r="AA514" s="138" t="n"/>
      <c r="AC514" s="138" t="n"/>
      <c r="AE514" s="138" t="n"/>
      <c r="AG514" s="138" t="n"/>
      <c r="AI514" s="138" t="n"/>
      <c r="AJ514" s="239" t="n"/>
    </row>
    <row customHeight="1" ht="15.75" r="515" s="136" spans="1:53">
      <c r="B515" s="233" t="n"/>
      <c r="H515" s="238" t="n"/>
      <c r="I515" s="234" t="n"/>
      <c r="J515" s="238" t="n"/>
      <c r="K515" s="234" t="n"/>
      <c r="L515" s="238" t="n"/>
      <c r="M515" s="138" t="n"/>
      <c r="O515" s="138" t="n"/>
      <c r="P515" s="152" t="n"/>
      <c r="Q515" s="234" t="n"/>
      <c r="S515" s="138" t="n"/>
      <c r="T515" s="152" t="n"/>
      <c r="U515" s="234" t="n"/>
      <c r="W515" s="138" t="n"/>
      <c r="Y515" s="138" t="n"/>
      <c r="AA515" s="138" t="n"/>
      <c r="AC515" s="138" t="n"/>
      <c r="AE515" s="138" t="n"/>
      <c r="AG515" s="138" t="n"/>
      <c r="AI515" s="138" t="n"/>
      <c r="AJ515" s="239" t="n"/>
    </row>
    <row customHeight="1" ht="15.75" r="516" s="136" spans="1:53">
      <c r="B516" s="233" t="n"/>
      <c r="H516" s="238" t="n"/>
      <c r="I516" s="234" t="n"/>
      <c r="J516" s="238" t="n"/>
      <c r="K516" s="234" t="n"/>
      <c r="L516" s="238" t="n"/>
      <c r="M516" s="138" t="n"/>
      <c r="O516" s="138" t="n"/>
      <c r="P516" s="181" t="n"/>
      <c r="Q516" s="234" t="n"/>
      <c r="S516" s="138" t="n"/>
      <c r="T516" s="181" t="n"/>
      <c r="U516" s="234" t="n"/>
      <c r="W516" s="138" t="n"/>
      <c r="Y516" s="138" t="n"/>
      <c r="AA516" s="138" t="n"/>
      <c r="AC516" s="138" t="n"/>
      <c r="AE516" s="138" t="n"/>
      <c r="AG516" s="138" t="n"/>
      <c r="AI516" s="138" t="n"/>
      <c r="AJ516" s="239" t="n"/>
    </row>
    <row customHeight="1" ht="15.75" r="517" s="136" spans="1:53">
      <c r="B517" s="233" t="n"/>
      <c r="H517" s="238" t="n"/>
      <c r="I517" s="234" t="n"/>
      <c r="J517" s="238" t="n"/>
      <c r="K517" s="234" t="n"/>
      <c r="L517" s="238" t="n"/>
      <c r="M517" s="138" t="n"/>
      <c r="O517" s="138" t="n"/>
      <c r="P517" s="152" t="n"/>
      <c r="Q517" s="234" t="n"/>
      <c r="S517" s="138" t="n"/>
      <c r="T517" s="152" t="n"/>
      <c r="U517" s="234" t="n"/>
      <c r="W517" s="138" t="n"/>
      <c r="Y517" s="138" t="n"/>
      <c r="AA517" s="138" t="n"/>
      <c r="AC517" s="138" t="n"/>
      <c r="AE517" s="138" t="n"/>
      <c r="AG517" s="138" t="n"/>
      <c r="AI517" s="138" t="n"/>
      <c r="AJ517" s="239" t="n"/>
    </row>
    <row customHeight="1" ht="15.75" r="518" s="136" spans="1:53">
      <c r="B518" s="233" t="n"/>
      <c r="H518" s="238" t="n"/>
      <c r="I518" s="234" t="n"/>
      <c r="J518" s="238" t="n"/>
      <c r="K518" s="234" t="n"/>
      <c r="L518" s="238" t="n"/>
      <c r="M518" s="138" t="n"/>
      <c r="O518" s="138" t="n"/>
      <c r="P518" s="181" t="n"/>
      <c r="Q518" s="234" t="n"/>
      <c r="S518" s="138" t="n"/>
      <c r="T518" s="181" t="n"/>
      <c r="U518" s="234" t="n"/>
      <c r="W518" s="138" t="n"/>
      <c r="Y518" s="138" t="n"/>
      <c r="AA518" s="138" t="n"/>
      <c r="AC518" s="138" t="n"/>
      <c r="AE518" s="138" t="n"/>
      <c r="AG518" s="138" t="n"/>
      <c r="AI518" s="138" t="n"/>
      <c r="AJ518" s="239" t="n"/>
    </row>
    <row customHeight="1" ht="15.75" r="519" s="136" spans="1:53">
      <c r="B519" s="233" t="n"/>
      <c r="H519" s="238" t="n"/>
      <c r="I519" s="234" t="n"/>
      <c r="J519" s="238" t="n"/>
      <c r="K519" s="234" t="n"/>
      <c r="L519" s="238" t="n"/>
      <c r="M519" s="138" t="n"/>
      <c r="O519" s="138" t="n"/>
      <c r="P519" s="152" t="n"/>
      <c r="Q519" s="234" t="n"/>
      <c r="S519" s="138" t="n"/>
      <c r="T519" s="152" t="n"/>
      <c r="U519" s="234" t="n"/>
      <c r="W519" s="138" t="n"/>
      <c r="Y519" s="138" t="n"/>
      <c r="AA519" s="138" t="n"/>
      <c r="AC519" s="138" t="n"/>
      <c r="AE519" s="138" t="n"/>
      <c r="AG519" s="138" t="n"/>
      <c r="AI519" s="138" t="n"/>
      <c r="AJ519" s="239" t="n"/>
    </row>
    <row customHeight="1" ht="15.75" r="520" s="136" spans="1:53">
      <c r="B520" s="233" t="n"/>
      <c r="H520" s="238" t="n"/>
      <c r="I520" s="234" t="n"/>
      <c r="J520" s="238" t="n"/>
      <c r="K520" s="234" t="n"/>
      <c r="L520" s="238" t="n"/>
      <c r="M520" s="138" t="n"/>
      <c r="O520" s="138" t="n"/>
      <c r="P520" s="181" t="n"/>
      <c r="Q520" s="234" t="n"/>
      <c r="S520" s="138" t="n"/>
      <c r="T520" s="181" t="n"/>
      <c r="U520" s="234" t="n"/>
      <c r="W520" s="138" t="n"/>
      <c r="Y520" s="138" t="n"/>
      <c r="AA520" s="138" t="n"/>
      <c r="AC520" s="138" t="n"/>
      <c r="AE520" s="138" t="n"/>
      <c r="AG520" s="138" t="n"/>
      <c r="AI520" s="138" t="n"/>
      <c r="AJ520" s="239" t="n"/>
    </row>
    <row customHeight="1" ht="15.75" r="521" s="136" spans="1:53">
      <c r="B521" s="233" t="n"/>
      <c r="H521" s="238" t="n"/>
      <c r="I521" s="234" t="n"/>
      <c r="J521" s="238" t="n"/>
      <c r="K521" s="234" t="n"/>
      <c r="L521" s="238" t="n"/>
      <c r="M521" s="138" t="n"/>
      <c r="O521" s="138" t="n"/>
      <c r="P521" s="152" t="n"/>
      <c r="Q521" s="234" t="n"/>
      <c r="S521" s="138" t="n"/>
      <c r="T521" s="152" t="n"/>
      <c r="U521" s="234" t="n"/>
      <c r="W521" s="138" t="n"/>
      <c r="Y521" s="138" t="n"/>
      <c r="AA521" s="138" t="n"/>
      <c r="AC521" s="138" t="n"/>
      <c r="AE521" s="138" t="n"/>
      <c r="AG521" s="138" t="n"/>
      <c r="AI521" s="138" t="n"/>
      <c r="AJ521" s="239" t="n"/>
    </row>
    <row customHeight="1" ht="15.75" r="522" s="136" spans="1:53">
      <c r="B522" s="233" t="n"/>
      <c r="H522" s="238" t="n"/>
      <c r="I522" s="234" t="n"/>
      <c r="J522" s="238" t="n"/>
      <c r="K522" s="234" t="n"/>
      <c r="L522" s="238" t="n"/>
      <c r="M522" s="138" t="n"/>
      <c r="O522" s="138" t="n"/>
      <c r="P522" s="181" t="n"/>
      <c r="Q522" s="234" t="n"/>
      <c r="S522" s="138" t="n"/>
      <c r="T522" s="181" t="n"/>
      <c r="U522" s="234" t="n"/>
      <c r="W522" s="138" t="n"/>
      <c r="Y522" s="138" t="n"/>
      <c r="AA522" s="138" t="n"/>
      <c r="AC522" s="138" t="n"/>
      <c r="AE522" s="138" t="n"/>
      <c r="AG522" s="138" t="n"/>
      <c r="AI522" s="138" t="n"/>
      <c r="AJ522" s="239" t="n"/>
    </row>
    <row customHeight="1" ht="15.75" r="523" s="136" spans="1:53">
      <c r="B523" s="233" t="n"/>
      <c r="H523" s="238" t="n"/>
      <c r="I523" s="234" t="n"/>
      <c r="J523" s="238" t="n"/>
      <c r="K523" s="234" t="n"/>
      <c r="L523" s="238" t="n"/>
      <c r="M523" s="138" t="n"/>
      <c r="O523" s="138" t="n"/>
      <c r="P523" s="152" t="n"/>
      <c r="Q523" s="234" t="n"/>
      <c r="S523" s="138" t="n"/>
      <c r="T523" s="152" t="n"/>
      <c r="U523" s="234" t="n"/>
      <c r="W523" s="138" t="n"/>
      <c r="Y523" s="138" t="n"/>
      <c r="AA523" s="138" t="n"/>
      <c r="AC523" s="138" t="n"/>
      <c r="AE523" s="138" t="n"/>
      <c r="AG523" s="138" t="n"/>
      <c r="AI523" s="138" t="n"/>
      <c r="AJ523" s="239" t="n"/>
    </row>
    <row customHeight="1" ht="15.75" r="524" s="136" spans="1:53">
      <c r="B524" s="233" t="n"/>
      <c r="H524" s="238" t="n"/>
      <c r="I524" s="234" t="n"/>
      <c r="J524" s="238" t="n"/>
      <c r="K524" s="234" t="n"/>
      <c r="L524" s="238" t="n"/>
      <c r="M524" s="138" t="n"/>
      <c r="O524" s="138" t="n"/>
      <c r="P524" s="181" t="n"/>
      <c r="Q524" s="234" t="n"/>
      <c r="S524" s="138" t="n"/>
      <c r="T524" s="181" t="n"/>
      <c r="U524" s="234" t="n"/>
      <c r="W524" s="138" t="n"/>
      <c r="Y524" s="138" t="n"/>
      <c r="AA524" s="138" t="n"/>
      <c r="AC524" s="138" t="n"/>
      <c r="AE524" s="138" t="n"/>
      <c r="AG524" s="138" t="n"/>
      <c r="AI524" s="138" t="n"/>
      <c r="AJ524" s="239" t="n"/>
    </row>
    <row customHeight="1" ht="15.75" r="525" s="136" spans="1:53">
      <c r="B525" s="233" t="n"/>
      <c r="H525" s="238" t="n"/>
      <c r="I525" s="234" t="n"/>
      <c r="J525" s="238" t="n"/>
      <c r="K525" s="234" t="n"/>
      <c r="L525" s="238" t="n"/>
      <c r="M525" s="138" t="n"/>
      <c r="O525" s="138" t="n"/>
      <c r="P525" s="152" t="n"/>
      <c r="Q525" s="234" t="n"/>
      <c r="S525" s="138" t="n"/>
      <c r="T525" s="152" t="n"/>
      <c r="U525" s="234" t="n"/>
      <c r="W525" s="138" t="n"/>
      <c r="Y525" s="138" t="n"/>
      <c r="AA525" s="138" t="n"/>
      <c r="AC525" s="138" t="n"/>
      <c r="AE525" s="138" t="n"/>
      <c r="AG525" s="138" t="n"/>
      <c r="AI525" s="138" t="n"/>
      <c r="AJ525" s="239" t="n"/>
    </row>
    <row customHeight="1" ht="15.75" r="526" s="136" spans="1:53">
      <c r="B526" s="233" t="n"/>
      <c r="H526" s="238" t="n"/>
      <c r="I526" s="234" t="n"/>
      <c r="J526" s="238" t="n"/>
      <c r="K526" s="234" t="n"/>
      <c r="L526" s="238" t="n"/>
      <c r="M526" s="138" t="n"/>
      <c r="O526" s="138" t="n"/>
      <c r="P526" s="181" t="n"/>
      <c r="Q526" s="234" t="n"/>
      <c r="S526" s="138" t="n"/>
      <c r="T526" s="181" t="n"/>
      <c r="U526" s="234" t="n"/>
      <c r="W526" s="138" t="n"/>
      <c r="Y526" s="138" t="n"/>
      <c r="AA526" s="138" t="n"/>
      <c r="AC526" s="138" t="n"/>
      <c r="AE526" s="138" t="n"/>
      <c r="AG526" s="138" t="n"/>
      <c r="AI526" s="138" t="n"/>
      <c r="AJ526" s="239" t="n"/>
    </row>
    <row customHeight="1" ht="15.75" r="527" s="136" spans="1:53">
      <c r="B527" s="233" t="n"/>
      <c r="H527" s="238" t="n"/>
      <c r="I527" s="234" t="n"/>
      <c r="J527" s="238" t="n"/>
      <c r="K527" s="234" t="n"/>
      <c r="L527" s="238" t="n"/>
      <c r="M527" s="138" t="n"/>
      <c r="O527" s="138" t="n"/>
      <c r="P527" s="152" t="n"/>
      <c r="Q527" s="234" t="n"/>
      <c r="S527" s="138" t="n"/>
      <c r="T527" s="152" t="n"/>
      <c r="U527" s="234" t="n"/>
      <c r="W527" s="138" t="n"/>
      <c r="Y527" s="138" t="n"/>
      <c r="AA527" s="138" t="n"/>
      <c r="AC527" s="138" t="n"/>
      <c r="AE527" s="138" t="n"/>
      <c r="AG527" s="138" t="n"/>
      <c r="AI527" s="138" t="n"/>
      <c r="AJ527" s="239" t="n"/>
    </row>
    <row customHeight="1" ht="15.75" r="528" s="136" spans="1:53">
      <c r="B528" s="233" t="n"/>
      <c r="H528" s="238" t="n"/>
      <c r="I528" s="234" t="n"/>
      <c r="J528" s="238" t="n"/>
      <c r="K528" s="234" t="n"/>
      <c r="L528" s="238" t="n"/>
      <c r="M528" s="138" t="n"/>
      <c r="O528" s="138" t="n"/>
      <c r="P528" s="181" t="n"/>
      <c r="Q528" s="234" t="n"/>
      <c r="S528" s="138" t="n"/>
      <c r="T528" s="181" t="n"/>
      <c r="U528" s="234" t="n"/>
      <c r="W528" s="138" t="n"/>
      <c r="Y528" s="138" t="n"/>
      <c r="AA528" s="138" t="n"/>
      <c r="AC528" s="138" t="n"/>
      <c r="AE528" s="138" t="n"/>
      <c r="AG528" s="138" t="n"/>
      <c r="AI528" s="138" t="n"/>
      <c r="AJ528" s="239" t="n"/>
    </row>
    <row customHeight="1" ht="15.75" r="529" s="136" spans="1:53">
      <c r="B529" s="233" t="n"/>
      <c r="H529" s="238" t="n"/>
      <c r="I529" s="234" t="n"/>
      <c r="J529" s="238" t="n"/>
      <c r="K529" s="234" t="n"/>
      <c r="L529" s="238" t="n"/>
      <c r="M529" s="138" t="n"/>
      <c r="O529" s="138" t="n"/>
      <c r="P529" s="152" t="n"/>
      <c r="Q529" s="234" t="n"/>
      <c r="S529" s="138" t="n"/>
      <c r="T529" s="152" t="n"/>
      <c r="U529" s="234" t="n"/>
      <c r="W529" s="138" t="n"/>
      <c r="Y529" s="138" t="n"/>
      <c r="AA529" s="138" t="n"/>
      <c r="AC529" s="138" t="n"/>
      <c r="AE529" s="138" t="n"/>
      <c r="AG529" s="138" t="n"/>
      <c r="AI529" s="138" t="n"/>
      <c r="AJ529" s="239" t="n"/>
    </row>
    <row customHeight="1" ht="15.75" r="530" s="136" spans="1:53">
      <c r="B530" s="233" t="n"/>
      <c r="H530" s="238" t="n"/>
      <c r="I530" s="234" t="n"/>
      <c r="J530" s="238" t="n"/>
      <c r="K530" s="234" t="n"/>
      <c r="L530" s="238" t="n"/>
      <c r="M530" s="138" t="n"/>
      <c r="O530" s="138" t="n"/>
      <c r="P530" s="181" t="n"/>
      <c r="Q530" s="234" t="n"/>
      <c r="S530" s="138" t="n"/>
      <c r="T530" s="181" t="n"/>
      <c r="U530" s="234" t="n"/>
      <c r="W530" s="138" t="n"/>
      <c r="Y530" s="138" t="n"/>
      <c r="AA530" s="138" t="n"/>
      <c r="AC530" s="138" t="n"/>
      <c r="AE530" s="138" t="n"/>
      <c r="AG530" s="138" t="n"/>
      <c r="AI530" s="138" t="n"/>
      <c r="AJ530" s="239" t="n"/>
    </row>
    <row customHeight="1" ht="15.75" r="531" s="136" spans="1:53">
      <c r="B531" s="233" t="n"/>
      <c r="H531" s="238" t="n"/>
      <c r="I531" s="234" t="n"/>
      <c r="J531" s="238" t="n"/>
      <c r="K531" s="234" t="n"/>
      <c r="L531" s="238" t="n"/>
      <c r="M531" s="138" t="n"/>
      <c r="O531" s="138" t="n"/>
      <c r="P531" s="152" t="n"/>
      <c r="Q531" s="234" t="n"/>
      <c r="S531" s="138" t="n"/>
      <c r="T531" s="152" t="n"/>
      <c r="U531" s="234" t="n"/>
      <c r="W531" s="138" t="n"/>
      <c r="Y531" s="138" t="n"/>
      <c r="AA531" s="138" t="n"/>
      <c r="AC531" s="138" t="n"/>
      <c r="AE531" s="138" t="n"/>
      <c r="AG531" s="138" t="n"/>
      <c r="AI531" s="138" t="n"/>
      <c r="AJ531" s="239" t="n"/>
    </row>
    <row customHeight="1" ht="15.75" r="532" s="136" spans="1:53">
      <c r="B532" s="233" t="n"/>
      <c r="H532" s="238" t="n"/>
      <c r="I532" s="234" t="n"/>
      <c r="J532" s="238" t="n"/>
      <c r="K532" s="234" t="n"/>
      <c r="L532" s="238" t="n"/>
      <c r="M532" s="138" t="n"/>
      <c r="O532" s="138" t="n"/>
      <c r="P532" s="181" t="n"/>
      <c r="Q532" s="234" t="n"/>
      <c r="S532" s="138" t="n"/>
      <c r="T532" s="181" t="n"/>
      <c r="U532" s="234" t="n"/>
      <c r="W532" s="138" t="n"/>
      <c r="Y532" s="138" t="n"/>
      <c r="AA532" s="138" t="n"/>
      <c r="AC532" s="138" t="n"/>
      <c r="AE532" s="138" t="n"/>
      <c r="AG532" s="138" t="n"/>
      <c r="AI532" s="138" t="n"/>
      <c r="AJ532" s="239" t="n"/>
    </row>
    <row customHeight="1" ht="15.75" r="533" s="136" spans="1:53">
      <c r="B533" s="233" t="n"/>
      <c r="H533" s="238" t="n"/>
      <c r="I533" s="234" t="n"/>
      <c r="J533" s="238" t="n"/>
      <c r="K533" s="234" t="n"/>
      <c r="L533" s="238" t="n"/>
      <c r="M533" s="138" t="n"/>
      <c r="O533" s="138" t="n"/>
      <c r="P533" s="152" t="n"/>
      <c r="Q533" s="234" t="n"/>
      <c r="S533" s="138" t="n"/>
      <c r="T533" s="152" t="n"/>
      <c r="U533" s="234" t="n"/>
      <c r="W533" s="138" t="n"/>
      <c r="Y533" s="138" t="n"/>
      <c r="AA533" s="138" t="n"/>
      <c r="AC533" s="138" t="n"/>
      <c r="AE533" s="138" t="n"/>
      <c r="AG533" s="138" t="n"/>
      <c r="AI533" s="138" t="n"/>
      <c r="AJ533" s="239" t="n"/>
    </row>
    <row customHeight="1" ht="15.75" r="534" s="136" spans="1:53">
      <c r="B534" s="233" t="n"/>
      <c r="H534" s="238" t="n"/>
      <c r="I534" s="234" t="n"/>
      <c r="J534" s="238" t="n"/>
      <c r="K534" s="234" t="n"/>
      <c r="L534" s="238" t="n"/>
      <c r="M534" s="138" t="n"/>
      <c r="O534" s="138" t="n"/>
      <c r="P534" s="181" t="n"/>
      <c r="Q534" s="234" t="n"/>
      <c r="S534" s="138" t="n"/>
      <c r="T534" s="181" t="n"/>
      <c r="U534" s="234" t="n"/>
      <c r="W534" s="138" t="n"/>
      <c r="Y534" s="138" t="n"/>
      <c r="AA534" s="138" t="n"/>
      <c r="AC534" s="138" t="n"/>
      <c r="AE534" s="138" t="n"/>
      <c r="AG534" s="138" t="n"/>
      <c r="AI534" s="138" t="n"/>
      <c r="AJ534" s="239" t="n"/>
    </row>
    <row customHeight="1" ht="15.75" r="535" s="136" spans="1:53">
      <c r="B535" s="233" t="n"/>
      <c r="H535" s="238" t="n"/>
      <c r="I535" s="234" t="n"/>
      <c r="J535" s="238" t="n"/>
      <c r="K535" s="234" t="n"/>
      <c r="L535" s="238" t="n"/>
      <c r="M535" s="138" t="n"/>
      <c r="O535" s="138" t="n"/>
      <c r="P535" s="152" t="n"/>
      <c r="Q535" s="234" t="n"/>
      <c r="S535" s="138" t="n"/>
      <c r="T535" s="152" t="n"/>
      <c r="U535" s="234" t="n"/>
      <c r="W535" s="138" t="n"/>
      <c r="Y535" s="138" t="n"/>
      <c r="AA535" s="138" t="n"/>
      <c r="AC535" s="138" t="n"/>
      <c r="AE535" s="138" t="n"/>
      <c r="AG535" s="138" t="n"/>
      <c r="AI535" s="138" t="n"/>
      <c r="AJ535" s="239" t="n"/>
    </row>
    <row customHeight="1" ht="15.75" r="536" s="136" spans="1:53">
      <c r="B536" s="233" t="n"/>
      <c r="H536" s="238" t="n"/>
      <c r="I536" s="234" t="n"/>
      <c r="J536" s="238" t="n"/>
      <c r="K536" s="234" t="n"/>
      <c r="L536" s="238" t="n"/>
      <c r="M536" s="138" t="n"/>
      <c r="O536" s="138" t="n"/>
      <c r="P536" s="181" t="n"/>
      <c r="Q536" s="234" t="n"/>
      <c r="S536" s="138" t="n"/>
      <c r="T536" s="181" t="n"/>
      <c r="U536" s="234" t="n"/>
      <c r="W536" s="138" t="n"/>
      <c r="Y536" s="138" t="n"/>
      <c r="AA536" s="138" t="n"/>
      <c r="AC536" s="138" t="n"/>
      <c r="AE536" s="138" t="n"/>
      <c r="AG536" s="138" t="n"/>
      <c r="AI536" s="138" t="n"/>
      <c r="AJ536" s="239" t="n"/>
    </row>
    <row customHeight="1" ht="15.75" r="537" s="136" spans="1:53">
      <c r="B537" s="233" t="n"/>
      <c r="H537" s="238" t="n"/>
      <c r="I537" s="234" t="n"/>
      <c r="J537" s="238" t="n"/>
      <c r="K537" s="234" t="n"/>
      <c r="L537" s="238" t="n"/>
      <c r="M537" s="138" t="n"/>
      <c r="O537" s="138" t="n"/>
      <c r="P537" s="152" t="n"/>
      <c r="Q537" s="234" t="n"/>
      <c r="S537" s="138" t="n"/>
      <c r="T537" s="152" t="n"/>
      <c r="U537" s="234" t="n"/>
      <c r="W537" s="138" t="n"/>
      <c r="Y537" s="138" t="n"/>
      <c r="AA537" s="138" t="n"/>
      <c r="AC537" s="138" t="n"/>
      <c r="AE537" s="138" t="n"/>
      <c r="AG537" s="138" t="n"/>
      <c r="AI537" s="138" t="n"/>
      <c r="AJ537" s="239" t="n"/>
    </row>
    <row customHeight="1" ht="15.75" r="538" s="136" spans="1:53">
      <c r="B538" s="233" t="n"/>
      <c r="H538" s="238" t="n"/>
      <c r="I538" s="234" t="n"/>
      <c r="J538" s="238" t="n"/>
      <c r="K538" s="234" t="n"/>
      <c r="L538" s="238" t="n"/>
      <c r="M538" s="138" t="n"/>
      <c r="O538" s="138" t="n"/>
      <c r="P538" s="181" t="n"/>
      <c r="Q538" s="234" t="n"/>
      <c r="S538" s="138" t="n"/>
      <c r="T538" s="181" t="n"/>
      <c r="U538" s="234" t="n"/>
      <c r="W538" s="138" t="n"/>
      <c r="Y538" s="138" t="n"/>
      <c r="AA538" s="138" t="n"/>
      <c r="AC538" s="138" t="n"/>
      <c r="AE538" s="138" t="n"/>
      <c r="AG538" s="138" t="n"/>
      <c r="AI538" s="138" t="n"/>
      <c r="AJ538" s="239" t="n"/>
    </row>
    <row customHeight="1" ht="15.75" r="539" s="136" spans="1:53">
      <c r="B539" s="233" t="n"/>
      <c r="H539" s="238" t="n"/>
      <c r="I539" s="234" t="n"/>
      <c r="J539" s="238" t="n"/>
      <c r="K539" s="234" t="n"/>
      <c r="L539" s="238" t="n"/>
      <c r="M539" s="138" t="n"/>
      <c r="O539" s="138" t="n"/>
      <c r="P539" s="152" t="n"/>
      <c r="Q539" s="234" t="n"/>
      <c r="S539" s="138" t="n"/>
      <c r="T539" s="152" t="n"/>
      <c r="U539" s="234" t="n"/>
      <c r="W539" s="138" t="n"/>
      <c r="Y539" s="138" t="n"/>
      <c r="AA539" s="138" t="n"/>
      <c r="AC539" s="138" t="n"/>
      <c r="AE539" s="138" t="n"/>
      <c r="AG539" s="138" t="n"/>
      <c r="AI539" s="138" t="n"/>
      <c r="AJ539" s="239" t="n"/>
    </row>
    <row customHeight="1" ht="15.75" r="540" s="136" spans="1:53">
      <c r="B540" s="233" t="n"/>
      <c r="H540" s="238" t="n"/>
      <c r="I540" s="234" t="n"/>
      <c r="J540" s="238" t="n"/>
      <c r="K540" s="234" t="n"/>
      <c r="L540" s="238" t="n"/>
      <c r="M540" s="138" t="n"/>
      <c r="O540" s="138" t="n"/>
      <c r="P540" s="181" t="n"/>
      <c r="Q540" s="234" t="n"/>
      <c r="S540" s="138" t="n"/>
      <c r="T540" s="181" t="n"/>
      <c r="U540" s="234" t="n"/>
      <c r="W540" s="138" t="n"/>
      <c r="Y540" s="138" t="n"/>
      <c r="AA540" s="138" t="n"/>
      <c r="AC540" s="138" t="n"/>
      <c r="AE540" s="138" t="n"/>
      <c r="AG540" s="138" t="n"/>
      <c r="AI540" s="138" t="n"/>
      <c r="AJ540" s="239" t="n"/>
    </row>
    <row customHeight="1" ht="15.75" r="541" s="136" spans="1:53">
      <c r="B541" s="233" t="n"/>
      <c r="H541" s="238" t="n"/>
      <c r="I541" s="234" t="n"/>
      <c r="J541" s="238" t="n"/>
      <c r="K541" s="234" t="n"/>
      <c r="L541" s="238" t="n"/>
      <c r="M541" s="138" t="n"/>
      <c r="O541" s="138" t="n"/>
      <c r="P541" s="152" t="n"/>
      <c r="Q541" s="234" t="n"/>
      <c r="S541" s="138" t="n"/>
      <c r="T541" s="152" t="n"/>
      <c r="U541" s="234" t="n"/>
      <c r="W541" s="138" t="n"/>
      <c r="Y541" s="138" t="n"/>
      <c r="AA541" s="138" t="n"/>
      <c r="AC541" s="138" t="n"/>
      <c r="AE541" s="138" t="n"/>
      <c r="AG541" s="138" t="n"/>
      <c r="AI541" s="138" t="n"/>
      <c r="AJ541" s="239" t="n"/>
    </row>
    <row customHeight="1" ht="15.75" r="542" s="136" spans="1:53">
      <c r="B542" s="233" t="n"/>
      <c r="H542" s="238" t="n"/>
      <c r="I542" s="234" t="n"/>
      <c r="J542" s="238" t="n"/>
      <c r="K542" s="234" t="n"/>
      <c r="L542" s="238" t="n"/>
      <c r="M542" s="138" t="n"/>
      <c r="O542" s="138" t="n"/>
      <c r="P542" s="181" t="n"/>
      <c r="Q542" s="234" t="n"/>
      <c r="S542" s="138" t="n"/>
      <c r="T542" s="181" t="n"/>
      <c r="U542" s="234" t="n"/>
      <c r="W542" s="138" t="n"/>
      <c r="Y542" s="138" t="n"/>
      <c r="AA542" s="138" t="n"/>
      <c r="AC542" s="138" t="n"/>
      <c r="AE542" s="138" t="n"/>
      <c r="AG542" s="138" t="n"/>
      <c r="AI542" s="138" t="n"/>
      <c r="AJ542" s="239" t="n"/>
    </row>
    <row customHeight="1" ht="15.75" r="543" s="136" spans="1:53">
      <c r="B543" s="233" t="n"/>
      <c r="H543" s="238" t="n"/>
      <c r="I543" s="234" t="n"/>
      <c r="J543" s="238" t="n"/>
      <c r="K543" s="234" t="n"/>
      <c r="L543" s="238" t="n"/>
      <c r="M543" s="138" t="n"/>
      <c r="O543" s="138" t="n"/>
      <c r="P543" s="152" t="n"/>
      <c r="Q543" s="234" t="n"/>
      <c r="S543" s="138" t="n"/>
      <c r="T543" s="152" t="n"/>
      <c r="U543" s="234" t="n"/>
      <c r="W543" s="138" t="n"/>
      <c r="Y543" s="138" t="n"/>
      <c r="AA543" s="138" t="n"/>
      <c r="AC543" s="138" t="n"/>
      <c r="AE543" s="138" t="n"/>
      <c r="AG543" s="138" t="n"/>
      <c r="AI543" s="138" t="n"/>
      <c r="AJ543" s="239" t="n"/>
    </row>
    <row customHeight="1" ht="15.75" r="544" s="136" spans="1:53">
      <c r="B544" s="233" t="n"/>
      <c r="H544" s="238" t="n"/>
      <c r="I544" s="234" t="n"/>
      <c r="J544" s="238" t="n"/>
      <c r="K544" s="234" t="n"/>
      <c r="L544" s="238" t="n"/>
      <c r="M544" s="138" t="n"/>
      <c r="O544" s="138" t="n"/>
      <c r="P544" s="181" t="n"/>
      <c r="Q544" s="234" t="n"/>
      <c r="S544" s="138" t="n"/>
      <c r="T544" s="181" t="n"/>
      <c r="U544" s="234" t="n"/>
      <c r="W544" s="138" t="n"/>
      <c r="Y544" s="138" t="n"/>
      <c r="AA544" s="138" t="n"/>
      <c r="AC544" s="138" t="n"/>
      <c r="AE544" s="138" t="n"/>
      <c r="AG544" s="138" t="n"/>
      <c r="AI544" s="138" t="n"/>
      <c r="AJ544" s="239" t="n"/>
    </row>
    <row customHeight="1" ht="15.75" r="545" s="136" spans="1:53">
      <c r="B545" s="233" t="n"/>
      <c r="H545" s="238" t="n"/>
      <c r="I545" s="234" t="n"/>
      <c r="J545" s="238" t="n"/>
      <c r="K545" s="234" t="n"/>
      <c r="L545" s="238" t="n"/>
      <c r="M545" s="138" t="n"/>
      <c r="O545" s="138" t="n"/>
      <c r="P545" s="152" t="n"/>
      <c r="Q545" s="234" t="n"/>
      <c r="S545" s="138" t="n"/>
      <c r="T545" s="152" t="n"/>
      <c r="U545" s="234" t="n"/>
      <c r="W545" s="138" t="n"/>
      <c r="Y545" s="138" t="n"/>
      <c r="AA545" s="138" t="n"/>
      <c r="AC545" s="138" t="n"/>
      <c r="AE545" s="138" t="n"/>
      <c r="AG545" s="138" t="n"/>
      <c r="AI545" s="138" t="n"/>
      <c r="AJ545" s="239" t="n"/>
    </row>
    <row customHeight="1" ht="15.75" r="546" s="136" spans="1:53">
      <c r="B546" s="233" t="n"/>
      <c r="H546" s="238" t="n"/>
      <c r="I546" s="234" t="n"/>
      <c r="J546" s="238" t="n"/>
      <c r="K546" s="234" t="n"/>
      <c r="L546" s="238" t="n"/>
      <c r="M546" s="138" t="n"/>
      <c r="O546" s="138" t="n"/>
      <c r="P546" s="181" t="n"/>
      <c r="Q546" s="234" t="n"/>
      <c r="S546" s="138" t="n"/>
      <c r="T546" s="181" t="n"/>
      <c r="U546" s="234" t="n"/>
      <c r="W546" s="138" t="n"/>
      <c r="Y546" s="138" t="n"/>
      <c r="AA546" s="138" t="n"/>
      <c r="AC546" s="138" t="n"/>
      <c r="AE546" s="138" t="n"/>
      <c r="AG546" s="138" t="n"/>
      <c r="AI546" s="138" t="n"/>
      <c r="AJ546" s="239" t="n"/>
    </row>
    <row customHeight="1" ht="15.75" r="547" s="136" spans="1:53">
      <c r="B547" s="233" t="n"/>
      <c r="H547" s="238" t="n"/>
      <c r="I547" s="234" t="n"/>
      <c r="J547" s="238" t="n"/>
      <c r="K547" s="234" t="n"/>
      <c r="L547" s="238" t="n"/>
      <c r="M547" s="138" t="n"/>
      <c r="O547" s="138" t="n"/>
      <c r="P547" s="152" t="n"/>
      <c r="Q547" s="234" t="n"/>
      <c r="S547" s="138" t="n"/>
      <c r="T547" s="152" t="n"/>
      <c r="U547" s="234" t="n"/>
      <c r="W547" s="138" t="n"/>
      <c r="Y547" s="138" t="n"/>
      <c r="AA547" s="138" t="n"/>
      <c r="AC547" s="138" t="n"/>
      <c r="AE547" s="138" t="n"/>
      <c r="AG547" s="138" t="n"/>
      <c r="AI547" s="138" t="n"/>
      <c r="AJ547" s="239" t="n"/>
    </row>
    <row customHeight="1" ht="15.75" r="548" s="136" spans="1:53">
      <c r="B548" s="233" t="n"/>
      <c r="H548" s="238" t="n"/>
      <c r="I548" s="234" t="n"/>
      <c r="J548" s="238" t="n"/>
      <c r="K548" s="234" t="n"/>
      <c r="L548" s="238" t="n"/>
      <c r="M548" s="138" t="n"/>
      <c r="O548" s="138" t="n"/>
      <c r="P548" s="181" t="n"/>
      <c r="Q548" s="234" t="n"/>
      <c r="S548" s="138" t="n"/>
      <c r="T548" s="181" t="n"/>
      <c r="U548" s="234" t="n"/>
      <c r="W548" s="138" t="n"/>
      <c r="Y548" s="138" t="n"/>
      <c r="AA548" s="138" t="n"/>
      <c r="AC548" s="138" t="n"/>
      <c r="AE548" s="138" t="n"/>
      <c r="AG548" s="138" t="n"/>
      <c r="AI548" s="138" t="n"/>
      <c r="AJ548" s="239" t="n"/>
    </row>
    <row customHeight="1" ht="15.75" r="549" s="136" spans="1:53">
      <c r="B549" s="233" t="n"/>
      <c r="H549" s="238" t="n"/>
      <c r="I549" s="234" t="n"/>
      <c r="J549" s="238" t="n"/>
      <c r="K549" s="234" t="n"/>
      <c r="L549" s="238" t="n"/>
      <c r="M549" s="138" t="n"/>
      <c r="O549" s="138" t="n"/>
      <c r="P549" s="152" t="n"/>
      <c r="Q549" s="234" t="n"/>
      <c r="S549" s="138" t="n"/>
      <c r="T549" s="152" t="n"/>
      <c r="U549" s="234" t="n"/>
      <c r="W549" s="138" t="n"/>
      <c r="Y549" s="138" t="n"/>
      <c r="AA549" s="138" t="n"/>
      <c r="AC549" s="138" t="n"/>
      <c r="AE549" s="138" t="n"/>
      <c r="AG549" s="138" t="n"/>
      <c r="AI549" s="138" t="n"/>
      <c r="AJ549" s="239" t="n"/>
    </row>
    <row customHeight="1" ht="15.75" r="550" s="136" spans="1:53">
      <c r="B550" s="233" t="n"/>
      <c r="H550" s="238" t="n"/>
      <c r="I550" s="234" t="n"/>
      <c r="J550" s="238" t="n"/>
      <c r="K550" s="234" t="n"/>
      <c r="L550" s="238" t="n"/>
      <c r="M550" s="138" t="n"/>
      <c r="O550" s="138" t="n"/>
      <c r="P550" s="181" t="n"/>
      <c r="Q550" s="234" t="n"/>
      <c r="S550" s="138" t="n"/>
      <c r="T550" s="181" t="n"/>
      <c r="U550" s="234" t="n"/>
      <c r="W550" s="138" t="n"/>
      <c r="Y550" s="138" t="n"/>
      <c r="AA550" s="138" t="n"/>
      <c r="AC550" s="138" t="n"/>
      <c r="AE550" s="138" t="n"/>
      <c r="AG550" s="138" t="n"/>
      <c r="AI550" s="138" t="n"/>
      <c r="AJ550" s="239" t="n"/>
    </row>
    <row customHeight="1" ht="15.75" r="551" s="136" spans="1:53">
      <c r="B551" s="233" t="n"/>
      <c r="H551" s="238" t="n"/>
      <c r="I551" s="234" t="n"/>
      <c r="J551" s="238" t="n"/>
      <c r="K551" s="234" t="n"/>
      <c r="L551" s="238" t="n"/>
      <c r="M551" s="138" t="n"/>
      <c r="O551" s="138" t="n"/>
      <c r="P551" s="152" t="n"/>
      <c r="Q551" s="234" t="n"/>
      <c r="S551" s="138" t="n"/>
      <c r="T551" s="152" t="n"/>
      <c r="U551" s="234" t="n"/>
      <c r="W551" s="138" t="n"/>
      <c r="Y551" s="138" t="n"/>
      <c r="AA551" s="138" t="n"/>
      <c r="AC551" s="138" t="n"/>
      <c r="AE551" s="138" t="n"/>
      <c r="AG551" s="138" t="n"/>
      <c r="AI551" s="138" t="n"/>
      <c r="AJ551" s="239" t="n"/>
    </row>
    <row customHeight="1" ht="15.75" r="552" s="136" spans="1:53">
      <c r="B552" s="233" t="n"/>
      <c r="H552" s="238" t="n"/>
      <c r="I552" s="234" t="n"/>
      <c r="J552" s="238" t="n"/>
      <c r="K552" s="234" t="n"/>
      <c r="L552" s="238" t="n"/>
      <c r="M552" s="138" t="n"/>
      <c r="O552" s="138" t="n"/>
      <c r="P552" s="181" t="n"/>
      <c r="Q552" s="234" t="n"/>
      <c r="S552" s="138" t="n"/>
      <c r="T552" s="181" t="n"/>
      <c r="U552" s="234" t="n"/>
      <c r="W552" s="138" t="n"/>
      <c r="Y552" s="138" t="n"/>
      <c r="AA552" s="138" t="n"/>
      <c r="AC552" s="138" t="n"/>
      <c r="AE552" s="138" t="n"/>
      <c r="AG552" s="138" t="n"/>
      <c r="AI552" s="138" t="n"/>
      <c r="AJ552" s="239" t="n"/>
    </row>
    <row customHeight="1" ht="15.75" r="553" s="136" spans="1:53">
      <c r="B553" s="233" t="n"/>
      <c r="H553" s="238" t="n"/>
      <c r="I553" s="234" t="n"/>
      <c r="J553" s="238" t="n"/>
      <c r="K553" s="234" t="n"/>
      <c r="L553" s="238" t="n"/>
      <c r="M553" s="138" t="n"/>
      <c r="O553" s="138" t="n"/>
      <c r="P553" s="152" t="n"/>
      <c r="Q553" s="234" t="n"/>
      <c r="S553" s="138" t="n"/>
      <c r="T553" s="152" t="n"/>
      <c r="U553" s="234" t="n"/>
      <c r="W553" s="138" t="n"/>
      <c r="Y553" s="138" t="n"/>
      <c r="AA553" s="138" t="n"/>
      <c r="AC553" s="138" t="n"/>
      <c r="AE553" s="138" t="n"/>
      <c r="AG553" s="138" t="n"/>
      <c r="AI553" s="138" t="n"/>
      <c r="AJ553" s="239" t="n"/>
    </row>
    <row customHeight="1" ht="15.75" r="554" s="136" spans="1:53">
      <c r="B554" s="233" t="n"/>
      <c r="H554" s="238" t="n"/>
      <c r="I554" s="234" t="n"/>
      <c r="J554" s="238" t="n"/>
      <c r="K554" s="234" t="n"/>
      <c r="L554" s="238" t="n"/>
      <c r="M554" s="138" t="n"/>
      <c r="O554" s="138" t="n"/>
      <c r="P554" s="181" t="n"/>
      <c r="Q554" s="234" t="n"/>
      <c r="S554" s="138" t="n"/>
      <c r="T554" s="181" t="n"/>
      <c r="U554" s="234" t="n"/>
      <c r="W554" s="138" t="n"/>
      <c r="Y554" s="138" t="n"/>
      <c r="AA554" s="138" t="n"/>
      <c r="AC554" s="138" t="n"/>
      <c r="AE554" s="138" t="n"/>
      <c r="AG554" s="138" t="n"/>
      <c r="AI554" s="138" t="n"/>
      <c r="AJ554" s="239" t="n"/>
    </row>
    <row customHeight="1" ht="15.75" r="555" s="136" spans="1:53">
      <c r="B555" s="233" t="n"/>
      <c r="H555" s="238" t="n"/>
      <c r="I555" s="234" t="n"/>
      <c r="J555" s="238" t="n"/>
      <c r="K555" s="234" t="n"/>
      <c r="L555" s="238" t="n"/>
      <c r="M555" s="138" t="n"/>
      <c r="O555" s="138" t="n"/>
      <c r="P555" s="152" t="n"/>
      <c r="Q555" s="234" t="n"/>
      <c r="S555" s="138" t="n"/>
      <c r="T555" s="152" t="n"/>
      <c r="U555" s="234" t="n"/>
      <c r="W555" s="138" t="n"/>
      <c r="Y555" s="138" t="n"/>
      <c r="AA555" s="138" t="n"/>
      <c r="AC555" s="138" t="n"/>
      <c r="AE555" s="138" t="n"/>
      <c r="AG555" s="138" t="n"/>
      <c r="AI555" s="138" t="n"/>
      <c r="AJ555" s="239" t="n"/>
    </row>
    <row customHeight="1" ht="15.75" r="556" s="136" spans="1:53">
      <c r="B556" s="233" t="n"/>
      <c r="H556" s="238" t="n"/>
      <c r="I556" s="234" t="n"/>
      <c r="J556" s="238" t="n"/>
      <c r="K556" s="234" t="n"/>
      <c r="L556" s="238" t="n"/>
      <c r="M556" s="138" t="n"/>
      <c r="O556" s="138" t="n"/>
      <c r="P556" s="181" t="n"/>
      <c r="Q556" s="234" t="n"/>
      <c r="S556" s="138" t="n"/>
      <c r="T556" s="181" t="n"/>
      <c r="U556" s="234" t="n"/>
      <c r="W556" s="138" t="n"/>
      <c r="Y556" s="138" t="n"/>
      <c r="AA556" s="138" t="n"/>
      <c r="AC556" s="138" t="n"/>
      <c r="AE556" s="138" t="n"/>
      <c r="AG556" s="138" t="n"/>
      <c r="AI556" s="138" t="n"/>
      <c r="AJ556" s="239" t="n"/>
    </row>
    <row customHeight="1" ht="15.75" r="557" s="136" spans="1:53">
      <c r="B557" s="233" t="n"/>
      <c r="H557" s="238" t="n"/>
      <c r="I557" s="234" t="n"/>
      <c r="J557" s="238" t="n"/>
      <c r="K557" s="234" t="n"/>
      <c r="L557" s="238" t="n"/>
      <c r="M557" s="138" t="n"/>
      <c r="O557" s="138" t="n"/>
      <c r="P557" s="152" t="n"/>
      <c r="Q557" s="234" t="n"/>
      <c r="S557" s="138" t="n"/>
      <c r="T557" s="152" t="n"/>
      <c r="U557" s="234" t="n"/>
      <c r="W557" s="138" t="n"/>
      <c r="Y557" s="138" t="n"/>
      <c r="AA557" s="138" t="n"/>
      <c r="AC557" s="138" t="n"/>
      <c r="AE557" s="138" t="n"/>
      <c r="AG557" s="138" t="n"/>
      <c r="AI557" s="138" t="n"/>
      <c r="AJ557" s="239" t="n"/>
    </row>
    <row customHeight="1" ht="15.75" r="558" s="136" spans="1:53">
      <c r="B558" s="233" t="n"/>
      <c r="H558" s="238" t="n"/>
      <c r="I558" s="234" t="n"/>
      <c r="J558" s="238" t="n"/>
      <c r="K558" s="234" t="n"/>
      <c r="L558" s="238" t="n"/>
      <c r="M558" s="138" t="n"/>
      <c r="O558" s="138" t="n"/>
      <c r="P558" s="181" t="n"/>
      <c r="Q558" s="234" t="n"/>
      <c r="S558" s="138" t="n"/>
      <c r="T558" s="181" t="n"/>
      <c r="U558" s="234" t="n"/>
      <c r="W558" s="138" t="n"/>
      <c r="Y558" s="138" t="n"/>
      <c r="AA558" s="138" t="n"/>
      <c r="AC558" s="138" t="n"/>
      <c r="AE558" s="138" t="n"/>
      <c r="AG558" s="138" t="n"/>
      <c r="AI558" s="138" t="n"/>
      <c r="AJ558" s="239" t="n"/>
    </row>
    <row customHeight="1" ht="15.75" r="559" s="136" spans="1:53">
      <c r="B559" s="233" t="n"/>
      <c r="H559" s="238" t="n"/>
      <c r="I559" s="234" t="n"/>
      <c r="J559" s="238" t="n"/>
      <c r="K559" s="234" t="n"/>
      <c r="L559" s="238" t="n"/>
      <c r="M559" s="138" t="n"/>
      <c r="O559" s="138" t="n"/>
      <c r="P559" s="152" t="n"/>
      <c r="Q559" s="234" t="n"/>
      <c r="S559" s="138" t="n"/>
      <c r="T559" s="152" t="n"/>
      <c r="U559" s="234" t="n"/>
      <c r="W559" s="138" t="n"/>
      <c r="Y559" s="138" t="n"/>
      <c r="AA559" s="138" t="n"/>
      <c r="AC559" s="138" t="n"/>
      <c r="AE559" s="138" t="n"/>
      <c r="AG559" s="138" t="n"/>
      <c r="AI559" s="138" t="n"/>
      <c r="AJ559" s="239" t="n"/>
    </row>
    <row customHeight="1" ht="15.75" r="560" s="136" spans="1:53">
      <c r="B560" s="233" t="n"/>
      <c r="H560" s="238" t="n"/>
      <c r="I560" s="234" t="n"/>
      <c r="J560" s="238" t="n"/>
      <c r="K560" s="234" t="n"/>
      <c r="L560" s="238" t="n"/>
      <c r="M560" s="138" t="n"/>
      <c r="O560" s="138" t="n"/>
      <c r="P560" s="181" t="n"/>
      <c r="Q560" s="234" t="n"/>
      <c r="S560" s="138" t="n"/>
      <c r="T560" s="181" t="n"/>
      <c r="U560" s="234" t="n"/>
      <c r="W560" s="138" t="n"/>
      <c r="Y560" s="138" t="n"/>
      <c r="AA560" s="138" t="n"/>
      <c r="AC560" s="138" t="n"/>
      <c r="AE560" s="138" t="n"/>
      <c r="AG560" s="138" t="n"/>
      <c r="AI560" s="138" t="n"/>
      <c r="AJ560" s="239" t="n"/>
    </row>
    <row customHeight="1" ht="15.75" r="561" s="136" spans="1:53">
      <c r="B561" s="233" t="n"/>
      <c r="H561" s="238" t="n"/>
      <c r="I561" s="234" t="n"/>
      <c r="J561" s="238" t="n"/>
      <c r="K561" s="234" t="n"/>
      <c r="L561" s="238" t="n"/>
      <c r="M561" s="138" t="n"/>
      <c r="O561" s="138" t="n"/>
      <c r="P561" s="152" t="n"/>
      <c r="Q561" s="234" t="n"/>
      <c r="S561" s="138" t="n"/>
      <c r="T561" s="152" t="n"/>
      <c r="U561" s="234" t="n"/>
      <c r="W561" s="138" t="n"/>
      <c r="Y561" s="138" t="n"/>
      <c r="AA561" s="138" t="n"/>
      <c r="AC561" s="138" t="n"/>
      <c r="AE561" s="138" t="n"/>
      <c r="AG561" s="138" t="n"/>
      <c r="AI561" s="138" t="n"/>
      <c r="AJ561" s="239" t="n"/>
    </row>
    <row customHeight="1" ht="15.75" r="562" s="136" spans="1:53">
      <c r="B562" s="233" t="n"/>
      <c r="H562" s="238" t="n"/>
      <c r="I562" s="234" t="n"/>
      <c r="J562" s="238" t="n"/>
      <c r="K562" s="234" t="n"/>
      <c r="L562" s="238" t="n"/>
      <c r="M562" s="138" t="n"/>
      <c r="O562" s="138" t="n"/>
      <c r="P562" s="181" t="n"/>
      <c r="Q562" s="234" t="n"/>
      <c r="S562" s="138" t="n"/>
      <c r="T562" s="181" t="n"/>
      <c r="U562" s="234" t="n"/>
      <c r="W562" s="138" t="n"/>
      <c r="Y562" s="138" t="n"/>
      <c r="AA562" s="138" t="n"/>
      <c r="AC562" s="138" t="n"/>
      <c r="AE562" s="138" t="n"/>
      <c r="AG562" s="138" t="n"/>
      <c r="AI562" s="138" t="n"/>
      <c r="AJ562" s="239" t="n"/>
    </row>
    <row customHeight="1" ht="15.75" r="563" s="136" spans="1:53">
      <c r="B563" s="233" t="n"/>
      <c r="H563" s="238" t="n"/>
      <c r="I563" s="234" t="n"/>
      <c r="J563" s="238" t="n"/>
      <c r="K563" s="234" t="n"/>
      <c r="L563" s="238" t="n"/>
      <c r="M563" s="138" t="n"/>
      <c r="O563" s="138" t="n"/>
      <c r="P563" s="152" t="n"/>
      <c r="Q563" s="234" t="n"/>
      <c r="S563" s="138" t="n"/>
      <c r="T563" s="152" t="n"/>
      <c r="U563" s="234" t="n"/>
      <c r="W563" s="138" t="n"/>
      <c r="Y563" s="138" t="n"/>
      <c r="AA563" s="138" t="n"/>
      <c r="AC563" s="138" t="n"/>
      <c r="AE563" s="138" t="n"/>
      <c r="AG563" s="138" t="n"/>
      <c r="AI563" s="138" t="n"/>
      <c r="AJ563" s="239" t="n"/>
    </row>
    <row customHeight="1" ht="15.75" r="564" s="136" spans="1:53">
      <c r="B564" s="233" t="n"/>
      <c r="H564" s="238" t="n"/>
      <c r="I564" s="234" t="n"/>
      <c r="J564" s="238" t="n"/>
      <c r="K564" s="234" t="n"/>
      <c r="L564" s="238" t="n"/>
      <c r="M564" s="138" t="n"/>
      <c r="O564" s="138" t="n"/>
      <c r="P564" s="181" t="n"/>
      <c r="Q564" s="234" t="n"/>
      <c r="S564" s="138" t="n"/>
      <c r="T564" s="181" t="n"/>
      <c r="U564" s="234" t="n"/>
      <c r="W564" s="138" t="n"/>
      <c r="Y564" s="138" t="n"/>
      <c r="AA564" s="138" t="n"/>
      <c r="AC564" s="138" t="n"/>
      <c r="AE564" s="138" t="n"/>
      <c r="AG564" s="138" t="n"/>
      <c r="AI564" s="138" t="n"/>
      <c r="AJ564" s="239" t="n"/>
    </row>
    <row customHeight="1" ht="15.75" r="565" s="136" spans="1:53">
      <c r="B565" s="233" t="n"/>
      <c r="H565" s="238" t="n"/>
      <c r="I565" s="234" t="n"/>
      <c r="J565" s="238" t="n"/>
      <c r="K565" s="234" t="n"/>
      <c r="L565" s="238" t="n"/>
      <c r="M565" s="138" t="n"/>
      <c r="O565" s="138" t="n"/>
      <c r="P565" s="152" t="n"/>
      <c r="Q565" s="234" t="n"/>
      <c r="S565" s="138" t="n"/>
      <c r="T565" s="152" t="n"/>
      <c r="U565" s="234" t="n"/>
      <c r="W565" s="138" t="n"/>
      <c r="Y565" s="138" t="n"/>
      <c r="AA565" s="138" t="n"/>
      <c r="AC565" s="138" t="n"/>
      <c r="AE565" s="138" t="n"/>
      <c r="AG565" s="138" t="n"/>
      <c r="AI565" s="138" t="n"/>
      <c r="AJ565" s="239" t="n"/>
    </row>
    <row customHeight="1" ht="15.75" r="566" s="136" spans="1:53">
      <c r="B566" s="233" t="n"/>
      <c r="H566" s="238" t="n"/>
      <c r="I566" s="234" t="n"/>
      <c r="J566" s="238" t="n"/>
      <c r="K566" s="234" t="n"/>
      <c r="L566" s="238" t="n"/>
      <c r="M566" s="138" t="n"/>
      <c r="O566" s="138" t="n"/>
      <c r="P566" s="181" t="n"/>
      <c r="Q566" s="234" t="n"/>
      <c r="S566" s="138" t="n"/>
      <c r="T566" s="181" t="n"/>
      <c r="U566" s="234" t="n"/>
      <c r="W566" s="138" t="n"/>
      <c r="Y566" s="138" t="n"/>
      <c r="AA566" s="138" t="n"/>
      <c r="AC566" s="138" t="n"/>
      <c r="AE566" s="138" t="n"/>
      <c r="AG566" s="138" t="n"/>
      <c r="AI566" s="138" t="n"/>
      <c r="AJ566" s="239" t="n"/>
    </row>
    <row customHeight="1" ht="15.75" r="567" s="136" spans="1:53">
      <c r="B567" s="233" t="n"/>
      <c r="H567" s="238" t="n"/>
      <c r="I567" s="234" t="n"/>
      <c r="J567" s="238" t="n"/>
      <c r="K567" s="234" t="n"/>
      <c r="L567" s="238" t="n"/>
      <c r="M567" s="138" t="n"/>
      <c r="O567" s="138" t="n"/>
      <c r="P567" s="152" t="n"/>
      <c r="Q567" s="234" t="n"/>
      <c r="S567" s="138" t="n"/>
      <c r="T567" s="152" t="n"/>
      <c r="U567" s="234" t="n"/>
      <c r="W567" s="138" t="n"/>
      <c r="Y567" s="138" t="n"/>
      <c r="AA567" s="138" t="n"/>
      <c r="AC567" s="138" t="n"/>
      <c r="AE567" s="138" t="n"/>
      <c r="AG567" s="138" t="n"/>
      <c r="AI567" s="138" t="n"/>
      <c r="AJ567" s="239" t="n"/>
    </row>
    <row customHeight="1" ht="15.75" r="568" s="136" spans="1:53">
      <c r="B568" s="233" t="n"/>
      <c r="H568" s="238" t="n"/>
      <c r="I568" s="234" t="n"/>
      <c r="J568" s="238" t="n"/>
      <c r="K568" s="234" t="n"/>
      <c r="L568" s="238" t="n"/>
      <c r="M568" s="138" t="n"/>
      <c r="O568" s="138" t="n"/>
      <c r="P568" s="181" t="n"/>
      <c r="Q568" s="234" t="n"/>
      <c r="S568" s="138" t="n"/>
      <c r="T568" s="181" t="n"/>
      <c r="U568" s="234" t="n"/>
      <c r="W568" s="138" t="n"/>
      <c r="Y568" s="138" t="n"/>
      <c r="AA568" s="138" t="n"/>
      <c r="AC568" s="138" t="n"/>
      <c r="AE568" s="138" t="n"/>
      <c r="AG568" s="138" t="n"/>
      <c r="AI568" s="138" t="n"/>
      <c r="AJ568" s="239" t="n"/>
    </row>
    <row customHeight="1" ht="15.75" r="569" s="136" spans="1:53">
      <c r="B569" s="233" t="n"/>
      <c r="H569" s="238" t="n"/>
      <c r="I569" s="234" t="n"/>
      <c r="J569" s="238" t="n"/>
      <c r="K569" s="234" t="n"/>
      <c r="L569" s="238" t="n"/>
      <c r="M569" s="138" t="n"/>
      <c r="O569" s="138" t="n"/>
      <c r="P569" s="152" t="n"/>
      <c r="Q569" s="234" t="n"/>
      <c r="S569" s="138" t="n"/>
      <c r="T569" s="152" t="n"/>
      <c r="U569" s="234" t="n"/>
      <c r="W569" s="138" t="n"/>
      <c r="Y569" s="138" t="n"/>
      <c r="AA569" s="138" t="n"/>
      <c r="AC569" s="138" t="n"/>
      <c r="AE569" s="138" t="n"/>
      <c r="AG569" s="138" t="n"/>
      <c r="AI569" s="138" t="n"/>
      <c r="AJ569" s="239" t="n"/>
    </row>
    <row customHeight="1" ht="15.75" r="570" s="136" spans="1:53">
      <c r="B570" s="233" t="n"/>
      <c r="H570" s="238" t="n"/>
      <c r="I570" s="234" t="n"/>
      <c r="J570" s="238" t="n"/>
      <c r="K570" s="234" t="n"/>
      <c r="L570" s="238" t="n"/>
      <c r="M570" s="138" t="n"/>
      <c r="O570" s="138" t="n"/>
      <c r="P570" s="181" t="n"/>
      <c r="Q570" s="234" t="n"/>
      <c r="S570" s="138" t="n"/>
      <c r="T570" s="181" t="n"/>
      <c r="U570" s="234" t="n"/>
      <c r="W570" s="138" t="n"/>
      <c r="Y570" s="138" t="n"/>
      <c r="AA570" s="138" t="n"/>
      <c r="AC570" s="138" t="n"/>
      <c r="AE570" s="138" t="n"/>
      <c r="AG570" s="138" t="n"/>
      <c r="AI570" s="138" t="n"/>
      <c r="AJ570" s="239" t="n"/>
    </row>
    <row customHeight="1" ht="15.75" r="571" s="136" spans="1:53">
      <c r="B571" s="233" t="n"/>
      <c r="H571" s="238" t="n"/>
      <c r="I571" s="234" t="n"/>
      <c r="J571" s="238" t="n"/>
      <c r="K571" s="234" t="n"/>
      <c r="L571" s="238" t="n"/>
      <c r="M571" s="138" t="n"/>
      <c r="O571" s="138" t="n"/>
      <c r="P571" s="152" t="n"/>
      <c r="Q571" s="234" t="n"/>
      <c r="S571" s="138" t="n"/>
      <c r="T571" s="152" t="n"/>
      <c r="U571" s="234" t="n"/>
      <c r="W571" s="138" t="n"/>
      <c r="Y571" s="138" t="n"/>
      <c r="AA571" s="138" t="n"/>
      <c r="AC571" s="138" t="n"/>
      <c r="AE571" s="138" t="n"/>
      <c r="AG571" s="138" t="n"/>
      <c r="AI571" s="138" t="n"/>
      <c r="AJ571" s="239" t="n"/>
    </row>
    <row customHeight="1" ht="15.75" r="572" s="136" spans="1:53">
      <c r="B572" s="233" t="n"/>
      <c r="H572" s="238" t="n"/>
      <c r="I572" s="234" t="n"/>
      <c r="J572" s="238" t="n"/>
      <c r="K572" s="234" t="n"/>
      <c r="L572" s="238" t="n"/>
      <c r="M572" s="138" t="n"/>
      <c r="O572" s="138" t="n"/>
      <c r="P572" s="181" t="n"/>
      <c r="Q572" s="234" t="n"/>
      <c r="S572" s="138" t="n"/>
      <c r="T572" s="181" t="n"/>
      <c r="U572" s="234" t="n"/>
      <c r="W572" s="138" t="n"/>
      <c r="Y572" s="138" t="n"/>
      <c r="AA572" s="138" t="n"/>
      <c r="AC572" s="138" t="n"/>
      <c r="AE572" s="138" t="n"/>
      <c r="AG572" s="138" t="n"/>
      <c r="AI572" s="138" t="n"/>
      <c r="AJ572" s="239" t="n"/>
    </row>
    <row customHeight="1" ht="15.75" r="573" s="136" spans="1:53">
      <c r="B573" s="233" t="n"/>
      <c r="H573" s="238" t="n"/>
      <c r="I573" s="234" t="n"/>
      <c r="J573" s="238" t="n"/>
      <c r="K573" s="234" t="n"/>
      <c r="L573" s="238" t="n"/>
      <c r="M573" s="138" t="n"/>
      <c r="O573" s="138" t="n"/>
      <c r="P573" s="152" t="n"/>
      <c r="Q573" s="234" t="n"/>
      <c r="S573" s="138" t="n"/>
      <c r="T573" s="152" t="n"/>
      <c r="U573" s="234" t="n"/>
      <c r="W573" s="138" t="n"/>
      <c r="Y573" s="138" t="n"/>
      <c r="AA573" s="138" t="n"/>
      <c r="AC573" s="138" t="n"/>
      <c r="AE573" s="138" t="n"/>
      <c r="AG573" s="138" t="n"/>
      <c r="AI573" s="138" t="n"/>
      <c r="AJ573" s="239" t="n"/>
    </row>
    <row customHeight="1" ht="15.75" r="574" s="136" spans="1:53">
      <c r="B574" s="233" t="n"/>
      <c r="H574" s="238" t="n"/>
      <c r="I574" s="234" t="n"/>
      <c r="J574" s="238" t="n"/>
      <c r="K574" s="234" t="n"/>
      <c r="L574" s="238" t="n"/>
      <c r="M574" s="138" t="n"/>
      <c r="O574" s="138" t="n"/>
      <c r="P574" s="181" t="n"/>
      <c r="Q574" s="234" t="n"/>
      <c r="S574" s="138" t="n"/>
      <c r="T574" s="181" t="n"/>
      <c r="U574" s="234" t="n"/>
      <c r="W574" s="138" t="n"/>
      <c r="Y574" s="138" t="n"/>
      <c r="AA574" s="138" t="n"/>
      <c r="AC574" s="138" t="n"/>
      <c r="AE574" s="138" t="n"/>
      <c r="AG574" s="138" t="n"/>
      <c r="AI574" s="138" t="n"/>
      <c r="AJ574" s="239" t="n"/>
    </row>
    <row customHeight="1" ht="15.75" r="575" s="136" spans="1:53">
      <c r="B575" s="233" t="n"/>
      <c r="H575" s="238" t="n"/>
      <c r="I575" s="234" t="n"/>
      <c r="J575" s="238" t="n"/>
      <c r="K575" s="234" t="n"/>
      <c r="L575" s="238" t="n"/>
      <c r="M575" s="138" t="n"/>
      <c r="O575" s="138" t="n"/>
      <c r="P575" s="152" t="n"/>
      <c r="Q575" s="234" t="n"/>
      <c r="S575" s="138" t="n"/>
      <c r="T575" s="152" t="n"/>
      <c r="U575" s="234" t="n"/>
      <c r="W575" s="138" t="n"/>
      <c r="Y575" s="138" t="n"/>
      <c r="AA575" s="138" t="n"/>
      <c r="AC575" s="138" t="n"/>
      <c r="AE575" s="138" t="n"/>
      <c r="AG575" s="138" t="n"/>
      <c r="AI575" s="138" t="n"/>
      <c r="AJ575" s="239" t="n"/>
    </row>
    <row customHeight="1" ht="15.75" r="576" s="136" spans="1:53">
      <c r="B576" s="233" t="n"/>
      <c r="H576" s="238" t="n"/>
      <c r="I576" s="234" t="n"/>
      <c r="J576" s="238" t="n"/>
      <c r="K576" s="234" t="n"/>
      <c r="L576" s="238" t="n"/>
      <c r="M576" s="138" t="n"/>
      <c r="O576" s="138" t="n"/>
      <c r="P576" s="181" t="n"/>
      <c r="Q576" s="234" t="n"/>
      <c r="S576" s="138" t="n"/>
      <c r="T576" s="181" t="n"/>
      <c r="U576" s="234" t="n"/>
      <c r="W576" s="138" t="n"/>
      <c r="Y576" s="138" t="n"/>
      <c r="AA576" s="138" t="n"/>
      <c r="AC576" s="138" t="n"/>
      <c r="AE576" s="138" t="n"/>
      <c r="AG576" s="138" t="n"/>
      <c r="AI576" s="138" t="n"/>
      <c r="AJ576" s="239" t="n"/>
    </row>
    <row customHeight="1" ht="15.75" r="577" s="136" spans="1:53">
      <c r="B577" s="233" t="n"/>
      <c r="H577" s="238" t="n"/>
      <c r="I577" s="234" t="n"/>
      <c r="J577" s="238" t="n"/>
      <c r="K577" s="234" t="n"/>
      <c r="L577" s="238" t="n"/>
      <c r="M577" s="138" t="n"/>
      <c r="O577" s="138" t="n"/>
      <c r="P577" s="152" t="n"/>
      <c r="Q577" s="234" t="n"/>
      <c r="S577" s="138" t="n"/>
      <c r="T577" s="152" t="n"/>
      <c r="U577" s="234" t="n"/>
      <c r="W577" s="138" t="n"/>
      <c r="Y577" s="138" t="n"/>
      <c r="AA577" s="138" t="n"/>
      <c r="AC577" s="138" t="n"/>
      <c r="AE577" s="138" t="n"/>
      <c r="AG577" s="138" t="n"/>
      <c r="AI577" s="138" t="n"/>
      <c r="AJ577" s="239" t="n"/>
    </row>
    <row customHeight="1" ht="15.75" r="578" s="136" spans="1:53">
      <c r="B578" s="233" t="n"/>
      <c r="H578" s="238" t="n"/>
      <c r="I578" s="234" t="n"/>
      <c r="J578" s="238" t="n"/>
      <c r="K578" s="234" t="n"/>
      <c r="L578" s="238" t="n"/>
      <c r="M578" s="138" t="n"/>
      <c r="O578" s="138" t="n"/>
      <c r="P578" s="181" t="n"/>
      <c r="Q578" s="234" t="n"/>
      <c r="S578" s="138" t="n"/>
      <c r="T578" s="181" t="n"/>
      <c r="U578" s="234" t="n"/>
      <c r="W578" s="138" t="n"/>
      <c r="Y578" s="138" t="n"/>
      <c r="AA578" s="138" t="n"/>
      <c r="AC578" s="138" t="n"/>
      <c r="AE578" s="138" t="n"/>
      <c r="AG578" s="138" t="n"/>
      <c r="AI578" s="138" t="n"/>
      <c r="AJ578" s="239" t="n"/>
    </row>
    <row customHeight="1" ht="15.75" r="579" s="136" spans="1:53">
      <c r="B579" s="233" t="n"/>
      <c r="H579" s="238" t="n"/>
      <c r="I579" s="234" t="n"/>
      <c r="J579" s="238" t="n"/>
      <c r="K579" s="234" t="n"/>
      <c r="L579" s="238" t="n"/>
      <c r="M579" s="138" t="n"/>
      <c r="O579" s="138" t="n"/>
      <c r="P579" s="152" t="n"/>
      <c r="Q579" s="234" t="n"/>
      <c r="S579" s="138" t="n"/>
      <c r="T579" s="152" t="n"/>
      <c r="U579" s="234" t="n"/>
      <c r="W579" s="138" t="n"/>
      <c r="Y579" s="138" t="n"/>
      <c r="AA579" s="138" t="n"/>
      <c r="AC579" s="138" t="n"/>
      <c r="AE579" s="138" t="n"/>
      <c r="AG579" s="138" t="n"/>
      <c r="AI579" s="138" t="n"/>
      <c r="AJ579" s="239" t="n"/>
    </row>
    <row customHeight="1" ht="15.75" r="580" s="136" spans="1:53">
      <c r="B580" s="233" t="n"/>
      <c r="H580" s="238" t="n"/>
      <c r="I580" s="234" t="n"/>
      <c r="J580" s="238" t="n"/>
      <c r="K580" s="234" t="n"/>
      <c r="L580" s="238" t="n"/>
      <c r="M580" s="138" t="n"/>
      <c r="O580" s="138" t="n"/>
      <c r="P580" s="181" t="n"/>
      <c r="Q580" s="234" t="n"/>
      <c r="S580" s="138" t="n"/>
      <c r="T580" s="181" t="n"/>
      <c r="U580" s="234" t="n"/>
      <c r="W580" s="138" t="n"/>
      <c r="Y580" s="138" t="n"/>
      <c r="AA580" s="138" t="n"/>
      <c r="AC580" s="138" t="n"/>
      <c r="AE580" s="138" t="n"/>
      <c r="AG580" s="138" t="n"/>
      <c r="AI580" s="138" t="n"/>
      <c r="AJ580" s="239" t="n"/>
    </row>
    <row customHeight="1" ht="15.75" r="581" s="136" spans="1:53">
      <c r="B581" s="233" t="n"/>
      <c r="H581" s="238" t="n"/>
      <c r="I581" s="234" t="n"/>
      <c r="J581" s="238" t="n"/>
      <c r="K581" s="234" t="n"/>
      <c r="L581" s="238" t="n"/>
      <c r="M581" s="138" t="n"/>
      <c r="O581" s="138" t="n"/>
      <c r="P581" s="152" t="n"/>
      <c r="Q581" s="234" t="n"/>
      <c r="S581" s="138" t="n"/>
      <c r="T581" s="152" t="n"/>
      <c r="U581" s="234" t="n"/>
      <c r="W581" s="138" t="n"/>
      <c r="Y581" s="138" t="n"/>
      <c r="AA581" s="138" t="n"/>
      <c r="AC581" s="138" t="n"/>
      <c r="AE581" s="138" t="n"/>
      <c r="AG581" s="138" t="n"/>
      <c r="AI581" s="138" t="n"/>
      <c r="AJ581" s="239" t="n"/>
    </row>
    <row customHeight="1" ht="15.75" r="582" s="136" spans="1:53">
      <c r="B582" s="233" t="n"/>
      <c r="H582" s="238" t="n"/>
      <c r="I582" s="234" t="n"/>
      <c r="J582" s="238" t="n"/>
      <c r="K582" s="234" t="n"/>
      <c r="L582" s="238" t="n"/>
      <c r="M582" s="138" t="n"/>
      <c r="O582" s="138" t="n"/>
      <c r="P582" s="181" t="n"/>
      <c r="Q582" s="234" t="n"/>
      <c r="S582" s="138" t="n"/>
      <c r="T582" s="181" t="n"/>
      <c r="U582" s="234" t="n"/>
      <c r="W582" s="138" t="n"/>
      <c r="Y582" s="138" t="n"/>
      <c r="AA582" s="138" t="n"/>
      <c r="AC582" s="138" t="n"/>
      <c r="AE582" s="138" t="n"/>
      <c r="AG582" s="138" t="n"/>
      <c r="AI582" s="138" t="n"/>
      <c r="AJ582" s="239" t="n"/>
    </row>
    <row customHeight="1" ht="15.75" r="583" s="136" spans="1:53">
      <c r="B583" s="233" t="n"/>
      <c r="H583" s="238" t="n"/>
      <c r="I583" s="234" t="n"/>
      <c r="J583" s="238" t="n"/>
      <c r="K583" s="234" t="n"/>
      <c r="L583" s="238" t="n"/>
      <c r="M583" s="138" t="n"/>
      <c r="O583" s="138" t="n"/>
      <c r="P583" s="152" t="n"/>
      <c r="Q583" s="234" t="n"/>
      <c r="S583" s="138" t="n"/>
      <c r="T583" s="152" t="n"/>
      <c r="U583" s="234" t="n"/>
      <c r="W583" s="138" t="n"/>
      <c r="Y583" s="138" t="n"/>
      <c r="AA583" s="138" t="n"/>
      <c r="AC583" s="138" t="n"/>
      <c r="AE583" s="138" t="n"/>
      <c r="AG583" s="138" t="n"/>
      <c r="AI583" s="138" t="n"/>
      <c r="AJ583" s="239" t="n"/>
    </row>
    <row customHeight="1" ht="15.75" r="584" s="136" spans="1:53">
      <c r="B584" s="233" t="n"/>
      <c r="H584" s="238" t="n"/>
      <c r="I584" s="234" t="n"/>
      <c r="J584" s="238" t="n"/>
      <c r="K584" s="234" t="n"/>
      <c r="L584" s="238" t="n"/>
      <c r="M584" s="138" t="n"/>
      <c r="O584" s="138" t="n"/>
      <c r="P584" s="181" t="n"/>
      <c r="Q584" s="234" t="n"/>
      <c r="S584" s="138" t="n"/>
      <c r="T584" s="181" t="n"/>
      <c r="U584" s="234" t="n"/>
      <c r="W584" s="138" t="n"/>
      <c r="Y584" s="138" t="n"/>
      <c r="AA584" s="138" t="n"/>
      <c r="AC584" s="138" t="n"/>
      <c r="AE584" s="138" t="n"/>
      <c r="AG584" s="138" t="n"/>
      <c r="AI584" s="138" t="n"/>
      <c r="AJ584" s="239" t="n"/>
    </row>
    <row customHeight="1" ht="15.75" r="585" s="136" spans="1:53">
      <c r="B585" s="233" t="n"/>
      <c r="H585" s="238" t="n"/>
      <c r="I585" s="234" t="n"/>
      <c r="J585" s="238" t="n"/>
      <c r="K585" s="234" t="n"/>
      <c r="L585" s="238" t="n"/>
      <c r="M585" s="138" t="n"/>
      <c r="O585" s="138" t="n"/>
      <c r="P585" s="152" t="n"/>
      <c r="Q585" s="234" t="n"/>
      <c r="S585" s="138" t="n"/>
      <c r="T585" s="152" t="n"/>
      <c r="U585" s="234" t="n"/>
      <c r="W585" s="138" t="n"/>
      <c r="Y585" s="138" t="n"/>
      <c r="AA585" s="138" t="n"/>
      <c r="AC585" s="138" t="n"/>
      <c r="AE585" s="138" t="n"/>
      <c r="AG585" s="138" t="n"/>
      <c r="AI585" s="138" t="n"/>
      <c r="AJ585" s="239" t="n"/>
    </row>
    <row customHeight="1" ht="15.75" r="586" s="136" spans="1:53">
      <c r="B586" s="233" t="n"/>
      <c r="H586" s="238" t="n"/>
      <c r="I586" s="234" t="n"/>
      <c r="J586" s="238" t="n"/>
      <c r="K586" s="234" t="n"/>
      <c r="L586" s="238" t="n"/>
      <c r="M586" s="138" t="n"/>
      <c r="O586" s="138" t="n"/>
      <c r="P586" s="181" t="n"/>
      <c r="Q586" s="234" t="n"/>
      <c r="S586" s="138" t="n"/>
      <c r="T586" s="181" t="n"/>
      <c r="U586" s="234" t="n"/>
      <c r="W586" s="138" t="n"/>
      <c r="Y586" s="138" t="n"/>
      <c r="AA586" s="138" t="n"/>
      <c r="AC586" s="138" t="n"/>
      <c r="AE586" s="138" t="n"/>
      <c r="AG586" s="138" t="n"/>
      <c r="AI586" s="138" t="n"/>
      <c r="AJ586" s="239" t="n"/>
    </row>
    <row customHeight="1" ht="15.75" r="587" s="136" spans="1:53">
      <c r="B587" s="233" t="n"/>
      <c r="H587" s="238" t="n"/>
      <c r="I587" s="234" t="n"/>
      <c r="J587" s="238" t="n"/>
      <c r="K587" s="234" t="n"/>
      <c r="L587" s="238" t="n"/>
      <c r="M587" s="138" t="n"/>
      <c r="O587" s="138" t="n"/>
      <c r="P587" s="152" t="n"/>
      <c r="Q587" s="234" t="n"/>
      <c r="S587" s="138" t="n"/>
      <c r="T587" s="152" t="n"/>
      <c r="U587" s="234" t="n"/>
      <c r="W587" s="138" t="n"/>
      <c r="Y587" s="138" t="n"/>
      <c r="AA587" s="138" t="n"/>
      <c r="AC587" s="138" t="n"/>
      <c r="AE587" s="138" t="n"/>
      <c r="AG587" s="138" t="n"/>
      <c r="AI587" s="138" t="n"/>
      <c r="AJ587" s="239" t="n"/>
    </row>
    <row customHeight="1" ht="15.75" r="588" s="136" spans="1:53">
      <c r="B588" s="233" t="n"/>
      <c r="H588" s="238" t="n"/>
      <c r="I588" s="234" t="n"/>
      <c r="J588" s="238" t="n"/>
      <c r="K588" s="234" t="n"/>
      <c r="L588" s="238" t="n"/>
      <c r="M588" s="138" t="n"/>
      <c r="O588" s="138" t="n"/>
      <c r="P588" s="181" t="n"/>
      <c r="Q588" s="234" t="n"/>
      <c r="S588" s="138" t="n"/>
      <c r="T588" s="181" t="n"/>
      <c r="U588" s="234" t="n"/>
      <c r="W588" s="138" t="n"/>
      <c r="Y588" s="138" t="n"/>
      <c r="AA588" s="138" t="n"/>
      <c r="AC588" s="138" t="n"/>
      <c r="AE588" s="138" t="n"/>
      <c r="AG588" s="138" t="n"/>
      <c r="AI588" s="138" t="n"/>
      <c r="AJ588" s="239" t="n"/>
    </row>
    <row customHeight="1" ht="15.75" r="589" s="136" spans="1:53">
      <c r="B589" s="233" t="n"/>
      <c r="H589" s="238" t="n"/>
      <c r="I589" s="234" t="n"/>
      <c r="J589" s="238" t="n"/>
      <c r="K589" s="234" t="n"/>
      <c r="L589" s="238" t="n"/>
      <c r="M589" s="138" t="n"/>
      <c r="O589" s="138" t="n"/>
      <c r="P589" s="152" t="n"/>
      <c r="Q589" s="234" t="n"/>
      <c r="S589" s="138" t="n"/>
      <c r="T589" s="152" t="n"/>
      <c r="U589" s="234" t="n"/>
      <c r="W589" s="138" t="n"/>
      <c r="Y589" s="138" t="n"/>
      <c r="AA589" s="138" t="n"/>
      <c r="AC589" s="138" t="n"/>
      <c r="AE589" s="138" t="n"/>
      <c r="AG589" s="138" t="n"/>
      <c r="AI589" s="138" t="n"/>
      <c r="AJ589" s="239" t="n"/>
    </row>
    <row customHeight="1" ht="15.75" r="590" s="136" spans="1:53">
      <c r="B590" s="233" t="n"/>
      <c r="H590" s="238" t="n"/>
      <c r="I590" s="234" t="n"/>
      <c r="J590" s="238" t="n"/>
      <c r="K590" s="234" t="n"/>
      <c r="L590" s="238" t="n"/>
      <c r="M590" s="138" t="n"/>
      <c r="O590" s="138" t="n"/>
      <c r="P590" s="181" t="n"/>
      <c r="Q590" s="234" t="n"/>
      <c r="S590" s="138" t="n"/>
      <c r="T590" s="181" t="n"/>
      <c r="U590" s="234" t="n"/>
      <c r="W590" s="138" t="n"/>
      <c r="Y590" s="138" t="n"/>
      <c r="AA590" s="138" t="n"/>
      <c r="AC590" s="138" t="n"/>
      <c r="AE590" s="138" t="n"/>
      <c r="AG590" s="138" t="n"/>
      <c r="AI590" s="138" t="n"/>
      <c r="AJ590" s="239" t="n"/>
    </row>
    <row customHeight="1" ht="15.75" r="591" s="136" spans="1:53">
      <c r="B591" s="233" t="n"/>
      <c r="H591" s="238" t="n"/>
      <c r="I591" s="234" t="n"/>
      <c r="J591" s="238" t="n"/>
      <c r="K591" s="234" t="n"/>
      <c r="L591" s="238" t="n"/>
      <c r="M591" s="138" t="n"/>
      <c r="O591" s="138" t="n"/>
      <c r="P591" s="152" t="n"/>
      <c r="Q591" s="234" t="n"/>
      <c r="S591" s="138" t="n"/>
      <c r="T591" s="152" t="n"/>
      <c r="U591" s="234" t="n"/>
      <c r="W591" s="138" t="n"/>
      <c r="Y591" s="138" t="n"/>
      <c r="AA591" s="138" t="n"/>
      <c r="AC591" s="138" t="n"/>
      <c r="AE591" s="138" t="n"/>
      <c r="AG591" s="138" t="n"/>
      <c r="AI591" s="138" t="n"/>
      <c r="AJ591" s="239" t="n"/>
    </row>
    <row customHeight="1" ht="15.75" r="592" s="136" spans="1:53">
      <c r="B592" s="233" t="n"/>
      <c r="H592" s="238" t="n"/>
      <c r="I592" s="234" t="n"/>
      <c r="J592" s="238" t="n"/>
      <c r="K592" s="234" t="n"/>
      <c r="L592" s="238" t="n"/>
      <c r="M592" s="138" t="n"/>
      <c r="O592" s="138" t="n"/>
      <c r="P592" s="181" t="n"/>
      <c r="Q592" s="234" t="n"/>
      <c r="S592" s="138" t="n"/>
      <c r="T592" s="181" t="n"/>
      <c r="U592" s="234" t="n"/>
      <c r="W592" s="138" t="n"/>
      <c r="Y592" s="138" t="n"/>
      <c r="AA592" s="138" t="n"/>
      <c r="AC592" s="138" t="n"/>
      <c r="AE592" s="138" t="n"/>
      <c r="AG592" s="138" t="n"/>
      <c r="AI592" s="138" t="n"/>
      <c r="AJ592" s="239" t="n"/>
    </row>
    <row customHeight="1" ht="15.75" r="593" s="136" spans="1:53">
      <c r="B593" s="233" t="n"/>
      <c r="H593" s="238" t="n"/>
      <c r="I593" s="234" t="n"/>
      <c r="J593" s="238" t="n"/>
      <c r="K593" s="234" t="n"/>
      <c r="L593" s="238" t="n"/>
      <c r="M593" s="138" t="n"/>
      <c r="O593" s="138" t="n"/>
      <c r="P593" s="152" t="n"/>
      <c r="Q593" s="234" t="n"/>
      <c r="S593" s="138" t="n"/>
      <c r="T593" s="152" t="n"/>
      <c r="U593" s="234" t="n"/>
      <c r="W593" s="138" t="n"/>
      <c r="Y593" s="138" t="n"/>
      <c r="AA593" s="138" t="n"/>
      <c r="AC593" s="138" t="n"/>
      <c r="AE593" s="138" t="n"/>
      <c r="AG593" s="138" t="n"/>
      <c r="AI593" s="138" t="n"/>
      <c r="AJ593" s="239" t="n"/>
    </row>
    <row customHeight="1" ht="15.75" r="594" s="136" spans="1:53">
      <c r="B594" s="233" t="n"/>
      <c r="H594" s="238" t="n"/>
      <c r="I594" s="234" t="n"/>
      <c r="J594" s="238" t="n"/>
      <c r="K594" s="234" t="n"/>
      <c r="L594" s="238" t="n"/>
      <c r="M594" s="138" t="n"/>
      <c r="O594" s="138" t="n"/>
      <c r="P594" s="181" t="n"/>
      <c r="Q594" s="234" t="n"/>
      <c r="S594" s="138" t="n"/>
      <c r="T594" s="181" t="n"/>
      <c r="U594" s="234" t="n"/>
      <c r="W594" s="138" t="n"/>
      <c r="Y594" s="138" t="n"/>
      <c r="AA594" s="138" t="n"/>
      <c r="AC594" s="138" t="n"/>
      <c r="AE594" s="138" t="n"/>
      <c r="AG594" s="138" t="n"/>
      <c r="AI594" s="138" t="n"/>
      <c r="AJ594" s="239" t="n"/>
    </row>
    <row customHeight="1" ht="15.75" r="595" s="136" spans="1:53">
      <c r="B595" s="233" t="n"/>
      <c r="H595" s="238" t="n"/>
      <c r="I595" s="234" t="n"/>
      <c r="J595" s="238" t="n"/>
      <c r="K595" s="234" t="n"/>
      <c r="L595" s="238" t="n"/>
      <c r="M595" s="138" t="n"/>
      <c r="O595" s="138" t="n"/>
      <c r="P595" s="152" t="n"/>
      <c r="Q595" s="234" t="n"/>
      <c r="S595" s="138" t="n"/>
      <c r="T595" s="152" t="n"/>
      <c r="U595" s="234" t="n"/>
      <c r="W595" s="138" t="n"/>
      <c r="Y595" s="138" t="n"/>
      <c r="AA595" s="138" t="n"/>
      <c r="AC595" s="138" t="n"/>
      <c r="AE595" s="138" t="n"/>
      <c r="AG595" s="138" t="n"/>
      <c r="AI595" s="138" t="n"/>
      <c r="AJ595" s="239" t="n"/>
    </row>
    <row customHeight="1" ht="15.75" r="596" s="136" spans="1:53">
      <c r="B596" s="233" t="n"/>
      <c r="H596" s="238" t="n"/>
      <c r="I596" s="234" t="n"/>
      <c r="J596" s="238" t="n"/>
      <c r="K596" s="234" t="n"/>
      <c r="L596" s="238" t="n"/>
      <c r="M596" s="138" t="n"/>
      <c r="O596" s="138" t="n"/>
      <c r="P596" s="181" t="n"/>
      <c r="Q596" s="234" t="n"/>
      <c r="S596" s="138" t="n"/>
      <c r="T596" s="181" t="n"/>
      <c r="U596" s="234" t="n"/>
      <c r="W596" s="138" t="n"/>
      <c r="Y596" s="138" t="n"/>
      <c r="AA596" s="138" t="n"/>
      <c r="AC596" s="138" t="n"/>
      <c r="AE596" s="138" t="n"/>
      <c r="AG596" s="138" t="n"/>
      <c r="AI596" s="138" t="n"/>
      <c r="AJ596" s="239" t="n"/>
    </row>
    <row customHeight="1" ht="15.75" r="597" s="136" spans="1:53">
      <c r="B597" s="233" t="n"/>
      <c r="H597" s="238" t="n"/>
      <c r="I597" s="234" t="n"/>
      <c r="J597" s="238" t="n"/>
      <c r="K597" s="234" t="n"/>
      <c r="L597" s="238" t="n"/>
      <c r="M597" s="138" t="n"/>
      <c r="O597" s="138" t="n"/>
      <c r="P597" s="152" t="n"/>
      <c r="Q597" s="234" t="n"/>
      <c r="S597" s="138" t="n"/>
      <c r="T597" s="152" t="n"/>
      <c r="U597" s="234" t="n"/>
      <c r="W597" s="138" t="n"/>
      <c r="Y597" s="138" t="n"/>
      <c r="AA597" s="138" t="n"/>
      <c r="AC597" s="138" t="n"/>
      <c r="AE597" s="138" t="n"/>
      <c r="AG597" s="138" t="n"/>
      <c r="AI597" s="138" t="n"/>
      <c r="AJ597" s="239" t="n"/>
    </row>
    <row customHeight="1" ht="15.75" r="598" s="136" spans="1:53">
      <c r="B598" s="233" t="n"/>
      <c r="H598" s="238" t="n"/>
      <c r="I598" s="234" t="n"/>
      <c r="J598" s="238" t="n"/>
      <c r="K598" s="234" t="n"/>
      <c r="L598" s="238" t="n"/>
      <c r="M598" s="138" t="n"/>
      <c r="O598" s="138" t="n"/>
      <c r="P598" s="181" t="n"/>
      <c r="Q598" s="234" t="n"/>
      <c r="S598" s="138" t="n"/>
      <c r="T598" s="181" t="n"/>
      <c r="U598" s="234" t="n"/>
      <c r="W598" s="138" t="n"/>
      <c r="Y598" s="138" t="n"/>
      <c r="AA598" s="138" t="n"/>
      <c r="AC598" s="138" t="n"/>
      <c r="AE598" s="138" t="n"/>
      <c r="AG598" s="138" t="n"/>
      <c r="AI598" s="138" t="n"/>
      <c r="AJ598" s="239" t="n"/>
    </row>
    <row customHeight="1" ht="15.75" r="599" s="136" spans="1:53">
      <c r="B599" s="233" t="n"/>
      <c r="H599" s="238" t="n"/>
      <c r="I599" s="234" t="n"/>
      <c r="J599" s="238" t="n"/>
      <c r="K599" s="234" t="n"/>
      <c r="L599" s="238" t="n"/>
      <c r="M599" s="138" t="n"/>
      <c r="O599" s="138" t="n"/>
      <c r="P599" s="152" t="n"/>
      <c r="Q599" s="234" t="n"/>
      <c r="S599" s="138" t="n"/>
      <c r="T599" s="152" t="n"/>
      <c r="U599" s="234" t="n"/>
      <c r="W599" s="138" t="n"/>
      <c r="Y599" s="138" t="n"/>
      <c r="AA599" s="138" t="n"/>
      <c r="AC599" s="138" t="n"/>
      <c r="AE599" s="138" t="n"/>
      <c r="AG599" s="138" t="n"/>
      <c r="AI599" s="138" t="n"/>
      <c r="AJ599" s="239" t="n"/>
    </row>
    <row customHeight="1" ht="15.75" r="600" s="136" spans="1:53">
      <c r="B600" s="233" t="n"/>
      <c r="H600" s="238" t="n"/>
      <c r="I600" s="234" t="n"/>
      <c r="J600" s="238" t="n"/>
      <c r="K600" s="234" t="n"/>
      <c r="L600" s="238" t="n"/>
      <c r="M600" s="138" t="n"/>
      <c r="O600" s="138" t="n"/>
      <c r="P600" s="181" t="n"/>
      <c r="Q600" s="234" t="n"/>
      <c r="S600" s="138" t="n"/>
      <c r="T600" s="181" t="n"/>
      <c r="U600" s="234" t="n"/>
      <c r="W600" s="138" t="n"/>
      <c r="Y600" s="138" t="n"/>
      <c r="AA600" s="138" t="n"/>
      <c r="AC600" s="138" t="n"/>
      <c r="AE600" s="138" t="n"/>
      <c r="AG600" s="138" t="n"/>
      <c r="AI600" s="138" t="n"/>
      <c r="AJ600" s="239" t="n"/>
    </row>
    <row customHeight="1" ht="15.75" r="601" s="136" spans="1:53">
      <c r="B601" s="233" t="n"/>
      <c r="H601" s="238" t="n"/>
      <c r="I601" s="234" t="n"/>
      <c r="J601" s="238" t="n"/>
      <c r="K601" s="234" t="n"/>
      <c r="L601" s="238" t="n"/>
      <c r="M601" s="138" t="n"/>
      <c r="O601" s="138" t="n"/>
      <c r="P601" s="152" t="n"/>
      <c r="Q601" s="234" t="n"/>
      <c r="S601" s="138" t="n"/>
      <c r="T601" s="152" t="n"/>
      <c r="U601" s="234" t="n"/>
      <c r="W601" s="138" t="n"/>
      <c r="Y601" s="138" t="n"/>
      <c r="AA601" s="138" t="n"/>
      <c r="AC601" s="138" t="n"/>
      <c r="AE601" s="138" t="n"/>
      <c r="AG601" s="138" t="n"/>
      <c r="AI601" s="138" t="n"/>
      <c r="AJ601" s="239" t="n"/>
    </row>
    <row customHeight="1" ht="15.75" r="602" s="136" spans="1:53">
      <c r="B602" s="233" t="n"/>
      <c r="H602" s="238" t="n"/>
      <c r="I602" s="234" t="n"/>
      <c r="J602" s="238" t="n"/>
      <c r="K602" s="234" t="n"/>
      <c r="L602" s="238" t="n"/>
      <c r="M602" s="138" t="n"/>
      <c r="O602" s="138" t="n"/>
      <c r="P602" s="181" t="n"/>
      <c r="Q602" s="234" t="n"/>
      <c r="S602" s="138" t="n"/>
      <c r="T602" s="181" t="n"/>
      <c r="U602" s="234" t="n"/>
      <c r="W602" s="138" t="n"/>
      <c r="Y602" s="138" t="n"/>
      <c r="AA602" s="138" t="n"/>
      <c r="AC602" s="138" t="n"/>
      <c r="AE602" s="138" t="n"/>
      <c r="AG602" s="138" t="n"/>
      <c r="AI602" s="138" t="n"/>
      <c r="AJ602" s="239" t="n"/>
    </row>
    <row customHeight="1" ht="15.75" r="603" s="136" spans="1:53">
      <c r="B603" s="233" t="n"/>
      <c r="H603" s="238" t="n"/>
      <c r="I603" s="234" t="n"/>
      <c r="J603" s="238" t="n"/>
      <c r="K603" s="234" t="n"/>
      <c r="L603" s="238" t="n"/>
      <c r="M603" s="138" t="n"/>
      <c r="O603" s="138" t="n"/>
      <c r="P603" s="152" t="n"/>
      <c r="Q603" s="234" t="n"/>
      <c r="S603" s="138" t="n"/>
      <c r="T603" s="152" t="n"/>
      <c r="U603" s="234" t="n"/>
      <c r="W603" s="138" t="n"/>
      <c r="Y603" s="138" t="n"/>
      <c r="AA603" s="138" t="n"/>
      <c r="AC603" s="138" t="n"/>
      <c r="AE603" s="138" t="n"/>
      <c r="AG603" s="138" t="n"/>
      <c r="AI603" s="138" t="n"/>
      <c r="AJ603" s="239" t="n"/>
    </row>
    <row customHeight="1" ht="15.75" r="604" s="136" spans="1:53">
      <c r="B604" s="233" t="n"/>
      <c r="H604" s="238" t="n"/>
      <c r="I604" s="234" t="n"/>
      <c r="J604" s="238" t="n"/>
      <c r="K604" s="234" t="n"/>
      <c r="L604" s="238" t="n"/>
      <c r="M604" s="138" t="n"/>
      <c r="O604" s="138" t="n"/>
      <c r="P604" s="181" t="n"/>
      <c r="Q604" s="234" t="n"/>
      <c r="S604" s="138" t="n"/>
      <c r="T604" s="181" t="n"/>
      <c r="U604" s="234" t="n"/>
      <c r="W604" s="138" t="n"/>
      <c r="Y604" s="138" t="n"/>
      <c r="AA604" s="138" t="n"/>
      <c r="AC604" s="138" t="n"/>
      <c r="AE604" s="138" t="n"/>
      <c r="AG604" s="138" t="n"/>
      <c r="AI604" s="138" t="n"/>
      <c r="AJ604" s="239" t="n"/>
    </row>
    <row customHeight="1" ht="15.75" r="605" s="136" spans="1:53">
      <c r="B605" s="233" t="n"/>
      <c r="H605" s="238" t="n"/>
      <c r="I605" s="234" t="n"/>
      <c r="J605" s="238" t="n"/>
      <c r="K605" s="234" t="n"/>
      <c r="L605" s="238" t="n"/>
      <c r="M605" s="138" t="n"/>
      <c r="O605" s="138" t="n"/>
      <c r="P605" s="152" t="n"/>
      <c r="Q605" s="234" t="n"/>
      <c r="S605" s="138" t="n"/>
      <c r="T605" s="152" t="n"/>
      <c r="U605" s="234" t="n"/>
      <c r="W605" s="138" t="n"/>
      <c r="Y605" s="138" t="n"/>
      <c r="AA605" s="138" t="n"/>
      <c r="AC605" s="138" t="n"/>
      <c r="AE605" s="138" t="n"/>
      <c r="AG605" s="138" t="n"/>
      <c r="AI605" s="138" t="n"/>
      <c r="AJ605" s="239" t="n"/>
    </row>
    <row customHeight="1" ht="15.75" r="606" s="136" spans="1:53">
      <c r="B606" s="233" t="n"/>
      <c r="H606" s="238" t="n"/>
      <c r="I606" s="234" t="n"/>
      <c r="J606" s="238" t="n"/>
      <c r="K606" s="234" t="n"/>
      <c r="L606" s="238" t="n"/>
      <c r="M606" s="138" t="n"/>
      <c r="O606" s="138" t="n"/>
      <c r="P606" s="181" t="n"/>
      <c r="Q606" s="234" t="n"/>
      <c r="S606" s="138" t="n"/>
      <c r="T606" s="181" t="n"/>
      <c r="U606" s="234" t="n"/>
      <c r="W606" s="138" t="n"/>
      <c r="Y606" s="138" t="n"/>
      <c r="AA606" s="138" t="n"/>
      <c r="AC606" s="138" t="n"/>
      <c r="AE606" s="138" t="n"/>
      <c r="AG606" s="138" t="n"/>
      <c r="AI606" s="138" t="n"/>
      <c r="AJ606" s="239" t="n"/>
    </row>
    <row customHeight="1" ht="15.75" r="607" s="136" spans="1:53">
      <c r="B607" s="233" t="n"/>
      <c r="H607" s="238" t="n"/>
      <c r="I607" s="234" t="n"/>
      <c r="J607" s="238" t="n"/>
      <c r="K607" s="234" t="n"/>
      <c r="L607" s="238" t="n"/>
      <c r="M607" s="138" t="n"/>
      <c r="O607" s="138" t="n"/>
      <c r="P607" s="152" t="n"/>
      <c r="Q607" s="234" t="n"/>
      <c r="S607" s="138" t="n"/>
      <c r="T607" s="152" t="n"/>
      <c r="U607" s="234" t="n"/>
      <c r="W607" s="138" t="n"/>
      <c r="Y607" s="138" t="n"/>
      <c r="AA607" s="138" t="n"/>
      <c r="AC607" s="138" t="n"/>
      <c r="AE607" s="138" t="n"/>
      <c r="AG607" s="138" t="n"/>
      <c r="AI607" s="138" t="n"/>
      <c r="AJ607" s="239" t="n"/>
    </row>
    <row customHeight="1" ht="15.75" r="608" s="136" spans="1:53">
      <c r="B608" s="233" t="n"/>
      <c r="H608" s="238" t="n"/>
      <c r="I608" s="234" t="n"/>
      <c r="J608" s="238" t="n"/>
      <c r="K608" s="234" t="n"/>
      <c r="L608" s="238" t="n"/>
      <c r="M608" s="138" t="n"/>
      <c r="O608" s="138" t="n"/>
      <c r="P608" s="181" t="n"/>
      <c r="Q608" s="234" t="n"/>
      <c r="S608" s="138" t="n"/>
      <c r="T608" s="181" t="n"/>
      <c r="U608" s="234" t="n"/>
      <c r="W608" s="138" t="n"/>
      <c r="Y608" s="138" t="n"/>
      <c r="AA608" s="138" t="n"/>
      <c r="AC608" s="138" t="n"/>
      <c r="AE608" s="138" t="n"/>
      <c r="AG608" s="138" t="n"/>
      <c r="AI608" s="138" t="n"/>
      <c r="AJ608" s="239" t="n"/>
    </row>
    <row customHeight="1" ht="15.75" r="609" s="136" spans="1:53">
      <c r="B609" s="233" t="n"/>
      <c r="H609" s="238" t="n"/>
      <c r="I609" s="234" t="n"/>
      <c r="J609" s="238" t="n"/>
      <c r="K609" s="234" t="n"/>
      <c r="L609" s="238" t="n"/>
      <c r="M609" s="138" t="n"/>
      <c r="O609" s="138" t="n"/>
      <c r="P609" s="152" t="n"/>
      <c r="Q609" s="234" t="n"/>
      <c r="S609" s="138" t="n"/>
      <c r="T609" s="152" t="n"/>
      <c r="U609" s="234" t="n"/>
      <c r="W609" s="138" t="n"/>
      <c r="Y609" s="138" t="n"/>
      <c r="AA609" s="138" t="n"/>
      <c r="AC609" s="138" t="n"/>
      <c r="AE609" s="138" t="n"/>
      <c r="AG609" s="138" t="n"/>
      <c r="AI609" s="138" t="n"/>
      <c r="AJ609" s="239" t="n"/>
    </row>
    <row customHeight="1" ht="15.75" r="610" s="136" spans="1:53">
      <c r="B610" s="233" t="n"/>
      <c r="H610" s="238" t="n"/>
      <c r="I610" s="234" t="n"/>
      <c r="J610" s="238" t="n"/>
      <c r="K610" s="234" t="n"/>
      <c r="L610" s="238" t="n"/>
      <c r="M610" s="138" t="n"/>
      <c r="O610" s="138" t="n"/>
      <c r="P610" s="181" t="n"/>
      <c r="Q610" s="234" t="n"/>
      <c r="S610" s="138" t="n"/>
      <c r="T610" s="181" t="n"/>
      <c r="U610" s="234" t="n"/>
      <c r="W610" s="138" t="n"/>
      <c r="Y610" s="138" t="n"/>
      <c r="AA610" s="138" t="n"/>
      <c r="AC610" s="138" t="n"/>
      <c r="AE610" s="138" t="n"/>
      <c r="AG610" s="138" t="n"/>
      <c r="AI610" s="138" t="n"/>
      <c r="AJ610" s="239" t="n"/>
    </row>
    <row customHeight="1" ht="15.75" r="611" s="136" spans="1:53">
      <c r="B611" s="233" t="n"/>
      <c r="H611" s="238" t="n"/>
      <c r="I611" s="234" t="n"/>
      <c r="J611" s="238" t="n"/>
      <c r="K611" s="234" t="n"/>
      <c r="L611" s="238" t="n"/>
      <c r="M611" s="138" t="n"/>
      <c r="O611" s="138" t="n"/>
      <c r="P611" s="152" t="n"/>
      <c r="Q611" s="234" t="n"/>
      <c r="S611" s="138" t="n"/>
      <c r="T611" s="152" t="n"/>
      <c r="U611" s="234" t="n"/>
      <c r="W611" s="138" t="n"/>
      <c r="Y611" s="138" t="n"/>
      <c r="AA611" s="138" t="n"/>
      <c r="AC611" s="138" t="n"/>
      <c r="AE611" s="138" t="n"/>
      <c r="AG611" s="138" t="n"/>
      <c r="AI611" s="138" t="n"/>
      <c r="AJ611" s="239" t="n"/>
    </row>
    <row customHeight="1" ht="15.75" r="612" s="136" spans="1:53">
      <c r="B612" s="233" t="n"/>
      <c r="H612" s="238" t="n"/>
      <c r="I612" s="234" t="n"/>
      <c r="J612" s="238" t="n"/>
      <c r="K612" s="234" t="n"/>
      <c r="L612" s="238" t="n"/>
      <c r="M612" s="138" t="n"/>
      <c r="O612" s="138" t="n"/>
      <c r="P612" s="181" t="n"/>
      <c r="Q612" s="234" t="n"/>
      <c r="S612" s="138" t="n"/>
      <c r="T612" s="181" t="n"/>
      <c r="U612" s="234" t="n"/>
      <c r="W612" s="138" t="n"/>
      <c r="Y612" s="138" t="n"/>
      <c r="AA612" s="138" t="n"/>
      <c r="AC612" s="138" t="n"/>
      <c r="AE612" s="138" t="n"/>
      <c r="AG612" s="138" t="n"/>
      <c r="AI612" s="138" t="n"/>
      <c r="AJ612" s="239" t="n"/>
    </row>
    <row customHeight="1" ht="15.75" r="613" s="136" spans="1:53">
      <c r="B613" s="233" t="n"/>
      <c r="H613" s="238" t="n"/>
      <c r="I613" s="234" t="n"/>
      <c r="J613" s="238" t="n"/>
      <c r="K613" s="234" t="n"/>
      <c r="L613" s="238" t="n"/>
      <c r="M613" s="138" t="n"/>
      <c r="O613" s="138" t="n"/>
      <c r="P613" s="152" t="n"/>
      <c r="Q613" s="234" t="n"/>
      <c r="S613" s="138" t="n"/>
      <c r="T613" s="152" t="n"/>
      <c r="U613" s="234" t="n"/>
      <c r="W613" s="138" t="n"/>
      <c r="Y613" s="138" t="n"/>
      <c r="AA613" s="138" t="n"/>
      <c r="AC613" s="138" t="n"/>
      <c r="AE613" s="138" t="n"/>
      <c r="AG613" s="138" t="n"/>
      <c r="AI613" s="138" t="n"/>
      <c r="AJ613" s="239" t="n"/>
    </row>
    <row customHeight="1" ht="15.75" r="614" s="136" spans="1:53">
      <c r="B614" s="233" t="n"/>
      <c r="H614" s="238" t="n"/>
      <c r="I614" s="234" t="n"/>
      <c r="J614" s="238" t="n"/>
      <c r="K614" s="234" t="n"/>
      <c r="L614" s="238" t="n"/>
      <c r="M614" s="138" t="n"/>
      <c r="O614" s="138" t="n"/>
      <c r="P614" s="181" t="n"/>
      <c r="Q614" s="234" t="n"/>
      <c r="S614" s="138" t="n"/>
      <c r="T614" s="181" t="n"/>
      <c r="U614" s="234" t="n"/>
      <c r="W614" s="138" t="n"/>
      <c r="Y614" s="138" t="n"/>
      <c r="AA614" s="138" t="n"/>
      <c r="AC614" s="138" t="n"/>
      <c r="AE614" s="138" t="n"/>
      <c r="AG614" s="138" t="n"/>
      <c r="AI614" s="138" t="n"/>
      <c r="AJ614" s="239" t="n"/>
    </row>
    <row customHeight="1" ht="15.75" r="615" s="136" spans="1:53">
      <c r="B615" s="233" t="n"/>
      <c r="H615" s="238" t="n"/>
      <c r="I615" s="234" t="n"/>
      <c r="J615" s="238" t="n"/>
      <c r="K615" s="234" t="n"/>
      <c r="L615" s="238" t="n"/>
      <c r="M615" s="138" t="n"/>
      <c r="O615" s="138" t="n"/>
      <c r="P615" s="152" t="n"/>
      <c r="Q615" s="234" t="n"/>
      <c r="S615" s="138" t="n"/>
      <c r="T615" s="152" t="n"/>
      <c r="U615" s="234" t="n"/>
      <c r="W615" s="138" t="n"/>
      <c r="Y615" s="138" t="n"/>
      <c r="AA615" s="138" t="n"/>
      <c r="AC615" s="138" t="n"/>
      <c r="AE615" s="138" t="n"/>
      <c r="AG615" s="138" t="n"/>
      <c r="AI615" s="138" t="n"/>
      <c r="AJ615" s="239" t="n"/>
    </row>
    <row customHeight="1" ht="15.75" r="616" s="136" spans="1:53">
      <c r="B616" s="233" t="n"/>
      <c r="H616" s="238" t="n"/>
      <c r="I616" s="234" t="n"/>
      <c r="J616" s="238" t="n"/>
      <c r="K616" s="234" t="n"/>
      <c r="L616" s="238" t="n"/>
      <c r="M616" s="138" t="n"/>
      <c r="O616" s="138" t="n"/>
      <c r="P616" s="181" t="n"/>
      <c r="Q616" s="234" t="n"/>
      <c r="S616" s="138" t="n"/>
      <c r="T616" s="181" t="n"/>
      <c r="U616" s="234" t="n"/>
      <c r="W616" s="138" t="n"/>
      <c r="Y616" s="138" t="n"/>
      <c r="AA616" s="138" t="n"/>
      <c r="AC616" s="138" t="n"/>
      <c r="AE616" s="138" t="n"/>
      <c r="AG616" s="138" t="n"/>
      <c r="AI616" s="138" t="n"/>
      <c r="AJ616" s="239" t="n"/>
    </row>
    <row customHeight="1" ht="15.75" r="617" s="136" spans="1:53">
      <c r="B617" s="233" t="n"/>
      <c r="H617" s="238" t="n"/>
      <c r="I617" s="234" t="n"/>
      <c r="J617" s="238" t="n"/>
      <c r="K617" s="234" t="n"/>
      <c r="L617" s="238" t="n"/>
      <c r="M617" s="138" t="n"/>
      <c r="O617" s="138" t="n"/>
      <c r="P617" s="152" t="n"/>
      <c r="Q617" s="234" t="n"/>
      <c r="S617" s="138" t="n"/>
      <c r="T617" s="152" t="n"/>
      <c r="U617" s="234" t="n"/>
      <c r="W617" s="138" t="n"/>
      <c r="Y617" s="138" t="n"/>
      <c r="AA617" s="138" t="n"/>
      <c r="AC617" s="138" t="n"/>
      <c r="AE617" s="138" t="n"/>
      <c r="AG617" s="138" t="n"/>
      <c r="AI617" s="138" t="n"/>
      <c r="AJ617" s="239" t="n"/>
    </row>
    <row customHeight="1" ht="15.75" r="618" s="136" spans="1:53">
      <c r="B618" s="233" t="n"/>
      <c r="H618" s="238" t="n"/>
      <c r="I618" s="234" t="n"/>
      <c r="J618" s="238" t="n"/>
      <c r="K618" s="234" t="n"/>
      <c r="L618" s="238" t="n"/>
      <c r="M618" s="138" t="n"/>
      <c r="O618" s="138" t="n"/>
      <c r="P618" s="181" t="n"/>
      <c r="Q618" s="234" t="n"/>
      <c r="S618" s="138" t="n"/>
      <c r="T618" s="181" t="n"/>
      <c r="U618" s="234" t="n"/>
      <c r="W618" s="138" t="n"/>
      <c r="Y618" s="138" t="n"/>
      <c r="AA618" s="138" t="n"/>
      <c r="AC618" s="138" t="n"/>
      <c r="AE618" s="138" t="n"/>
      <c r="AG618" s="138" t="n"/>
      <c r="AI618" s="138" t="n"/>
      <c r="AJ618" s="239" t="n"/>
    </row>
    <row customHeight="1" ht="15.75" r="619" s="136" spans="1:53">
      <c r="B619" s="233" t="n"/>
      <c r="H619" s="238" t="n"/>
      <c r="I619" s="234" t="n"/>
      <c r="J619" s="238" t="n"/>
      <c r="K619" s="234" t="n"/>
      <c r="L619" s="238" t="n"/>
      <c r="M619" s="138" t="n"/>
      <c r="O619" s="138" t="n"/>
      <c r="P619" s="152" t="n"/>
      <c r="Q619" s="234" t="n"/>
      <c r="S619" s="138" t="n"/>
      <c r="T619" s="152" t="n"/>
      <c r="U619" s="234" t="n"/>
      <c r="W619" s="138" t="n"/>
      <c r="Y619" s="138" t="n"/>
      <c r="AA619" s="138" t="n"/>
      <c r="AC619" s="138" t="n"/>
      <c r="AE619" s="138" t="n"/>
      <c r="AG619" s="138" t="n"/>
      <c r="AI619" s="138" t="n"/>
      <c r="AJ619" s="239" t="n"/>
    </row>
    <row customHeight="1" ht="15.75" r="620" s="136" spans="1:53">
      <c r="B620" s="233" t="n"/>
      <c r="H620" s="238" t="n"/>
      <c r="I620" s="234" t="n"/>
      <c r="J620" s="238" t="n"/>
      <c r="K620" s="234" t="n"/>
      <c r="L620" s="238" t="n"/>
      <c r="M620" s="138" t="n"/>
      <c r="O620" s="138" t="n"/>
      <c r="P620" s="181" t="n"/>
      <c r="Q620" s="234" t="n"/>
      <c r="S620" s="138" t="n"/>
      <c r="T620" s="181" t="n"/>
      <c r="U620" s="234" t="n"/>
      <c r="W620" s="138" t="n"/>
      <c r="Y620" s="138" t="n"/>
      <c r="AA620" s="138" t="n"/>
      <c r="AC620" s="138" t="n"/>
      <c r="AE620" s="138" t="n"/>
      <c r="AG620" s="138" t="n"/>
      <c r="AI620" s="138" t="n"/>
      <c r="AJ620" s="239" t="n"/>
    </row>
    <row customHeight="1" ht="15.75" r="621" s="136" spans="1:53">
      <c r="B621" s="233" t="n"/>
      <c r="H621" s="238" t="n"/>
      <c r="I621" s="234" t="n"/>
      <c r="J621" s="238" t="n"/>
      <c r="K621" s="234" t="n"/>
      <c r="L621" s="238" t="n"/>
      <c r="M621" s="138" t="n"/>
      <c r="O621" s="138" t="n"/>
      <c r="P621" s="152" t="n"/>
      <c r="Q621" s="234" t="n"/>
      <c r="S621" s="138" t="n"/>
      <c r="T621" s="152" t="n"/>
      <c r="U621" s="234" t="n"/>
      <c r="W621" s="138" t="n"/>
      <c r="Y621" s="138" t="n"/>
      <c r="AA621" s="138" t="n"/>
      <c r="AC621" s="138" t="n"/>
      <c r="AE621" s="138" t="n"/>
      <c r="AG621" s="138" t="n"/>
      <c r="AI621" s="138" t="n"/>
      <c r="AJ621" s="239" t="n"/>
    </row>
    <row customHeight="1" ht="15.75" r="622" s="136" spans="1:53">
      <c r="B622" s="233" t="n"/>
      <c r="H622" s="238" t="n"/>
      <c r="I622" s="234" t="n"/>
      <c r="J622" s="238" t="n"/>
      <c r="K622" s="234" t="n"/>
      <c r="L622" s="238" t="n"/>
      <c r="M622" s="138" t="n"/>
      <c r="O622" s="138" t="n"/>
      <c r="P622" s="181" t="n"/>
      <c r="Q622" s="234" t="n"/>
      <c r="S622" s="138" t="n"/>
      <c r="T622" s="181" t="n"/>
      <c r="U622" s="234" t="n"/>
      <c r="W622" s="138" t="n"/>
      <c r="Y622" s="138" t="n"/>
      <c r="AA622" s="138" t="n"/>
      <c r="AC622" s="138" t="n"/>
      <c r="AE622" s="138" t="n"/>
      <c r="AG622" s="138" t="n"/>
      <c r="AI622" s="138" t="n"/>
      <c r="AJ622" s="239" t="n"/>
    </row>
    <row customHeight="1" ht="15.75" r="623" s="136" spans="1:53">
      <c r="B623" s="233" t="n"/>
      <c r="H623" s="238" t="n"/>
      <c r="I623" s="234" t="n"/>
      <c r="J623" s="238" t="n"/>
      <c r="K623" s="234" t="n"/>
      <c r="L623" s="238" t="n"/>
      <c r="M623" s="138" t="n"/>
      <c r="O623" s="138" t="n"/>
      <c r="P623" s="152" t="n"/>
      <c r="Q623" s="234" t="n"/>
      <c r="S623" s="138" t="n"/>
      <c r="T623" s="152" t="n"/>
      <c r="U623" s="234" t="n"/>
      <c r="W623" s="138" t="n"/>
      <c r="Y623" s="138" t="n"/>
      <c r="AA623" s="138" t="n"/>
      <c r="AC623" s="138" t="n"/>
      <c r="AE623" s="138" t="n"/>
      <c r="AG623" s="138" t="n"/>
      <c r="AI623" s="138" t="n"/>
      <c r="AJ623" s="239" t="n"/>
    </row>
    <row customHeight="1" ht="15.75" r="624" s="136" spans="1:53">
      <c r="B624" s="233" t="n"/>
      <c r="H624" s="238" t="n"/>
      <c r="I624" s="234" t="n"/>
      <c r="J624" s="238" t="n"/>
      <c r="K624" s="234" t="n"/>
      <c r="L624" s="238" t="n"/>
      <c r="M624" s="138" t="n"/>
      <c r="O624" s="138" t="n"/>
      <c r="P624" s="181" t="n"/>
      <c r="Q624" s="234" t="n"/>
      <c r="S624" s="138" t="n"/>
      <c r="T624" s="181" t="n"/>
      <c r="U624" s="234" t="n"/>
      <c r="W624" s="138" t="n"/>
      <c r="Y624" s="138" t="n"/>
      <c r="AA624" s="138" t="n"/>
      <c r="AC624" s="138" t="n"/>
      <c r="AE624" s="138" t="n"/>
      <c r="AG624" s="138" t="n"/>
      <c r="AI624" s="138" t="n"/>
      <c r="AJ624" s="239" t="n"/>
    </row>
    <row customHeight="1" ht="15.75" r="625" s="136" spans="1:53">
      <c r="B625" s="233" t="n"/>
      <c r="H625" s="238" t="n"/>
      <c r="I625" s="234" t="n"/>
      <c r="J625" s="238" t="n"/>
      <c r="K625" s="234" t="n"/>
      <c r="L625" s="238" t="n"/>
      <c r="M625" s="138" t="n"/>
      <c r="O625" s="138" t="n"/>
      <c r="P625" s="152" t="n"/>
      <c r="Q625" s="234" t="n"/>
      <c r="S625" s="138" t="n"/>
      <c r="T625" s="152" t="n"/>
      <c r="U625" s="234" t="n"/>
      <c r="W625" s="138" t="n"/>
      <c r="Y625" s="138" t="n"/>
      <c r="AA625" s="138" t="n"/>
      <c r="AC625" s="138" t="n"/>
      <c r="AE625" s="138" t="n"/>
      <c r="AG625" s="138" t="n"/>
      <c r="AI625" s="138" t="n"/>
      <c r="AJ625" s="239" t="n"/>
    </row>
    <row customHeight="1" ht="15.75" r="626" s="136" spans="1:53">
      <c r="B626" s="233" t="n"/>
      <c r="H626" s="238" t="n"/>
      <c r="I626" s="234" t="n"/>
      <c r="J626" s="238" t="n"/>
      <c r="K626" s="234" t="n"/>
      <c r="L626" s="238" t="n"/>
      <c r="M626" s="138" t="n"/>
      <c r="O626" s="138" t="n"/>
      <c r="P626" s="181" t="n"/>
      <c r="Q626" s="234" t="n"/>
      <c r="S626" s="138" t="n"/>
      <c r="T626" s="181" t="n"/>
      <c r="U626" s="234" t="n"/>
      <c r="W626" s="138" t="n"/>
      <c r="Y626" s="138" t="n"/>
      <c r="AA626" s="138" t="n"/>
      <c r="AC626" s="138" t="n"/>
      <c r="AE626" s="138" t="n"/>
      <c r="AG626" s="138" t="n"/>
      <c r="AI626" s="138" t="n"/>
      <c r="AJ626" s="239" t="n"/>
    </row>
    <row customHeight="1" ht="15.75" r="627" s="136" spans="1:53">
      <c r="B627" s="233" t="n"/>
      <c r="H627" s="238" t="n"/>
      <c r="I627" s="234" t="n"/>
      <c r="J627" s="238" t="n"/>
      <c r="K627" s="234" t="n"/>
      <c r="L627" s="238" t="n"/>
      <c r="M627" s="138" t="n"/>
      <c r="O627" s="138" t="n"/>
      <c r="P627" s="152" t="n"/>
      <c r="Q627" s="234" t="n"/>
      <c r="S627" s="138" t="n"/>
      <c r="T627" s="152" t="n"/>
      <c r="U627" s="234" t="n"/>
      <c r="W627" s="138" t="n"/>
      <c r="Y627" s="138" t="n"/>
      <c r="AA627" s="138" t="n"/>
      <c r="AC627" s="138" t="n"/>
      <c r="AE627" s="138" t="n"/>
      <c r="AG627" s="138" t="n"/>
      <c r="AI627" s="138" t="n"/>
      <c r="AJ627" s="239" t="n"/>
    </row>
    <row customHeight="1" ht="15.75" r="628" s="136" spans="1:53">
      <c r="B628" s="233" t="n"/>
      <c r="H628" s="238" t="n"/>
      <c r="I628" s="234" t="n"/>
      <c r="J628" s="238" t="n"/>
      <c r="K628" s="234" t="n"/>
      <c r="L628" s="238" t="n"/>
      <c r="M628" s="138" t="n"/>
      <c r="O628" s="138" t="n"/>
      <c r="P628" s="181" t="n"/>
      <c r="Q628" s="234" t="n"/>
      <c r="S628" s="138" t="n"/>
      <c r="T628" s="181" t="n"/>
      <c r="U628" s="234" t="n"/>
      <c r="W628" s="138" t="n"/>
      <c r="Y628" s="138" t="n"/>
      <c r="AA628" s="138" t="n"/>
      <c r="AC628" s="138" t="n"/>
      <c r="AE628" s="138" t="n"/>
      <c r="AG628" s="138" t="n"/>
      <c r="AI628" s="138" t="n"/>
      <c r="AJ628" s="239" t="n"/>
    </row>
    <row customHeight="1" ht="15.75" r="629" s="136" spans="1:53">
      <c r="B629" s="233" t="n"/>
      <c r="H629" s="238" t="n"/>
      <c r="I629" s="234" t="n"/>
      <c r="J629" s="238" t="n"/>
      <c r="K629" s="234" t="n"/>
      <c r="L629" s="238" t="n"/>
      <c r="M629" s="138" t="n"/>
      <c r="O629" s="138" t="n"/>
      <c r="P629" s="152" t="n"/>
      <c r="Q629" s="234" t="n"/>
      <c r="S629" s="138" t="n"/>
      <c r="T629" s="152" t="n"/>
      <c r="U629" s="234" t="n"/>
      <c r="W629" s="138" t="n"/>
      <c r="Y629" s="138" t="n"/>
      <c r="AA629" s="138" t="n"/>
      <c r="AC629" s="138" t="n"/>
      <c r="AE629" s="138" t="n"/>
      <c r="AG629" s="138" t="n"/>
      <c r="AI629" s="138" t="n"/>
      <c r="AJ629" s="239" t="n"/>
    </row>
    <row customHeight="1" ht="15.75" r="630" s="136" spans="1:53">
      <c r="B630" s="233" t="n"/>
      <c r="H630" s="238" t="n"/>
      <c r="I630" s="234" t="n"/>
      <c r="J630" s="238" t="n"/>
      <c r="K630" s="234" t="n"/>
      <c r="L630" s="238" t="n"/>
      <c r="M630" s="138" t="n"/>
      <c r="O630" s="138" t="n"/>
      <c r="P630" s="181" t="n"/>
      <c r="Q630" s="234" t="n"/>
      <c r="S630" s="138" t="n"/>
      <c r="T630" s="181" t="n"/>
      <c r="U630" s="234" t="n"/>
      <c r="W630" s="138" t="n"/>
      <c r="Y630" s="138" t="n"/>
      <c r="AA630" s="138" t="n"/>
      <c r="AC630" s="138" t="n"/>
      <c r="AE630" s="138" t="n"/>
      <c r="AG630" s="138" t="n"/>
      <c r="AI630" s="138" t="n"/>
      <c r="AJ630" s="239" t="n"/>
    </row>
    <row customHeight="1" ht="15.75" r="631" s="136" spans="1:53">
      <c r="B631" s="233" t="n"/>
      <c r="H631" s="238" t="n"/>
      <c r="I631" s="234" t="n"/>
      <c r="J631" s="238" t="n"/>
      <c r="K631" s="234" t="n"/>
      <c r="L631" s="238" t="n"/>
      <c r="M631" s="138" t="n"/>
      <c r="O631" s="138" t="n"/>
      <c r="P631" s="152" t="n"/>
      <c r="Q631" s="234" t="n"/>
      <c r="S631" s="138" t="n"/>
      <c r="T631" s="152" t="n"/>
      <c r="U631" s="234" t="n"/>
      <c r="W631" s="138" t="n"/>
      <c r="Y631" s="138" t="n"/>
      <c r="AA631" s="138" t="n"/>
      <c r="AC631" s="138" t="n"/>
      <c r="AE631" s="138" t="n"/>
      <c r="AG631" s="138" t="n"/>
      <c r="AI631" s="138" t="n"/>
      <c r="AJ631" s="239" t="n"/>
    </row>
    <row customHeight="1" ht="15.75" r="632" s="136" spans="1:53">
      <c r="B632" s="233" t="n"/>
      <c r="H632" s="238" t="n"/>
      <c r="I632" s="234" t="n"/>
      <c r="J632" s="238" t="n"/>
      <c r="K632" s="234" t="n"/>
      <c r="L632" s="238" t="n"/>
      <c r="M632" s="138" t="n"/>
      <c r="O632" s="138" t="n"/>
      <c r="P632" s="181" t="n"/>
      <c r="Q632" s="234" t="n"/>
      <c r="S632" s="138" t="n"/>
      <c r="T632" s="181" t="n"/>
      <c r="U632" s="234" t="n"/>
      <c r="W632" s="138" t="n"/>
      <c r="Y632" s="138" t="n"/>
      <c r="AA632" s="138" t="n"/>
      <c r="AC632" s="138" t="n"/>
      <c r="AE632" s="138" t="n"/>
      <c r="AG632" s="138" t="n"/>
      <c r="AI632" s="138" t="n"/>
      <c r="AJ632" s="239" t="n"/>
    </row>
    <row customHeight="1" ht="15.75" r="633" s="136" spans="1:53">
      <c r="B633" s="233" t="n"/>
      <c r="H633" s="238" t="n"/>
      <c r="I633" s="234" t="n"/>
      <c r="J633" s="238" t="n"/>
      <c r="K633" s="234" t="n"/>
      <c r="L633" s="238" t="n"/>
      <c r="M633" s="138" t="n"/>
      <c r="O633" s="138" t="n"/>
      <c r="P633" s="152" t="n"/>
      <c r="Q633" s="234" t="n"/>
      <c r="S633" s="138" t="n"/>
      <c r="T633" s="152" t="n"/>
      <c r="U633" s="234" t="n"/>
      <c r="W633" s="138" t="n"/>
      <c r="Y633" s="138" t="n"/>
      <c r="AA633" s="138" t="n"/>
      <c r="AC633" s="138" t="n"/>
      <c r="AE633" s="138" t="n"/>
      <c r="AG633" s="138" t="n"/>
      <c r="AI633" s="138" t="n"/>
      <c r="AJ633" s="239" t="n"/>
    </row>
    <row customHeight="1" ht="15.75" r="634" s="136" spans="1:53">
      <c r="B634" s="233" t="n"/>
      <c r="H634" s="238" t="n"/>
      <c r="I634" s="234" t="n"/>
      <c r="J634" s="238" t="n"/>
      <c r="K634" s="234" t="n"/>
      <c r="L634" s="238" t="n"/>
      <c r="M634" s="138" t="n"/>
      <c r="O634" s="138" t="n"/>
      <c r="P634" s="181" t="n"/>
      <c r="Q634" s="234" t="n"/>
      <c r="S634" s="138" t="n"/>
      <c r="T634" s="181" t="n"/>
      <c r="U634" s="234" t="n"/>
      <c r="W634" s="138" t="n"/>
      <c r="Y634" s="138" t="n"/>
      <c r="AA634" s="138" t="n"/>
      <c r="AC634" s="138" t="n"/>
      <c r="AE634" s="138" t="n"/>
      <c r="AG634" s="138" t="n"/>
      <c r="AI634" s="138" t="n"/>
      <c r="AJ634" s="239" t="n"/>
    </row>
    <row customHeight="1" ht="15.75" r="635" s="136" spans="1:53">
      <c r="B635" s="233" t="n"/>
      <c r="H635" s="238" t="n"/>
      <c r="I635" s="234" t="n"/>
      <c r="J635" s="238" t="n"/>
      <c r="K635" s="234" t="n"/>
      <c r="L635" s="238" t="n"/>
      <c r="M635" s="138" t="n"/>
      <c r="O635" s="138" t="n"/>
      <c r="P635" s="152" t="n"/>
      <c r="Q635" s="234" t="n"/>
      <c r="S635" s="138" t="n"/>
      <c r="T635" s="152" t="n"/>
      <c r="U635" s="234" t="n"/>
      <c r="W635" s="138" t="n"/>
      <c r="Y635" s="138" t="n"/>
      <c r="AA635" s="138" t="n"/>
      <c r="AC635" s="138" t="n"/>
      <c r="AE635" s="138" t="n"/>
      <c r="AG635" s="138" t="n"/>
      <c r="AI635" s="138" t="n"/>
      <c r="AJ635" s="239" t="n"/>
    </row>
    <row customHeight="1" ht="15.75" r="636" s="136" spans="1:53">
      <c r="B636" s="233" t="n"/>
      <c r="H636" s="238" t="n"/>
      <c r="I636" s="234" t="n"/>
      <c r="J636" s="238" t="n"/>
      <c r="K636" s="234" t="n"/>
      <c r="L636" s="238" t="n"/>
      <c r="M636" s="138" t="n"/>
      <c r="O636" s="138" t="n"/>
      <c r="P636" s="181" t="n"/>
      <c r="Q636" s="234" t="n"/>
      <c r="S636" s="138" t="n"/>
      <c r="T636" s="181" t="n"/>
      <c r="U636" s="234" t="n"/>
      <c r="W636" s="138" t="n"/>
      <c r="Y636" s="138" t="n"/>
      <c r="AA636" s="138" t="n"/>
      <c r="AC636" s="138" t="n"/>
      <c r="AE636" s="138" t="n"/>
      <c r="AG636" s="138" t="n"/>
      <c r="AI636" s="138" t="n"/>
      <c r="AJ636" s="239" t="n"/>
    </row>
    <row customHeight="1" ht="15.75" r="637" s="136" spans="1:53">
      <c r="B637" s="233" t="n"/>
      <c r="H637" s="238" t="n"/>
      <c r="I637" s="234" t="n"/>
      <c r="J637" s="238" t="n"/>
      <c r="K637" s="234" t="n"/>
      <c r="L637" s="238" t="n"/>
      <c r="M637" s="138" t="n"/>
      <c r="O637" s="138" t="n"/>
      <c r="P637" s="152" t="n"/>
      <c r="Q637" s="234" t="n"/>
      <c r="S637" s="138" t="n"/>
      <c r="T637" s="152" t="n"/>
      <c r="U637" s="234" t="n"/>
      <c r="W637" s="138" t="n"/>
      <c r="Y637" s="138" t="n"/>
      <c r="AA637" s="138" t="n"/>
      <c r="AC637" s="138" t="n"/>
      <c r="AE637" s="138" t="n"/>
      <c r="AG637" s="138" t="n"/>
      <c r="AI637" s="138" t="n"/>
      <c r="AJ637" s="239" t="n"/>
    </row>
    <row customHeight="1" ht="15.75" r="638" s="136" spans="1:53">
      <c r="B638" s="233" t="n"/>
      <c r="H638" s="238" t="n"/>
      <c r="I638" s="234" t="n"/>
      <c r="J638" s="238" t="n"/>
      <c r="K638" s="234" t="n"/>
      <c r="L638" s="238" t="n"/>
      <c r="M638" s="138" t="n"/>
      <c r="O638" s="138" t="n"/>
      <c r="P638" s="181" t="n"/>
      <c r="Q638" s="234" t="n"/>
      <c r="S638" s="138" t="n"/>
      <c r="T638" s="181" t="n"/>
      <c r="U638" s="234" t="n"/>
      <c r="W638" s="138" t="n"/>
      <c r="Y638" s="138" t="n"/>
      <c r="AA638" s="138" t="n"/>
      <c r="AC638" s="138" t="n"/>
      <c r="AE638" s="138" t="n"/>
      <c r="AG638" s="138" t="n"/>
      <c r="AI638" s="138" t="n"/>
      <c r="AJ638" s="239" t="n"/>
    </row>
    <row customHeight="1" ht="15.75" r="639" s="136" spans="1:53">
      <c r="B639" s="233" t="n"/>
      <c r="H639" s="238" t="n"/>
      <c r="I639" s="234" t="n"/>
      <c r="J639" s="238" t="n"/>
      <c r="K639" s="234" t="n"/>
      <c r="L639" s="238" t="n"/>
      <c r="M639" s="138" t="n"/>
      <c r="O639" s="138" t="n"/>
      <c r="P639" s="152" t="n"/>
      <c r="Q639" s="234" t="n"/>
      <c r="S639" s="138" t="n"/>
      <c r="T639" s="152" t="n"/>
      <c r="U639" s="234" t="n"/>
      <c r="W639" s="138" t="n"/>
      <c r="Y639" s="138" t="n"/>
      <c r="AA639" s="138" t="n"/>
      <c r="AC639" s="138" t="n"/>
      <c r="AE639" s="138" t="n"/>
      <c r="AG639" s="138" t="n"/>
      <c r="AI639" s="138" t="n"/>
      <c r="AJ639" s="239" t="n"/>
    </row>
    <row customHeight="1" ht="15.75" r="640" s="136" spans="1:53">
      <c r="B640" s="233" t="n"/>
      <c r="H640" s="238" t="n"/>
      <c r="I640" s="234" t="n"/>
      <c r="J640" s="238" t="n"/>
      <c r="K640" s="234" t="n"/>
      <c r="L640" s="238" t="n"/>
      <c r="M640" s="138" t="n"/>
      <c r="O640" s="138" t="n"/>
      <c r="P640" s="181" t="n"/>
      <c r="Q640" s="234" t="n"/>
      <c r="S640" s="138" t="n"/>
      <c r="T640" s="181" t="n"/>
      <c r="U640" s="234" t="n"/>
      <c r="W640" s="138" t="n"/>
      <c r="Y640" s="138" t="n"/>
      <c r="AA640" s="138" t="n"/>
      <c r="AC640" s="138" t="n"/>
      <c r="AE640" s="138" t="n"/>
      <c r="AG640" s="138" t="n"/>
      <c r="AI640" s="138" t="n"/>
      <c r="AJ640" s="239" t="n"/>
    </row>
    <row customHeight="1" ht="15.75" r="641" s="136" spans="1:53">
      <c r="B641" s="233" t="n"/>
      <c r="H641" s="238" t="n"/>
      <c r="I641" s="234" t="n"/>
      <c r="J641" s="238" t="n"/>
      <c r="K641" s="234" t="n"/>
      <c r="L641" s="238" t="n"/>
      <c r="M641" s="138" t="n"/>
      <c r="O641" s="138" t="n"/>
      <c r="P641" s="152" t="n"/>
      <c r="Q641" s="234" t="n"/>
      <c r="S641" s="138" t="n"/>
      <c r="T641" s="152" t="n"/>
      <c r="U641" s="234" t="n"/>
      <c r="W641" s="138" t="n"/>
      <c r="Y641" s="138" t="n"/>
      <c r="AA641" s="138" t="n"/>
      <c r="AC641" s="138" t="n"/>
      <c r="AE641" s="138" t="n"/>
      <c r="AG641" s="138" t="n"/>
      <c r="AI641" s="138" t="n"/>
      <c r="AJ641" s="239" t="n"/>
    </row>
    <row customHeight="1" ht="15.75" r="642" s="136" spans="1:53">
      <c r="B642" s="233" t="n"/>
      <c r="H642" s="238" t="n"/>
      <c r="I642" s="234" t="n"/>
      <c r="J642" s="238" t="n"/>
      <c r="K642" s="234" t="n"/>
      <c r="L642" s="238" t="n"/>
      <c r="M642" s="138" t="n"/>
      <c r="O642" s="138" t="n"/>
      <c r="P642" s="181" t="n"/>
      <c r="Q642" s="234" t="n"/>
      <c r="S642" s="138" t="n"/>
      <c r="T642" s="181" t="n"/>
      <c r="U642" s="234" t="n"/>
      <c r="W642" s="138" t="n"/>
      <c r="Y642" s="138" t="n"/>
      <c r="AA642" s="138" t="n"/>
      <c r="AC642" s="138" t="n"/>
      <c r="AE642" s="138" t="n"/>
      <c r="AG642" s="138" t="n"/>
      <c r="AI642" s="138" t="n"/>
      <c r="AJ642" s="239" t="n"/>
    </row>
    <row customHeight="1" ht="15.75" r="643" s="136" spans="1:53">
      <c r="B643" s="233" t="n"/>
      <c r="H643" s="238" t="n"/>
      <c r="I643" s="234" t="n"/>
      <c r="J643" s="238" t="n"/>
      <c r="K643" s="234" t="n"/>
      <c r="L643" s="238" t="n"/>
      <c r="M643" s="138" t="n"/>
      <c r="O643" s="138" t="n"/>
      <c r="P643" s="152" t="n"/>
      <c r="Q643" s="234" t="n"/>
      <c r="S643" s="138" t="n"/>
      <c r="T643" s="152" t="n"/>
      <c r="U643" s="234" t="n"/>
      <c r="W643" s="138" t="n"/>
      <c r="Y643" s="138" t="n"/>
      <c r="AA643" s="138" t="n"/>
      <c r="AC643" s="138" t="n"/>
      <c r="AE643" s="138" t="n"/>
      <c r="AG643" s="138" t="n"/>
      <c r="AI643" s="138" t="n"/>
      <c r="AJ643" s="239" t="n"/>
    </row>
    <row customHeight="1" ht="15.75" r="644" s="136" spans="1:53">
      <c r="B644" s="233" t="n"/>
      <c r="H644" s="238" t="n"/>
      <c r="I644" s="234" t="n"/>
      <c r="J644" s="238" t="n"/>
      <c r="K644" s="234" t="n"/>
      <c r="L644" s="238" t="n"/>
      <c r="M644" s="138" t="n"/>
      <c r="O644" s="138" t="n"/>
      <c r="P644" s="181" t="n"/>
      <c r="Q644" s="234" t="n"/>
      <c r="S644" s="138" t="n"/>
      <c r="T644" s="181" t="n"/>
      <c r="U644" s="234" t="n"/>
      <c r="W644" s="138" t="n"/>
      <c r="Y644" s="138" t="n"/>
      <c r="AA644" s="138" t="n"/>
      <c r="AC644" s="138" t="n"/>
      <c r="AE644" s="138" t="n"/>
      <c r="AG644" s="138" t="n"/>
      <c r="AI644" s="138" t="n"/>
      <c r="AJ644" s="239" t="n"/>
    </row>
    <row customHeight="1" ht="15.75" r="645" s="136" spans="1:53">
      <c r="B645" s="233" t="n"/>
      <c r="H645" s="238" t="n"/>
      <c r="I645" s="234" t="n"/>
      <c r="J645" s="238" t="n"/>
      <c r="K645" s="234" t="n"/>
      <c r="L645" s="238" t="n"/>
      <c r="M645" s="138" t="n"/>
      <c r="O645" s="138" t="n"/>
      <c r="P645" s="152" t="n"/>
      <c r="Q645" s="234" t="n"/>
      <c r="S645" s="138" t="n"/>
      <c r="T645" s="152" t="n"/>
      <c r="U645" s="234" t="n"/>
      <c r="W645" s="138" t="n"/>
      <c r="Y645" s="138" t="n"/>
      <c r="AA645" s="138" t="n"/>
      <c r="AC645" s="138" t="n"/>
      <c r="AE645" s="138" t="n"/>
      <c r="AG645" s="138" t="n"/>
      <c r="AI645" s="138" t="n"/>
      <c r="AJ645" s="239" t="n"/>
    </row>
    <row customHeight="1" ht="15.75" r="646" s="136" spans="1:53">
      <c r="B646" s="233" t="n"/>
      <c r="H646" s="238" t="n"/>
      <c r="I646" s="234" t="n"/>
      <c r="J646" s="238" t="n"/>
      <c r="K646" s="234" t="n"/>
      <c r="L646" s="238" t="n"/>
      <c r="M646" s="138" t="n"/>
      <c r="O646" s="138" t="n"/>
      <c r="P646" s="181" t="n"/>
      <c r="Q646" s="234" t="n"/>
      <c r="S646" s="138" t="n"/>
      <c r="T646" s="181" t="n"/>
      <c r="U646" s="234" t="n"/>
      <c r="W646" s="138" t="n"/>
      <c r="Y646" s="138" t="n"/>
      <c r="AA646" s="138" t="n"/>
      <c r="AC646" s="138" t="n"/>
      <c r="AE646" s="138" t="n"/>
      <c r="AG646" s="138" t="n"/>
      <c r="AI646" s="138" t="n"/>
      <c r="AJ646" s="239" t="n"/>
    </row>
    <row customHeight="1" ht="15.75" r="647" s="136" spans="1:53">
      <c r="B647" s="233" t="n"/>
      <c r="H647" s="238" t="n"/>
      <c r="I647" s="234" t="n"/>
      <c r="J647" s="238" t="n"/>
      <c r="K647" s="234" t="n"/>
      <c r="L647" s="238" t="n"/>
      <c r="M647" s="138" t="n"/>
      <c r="O647" s="138" t="n"/>
      <c r="P647" s="152" t="n"/>
      <c r="Q647" s="234" t="n"/>
      <c r="S647" s="138" t="n"/>
      <c r="T647" s="152" t="n"/>
      <c r="U647" s="234" t="n"/>
      <c r="W647" s="138" t="n"/>
      <c r="Y647" s="138" t="n"/>
      <c r="AA647" s="138" t="n"/>
      <c r="AC647" s="138" t="n"/>
      <c r="AE647" s="138" t="n"/>
      <c r="AG647" s="138" t="n"/>
      <c r="AI647" s="138" t="n"/>
      <c r="AJ647" s="239" t="n"/>
    </row>
    <row customHeight="1" ht="15.75" r="648" s="136" spans="1:53">
      <c r="B648" s="233" t="n"/>
      <c r="H648" s="238" t="n"/>
      <c r="I648" s="234" t="n"/>
      <c r="J648" s="238" t="n"/>
      <c r="K648" s="234" t="n"/>
      <c r="L648" s="238" t="n"/>
      <c r="M648" s="138" t="n"/>
      <c r="O648" s="138" t="n"/>
      <c r="P648" s="181" t="n"/>
      <c r="Q648" s="234" t="n"/>
      <c r="S648" s="138" t="n"/>
      <c r="T648" s="181" t="n"/>
      <c r="U648" s="234" t="n"/>
      <c r="W648" s="138" t="n"/>
      <c r="Y648" s="138" t="n"/>
      <c r="AA648" s="138" t="n"/>
      <c r="AC648" s="138" t="n"/>
      <c r="AE648" s="138" t="n"/>
      <c r="AG648" s="138" t="n"/>
      <c r="AI648" s="138" t="n"/>
      <c r="AJ648" s="239" t="n"/>
    </row>
    <row customHeight="1" ht="15.75" r="649" s="136" spans="1:53">
      <c r="B649" s="233" t="n"/>
      <c r="H649" s="238" t="n"/>
      <c r="I649" s="234" t="n"/>
      <c r="J649" s="238" t="n"/>
      <c r="K649" s="234" t="n"/>
      <c r="L649" s="238" t="n"/>
      <c r="M649" s="138" t="n"/>
      <c r="O649" s="138" t="n"/>
      <c r="P649" s="152" t="n"/>
      <c r="Q649" s="234" t="n"/>
      <c r="S649" s="138" t="n"/>
      <c r="T649" s="152" t="n"/>
      <c r="U649" s="234" t="n"/>
      <c r="W649" s="138" t="n"/>
      <c r="Y649" s="138" t="n"/>
      <c r="AA649" s="138" t="n"/>
      <c r="AC649" s="138" t="n"/>
      <c r="AE649" s="138" t="n"/>
      <c r="AG649" s="138" t="n"/>
      <c r="AI649" s="138" t="n"/>
      <c r="AJ649" s="239" t="n"/>
    </row>
    <row customHeight="1" ht="15.75" r="650" s="136" spans="1:53">
      <c r="B650" s="233" t="n"/>
      <c r="H650" s="238" t="n"/>
      <c r="I650" s="234" t="n"/>
      <c r="J650" s="238" t="n"/>
      <c r="K650" s="234" t="n"/>
      <c r="L650" s="238" t="n"/>
      <c r="M650" s="138" t="n"/>
      <c r="O650" s="138" t="n"/>
      <c r="P650" s="181" t="n"/>
      <c r="Q650" s="234" t="n"/>
      <c r="S650" s="138" t="n"/>
      <c r="T650" s="181" t="n"/>
      <c r="U650" s="234" t="n"/>
      <c r="W650" s="138" t="n"/>
      <c r="Y650" s="138" t="n"/>
      <c r="AA650" s="138" t="n"/>
      <c r="AC650" s="138" t="n"/>
      <c r="AE650" s="138" t="n"/>
      <c r="AG650" s="138" t="n"/>
      <c r="AI650" s="138" t="n"/>
      <c r="AJ650" s="239" t="n"/>
    </row>
    <row customHeight="1" ht="15.75" r="651" s="136" spans="1:53">
      <c r="B651" s="233" t="n"/>
      <c r="H651" s="238" t="n"/>
      <c r="I651" s="234" t="n"/>
      <c r="J651" s="238" t="n"/>
      <c r="K651" s="234" t="n"/>
      <c r="L651" s="238" t="n"/>
      <c r="M651" s="138" t="n"/>
      <c r="O651" s="138" t="n"/>
      <c r="P651" s="152" t="n"/>
      <c r="Q651" s="234" t="n"/>
      <c r="S651" s="138" t="n"/>
      <c r="T651" s="152" t="n"/>
      <c r="U651" s="234" t="n"/>
      <c r="W651" s="138" t="n"/>
      <c r="Y651" s="138" t="n"/>
      <c r="AA651" s="138" t="n"/>
      <c r="AC651" s="138" t="n"/>
      <c r="AE651" s="138" t="n"/>
      <c r="AG651" s="138" t="n"/>
      <c r="AI651" s="138" t="n"/>
      <c r="AJ651" s="239" t="n"/>
    </row>
    <row customHeight="1" ht="15.75" r="652" s="136" spans="1:53">
      <c r="B652" s="233" t="n"/>
      <c r="H652" s="238" t="n"/>
      <c r="I652" s="234" t="n"/>
      <c r="J652" s="238" t="n"/>
      <c r="K652" s="234" t="n"/>
      <c r="L652" s="238" t="n"/>
      <c r="M652" s="138" t="n"/>
      <c r="O652" s="138" t="n"/>
      <c r="P652" s="181" t="n"/>
      <c r="Q652" s="234" t="n"/>
      <c r="S652" s="138" t="n"/>
      <c r="T652" s="181" t="n"/>
      <c r="U652" s="234" t="n"/>
      <c r="W652" s="138" t="n"/>
      <c r="Y652" s="138" t="n"/>
      <c r="AA652" s="138" t="n"/>
      <c r="AC652" s="138" t="n"/>
      <c r="AE652" s="138" t="n"/>
      <c r="AG652" s="138" t="n"/>
      <c r="AI652" s="138" t="n"/>
      <c r="AJ652" s="239" t="n"/>
    </row>
    <row customHeight="1" ht="15.75" r="653" s="136" spans="1:53">
      <c r="B653" s="233" t="n"/>
      <c r="H653" s="238" t="n"/>
      <c r="I653" s="234" t="n"/>
      <c r="J653" s="238" t="n"/>
      <c r="K653" s="234" t="n"/>
      <c r="L653" s="238" t="n"/>
      <c r="M653" s="138" t="n"/>
      <c r="O653" s="138" t="n"/>
      <c r="P653" s="152" t="n"/>
      <c r="Q653" s="234" t="n"/>
      <c r="S653" s="138" t="n"/>
      <c r="T653" s="152" t="n"/>
      <c r="U653" s="234" t="n"/>
      <c r="W653" s="138" t="n"/>
      <c r="Y653" s="138" t="n"/>
      <c r="AA653" s="138" t="n"/>
      <c r="AC653" s="138" t="n"/>
      <c r="AE653" s="138" t="n"/>
      <c r="AG653" s="138" t="n"/>
      <c r="AI653" s="138" t="n"/>
      <c r="AJ653" s="239" t="n"/>
    </row>
    <row customHeight="1" ht="15.75" r="654" s="136" spans="1:53">
      <c r="B654" s="233" t="n"/>
      <c r="H654" s="238" t="n"/>
      <c r="I654" s="234" t="n"/>
      <c r="J654" s="238" t="n"/>
      <c r="K654" s="234" t="n"/>
      <c r="L654" s="238" t="n"/>
      <c r="M654" s="138" t="n"/>
      <c r="O654" s="138" t="n"/>
      <c r="P654" s="181" t="n"/>
      <c r="Q654" s="234" t="n"/>
      <c r="S654" s="138" t="n"/>
      <c r="T654" s="181" t="n"/>
      <c r="U654" s="234" t="n"/>
      <c r="W654" s="138" t="n"/>
      <c r="Y654" s="138" t="n"/>
      <c r="AA654" s="138" t="n"/>
      <c r="AC654" s="138" t="n"/>
      <c r="AE654" s="138" t="n"/>
      <c r="AG654" s="138" t="n"/>
      <c r="AI654" s="138" t="n"/>
      <c r="AJ654" s="239" t="n"/>
    </row>
    <row customHeight="1" ht="15.75" r="655" s="136" spans="1:53">
      <c r="B655" s="233" t="n"/>
      <c r="H655" s="238" t="n"/>
      <c r="I655" s="234" t="n"/>
      <c r="J655" s="238" t="n"/>
      <c r="K655" s="234" t="n"/>
      <c r="L655" s="238" t="n"/>
      <c r="M655" s="138" t="n"/>
      <c r="O655" s="138" t="n"/>
      <c r="P655" s="152" t="n"/>
      <c r="Q655" s="234" t="n"/>
      <c r="S655" s="138" t="n"/>
      <c r="T655" s="152" t="n"/>
      <c r="U655" s="234" t="n"/>
      <c r="W655" s="138" t="n"/>
      <c r="Y655" s="138" t="n"/>
      <c r="AA655" s="138" t="n"/>
      <c r="AC655" s="138" t="n"/>
      <c r="AE655" s="138" t="n"/>
      <c r="AG655" s="138" t="n"/>
      <c r="AI655" s="138" t="n"/>
      <c r="AJ655" s="239" t="n"/>
    </row>
    <row customHeight="1" ht="15.75" r="656" s="136" spans="1:53">
      <c r="B656" s="233" t="n"/>
      <c r="H656" s="238" t="n"/>
      <c r="I656" s="234" t="n"/>
      <c r="J656" s="238" t="n"/>
      <c r="K656" s="234" t="n"/>
      <c r="L656" s="238" t="n"/>
      <c r="M656" s="138" t="n"/>
      <c r="O656" s="138" t="n"/>
      <c r="P656" s="181" t="n"/>
      <c r="Q656" s="234" t="n"/>
      <c r="S656" s="138" t="n"/>
      <c r="T656" s="181" t="n"/>
      <c r="U656" s="234" t="n"/>
      <c r="W656" s="138" t="n"/>
      <c r="Y656" s="138" t="n"/>
      <c r="AA656" s="138" t="n"/>
      <c r="AC656" s="138" t="n"/>
      <c r="AE656" s="138" t="n"/>
      <c r="AG656" s="138" t="n"/>
      <c r="AI656" s="138" t="n"/>
      <c r="AJ656" s="239" t="n"/>
    </row>
    <row customHeight="1" ht="15.75" r="657" s="136" spans="1:53">
      <c r="B657" s="233" t="n"/>
      <c r="H657" s="238" t="n"/>
      <c r="I657" s="234" t="n"/>
      <c r="J657" s="238" t="n"/>
      <c r="K657" s="234" t="n"/>
      <c r="L657" s="238" t="n"/>
      <c r="M657" s="138" t="n"/>
      <c r="O657" s="138" t="n"/>
      <c r="P657" s="152" t="n"/>
      <c r="Q657" s="234" t="n"/>
      <c r="S657" s="138" t="n"/>
      <c r="T657" s="152" t="n"/>
      <c r="U657" s="234" t="n"/>
      <c r="W657" s="138" t="n"/>
      <c r="Y657" s="138" t="n"/>
      <c r="AA657" s="138" t="n"/>
      <c r="AC657" s="138" t="n"/>
      <c r="AE657" s="138" t="n"/>
      <c r="AG657" s="138" t="n"/>
      <c r="AI657" s="138" t="n"/>
      <c r="AJ657" s="239" t="n"/>
    </row>
    <row customHeight="1" ht="15.75" r="658" s="136" spans="1:53">
      <c r="B658" s="233" t="n"/>
      <c r="H658" s="238" t="n"/>
      <c r="I658" s="234" t="n"/>
      <c r="J658" s="238" t="n"/>
      <c r="K658" s="234" t="n"/>
      <c r="L658" s="238" t="n"/>
      <c r="M658" s="138" t="n"/>
      <c r="O658" s="138" t="n"/>
      <c r="P658" s="181" t="n"/>
      <c r="Q658" s="234" t="n"/>
      <c r="S658" s="138" t="n"/>
      <c r="T658" s="181" t="n"/>
      <c r="U658" s="234" t="n"/>
      <c r="W658" s="138" t="n"/>
      <c r="Y658" s="138" t="n"/>
      <c r="AA658" s="138" t="n"/>
      <c r="AC658" s="138" t="n"/>
      <c r="AE658" s="138" t="n"/>
      <c r="AG658" s="138" t="n"/>
      <c r="AI658" s="138" t="n"/>
      <c r="AJ658" s="239" t="n"/>
    </row>
    <row customHeight="1" ht="15.75" r="659" s="136" spans="1:53">
      <c r="B659" s="233" t="n"/>
      <c r="H659" s="238" t="n"/>
      <c r="I659" s="234" t="n"/>
      <c r="J659" s="238" t="n"/>
      <c r="K659" s="234" t="n"/>
      <c r="L659" s="238" t="n"/>
      <c r="M659" s="138" t="n"/>
      <c r="O659" s="138" t="n"/>
      <c r="P659" s="152" t="n"/>
      <c r="Q659" s="234" t="n"/>
      <c r="S659" s="138" t="n"/>
      <c r="T659" s="152" t="n"/>
      <c r="U659" s="234" t="n"/>
      <c r="W659" s="138" t="n"/>
      <c r="Y659" s="138" t="n"/>
      <c r="AA659" s="138" t="n"/>
      <c r="AC659" s="138" t="n"/>
      <c r="AE659" s="138" t="n"/>
      <c r="AG659" s="138" t="n"/>
      <c r="AI659" s="138" t="n"/>
      <c r="AJ659" s="239" t="n"/>
    </row>
    <row customHeight="1" ht="15.75" r="660" s="136" spans="1:53">
      <c r="B660" s="233" t="n"/>
      <c r="H660" s="238" t="n"/>
      <c r="I660" s="234" t="n"/>
      <c r="J660" s="238" t="n"/>
      <c r="K660" s="234" t="n"/>
      <c r="L660" s="238" t="n"/>
      <c r="M660" s="138" t="n"/>
      <c r="O660" s="138" t="n"/>
      <c r="P660" s="181" t="n"/>
      <c r="Q660" s="234" t="n"/>
      <c r="S660" s="138" t="n"/>
      <c r="T660" s="181" t="n"/>
      <c r="U660" s="234" t="n"/>
      <c r="W660" s="138" t="n"/>
      <c r="Y660" s="138" t="n"/>
      <c r="AA660" s="138" t="n"/>
      <c r="AC660" s="138" t="n"/>
      <c r="AE660" s="138" t="n"/>
      <c r="AG660" s="138" t="n"/>
      <c r="AI660" s="138" t="n"/>
      <c r="AJ660" s="239" t="n"/>
    </row>
    <row customHeight="1" ht="15.75" r="661" s="136" spans="1:53">
      <c r="B661" s="233" t="n"/>
      <c r="H661" s="238" t="n"/>
      <c r="I661" s="234" t="n"/>
      <c r="J661" s="238" t="n"/>
      <c r="K661" s="234" t="n"/>
      <c r="L661" s="238" t="n"/>
      <c r="M661" s="138" t="n"/>
      <c r="O661" s="138" t="n"/>
      <c r="P661" s="152" t="n"/>
      <c r="Q661" s="234" t="n"/>
      <c r="S661" s="138" t="n"/>
      <c r="T661" s="152" t="n"/>
      <c r="U661" s="234" t="n"/>
      <c r="W661" s="138" t="n"/>
      <c r="Y661" s="138" t="n"/>
      <c r="AA661" s="138" t="n"/>
      <c r="AC661" s="138" t="n"/>
      <c r="AE661" s="138" t="n"/>
      <c r="AG661" s="138" t="n"/>
      <c r="AI661" s="138" t="n"/>
      <c r="AJ661" s="239" t="n"/>
    </row>
    <row customHeight="1" ht="15.75" r="662" s="136" spans="1:53">
      <c r="B662" s="233" t="n"/>
      <c r="H662" s="238" t="n"/>
      <c r="I662" s="234" t="n"/>
      <c r="J662" s="238" t="n"/>
      <c r="K662" s="234" t="n"/>
      <c r="L662" s="238" t="n"/>
      <c r="M662" s="138" t="n"/>
      <c r="O662" s="138" t="n"/>
      <c r="P662" s="181" t="n"/>
      <c r="Q662" s="234" t="n"/>
      <c r="S662" s="138" t="n"/>
      <c r="T662" s="181" t="n"/>
      <c r="U662" s="234" t="n"/>
      <c r="W662" s="138" t="n"/>
      <c r="Y662" s="138" t="n"/>
      <c r="AA662" s="138" t="n"/>
      <c r="AC662" s="138" t="n"/>
      <c r="AE662" s="138" t="n"/>
      <c r="AG662" s="138" t="n"/>
      <c r="AI662" s="138" t="n"/>
      <c r="AJ662" s="239" t="n"/>
    </row>
    <row customHeight="1" ht="15.75" r="663" s="136" spans="1:53">
      <c r="B663" s="233" t="n"/>
      <c r="H663" s="238" t="n"/>
      <c r="I663" s="234" t="n"/>
      <c r="J663" s="238" t="n"/>
      <c r="K663" s="234" t="n"/>
      <c r="L663" s="238" t="n"/>
      <c r="M663" s="138" t="n"/>
      <c r="O663" s="138" t="n"/>
      <c r="P663" s="152" t="n"/>
      <c r="Q663" s="234" t="n"/>
      <c r="S663" s="138" t="n"/>
      <c r="T663" s="152" t="n"/>
      <c r="U663" s="234" t="n"/>
      <c r="W663" s="138" t="n"/>
      <c r="Y663" s="138" t="n"/>
      <c r="AA663" s="138" t="n"/>
      <c r="AC663" s="138" t="n"/>
      <c r="AE663" s="138" t="n"/>
      <c r="AG663" s="138" t="n"/>
      <c r="AI663" s="138" t="n"/>
      <c r="AJ663" s="239" t="n"/>
    </row>
    <row customHeight="1" ht="15.75" r="664" s="136" spans="1:53">
      <c r="B664" s="233" t="n"/>
      <c r="H664" s="238" t="n"/>
      <c r="I664" s="234" t="n"/>
      <c r="J664" s="238" t="n"/>
      <c r="K664" s="234" t="n"/>
      <c r="L664" s="238" t="n"/>
      <c r="M664" s="138" t="n"/>
      <c r="O664" s="138" t="n"/>
      <c r="P664" s="181" t="n"/>
      <c r="Q664" s="234" t="n"/>
      <c r="S664" s="138" t="n"/>
      <c r="T664" s="181" t="n"/>
      <c r="U664" s="234" t="n"/>
      <c r="W664" s="138" t="n"/>
      <c r="Y664" s="138" t="n"/>
      <c r="AA664" s="138" t="n"/>
      <c r="AC664" s="138" t="n"/>
      <c r="AE664" s="138" t="n"/>
      <c r="AG664" s="138" t="n"/>
      <c r="AI664" s="138" t="n"/>
      <c r="AJ664" s="239" t="n"/>
    </row>
    <row customHeight="1" ht="15.75" r="665" s="136" spans="1:53">
      <c r="B665" s="233" t="n"/>
      <c r="H665" s="238" t="n"/>
      <c r="I665" s="234" t="n"/>
      <c r="J665" s="238" t="n"/>
      <c r="K665" s="234" t="n"/>
      <c r="L665" s="238" t="n"/>
      <c r="M665" s="138" t="n"/>
      <c r="O665" s="138" t="n"/>
      <c r="P665" s="152" t="n"/>
      <c r="Q665" s="234" t="n"/>
      <c r="S665" s="138" t="n"/>
      <c r="T665" s="152" t="n"/>
      <c r="U665" s="234" t="n"/>
      <c r="W665" s="138" t="n"/>
      <c r="Y665" s="138" t="n"/>
      <c r="AA665" s="138" t="n"/>
      <c r="AC665" s="138" t="n"/>
      <c r="AE665" s="138" t="n"/>
      <c r="AG665" s="138" t="n"/>
      <c r="AI665" s="138" t="n"/>
      <c r="AJ665" s="239" t="n"/>
    </row>
    <row customHeight="1" ht="15.75" r="666" s="136" spans="1:53">
      <c r="B666" s="233" t="n"/>
      <c r="H666" s="238" t="n"/>
      <c r="I666" s="234" t="n"/>
      <c r="J666" s="238" t="n"/>
      <c r="K666" s="234" t="n"/>
      <c r="L666" s="238" t="n"/>
      <c r="M666" s="138" t="n"/>
      <c r="O666" s="138" t="n"/>
      <c r="P666" s="181" t="n"/>
      <c r="Q666" s="234" t="n"/>
      <c r="S666" s="138" t="n"/>
      <c r="T666" s="181" t="n"/>
      <c r="U666" s="234" t="n"/>
      <c r="W666" s="138" t="n"/>
      <c r="Y666" s="138" t="n"/>
      <c r="AA666" s="138" t="n"/>
      <c r="AC666" s="138" t="n"/>
      <c r="AE666" s="138" t="n"/>
      <c r="AG666" s="138" t="n"/>
      <c r="AI666" s="138" t="n"/>
      <c r="AJ666" s="239" t="n"/>
    </row>
    <row customHeight="1" ht="15.75" r="667" s="136" spans="1:53">
      <c r="B667" s="233" t="n"/>
      <c r="H667" s="238" t="n"/>
      <c r="I667" s="234" t="n"/>
      <c r="J667" s="238" t="n"/>
      <c r="K667" s="234" t="n"/>
      <c r="L667" s="238" t="n"/>
      <c r="M667" s="138" t="n"/>
      <c r="O667" s="138" t="n"/>
      <c r="P667" s="152" t="n"/>
      <c r="Q667" s="234" t="n"/>
      <c r="S667" s="138" t="n"/>
      <c r="T667" s="152" t="n"/>
      <c r="U667" s="234" t="n"/>
      <c r="W667" s="138" t="n"/>
      <c r="Y667" s="138" t="n"/>
      <c r="AA667" s="138" t="n"/>
      <c r="AC667" s="138" t="n"/>
      <c r="AE667" s="138" t="n"/>
      <c r="AG667" s="138" t="n"/>
      <c r="AI667" s="138" t="n"/>
      <c r="AJ667" s="239" t="n"/>
    </row>
    <row customHeight="1" ht="15.75" r="668" s="136" spans="1:53">
      <c r="B668" s="233" t="n"/>
      <c r="H668" s="238" t="n"/>
      <c r="I668" s="234" t="n"/>
      <c r="J668" s="238" t="n"/>
      <c r="K668" s="234" t="n"/>
      <c r="L668" s="238" t="n"/>
      <c r="M668" s="138" t="n"/>
      <c r="O668" s="138" t="n"/>
      <c r="P668" s="181" t="n"/>
      <c r="Q668" s="234" t="n"/>
      <c r="S668" s="138" t="n"/>
      <c r="T668" s="181" t="n"/>
      <c r="U668" s="234" t="n"/>
      <c r="W668" s="138" t="n"/>
      <c r="Y668" s="138" t="n"/>
      <c r="AA668" s="138" t="n"/>
      <c r="AC668" s="138" t="n"/>
      <c r="AE668" s="138" t="n"/>
      <c r="AG668" s="138" t="n"/>
      <c r="AI668" s="138" t="n"/>
      <c r="AJ668" s="239" t="n"/>
    </row>
    <row customHeight="1" ht="15.75" r="669" s="136" spans="1:53">
      <c r="B669" s="233" t="n"/>
      <c r="H669" s="238" t="n"/>
      <c r="I669" s="234" t="n"/>
      <c r="J669" s="238" t="n"/>
      <c r="K669" s="234" t="n"/>
      <c r="L669" s="238" t="n"/>
      <c r="M669" s="138" t="n"/>
      <c r="O669" s="138" t="n"/>
      <c r="P669" s="152" t="n"/>
      <c r="Q669" s="234" t="n"/>
      <c r="S669" s="138" t="n"/>
      <c r="T669" s="152" t="n"/>
      <c r="U669" s="234" t="n"/>
      <c r="W669" s="138" t="n"/>
      <c r="Y669" s="138" t="n"/>
      <c r="AA669" s="138" t="n"/>
      <c r="AC669" s="138" t="n"/>
      <c r="AE669" s="138" t="n"/>
      <c r="AG669" s="138" t="n"/>
      <c r="AI669" s="138" t="n"/>
      <c r="AJ669" s="239" t="n"/>
    </row>
    <row customHeight="1" ht="15.75" r="670" s="136" spans="1:53">
      <c r="B670" s="233" t="n"/>
      <c r="H670" s="238" t="n"/>
      <c r="I670" s="234" t="n"/>
      <c r="J670" s="238" t="n"/>
      <c r="K670" s="234" t="n"/>
      <c r="L670" s="238" t="n"/>
      <c r="M670" s="138" t="n"/>
      <c r="O670" s="138" t="n"/>
      <c r="P670" s="181" t="n"/>
      <c r="Q670" s="234" t="n"/>
      <c r="S670" s="138" t="n"/>
      <c r="T670" s="181" t="n"/>
      <c r="U670" s="234" t="n"/>
      <c r="W670" s="138" t="n"/>
      <c r="Y670" s="138" t="n"/>
      <c r="AA670" s="138" t="n"/>
      <c r="AC670" s="138" t="n"/>
      <c r="AE670" s="138" t="n"/>
      <c r="AG670" s="138" t="n"/>
      <c r="AI670" s="138" t="n"/>
      <c r="AJ670" s="239" t="n"/>
    </row>
    <row customHeight="1" ht="15.75" r="671" s="136" spans="1:53">
      <c r="B671" s="233" t="n"/>
      <c r="H671" s="238" t="n"/>
      <c r="I671" s="234" t="n"/>
      <c r="J671" s="238" t="n"/>
      <c r="K671" s="234" t="n"/>
      <c r="L671" s="238" t="n"/>
      <c r="M671" s="138" t="n"/>
      <c r="O671" s="138" t="n"/>
      <c r="P671" s="152" t="n"/>
      <c r="Q671" s="234" t="n"/>
      <c r="S671" s="138" t="n"/>
      <c r="T671" s="152" t="n"/>
      <c r="U671" s="234" t="n"/>
      <c r="W671" s="138" t="n"/>
      <c r="Y671" s="138" t="n"/>
      <c r="AA671" s="138" t="n"/>
      <c r="AC671" s="138" t="n"/>
      <c r="AE671" s="138" t="n"/>
      <c r="AG671" s="138" t="n"/>
      <c r="AI671" s="138" t="n"/>
      <c r="AJ671" s="239" t="n"/>
    </row>
    <row customHeight="1" ht="15.75" r="672" s="136" spans="1:53">
      <c r="B672" s="233" t="n"/>
      <c r="H672" s="238" t="n"/>
      <c r="I672" s="234" t="n"/>
      <c r="J672" s="238" t="n"/>
      <c r="K672" s="234" t="n"/>
      <c r="L672" s="238" t="n"/>
      <c r="M672" s="138" t="n"/>
      <c r="O672" s="138" t="n"/>
      <c r="P672" s="181" t="n"/>
      <c r="Q672" s="234" t="n"/>
      <c r="S672" s="138" t="n"/>
      <c r="T672" s="181" t="n"/>
      <c r="U672" s="234" t="n"/>
      <c r="W672" s="138" t="n"/>
      <c r="Y672" s="138" t="n"/>
      <c r="AA672" s="138" t="n"/>
      <c r="AC672" s="138" t="n"/>
      <c r="AE672" s="138" t="n"/>
      <c r="AG672" s="138" t="n"/>
      <c r="AI672" s="138" t="n"/>
      <c r="AJ672" s="239" t="n"/>
    </row>
    <row customHeight="1" ht="15.75" r="673" s="136" spans="1:53">
      <c r="B673" s="233" t="n"/>
      <c r="H673" s="238" t="n"/>
      <c r="I673" s="234" t="n"/>
      <c r="J673" s="238" t="n"/>
      <c r="K673" s="234" t="n"/>
      <c r="L673" s="238" t="n"/>
      <c r="M673" s="138" t="n"/>
      <c r="O673" s="138" t="n"/>
      <c r="P673" s="152" t="n"/>
      <c r="Q673" s="234" t="n"/>
      <c r="S673" s="138" t="n"/>
      <c r="T673" s="152" t="n"/>
      <c r="U673" s="234" t="n"/>
      <c r="W673" s="138" t="n"/>
      <c r="Y673" s="138" t="n"/>
      <c r="AA673" s="138" t="n"/>
      <c r="AC673" s="138" t="n"/>
      <c r="AE673" s="138" t="n"/>
      <c r="AG673" s="138" t="n"/>
      <c r="AI673" s="138" t="n"/>
      <c r="AJ673" s="239" t="n"/>
    </row>
    <row customHeight="1" ht="15.75" r="674" s="136" spans="1:53">
      <c r="B674" s="233" t="n"/>
      <c r="H674" s="238" t="n"/>
      <c r="I674" s="234" t="n"/>
      <c r="J674" s="238" t="n"/>
      <c r="K674" s="234" t="n"/>
      <c r="L674" s="238" t="n"/>
      <c r="M674" s="138" t="n"/>
      <c r="O674" s="138" t="n"/>
      <c r="P674" s="181" t="n"/>
      <c r="Q674" s="234" t="n"/>
      <c r="S674" s="138" t="n"/>
      <c r="T674" s="181" t="n"/>
      <c r="U674" s="234" t="n"/>
      <c r="W674" s="138" t="n"/>
      <c r="Y674" s="138" t="n"/>
      <c r="AA674" s="138" t="n"/>
      <c r="AC674" s="138" t="n"/>
      <c r="AE674" s="138" t="n"/>
      <c r="AG674" s="138" t="n"/>
      <c r="AI674" s="138" t="n"/>
      <c r="AJ674" s="239" t="n"/>
    </row>
    <row customHeight="1" ht="15.75" r="675" s="136" spans="1:53">
      <c r="B675" s="233" t="n"/>
      <c r="H675" s="238" t="n"/>
      <c r="I675" s="234" t="n"/>
      <c r="J675" s="238" t="n"/>
      <c r="K675" s="234" t="n"/>
      <c r="L675" s="238" t="n"/>
      <c r="M675" s="138" t="n"/>
      <c r="O675" s="138" t="n"/>
      <c r="P675" s="152" t="n"/>
      <c r="Q675" s="234" t="n"/>
      <c r="S675" s="138" t="n"/>
      <c r="T675" s="152" t="n"/>
      <c r="U675" s="234" t="n"/>
      <c r="W675" s="138" t="n"/>
      <c r="Y675" s="138" t="n"/>
      <c r="AA675" s="138" t="n"/>
      <c r="AC675" s="138" t="n"/>
      <c r="AE675" s="138" t="n"/>
      <c r="AG675" s="138" t="n"/>
      <c r="AI675" s="138" t="n"/>
      <c r="AJ675" s="239" t="n"/>
    </row>
    <row customHeight="1" ht="15.75" r="676" s="136" spans="1:53">
      <c r="B676" s="233" t="n"/>
      <c r="H676" s="238" t="n"/>
      <c r="I676" s="234" t="n"/>
      <c r="J676" s="238" t="n"/>
      <c r="K676" s="234" t="n"/>
      <c r="L676" s="238" t="n"/>
      <c r="M676" s="138" t="n"/>
      <c r="O676" s="138" t="n"/>
      <c r="P676" s="181" t="n"/>
      <c r="Q676" s="234" t="n"/>
      <c r="S676" s="138" t="n"/>
      <c r="T676" s="181" t="n"/>
      <c r="U676" s="234" t="n"/>
      <c r="W676" s="138" t="n"/>
      <c r="Y676" s="138" t="n"/>
      <c r="AA676" s="138" t="n"/>
      <c r="AC676" s="138" t="n"/>
      <c r="AE676" s="138" t="n"/>
      <c r="AG676" s="138" t="n"/>
      <c r="AI676" s="138" t="n"/>
      <c r="AJ676" s="239" t="n"/>
    </row>
    <row customHeight="1" ht="15.75" r="677" s="136" spans="1:53">
      <c r="B677" s="233" t="n"/>
      <c r="H677" s="238" t="n"/>
      <c r="I677" s="234" t="n"/>
      <c r="J677" s="238" t="n"/>
      <c r="K677" s="234" t="n"/>
      <c r="L677" s="238" t="n"/>
      <c r="M677" s="138" t="n"/>
      <c r="O677" s="138" t="n"/>
      <c r="P677" s="152" t="n"/>
      <c r="Q677" s="234" t="n"/>
      <c r="S677" s="138" t="n"/>
      <c r="T677" s="152" t="n"/>
      <c r="U677" s="234" t="n"/>
      <c r="W677" s="138" t="n"/>
      <c r="Y677" s="138" t="n"/>
      <c r="AA677" s="138" t="n"/>
      <c r="AC677" s="138" t="n"/>
      <c r="AE677" s="138" t="n"/>
      <c r="AG677" s="138" t="n"/>
      <c r="AI677" s="138" t="n"/>
      <c r="AJ677" s="239" t="n"/>
    </row>
    <row customHeight="1" ht="15.75" r="678" s="136" spans="1:53">
      <c r="B678" s="233" t="n"/>
      <c r="H678" s="238" t="n"/>
      <c r="I678" s="234" t="n"/>
      <c r="J678" s="238" t="n"/>
      <c r="K678" s="234" t="n"/>
      <c r="L678" s="238" t="n"/>
      <c r="M678" s="138" t="n"/>
      <c r="O678" s="138" t="n"/>
      <c r="P678" s="181" t="n"/>
      <c r="Q678" s="234" t="n"/>
      <c r="S678" s="138" t="n"/>
      <c r="T678" s="181" t="n"/>
      <c r="U678" s="234" t="n"/>
      <c r="W678" s="138" t="n"/>
      <c r="Y678" s="138" t="n"/>
      <c r="AA678" s="138" t="n"/>
      <c r="AC678" s="138" t="n"/>
      <c r="AE678" s="138" t="n"/>
      <c r="AG678" s="138" t="n"/>
      <c r="AI678" s="138" t="n"/>
      <c r="AJ678" s="239" t="n"/>
    </row>
    <row customHeight="1" ht="15.75" r="679" s="136" spans="1:53">
      <c r="B679" s="233" t="n"/>
      <c r="H679" s="238" t="n"/>
      <c r="I679" s="234" t="n"/>
      <c r="J679" s="238" t="n"/>
      <c r="K679" s="234" t="n"/>
      <c r="L679" s="238" t="n"/>
      <c r="M679" s="138" t="n"/>
      <c r="O679" s="138" t="n"/>
      <c r="P679" s="152" t="n"/>
      <c r="Q679" s="234" t="n"/>
      <c r="S679" s="138" t="n"/>
      <c r="T679" s="152" t="n"/>
      <c r="U679" s="234" t="n"/>
      <c r="W679" s="138" t="n"/>
      <c r="Y679" s="138" t="n"/>
      <c r="AA679" s="138" t="n"/>
      <c r="AC679" s="138" t="n"/>
      <c r="AE679" s="138" t="n"/>
      <c r="AG679" s="138" t="n"/>
      <c r="AI679" s="138" t="n"/>
      <c r="AJ679" s="239" t="n"/>
    </row>
    <row customHeight="1" ht="15.75" r="680" s="136" spans="1:53">
      <c r="B680" s="233" t="n"/>
      <c r="H680" s="238" t="n"/>
      <c r="I680" s="234" t="n"/>
      <c r="J680" s="238" t="n"/>
      <c r="K680" s="234" t="n"/>
      <c r="L680" s="238" t="n"/>
      <c r="M680" s="138" t="n"/>
      <c r="O680" s="138" t="n"/>
      <c r="P680" s="181" t="n"/>
      <c r="Q680" s="234" t="n"/>
      <c r="S680" s="138" t="n"/>
      <c r="T680" s="181" t="n"/>
      <c r="U680" s="234" t="n"/>
      <c r="W680" s="138" t="n"/>
      <c r="Y680" s="138" t="n"/>
      <c r="AA680" s="138" t="n"/>
      <c r="AC680" s="138" t="n"/>
      <c r="AE680" s="138" t="n"/>
      <c r="AG680" s="138" t="n"/>
      <c r="AI680" s="138" t="n"/>
      <c r="AJ680" s="239" t="n"/>
    </row>
    <row customHeight="1" ht="15.75" r="681" s="136" spans="1:53">
      <c r="B681" s="233" t="n"/>
      <c r="H681" s="238" t="n"/>
      <c r="I681" s="234" t="n"/>
      <c r="J681" s="238" t="n"/>
      <c r="K681" s="234" t="n"/>
      <c r="L681" s="238" t="n"/>
      <c r="M681" s="138" t="n"/>
      <c r="O681" s="138" t="n"/>
      <c r="P681" s="152" t="n"/>
      <c r="Q681" s="234" t="n"/>
      <c r="S681" s="138" t="n"/>
      <c r="T681" s="152" t="n"/>
      <c r="U681" s="234" t="n"/>
      <c r="W681" s="138" t="n"/>
      <c r="Y681" s="138" t="n"/>
      <c r="AA681" s="138" t="n"/>
      <c r="AC681" s="138" t="n"/>
      <c r="AE681" s="138" t="n"/>
      <c r="AG681" s="138" t="n"/>
      <c r="AI681" s="138" t="n"/>
      <c r="AJ681" s="239" t="n"/>
    </row>
    <row customHeight="1" ht="15.75" r="682" s="136" spans="1:53">
      <c r="B682" s="233" t="n"/>
      <c r="H682" s="238" t="n"/>
      <c r="I682" s="234" t="n"/>
      <c r="J682" s="238" t="n"/>
      <c r="K682" s="234" t="n"/>
      <c r="L682" s="238" t="n"/>
      <c r="M682" s="138" t="n"/>
      <c r="O682" s="138" t="n"/>
      <c r="P682" s="181" t="n"/>
      <c r="Q682" s="234" t="n"/>
      <c r="S682" s="138" t="n"/>
      <c r="T682" s="181" t="n"/>
      <c r="U682" s="234" t="n"/>
      <c r="W682" s="138" t="n"/>
      <c r="Y682" s="138" t="n"/>
      <c r="AA682" s="138" t="n"/>
      <c r="AC682" s="138" t="n"/>
      <c r="AE682" s="138" t="n"/>
      <c r="AG682" s="138" t="n"/>
      <c r="AI682" s="138" t="n"/>
      <c r="AJ682" s="239" t="n"/>
    </row>
    <row customHeight="1" ht="15.75" r="683" s="136" spans="1:53">
      <c r="B683" s="233" t="n"/>
      <c r="H683" s="238" t="n"/>
      <c r="I683" s="234" t="n"/>
      <c r="J683" s="238" t="n"/>
      <c r="K683" s="234" t="n"/>
      <c r="L683" s="238" t="n"/>
      <c r="M683" s="138" t="n"/>
      <c r="O683" s="138" t="n"/>
      <c r="P683" s="152" t="n"/>
      <c r="Q683" s="234" t="n"/>
      <c r="S683" s="138" t="n"/>
      <c r="T683" s="152" t="n"/>
      <c r="U683" s="234" t="n"/>
      <c r="W683" s="138" t="n"/>
      <c r="Y683" s="138" t="n"/>
      <c r="AA683" s="138" t="n"/>
      <c r="AC683" s="138" t="n"/>
      <c r="AE683" s="138" t="n"/>
      <c r="AG683" s="138" t="n"/>
      <c r="AI683" s="138" t="n"/>
      <c r="AJ683" s="239" t="n"/>
    </row>
    <row customHeight="1" ht="15.75" r="684" s="136" spans="1:53">
      <c r="B684" s="233" t="n"/>
      <c r="H684" s="238" t="n"/>
      <c r="I684" s="234" t="n"/>
      <c r="J684" s="238" t="n"/>
      <c r="K684" s="234" t="n"/>
      <c r="L684" s="238" t="n"/>
      <c r="M684" s="138" t="n"/>
      <c r="O684" s="138" t="n"/>
      <c r="P684" s="181" t="n"/>
      <c r="Q684" s="234" t="n"/>
      <c r="S684" s="138" t="n"/>
      <c r="T684" s="181" t="n"/>
      <c r="U684" s="234" t="n"/>
      <c r="W684" s="138" t="n"/>
      <c r="Y684" s="138" t="n"/>
      <c r="AA684" s="138" t="n"/>
      <c r="AC684" s="138" t="n"/>
      <c r="AE684" s="138" t="n"/>
      <c r="AG684" s="138" t="n"/>
      <c r="AI684" s="138" t="n"/>
      <c r="AJ684" s="239" t="n"/>
    </row>
    <row customHeight="1" ht="15.75" r="685" s="136" spans="1:53">
      <c r="B685" s="233" t="n"/>
      <c r="H685" s="238" t="n"/>
      <c r="I685" s="234" t="n"/>
      <c r="J685" s="238" t="n"/>
      <c r="K685" s="234" t="n"/>
      <c r="L685" s="238" t="n"/>
      <c r="M685" s="138" t="n"/>
      <c r="O685" s="138" t="n"/>
      <c r="P685" s="152" t="n"/>
      <c r="Q685" s="234" t="n"/>
      <c r="S685" s="138" t="n"/>
      <c r="T685" s="152" t="n"/>
      <c r="U685" s="234" t="n"/>
      <c r="W685" s="138" t="n"/>
      <c r="Y685" s="138" t="n"/>
      <c r="AA685" s="138" t="n"/>
      <c r="AC685" s="138" t="n"/>
      <c r="AE685" s="138" t="n"/>
      <c r="AG685" s="138" t="n"/>
      <c r="AI685" s="138" t="n"/>
      <c r="AJ685" s="239" t="n"/>
    </row>
    <row customHeight="1" ht="15.75" r="686" s="136" spans="1:53">
      <c r="B686" s="233" t="n"/>
      <c r="H686" s="238" t="n"/>
      <c r="I686" s="234" t="n"/>
      <c r="J686" s="238" t="n"/>
      <c r="K686" s="234" t="n"/>
      <c r="L686" s="238" t="n"/>
      <c r="M686" s="138" t="n"/>
      <c r="O686" s="138" t="n"/>
      <c r="P686" s="181" t="n"/>
      <c r="Q686" s="234" t="n"/>
      <c r="S686" s="138" t="n"/>
      <c r="T686" s="181" t="n"/>
      <c r="U686" s="234" t="n"/>
      <c r="W686" s="138" t="n"/>
      <c r="Y686" s="138" t="n"/>
      <c r="AA686" s="138" t="n"/>
      <c r="AC686" s="138" t="n"/>
      <c r="AE686" s="138" t="n"/>
      <c r="AG686" s="138" t="n"/>
      <c r="AI686" s="138" t="n"/>
      <c r="AJ686" s="239" t="n"/>
    </row>
    <row customHeight="1" ht="15.75" r="687" s="136" spans="1:53">
      <c r="B687" s="233" t="n"/>
      <c r="H687" s="238" t="n"/>
      <c r="I687" s="234" t="n"/>
      <c r="J687" s="238" t="n"/>
      <c r="K687" s="234" t="n"/>
      <c r="L687" s="238" t="n"/>
      <c r="M687" s="138" t="n"/>
      <c r="O687" s="138" t="n"/>
      <c r="P687" s="152" t="n"/>
      <c r="Q687" s="234" t="n"/>
      <c r="S687" s="138" t="n"/>
      <c r="T687" s="152" t="n"/>
      <c r="U687" s="234" t="n"/>
      <c r="W687" s="138" t="n"/>
      <c r="Y687" s="138" t="n"/>
      <c r="AA687" s="138" t="n"/>
      <c r="AC687" s="138" t="n"/>
      <c r="AE687" s="138" t="n"/>
      <c r="AG687" s="138" t="n"/>
      <c r="AI687" s="138" t="n"/>
      <c r="AJ687" s="239" t="n"/>
    </row>
    <row customHeight="1" ht="15.75" r="688" s="136" spans="1:53">
      <c r="B688" s="233" t="n"/>
      <c r="H688" s="238" t="n"/>
      <c r="I688" s="234" t="n"/>
      <c r="J688" s="238" t="n"/>
      <c r="K688" s="234" t="n"/>
      <c r="L688" s="238" t="n"/>
      <c r="M688" s="138" t="n"/>
      <c r="O688" s="138" t="n"/>
      <c r="P688" s="181" t="n"/>
      <c r="Q688" s="234" t="n"/>
      <c r="S688" s="138" t="n"/>
      <c r="T688" s="181" t="n"/>
      <c r="U688" s="234" t="n"/>
      <c r="W688" s="138" t="n"/>
      <c r="Y688" s="138" t="n"/>
      <c r="AA688" s="138" t="n"/>
      <c r="AC688" s="138" t="n"/>
      <c r="AE688" s="138" t="n"/>
      <c r="AG688" s="138" t="n"/>
      <c r="AI688" s="138" t="n"/>
      <c r="AJ688" s="239" t="n"/>
    </row>
    <row customHeight="1" ht="15.75" r="689" s="136" spans="1:53">
      <c r="B689" s="233" t="n"/>
      <c r="H689" s="238" t="n"/>
      <c r="I689" s="234" t="n"/>
      <c r="J689" s="238" t="n"/>
      <c r="K689" s="234" t="n"/>
      <c r="L689" s="238" t="n"/>
      <c r="M689" s="138" t="n"/>
      <c r="O689" s="138" t="n"/>
      <c r="P689" s="152" t="n"/>
      <c r="Q689" s="234" t="n"/>
      <c r="S689" s="138" t="n"/>
      <c r="T689" s="152" t="n"/>
      <c r="U689" s="234" t="n"/>
      <c r="W689" s="138" t="n"/>
      <c r="Y689" s="138" t="n"/>
      <c r="AA689" s="138" t="n"/>
      <c r="AC689" s="138" t="n"/>
      <c r="AE689" s="138" t="n"/>
      <c r="AG689" s="138" t="n"/>
      <c r="AI689" s="138" t="n"/>
      <c r="AJ689" s="239" t="n"/>
    </row>
    <row customHeight="1" ht="15.75" r="690" s="136" spans="1:53">
      <c r="B690" s="233" t="n"/>
      <c r="H690" s="238" t="n"/>
      <c r="I690" s="234" t="n"/>
      <c r="J690" s="238" t="n"/>
      <c r="K690" s="234" t="n"/>
      <c r="L690" s="238" t="n"/>
      <c r="M690" s="138" t="n"/>
      <c r="O690" s="138" t="n"/>
      <c r="P690" s="181" t="n"/>
      <c r="Q690" s="234" t="n"/>
      <c r="S690" s="138" t="n"/>
      <c r="T690" s="181" t="n"/>
      <c r="U690" s="234" t="n"/>
      <c r="W690" s="138" t="n"/>
      <c r="Y690" s="138" t="n"/>
      <c r="AA690" s="138" t="n"/>
      <c r="AC690" s="138" t="n"/>
      <c r="AE690" s="138" t="n"/>
      <c r="AG690" s="138" t="n"/>
      <c r="AI690" s="138" t="n"/>
      <c r="AJ690" s="239" t="n"/>
    </row>
    <row customHeight="1" ht="15.75" r="691" s="136" spans="1:53">
      <c r="B691" s="233" t="n"/>
      <c r="H691" s="238" t="n"/>
      <c r="I691" s="234" t="n"/>
      <c r="J691" s="238" t="n"/>
      <c r="K691" s="234" t="n"/>
      <c r="L691" s="238" t="n"/>
      <c r="M691" s="138" t="n"/>
      <c r="O691" s="138" t="n"/>
      <c r="P691" s="152" t="n"/>
      <c r="Q691" s="234" t="n"/>
      <c r="S691" s="138" t="n"/>
      <c r="T691" s="152" t="n"/>
      <c r="U691" s="234" t="n"/>
      <c r="W691" s="138" t="n"/>
      <c r="Y691" s="138" t="n"/>
      <c r="AA691" s="138" t="n"/>
      <c r="AC691" s="138" t="n"/>
      <c r="AE691" s="138" t="n"/>
      <c r="AG691" s="138" t="n"/>
      <c r="AI691" s="138" t="n"/>
      <c r="AJ691" s="239" t="n"/>
    </row>
    <row customHeight="1" ht="15.75" r="692" s="136" spans="1:53">
      <c r="B692" s="233" t="n"/>
      <c r="H692" s="238" t="n"/>
      <c r="I692" s="234" t="n"/>
      <c r="J692" s="238" t="n"/>
      <c r="K692" s="234" t="n"/>
      <c r="L692" s="238" t="n"/>
      <c r="M692" s="138" t="n"/>
      <c r="O692" s="138" t="n"/>
      <c r="P692" s="181" t="n"/>
      <c r="Q692" s="234" t="n"/>
      <c r="S692" s="138" t="n"/>
      <c r="T692" s="181" t="n"/>
      <c r="U692" s="234" t="n"/>
      <c r="W692" s="138" t="n"/>
      <c r="Y692" s="138" t="n"/>
      <c r="AA692" s="138" t="n"/>
      <c r="AC692" s="138" t="n"/>
      <c r="AE692" s="138" t="n"/>
      <c r="AG692" s="138" t="n"/>
      <c r="AI692" s="138" t="n"/>
      <c r="AJ692" s="239" t="n"/>
    </row>
    <row customHeight="1" ht="15.75" r="693" s="136" spans="1:53">
      <c r="B693" s="233" t="n"/>
      <c r="H693" s="238" t="n"/>
      <c r="I693" s="234" t="n"/>
      <c r="J693" s="238" t="n"/>
      <c r="K693" s="234" t="n"/>
      <c r="L693" s="238" t="n"/>
      <c r="M693" s="138" t="n"/>
      <c r="O693" s="138" t="n"/>
      <c r="P693" s="152" t="n"/>
      <c r="Q693" s="234" t="n"/>
      <c r="S693" s="138" t="n"/>
      <c r="T693" s="152" t="n"/>
      <c r="U693" s="234" t="n"/>
      <c r="W693" s="138" t="n"/>
      <c r="Y693" s="138" t="n"/>
      <c r="AA693" s="138" t="n"/>
      <c r="AC693" s="138" t="n"/>
      <c r="AE693" s="138" t="n"/>
      <c r="AG693" s="138" t="n"/>
      <c r="AI693" s="138" t="n"/>
      <c r="AJ693" s="239" t="n"/>
    </row>
    <row customHeight="1" ht="15.75" r="694" s="136" spans="1:53">
      <c r="B694" s="233" t="n"/>
      <c r="H694" s="238" t="n"/>
      <c r="I694" s="234" t="n"/>
      <c r="J694" s="238" t="n"/>
      <c r="K694" s="234" t="n"/>
      <c r="L694" s="238" t="n"/>
      <c r="M694" s="138" t="n"/>
      <c r="O694" s="138" t="n"/>
      <c r="P694" s="181" t="n"/>
      <c r="Q694" s="234" t="n"/>
      <c r="S694" s="138" t="n"/>
      <c r="T694" s="181" t="n"/>
      <c r="U694" s="234" t="n"/>
      <c r="W694" s="138" t="n"/>
      <c r="Y694" s="138" t="n"/>
      <c r="AA694" s="138" t="n"/>
      <c r="AC694" s="138" t="n"/>
      <c r="AE694" s="138" t="n"/>
      <c r="AG694" s="138" t="n"/>
      <c r="AI694" s="138" t="n"/>
      <c r="AJ694" s="239" t="n"/>
    </row>
    <row customHeight="1" ht="15.75" r="695" s="136" spans="1:53">
      <c r="B695" s="233" t="n"/>
      <c r="H695" s="238" t="n"/>
      <c r="I695" s="234" t="n"/>
      <c r="J695" s="238" t="n"/>
      <c r="K695" s="234" t="n"/>
      <c r="L695" s="238" t="n"/>
      <c r="M695" s="138" t="n"/>
      <c r="O695" s="138" t="n"/>
      <c r="P695" s="152" t="n"/>
      <c r="Q695" s="234" t="n"/>
      <c r="S695" s="138" t="n"/>
      <c r="T695" s="152" t="n"/>
      <c r="U695" s="234" t="n"/>
      <c r="W695" s="138" t="n"/>
      <c r="Y695" s="138" t="n"/>
      <c r="AA695" s="138" t="n"/>
      <c r="AC695" s="138" t="n"/>
      <c r="AE695" s="138" t="n"/>
      <c r="AG695" s="138" t="n"/>
      <c r="AI695" s="138" t="n"/>
      <c r="AJ695" s="239" t="n"/>
    </row>
    <row customHeight="1" ht="15.75" r="696" s="136" spans="1:53">
      <c r="B696" s="233" t="n"/>
      <c r="H696" s="238" t="n"/>
      <c r="I696" s="234" t="n"/>
      <c r="J696" s="238" t="n"/>
      <c r="K696" s="234" t="n"/>
      <c r="L696" s="238" t="n"/>
      <c r="M696" s="138" t="n"/>
      <c r="O696" s="138" t="n"/>
      <c r="P696" s="181" t="n"/>
      <c r="Q696" s="234" t="n"/>
      <c r="S696" s="138" t="n"/>
      <c r="T696" s="181" t="n"/>
      <c r="U696" s="234" t="n"/>
      <c r="W696" s="138" t="n"/>
      <c r="Y696" s="138" t="n"/>
      <c r="AA696" s="138" t="n"/>
      <c r="AC696" s="138" t="n"/>
      <c r="AE696" s="138" t="n"/>
      <c r="AG696" s="138" t="n"/>
      <c r="AI696" s="138" t="n"/>
      <c r="AJ696" s="239" t="n"/>
    </row>
    <row customHeight="1" ht="15.75" r="697" s="136" spans="1:53">
      <c r="B697" s="233" t="n"/>
      <c r="H697" s="238" t="n"/>
      <c r="I697" s="234" t="n"/>
      <c r="J697" s="238" t="n"/>
      <c r="K697" s="234" t="n"/>
      <c r="L697" s="238" t="n"/>
      <c r="M697" s="138" t="n"/>
      <c r="O697" s="138" t="n"/>
      <c r="P697" s="152" t="n"/>
      <c r="Q697" s="234" t="n"/>
      <c r="S697" s="138" t="n"/>
      <c r="T697" s="152" t="n"/>
      <c r="U697" s="234" t="n"/>
      <c r="W697" s="138" t="n"/>
      <c r="Y697" s="138" t="n"/>
      <c r="AA697" s="138" t="n"/>
      <c r="AC697" s="138" t="n"/>
      <c r="AE697" s="138" t="n"/>
      <c r="AG697" s="138" t="n"/>
      <c r="AI697" s="138" t="n"/>
      <c r="AJ697" s="239" t="n"/>
    </row>
    <row customHeight="1" ht="15.75" r="698" s="136" spans="1:53">
      <c r="B698" s="233" t="n"/>
      <c r="H698" s="238" t="n"/>
      <c r="I698" s="234" t="n"/>
      <c r="J698" s="238" t="n"/>
      <c r="K698" s="234" t="n"/>
      <c r="L698" s="238" t="n"/>
      <c r="M698" s="138" t="n"/>
      <c r="O698" s="138" t="n"/>
      <c r="P698" s="181" t="n"/>
      <c r="Q698" s="234" t="n"/>
      <c r="S698" s="138" t="n"/>
      <c r="T698" s="181" t="n"/>
      <c r="U698" s="234" t="n"/>
      <c r="W698" s="138" t="n"/>
      <c r="Y698" s="138" t="n"/>
      <c r="AA698" s="138" t="n"/>
      <c r="AC698" s="138" t="n"/>
      <c r="AE698" s="138" t="n"/>
      <c r="AG698" s="138" t="n"/>
      <c r="AI698" s="138" t="n"/>
      <c r="AJ698" s="239" t="n"/>
    </row>
    <row customHeight="1" ht="15.75" r="699" s="136" spans="1:53">
      <c r="B699" s="233" t="n"/>
      <c r="H699" s="238" t="n"/>
      <c r="I699" s="234" t="n"/>
      <c r="J699" s="238" t="n"/>
      <c r="K699" s="234" t="n"/>
      <c r="L699" s="238" t="n"/>
      <c r="M699" s="138" t="n"/>
      <c r="O699" s="138" t="n"/>
      <c r="P699" s="152" t="n"/>
      <c r="Q699" s="234" t="n"/>
      <c r="S699" s="138" t="n"/>
      <c r="T699" s="152" t="n"/>
      <c r="U699" s="234" t="n"/>
      <c r="W699" s="138" t="n"/>
      <c r="Y699" s="138" t="n"/>
      <c r="AA699" s="138" t="n"/>
      <c r="AC699" s="138" t="n"/>
      <c r="AE699" s="138" t="n"/>
      <c r="AG699" s="138" t="n"/>
      <c r="AI699" s="138" t="n"/>
      <c r="AJ699" s="239" t="n"/>
    </row>
    <row customHeight="1" ht="15.75" r="700" s="136" spans="1:53">
      <c r="B700" s="233" t="n"/>
      <c r="H700" s="238" t="n"/>
      <c r="I700" s="234" t="n"/>
      <c r="J700" s="238" t="n"/>
      <c r="K700" s="234" t="n"/>
      <c r="L700" s="238" t="n"/>
      <c r="M700" s="138" t="n"/>
      <c r="O700" s="138" t="n"/>
      <c r="P700" s="181" t="n"/>
      <c r="Q700" s="234" t="n"/>
      <c r="S700" s="138" t="n"/>
      <c r="T700" s="181" t="n"/>
      <c r="U700" s="234" t="n"/>
      <c r="W700" s="138" t="n"/>
      <c r="Y700" s="138" t="n"/>
      <c r="AA700" s="138" t="n"/>
      <c r="AC700" s="138" t="n"/>
      <c r="AE700" s="138" t="n"/>
      <c r="AG700" s="138" t="n"/>
      <c r="AI700" s="138" t="n"/>
      <c r="AJ700" s="239" t="n"/>
    </row>
    <row customHeight="1" ht="15.75" r="701" s="136" spans="1:53">
      <c r="B701" s="233" t="n"/>
      <c r="H701" s="238" t="n"/>
      <c r="I701" s="234" t="n"/>
      <c r="J701" s="238" t="n"/>
      <c r="K701" s="234" t="n"/>
      <c r="L701" s="238" t="n"/>
      <c r="M701" s="138" t="n"/>
      <c r="O701" s="138" t="n"/>
      <c r="P701" s="152" t="n"/>
      <c r="Q701" s="234" t="n"/>
      <c r="S701" s="138" t="n"/>
      <c r="T701" s="152" t="n"/>
      <c r="U701" s="234" t="n"/>
      <c r="W701" s="138" t="n"/>
      <c r="Y701" s="138" t="n"/>
      <c r="AA701" s="138" t="n"/>
      <c r="AC701" s="138" t="n"/>
      <c r="AE701" s="138" t="n"/>
      <c r="AG701" s="138" t="n"/>
      <c r="AI701" s="138" t="n"/>
      <c r="AJ701" s="239" t="n"/>
    </row>
    <row customHeight="1" ht="15.75" r="702" s="136" spans="1:53">
      <c r="B702" s="233" t="n"/>
      <c r="H702" s="238" t="n"/>
      <c r="I702" s="234" t="n"/>
      <c r="J702" s="238" t="n"/>
      <c r="K702" s="234" t="n"/>
      <c r="L702" s="238" t="n"/>
      <c r="M702" s="138" t="n"/>
      <c r="O702" s="138" t="n"/>
      <c r="P702" s="181" t="n"/>
      <c r="Q702" s="234" t="n"/>
      <c r="S702" s="138" t="n"/>
      <c r="T702" s="181" t="n"/>
      <c r="U702" s="234" t="n"/>
      <c r="W702" s="138" t="n"/>
      <c r="Y702" s="138" t="n"/>
      <c r="AA702" s="138" t="n"/>
      <c r="AC702" s="138" t="n"/>
      <c r="AE702" s="138" t="n"/>
      <c r="AG702" s="138" t="n"/>
      <c r="AI702" s="138" t="n"/>
      <c r="AJ702" s="239" t="n"/>
    </row>
    <row customHeight="1" ht="15.75" r="703" s="136" spans="1:53">
      <c r="B703" s="233" t="n"/>
      <c r="H703" s="238" t="n"/>
      <c r="I703" s="234" t="n"/>
      <c r="J703" s="238" t="n"/>
      <c r="K703" s="234" t="n"/>
      <c r="L703" s="238" t="n"/>
      <c r="M703" s="138" t="n"/>
      <c r="O703" s="138" t="n"/>
      <c r="P703" s="152" t="n"/>
      <c r="Q703" s="234" t="n"/>
      <c r="S703" s="138" t="n"/>
      <c r="T703" s="152" t="n"/>
      <c r="U703" s="234" t="n"/>
      <c r="W703" s="138" t="n"/>
      <c r="Y703" s="138" t="n"/>
      <c r="AA703" s="138" t="n"/>
      <c r="AC703" s="138" t="n"/>
      <c r="AE703" s="138" t="n"/>
      <c r="AG703" s="138" t="n"/>
      <c r="AI703" s="138" t="n"/>
      <c r="AJ703" s="239" t="n"/>
    </row>
    <row customHeight="1" ht="15.75" r="704" s="136" spans="1:53">
      <c r="B704" s="233" t="n"/>
      <c r="H704" s="238" t="n"/>
      <c r="I704" s="234" t="n"/>
      <c r="J704" s="238" t="n"/>
      <c r="K704" s="234" t="n"/>
      <c r="L704" s="238" t="n"/>
      <c r="M704" s="138" t="n"/>
      <c r="O704" s="138" t="n"/>
      <c r="P704" s="181" t="n"/>
      <c r="Q704" s="234" t="n"/>
      <c r="S704" s="138" t="n"/>
      <c r="T704" s="181" t="n"/>
      <c r="U704" s="234" t="n"/>
      <c r="W704" s="138" t="n"/>
      <c r="Y704" s="138" t="n"/>
      <c r="AA704" s="138" t="n"/>
      <c r="AC704" s="138" t="n"/>
      <c r="AE704" s="138" t="n"/>
      <c r="AG704" s="138" t="n"/>
      <c r="AI704" s="138" t="n"/>
      <c r="AJ704" s="239" t="n"/>
    </row>
    <row customHeight="1" ht="15.75" r="705" s="136" spans="1:53">
      <c r="B705" s="233" t="n"/>
      <c r="H705" s="238" t="n"/>
      <c r="I705" s="234" t="n"/>
      <c r="J705" s="238" t="n"/>
      <c r="K705" s="234" t="n"/>
      <c r="L705" s="238" t="n"/>
      <c r="M705" s="138" t="n"/>
      <c r="O705" s="138" t="n"/>
      <c r="P705" s="152" t="n"/>
      <c r="Q705" s="234" t="n"/>
      <c r="S705" s="138" t="n"/>
      <c r="T705" s="152" t="n"/>
      <c r="U705" s="234" t="n"/>
      <c r="W705" s="138" t="n"/>
      <c r="Y705" s="138" t="n"/>
      <c r="AA705" s="138" t="n"/>
      <c r="AC705" s="138" t="n"/>
      <c r="AE705" s="138" t="n"/>
      <c r="AG705" s="138" t="n"/>
      <c r="AI705" s="138" t="n"/>
      <c r="AJ705" s="239" t="n"/>
    </row>
    <row customHeight="1" ht="15.75" r="706" s="136" spans="1:53">
      <c r="B706" s="233" t="n"/>
      <c r="H706" s="238" t="n"/>
      <c r="I706" s="234" t="n"/>
      <c r="J706" s="238" t="n"/>
      <c r="K706" s="234" t="n"/>
      <c r="L706" s="238" t="n"/>
      <c r="M706" s="138" t="n"/>
      <c r="O706" s="138" t="n"/>
      <c r="P706" s="181" t="n"/>
      <c r="Q706" s="234" t="n"/>
      <c r="S706" s="138" t="n"/>
      <c r="T706" s="181" t="n"/>
      <c r="U706" s="234" t="n"/>
      <c r="W706" s="138" t="n"/>
      <c r="Y706" s="138" t="n"/>
      <c r="AA706" s="138" t="n"/>
      <c r="AC706" s="138" t="n"/>
      <c r="AE706" s="138" t="n"/>
      <c r="AG706" s="138" t="n"/>
      <c r="AI706" s="138" t="n"/>
      <c r="AJ706" s="239" t="n"/>
    </row>
    <row customHeight="1" ht="15.75" r="707" s="136" spans="1:53">
      <c r="B707" s="233" t="n"/>
      <c r="H707" s="238" t="n"/>
      <c r="I707" s="234" t="n"/>
      <c r="J707" s="238" t="n"/>
      <c r="K707" s="234" t="n"/>
      <c r="L707" s="238" t="n"/>
      <c r="M707" s="138" t="n"/>
      <c r="O707" s="138" t="n"/>
      <c r="P707" s="152" t="n"/>
      <c r="Q707" s="234" t="n"/>
      <c r="S707" s="138" t="n"/>
      <c r="T707" s="152" t="n"/>
      <c r="U707" s="234" t="n"/>
      <c r="W707" s="138" t="n"/>
      <c r="Y707" s="138" t="n"/>
      <c r="AA707" s="138" t="n"/>
      <c r="AC707" s="138" t="n"/>
      <c r="AE707" s="138" t="n"/>
      <c r="AG707" s="138" t="n"/>
      <c r="AI707" s="138" t="n"/>
      <c r="AJ707" s="239" t="n"/>
    </row>
    <row customHeight="1" ht="15.75" r="708" s="136" spans="1:53">
      <c r="B708" s="233" t="n"/>
      <c r="H708" s="238" t="n"/>
      <c r="I708" s="234" t="n"/>
      <c r="J708" s="238" t="n"/>
      <c r="K708" s="234" t="n"/>
      <c r="L708" s="238" t="n"/>
      <c r="M708" s="138" t="n"/>
      <c r="O708" s="138" t="n"/>
      <c r="P708" s="181" t="n"/>
      <c r="Q708" s="234" t="n"/>
      <c r="S708" s="138" t="n"/>
      <c r="T708" s="181" t="n"/>
      <c r="U708" s="234" t="n"/>
      <c r="W708" s="138" t="n"/>
      <c r="Y708" s="138" t="n"/>
      <c r="AA708" s="138" t="n"/>
      <c r="AC708" s="138" t="n"/>
      <c r="AE708" s="138" t="n"/>
      <c r="AG708" s="138" t="n"/>
      <c r="AI708" s="138" t="n"/>
      <c r="AJ708" s="239" t="n"/>
    </row>
    <row customHeight="1" ht="15.75" r="709" s="136" spans="1:53">
      <c r="B709" s="233" t="n"/>
      <c r="H709" s="238" t="n"/>
      <c r="I709" s="234" t="n"/>
      <c r="J709" s="238" t="n"/>
      <c r="K709" s="234" t="n"/>
      <c r="L709" s="238" t="n"/>
      <c r="M709" s="138" t="n"/>
      <c r="O709" s="138" t="n"/>
      <c r="P709" s="152" t="n"/>
      <c r="Q709" s="234" t="n"/>
      <c r="S709" s="138" t="n"/>
      <c r="T709" s="152" t="n"/>
      <c r="U709" s="234" t="n"/>
      <c r="W709" s="138" t="n"/>
      <c r="Y709" s="138" t="n"/>
      <c r="AA709" s="138" t="n"/>
      <c r="AC709" s="138" t="n"/>
      <c r="AE709" s="138" t="n"/>
      <c r="AG709" s="138" t="n"/>
      <c r="AI709" s="138" t="n"/>
      <c r="AJ709" s="239" t="n"/>
    </row>
    <row customHeight="1" ht="15.75" r="710" s="136" spans="1:53">
      <c r="B710" s="233" t="n"/>
      <c r="H710" s="238" t="n"/>
      <c r="I710" s="234" t="n"/>
      <c r="J710" s="238" t="n"/>
      <c r="K710" s="234" t="n"/>
      <c r="L710" s="238" t="n"/>
      <c r="M710" s="138" t="n"/>
      <c r="O710" s="138" t="n"/>
      <c r="P710" s="181" t="n"/>
      <c r="Q710" s="234" t="n"/>
      <c r="S710" s="138" t="n"/>
      <c r="T710" s="181" t="n"/>
      <c r="U710" s="234" t="n"/>
      <c r="W710" s="138" t="n"/>
      <c r="Y710" s="138" t="n"/>
      <c r="AA710" s="138" t="n"/>
      <c r="AC710" s="138" t="n"/>
      <c r="AE710" s="138" t="n"/>
      <c r="AG710" s="138" t="n"/>
      <c r="AI710" s="138" t="n"/>
      <c r="AJ710" s="239" t="n"/>
    </row>
    <row customHeight="1" ht="15.75" r="711" s="136" spans="1:53">
      <c r="B711" s="233" t="n"/>
      <c r="H711" s="238" t="n"/>
      <c r="I711" s="234" t="n"/>
      <c r="J711" s="238" t="n"/>
      <c r="K711" s="234" t="n"/>
      <c r="L711" s="238" t="n"/>
      <c r="M711" s="138" t="n"/>
      <c r="O711" s="138" t="n"/>
      <c r="P711" s="152" t="n"/>
      <c r="Q711" s="234" t="n"/>
      <c r="S711" s="138" t="n"/>
      <c r="T711" s="152" t="n"/>
      <c r="U711" s="234" t="n"/>
      <c r="W711" s="138" t="n"/>
      <c r="Y711" s="138" t="n"/>
      <c r="AA711" s="138" t="n"/>
      <c r="AC711" s="138" t="n"/>
      <c r="AE711" s="138" t="n"/>
      <c r="AG711" s="138" t="n"/>
      <c r="AI711" s="138" t="n"/>
      <c r="AJ711" s="239" t="n"/>
    </row>
    <row customHeight="1" ht="15.75" r="712" s="136" spans="1:53">
      <c r="B712" s="233" t="n"/>
      <c r="H712" s="238" t="n"/>
      <c r="I712" s="234" t="n"/>
      <c r="J712" s="238" t="n"/>
      <c r="K712" s="234" t="n"/>
      <c r="L712" s="238" t="n"/>
      <c r="M712" s="138" t="n"/>
      <c r="O712" s="138" t="n"/>
      <c r="P712" s="181" t="n"/>
      <c r="Q712" s="234" t="n"/>
      <c r="S712" s="138" t="n"/>
      <c r="T712" s="181" t="n"/>
      <c r="U712" s="234" t="n"/>
      <c r="W712" s="138" t="n"/>
      <c r="Y712" s="138" t="n"/>
      <c r="AA712" s="138" t="n"/>
      <c r="AC712" s="138" t="n"/>
      <c r="AE712" s="138" t="n"/>
      <c r="AG712" s="138" t="n"/>
      <c r="AI712" s="138" t="n"/>
      <c r="AJ712" s="239" t="n"/>
    </row>
    <row customHeight="1" ht="15.75" r="713" s="136" spans="1:53">
      <c r="B713" s="233" t="n"/>
      <c r="H713" s="238" t="n"/>
      <c r="I713" s="234" t="n"/>
      <c r="J713" s="238" t="n"/>
      <c r="K713" s="234" t="n"/>
      <c r="L713" s="238" t="n"/>
      <c r="M713" s="138" t="n"/>
      <c r="O713" s="138" t="n"/>
      <c r="P713" s="152" t="n"/>
      <c r="Q713" s="234" t="n"/>
      <c r="S713" s="138" t="n"/>
      <c r="T713" s="152" t="n"/>
      <c r="U713" s="234" t="n"/>
      <c r="W713" s="138" t="n"/>
      <c r="Y713" s="138" t="n"/>
      <c r="AA713" s="138" t="n"/>
      <c r="AC713" s="138" t="n"/>
      <c r="AE713" s="138" t="n"/>
      <c r="AG713" s="138" t="n"/>
      <c r="AI713" s="138" t="n"/>
      <c r="AJ713" s="239" t="n"/>
    </row>
    <row customHeight="1" ht="15.75" r="714" s="136" spans="1:53">
      <c r="B714" s="233" t="n"/>
      <c r="H714" s="238" t="n"/>
      <c r="I714" s="234" t="n"/>
      <c r="J714" s="238" t="n"/>
      <c r="K714" s="234" t="n"/>
      <c r="L714" s="238" t="n"/>
      <c r="M714" s="138" t="n"/>
      <c r="O714" s="138" t="n"/>
      <c r="P714" s="181" t="n"/>
      <c r="Q714" s="234" t="n"/>
      <c r="S714" s="138" t="n"/>
      <c r="T714" s="181" t="n"/>
      <c r="U714" s="234" t="n"/>
      <c r="W714" s="138" t="n"/>
      <c r="Y714" s="138" t="n"/>
      <c r="AA714" s="138" t="n"/>
      <c r="AC714" s="138" t="n"/>
      <c r="AE714" s="138" t="n"/>
      <c r="AG714" s="138" t="n"/>
      <c r="AI714" s="138" t="n"/>
      <c r="AJ714" s="239" t="n"/>
    </row>
    <row customHeight="1" ht="15.75" r="715" s="136" spans="1:53">
      <c r="B715" s="233" t="n"/>
      <c r="H715" s="238" t="n"/>
      <c r="I715" s="234" t="n"/>
      <c r="J715" s="238" t="n"/>
      <c r="K715" s="234" t="n"/>
      <c r="L715" s="238" t="n"/>
      <c r="M715" s="138" t="n"/>
      <c r="O715" s="138" t="n"/>
      <c r="P715" s="152" t="n"/>
      <c r="Q715" s="234" t="n"/>
      <c r="S715" s="138" t="n"/>
      <c r="T715" s="152" t="n"/>
      <c r="U715" s="234" t="n"/>
      <c r="W715" s="138" t="n"/>
      <c r="Y715" s="138" t="n"/>
      <c r="AA715" s="138" t="n"/>
      <c r="AC715" s="138" t="n"/>
      <c r="AE715" s="138" t="n"/>
      <c r="AG715" s="138" t="n"/>
      <c r="AI715" s="138" t="n"/>
      <c r="AJ715" s="239" t="n"/>
    </row>
    <row customHeight="1" ht="15.75" r="716" s="136" spans="1:53">
      <c r="B716" s="233" t="n"/>
      <c r="H716" s="238" t="n"/>
      <c r="I716" s="234" t="n"/>
      <c r="J716" s="238" t="n"/>
      <c r="K716" s="234" t="n"/>
      <c r="L716" s="238" t="n"/>
      <c r="M716" s="138" t="n"/>
      <c r="O716" s="138" t="n"/>
      <c r="P716" s="181" t="n"/>
      <c r="Q716" s="234" t="n"/>
      <c r="S716" s="138" t="n"/>
      <c r="T716" s="181" t="n"/>
      <c r="U716" s="234" t="n"/>
      <c r="W716" s="138" t="n"/>
      <c r="Y716" s="138" t="n"/>
      <c r="AA716" s="138" t="n"/>
      <c r="AC716" s="138" t="n"/>
      <c r="AE716" s="138" t="n"/>
      <c r="AG716" s="138" t="n"/>
      <c r="AI716" s="138" t="n"/>
      <c r="AJ716" s="239" t="n"/>
    </row>
    <row customHeight="1" ht="15.75" r="717" s="136" spans="1:53">
      <c r="B717" s="233" t="n"/>
      <c r="H717" s="238" t="n"/>
      <c r="I717" s="234" t="n"/>
      <c r="J717" s="238" t="n"/>
      <c r="K717" s="234" t="n"/>
      <c r="L717" s="238" t="n"/>
      <c r="M717" s="138" t="n"/>
      <c r="O717" s="138" t="n"/>
      <c r="P717" s="152" t="n"/>
      <c r="Q717" s="234" t="n"/>
      <c r="S717" s="138" t="n"/>
      <c r="T717" s="152" t="n"/>
      <c r="U717" s="234" t="n"/>
      <c r="W717" s="138" t="n"/>
      <c r="Y717" s="138" t="n"/>
      <c r="AA717" s="138" t="n"/>
      <c r="AC717" s="138" t="n"/>
      <c r="AE717" s="138" t="n"/>
      <c r="AG717" s="138" t="n"/>
      <c r="AI717" s="138" t="n"/>
      <c r="AJ717" s="239" t="n"/>
    </row>
    <row customHeight="1" ht="15.75" r="718" s="136" spans="1:53">
      <c r="B718" s="233" t="n"/>
      <c r="H718" s="238" t="n"/>
      <c r="I718" s="234" t="n"/>
      <c r="J718" s="238" t="n"/>
      <c r="K718" s="234" t="n"/>
      <c r="L718" s="238" t="n"/>
      <c r="M718" s="138" t="n"/>
      <c r="O718" s="138" t="n"/>
      <c r="P718" s="181" t="n"/>
      <c r="Q718" s="234" t="n"/>
      <c r="S718" s="138" t="n"/>
      <c r="T718" s="181" t="n"/>
      <c r="U718" s="234" t="n"/>
      <c r="W718" s="138" t="n"/>
      <c r="Y718" s="138" t="n"/>
      <c r="AA718" s="138" t="n"/>
      <c r="AC718" s="138" t="n"/>
      <c r="AE718" s="138" t="n"/>
      <c r="AG718" s="138" t="n"/>
      <c r="AI718" s="138" t="n"/>
      <c r="AJ718" s="239" t="n"/>
    </row>
    <row customHeight="1" ht="15.75" r="719" s="136" spans="1:53">
      <c r="B719" s="233" t="n"/>
      <c r="H719" s="238" t="n"/>
      <c r="I719" s="234" t="n"/>
      <c r="J719" s="238" t="n"/>
      <c r="K719" s="234" t="n"/>
      <c r="L719" s="238" t="n"/>
      <c r="M719" s="138" t="n"/>
      <c r="O719" s="138" t="n"/>
      <c r="P719" s="152" t="n"/>
      <c r="Q719" s="234" t="n"/>
      <c r="S719" s="138" t="n"/>
      <c r="T719" s="152" t="n"/>
      <c r="U719" s="234" t="n"/>
      <c r="W719" s="138" t="n"/>
      <c r="Y719" s="138" t="n"/>
      <c r="AA719" s="138" t="n"/>
      <c r="AC719" s="138" t="n"/>
      <c r="AE719" s="138" t="n"/>
      <c r="AG719" s="138" t="n"/>
      <c r="AI719" s="138" t="n"/>
      <c r="AJ719" s="239" t="n"/>
    </row>
    <row customHeight="1" ht="15.75" r="720" s="136" spans="1:53">
      <c r="B720" s="233" t="n"/>
      <c r="H720" s="238" t="n"/>
      <c r="I720" s="234" t="n"/>
      <c r="J720" s="238" t="n"/>
      <c r="K720" s="234" t="n"/>
      <c r="L720" s="238" t="n"/>
      <c r="M720" s="138" t="n"/>
      <c r="O720" s="138" t="n"/>
      <c r="P720" s="181" t="n"/>
      <c r="Q720" s="234" t="n"/>
      <c r="S720" s="138" t="n"/>
      <c r="T720" s="181" t="n"/>
      <c r="U720" s="234" t="n"/>
      <c r="W720" s="138" t="n"/>
      <c r="Y720" s="138" t="n"/>
      <c r="AA720" s="138" t="n"/>
      <c r="AC720" s="138" t="n"/>
      <c r="AE720" s="138" t="n"/>
      <c r="AG720" s="138" t="n"/>
      <c r="AI720" s="138" t="n"/>
      <c r="AJ720" s="239" t="n"/>
    </row>
    <row customHeight="1" ht="15.75" r="721" s="136" spans="1:53">
      <c r="B721" s="233" t="n"/>
      <c r="H721" s="238" t="n"/>
      <c r="I721" s="234" t="n"/>
      <c r="J721" s="238" t="n"/>
      <c r="K721" s="234" t="n"/>
      <c r="L721" s="238" t="n"/>
      <c r="M721" s="138" t="n"/>
      <c r="O721" s="138" t="n"/>
      <c r="P721" s="152" t="n"/>
      <c r="Q721" s="234" t="n"/>
      <c r="S721" s="138" t="n"/>
      <c r="T721" s="152" t="n"/>
      <c r="U721" s="234" t="n"/>
      <c r="W721" s="138" t="n"/>
      <c r="Y721" s="138" t="n"/>
      <c r="AA721" s="138" t="n"/>
      <c r="AC721" s="138" t="n"/>
      <c r="AE721" s="138" t="n"/>
      <c r="AG721" s="138" t="n"/>
      <c r="AI721" s="138" t="n"/>
      <c r="AJ721" s="239" t="n"/>
    </row>
    <row customHeight="1" ht="15.75" r="722" s="136" spans="1:53">
      <c r="B722" s="233" t="n"/>
      <c r="H722" s="238" t="n"/>
      <c r="I722" s="234" t="n"/>
      <c r="J722" s="238" t="n"/>
      <c r="K722" s="234" t="n"/>
      <c r="L722" s="238" t="n"/>
      <c r="M722" s="138" t="n"/>
      <c r="O722" s="138" t="n"/>
      <c r="P722" s="181" t="n"/>
      <c r="Q722" s="234" t="n"/>
      <c r="S722" s="138" t="n"/>
      <c r="T722" s="181" t="n"/>
      <c r="U722" s="234" t="n"/>
      <c r="W722" s="138" t="n"/>
      <c r="Y722" s="138" t="n"/>
      <c r="AA722" s="138" t="n"/>
      <c r="AC722" s="138" t="n"/>
      <c r="AE722" s="138" t="n"/>
      <c r="AG722" s="138" t="n"/>
      <c r="AI722" s="138" t="n"/>
      <c r="AJ722" s="239" t="n"/>
    </row>
    <row customHeight="1" ht="15.75" r="723" s="136" spans="1:53">
      <c r="B723" s="233" t="n"/>
      <c r="H723" s="238" t="n"/>
      <c r="I723" s="234" t="n"/>
      <c r="J723" s="238" t="n"/>
      <c r="K723" s="234" t="n"/>
      <c r="L723" s="238" t="n"/>
      <c r="M723" s="138" t="n"/>
      <c r="O723" s="138" t="n"/>
      <c r="P723" s="152" t="n"/>
      <c r="Q723" s="234" t="n"/>
      <c r="S723" s="138" t="n"/>
      <c r="T723" s="152" t="n"/>
      <c r="U723" s="234" t="n"/>
      <c r="W723" s="138" t="n"/>
      <c r="Y723" s="138" t="n"/>
      <c r="AA723" s="138" t="n"/>
      <c r="AC723" s="138" t="n"/>
      <c r="AE723" s="138" t="n"/>
      <c r="AG723" s="138" t="n"/>
      <c r="AI723" s="138" t="n"/>
      <c r="AJ723" s="239" t="n"/>
    </row>
    <row customHeight="1" ht="15.75" r="724" s="136" spans="1:53">
      <c r="B724" s="233" t="n"/>
      <c r="H724" s="238" t="n"/>
      <c r="I724" s="234" t="n"/>
      <c r="J724" s="238" t="n"/>
      <c r="K724" s="234" t="n"/>
      <c r="L724" s="238" t="n"/>
      <c r="M724" s="138" t="n"/>
      <c r="O724" s="138" t="n"/>
      <c r="P724" s="181" t="n"/>
      <c r="Q724" s="234" t="n"/>
      <c r="S724" s="138" t="n"/>
      <c r="T724" s="181" t="n"/>
      <c r="U724" s="234" t="n"/>
      <c r="W724" s="138" t="n"/>
      <c r="Y724" s="138" t="n"/>
      <c r="AA724" s="138" t="n"/>
      <c r="AC724" s="138" t="n"/>
      <c r="AE724" s="138" t="n"/>
      <c r="AG724" s="138" t="n"/>
      <c r="AI724" s="138" t="n"/>
      <c r="AJ724" s="239" t="n"/>
    </row>
    <row customHeight="1" ht="15.75" r="725" s="136" spans="1:53">
      <c r="B725" s="233" t="n"/>
      <c r="H725" s="238" t="n"/>
      <c r="I725" s="234" t="n"/>
      <c r="J725" s="238" t="n"/>
      <c r="K725" s="234" t="n"/>
      <c r="L725" s="238" t="n"/>
      <c r="M725" s="138" t="n"/>
      <c r="O725" s="138" t="n"/>
      <c r="P725" s="152" t="n"/>
      <c r="Q725" s="234" t="n"/>
      <c r="S725" s="138" t="n"/>
      <c r="T725" s="152" t="n"/>
      <c r="U725" s="234" t="n"/>
      <c r="W725" s="138" t="n"/>
      <c r="Y725" s="138" t="n"/>
      <c r="AA725" s="138" t="n"/>
      <c r="AC725" s="138" t="n"/>
      <c r="AE725" s="138" t="n"/>
      <c r="AG725" s="138" t="n"/>
      <c r="AI725" s="138" t="n"/>
      <c r="AJ725" s="239" t="n"/>
    </row>
    <row customHeight="1" ht="15.75" r="726" s="136" spans="1:53">
      <c r="B726" s="233" t="n"/>
      <c r="H726" s="238" t="n"/>
      <c r="I726" s="234" t="n"/>
      <c r="J726" s="238" t="n"/>
      <c r="K726" s="234" t="n"/>
      <c r="L726" s="238" t="n"/>
      <c r="M726" s="138" t="n"/>
      <c r="O726" s="138" t="n"/>
      <c r="P726" s="181" t="n"/>
      <c r="Q726" s="234" t="n"/>
      <c r="S726" s="138" t="n"/>
      <c r="T726" s="181" t="n"/>
      <c r="U726" s="234" t="n"/>
      <c r="W726" s="138" t="n"/>
      <c r="Y726" s="138" t="n"/>
      <c r="AA726" s="138" t="n"/>
      <c r="AC726" s="138" t="n"/>
      <c r="AE726" s="138" t="n"/>
      <c r="AG726" s="138" t="n"/>
      <c r="AI726" s="138" t="n"/>
      <c r="AJ726" s="239" t="n"/>
    </row>
    <row customHeight="1" ht="15.75" r="727" s="136" spans="1:53">
      <c r="B727" s="233" t="n"/>
      <c r="H727" s="238" t="n"/>
      <c r="I727" s="234" t="n"/>
      <c r="J727" s="238" t="n"/>
      <c r="K727" s="234" t="n"/>
      <c r="L727" s="238" t="n"/>
      <c r="M727" s="138" t="n"/>
      <c r="O727" s="138" t="n"/>
      <c r="P727" s="152" t="n"/>
      <c r="Q727" s="234" t="n"/>
      <c r="S727" s="138" t="n"/>
      <c r="T727" s="152" t="n"/>
      <c r="U727" s="234" t="n"/>
      <c r="W727" s="138" t="n"/>
      <c r="Y727" s="138" t="n"/>
      <c r="AA727" s="138" t="n"/>
      <c r="AC727" s="138" t="n"/>
      <c r="AE727" s="138" t="n"/>
      <c r="AG727" s="138" t="n"/>
      <c r="AI727" s="138" t="n"/>
      <c r="AJ727" s="239" t="n"/>
    </row>
    <row customHeight="1" ht="15.75" r="728" s="136" spans="1:53">
      <c r="B728" s="233" t="n"/>
      <c r="H728" s="238" t="n"/>
      <c r="I728" s="234" t="n"/>
      <c r="J728" s="238" t="n"/>
      <c r="K728" s="234" t="n"/>
      <c r="L728" s="238" t="n"/>
      <c r="M728" s="138" t="n"/>
      <c r="O728" s="138" t="n"/>
      <c r="P728" s="181" t="n"/>
      <c r="Q728" s="234" t="n"/>
      <c r="S728" s="138" t="n"/>
      <c r="T728" s="181" t="n"/>
      <c r="U728" s="234" t="n"/>
      <c r="W728" s="138" t="n"/>
      <c r="Y728" s="138" t="n"/>
      <c r="AA728" s="138" t="n"/>
      <c r="AC728" s="138" t="n"/>
      <c r="AE728" s="138" t="n"/>
      <c r="AG728" s="138" t="n"/>
      <c r="AI728" s="138" t="n"/>
      <c r="AJ728" s="239" t="n"/>
    </row>
    <row customHeight="1" ht="15.75" r="729" s="136" spans="1:53">
      <c r="B729" s="233" t="n"/>
      <c r="H729" s="238" t="n"/>
      <c r="I729" s="234" t="n"/>
      <c r="J729" s="238" t="n"/>
      <c r="K729" s="234" t="n"/>
      <c r="L729" s="238" t="n"/>
      <c r="M729" s="138" t="n"/>
      <c r="O729" s="138" t="n"/>
      <c r="P729" s="152" t="n"/>
      <c r="Q729" s="234" t="n"/>
      <c r="S729" s="138" t="n"/>
      <c r="T729" s="152" t="n"/>
      <c r="U729" s="234" t="n"/>
      <c r="W729" s="138" t="n"/>
      <c r="Y729" s="138" t="n"/>
      <c r="AA729" s="138" t="n"/>
      <c r="AC729" s="138" t="n"/>
      <c r="AE729" s="138" t="n"/>
      <c r="AG729" s="138" t="n"/>
      <c r="AI729" s="138" t="n"/>
      <c r="AJ729" s="239" t="n"/>
    </row>
    <row customHeight="1" ht="15.75" r="730" s="136" spans="1:53">
      <c r="B730" s="233" t="n"/>
      <c r="H730" s="238" t="n"/>
      <c r="I730" s="234" t="n"/>
      <c r="J730" s="238" t="n"/>
      <c r="K730" s="234" t="n"/>
      <c r="L730" s="238" t="n"/>
      <c r="M730" s="138" t="n"/>
      <c r="O730" s="138" t="n"/>
      <c r="P730" s="181" t="n"/>
      <c r="Q730" s="234" t="n"/>
      <c r="S730" s="138" t="n"/>
      <c r="T730" s="181" t="n"/>
      <c r="U730" s="234" t="n"/>
      <c r="W730" s="138" t="n"/>
      <c r="Y730" s="138" t="n"/>
      <c r="AA730" s="138" t="n"/>
      <c r="AC730" s="138" t="n"/>
      <c r="AE730" s="138" t="n"/>
      <c r="AG730" s="138" t="n"/>
      <c r="AI730" s="138" t="n"/>
      <c r="AJ730" s="239" t="n"/>
    </row>
    <row customHeight="1" ht="15.75" r="731" s="136" spans="1:53">
      <c r="B731" s="233" t="n"/>
      <c r="H731" s="238" t="n"/>
      <c r="I731" s="234" t="n"/>
      <c r="J731" s="238" t="n"/>
      <c r="K731" s="234" t="n"/>
      <c r="L731" s="238" t="n"/>
      <c r="M731" s="138" t="n"/>
      <c r="O731" s="138" t="n"/>
      <c r="P731" s="152" t="n"/>
      <c r="Q731" s="234" t="n"/>
      <c r="S731" s="138" t="n"/>
      <c r="T731" s="152" t="n"/>
      <c r="U731" s="234" t="n"/>
      <c r="W731" s="138" t="n"/>
      <c r="Y731" s="138" t="n"/>
      <c r="AA731" s="138" t="n"/>
      <c r="AC731" s="138" t="n"/>
      <c r="AE731" s="138" t="n"/>
      <c r="AG731" s="138" t="n"/>
      <c r="AI731" s="138" t="n"/>
      <c r="AJ731" s="239" t="n"/>
    </row>
    <row customHeight="1" ht="15.75" r="732" s="136" spans="1:53">
      <c r="B732" s="233" t="n"/>
      <c r="H732" s="238" t="n"/>
      <c r="I732" s="234" t="n"/>
      <c r="J732" s="238" t="n"/>
      <c r="K732" s="234" t="n"/>
      <c r="L732" s="238" t="n"/>
      <c r="M732" s="138" t="n"/>
      <c r="O732" s="138" t="n"/>
      <c r="P732" s="181" t="n"/>
      <c r="Q732" s="234" t="n"/>
      <c r="S732" s="138" t="n"/>
      <c r="T732" s="181" t="n"/>
      <c r="U732" s="234" t="n"/>
      <c r="W732" s="138" t="n"/>
      <c r="Y732" s="138" t="n"/>
      <c r="AA732" s="138" t="n"/>
      <c r="AC732" s="138" t="n"/>
      <c r="AE732" s="138" t="n"/>
      <c r="AG732" s="138" t="n"/>
      <c r="AI732" s="138" t="n"/>
      <c r="AJ732" s="239" t="n"/>
    </row>
    <row customHeight="1" ht="15.75" r="733" s="136" spans="1:53">
      <c r="B733" s="233" t="n"/>
      <c r="H733" s="238" t="n"/>
      <c r="I733" s="234" t="n"/>
      <c r="J733" s="238" t="n"/>
      <c r="K733" s="234" t="n"/>
      <c r="L733" s="238" t="n"/>
      <c r="M733" s="138" t="n"/>
      <c r="O733" s="138" t="n"/>
      <c r="P733" s="152" t="n"/>
      <c r="Q733" s="234" t="n"/>
      <c r="S733" s="138" t="n"/>
      <c r="T733" s="152" t="n"/>
      <c r="U733" s="234" t="n"/>
      <c r="W733" s="138" t="n"/>
      <c r="Y733" s="138" t="n"/>
      <c r="AA733" s="138" t="n"/>
      <c r="AC733" s="138" t="n"/>
      <c r="AE733" s="138" t="n"/>
      <c r="AG733" s="138" t="n"/>
      <c r="AI733" s="138" t="n"/>
      <c r="AJ733" s="239" t="n"/>
    </row>
    <row customHeight="1" ht="15.75" r="734" s="136" spans="1:53">
      <c r="B734" s="233" t="n"/>
      <c r="H734" s="238" t="n"/>
      <c r="I734" s="234" t="n"/>
      <c r="J734" s="238" t="n"/>
      <c r="K734" s="234" t="n"/>
      <c r="L734" s="238" t="n"/>
      <c r="M734" s="138" t="n"/>
      <c r="O734" s="138" t="n"/>
      <c r="P734" s="181" t="n"/>
      <c r="Q734" s="234" t="n"/>
      <c r="S734" s="138" t="n"/>
      <c r="T734" s="181" t="n"/>
      <c r="U734" s="234" t="n"/>
      <c r="W734" s="138" t="n"/>
      <c r="Y734" s="138" t="n"/>
      <c r="AA734" s="138" t="n"/>
      <c r="AC734" s="138" t="n"/>
      <c r="AE734" s="138" t="n"/>
      <c r="AG734" s="138" t="n"/>
      <c r="AI734" s="138" t="n"/>
      <c r="AJ734" s="239" t="n"/>
    </row>
    <row customHeight="1" ht="15.75" r="735" s="136" spans="1:53">
      <c r="B735" s="233" t="n"/>
      <c r="H735" s="238" t="n"/>
      <c r="I735" s="234" t="n"/>
      <c r="J735" s="238" t="n"/>
      <c r="K735" s="234" t="n"/>
      <c r="L735" s="238" t="n"/>
      <c r="M735" s="138" t="n"/>
      <c r="O735" s="138" t="n"/>
      <c r="P735" s="152" t="n"/>
      <c r="Q735" s="234" t="n"/>
      <c r="S735" s="138" t="n"/>
      <c r="T735" s="152" t="n"/>
      <c r="U735" s="234" t="n"/>
      <c r="W735" s="138" t="n"/>
      <c r="Y735" s="138" t="n"/>
      <c r="AA735" s="138" t="n"/>
      <c r="AC735" s="138" t="n"/>
      <c r="AE735" s="138" t="n"/>
      <c r="AG735" s="138" t="n"/>
      <c r="AI735" s="138" t="n"/>
      <c r="AJ735" s="239" t="n"/>
    </row>
    <row customHeight="1" ht="15.75" r="736" s="136" spans="1:53">
      <c r="B736" s="233" t="n"/>
      <c r="H736" s="238" t="n"/>
      <c r="I736" s="234" t="n"/>
      <c r="J736" s="238" t="n"/>
      <c r="K736" s="234" t="n"/>
      <c r="L736" s="238" t="n"/>
      <c r="M736" s="138" t="n"/>
      <c r="O736" s="138" t="n"/>
      <c r="P736" s="181" t="n"/>
      <c r="Q736" s="234" t="n"/>
      <c r="S736" s="138" t="n"/>
      <c r="T736" s="181" t="n"/>
      <c r="U736" s="234" t="n"/>
      <c r="W736" s="138" t="n"/>
      <c r="Y736" s="138" t="n"/>
      <c r="AA736" s="138" t="n"/>
      <c r="AC736" s="138" t="n"/>
      <c r="AE736" s="138" t="n"/>
      <c r="AG736" s="138" t="n"/>
      <c r="AI736" s="138" t="n"/>
      <c r="AJ736" s="239" t="n"/>
    </row>
    <row customHeight="1" ht="15.75" r="737" s="136" spans="1:53">
      <c r="B737" s="233" t="n"/>
      <c r="H737" s="238" t="n"/>
      <c r="I737" s="234" t="n"/>
      <c r="J737" s="238" t="n"/>
      <c r="K737" s="234" t="n"/>
      <c r="L737" s="238" t="n"/>
      <c r="M737" s="138" t="n"/>
      <c r="O737" s="138" t="n"/>
      <c r="P737" s="152" t="n"/>
      <c r="Q737" s="234" t="n"/>
      <c r="S737" s="138" t="n"/>
      <c r="T737" s="152" t="n"/>
      <c r="U737" s="234" t="n"/>
      <c r="W737" s="138" t="n"/>
      <c r="Y737" s="138" t="n"/>
      <c r="AA737" s="138" t="n"/>
      <c r="AC737" s="138" t="n"/>
      <c r="AE737" s="138" t="n"/>
      <c r="AG737" s="138" t="n"/>
      <c r="AI737" s="138" t="n"/>
      <c r="AJ737" s="239" t="n"/>
    </row>
    <row customHeight="1" ht="15.75" r="738" s="136" spans="1:53">
      <c r="B738" s="233" t="n"/>
      <c r="H738" s="238" t="n"/>
      <c r="I738" s="234" t="n"/>
      <c r="J738" s="238" t="n"/>
      <c r="K738" s="234" t="n"/>
      <c r="L738" s="238" t="n"/>
      <c r="M738" s="138" t="n"/>
      <c r="O738" s="138" t="n"/>
      <c r="P738" s="181" t="n"/>
      <c r="Q738" s="234" t="n"/>
      <c r="S738" s="138" t="n"/>
      <c r="T738" s="181" t="n"/>
      <c r="U738" s="234" t="n"/>
      <c r="W738" s="138" t="n"/>
      <c r="Y738" s="138" t="n"/>
      <c r="AA738" s="138" t="n"/>
      <c r="AC738" s="138" t="n"/>
      <c r="AE738" s="138" t="n"/>
      <c r="AG738" s="138" t="n"/>
      <c r="AI738" s="138" t="n"/>
      <c r="AJ738" s="239" t="n"/>
    </row>
    <row customHeight="1" ht="15.75" r="739" s="136" spans="1:53">
      <c r="B739" s="233" t="n"/>
      <c r="H739" s="238" t="n"/>
      <c r="I739" s="234" t="n"/>
      <c r="J739" s="238" t="n"/>
      <c r="K739" s="234" t="n"/>
      <c r="L739" s="238" t="n"/>
      <c r="M739" s="138" t="n"/>
      <c r="O739" s="138" t="n"/>
      <c r="P739" s="152" t="n"/>
      <c r="Q739" s="234" t="n"/>
      <c r="S739" s="138" t="n"/>
      <c r="T739" s="152" t="n"/>
      <c r="U739" s="234" t="n"/>
      <c r="W739" s="138" t="n"/>
      <c r="Y739" s="138" t="n"/>
      <c r="AA739" s="138" t="n"/>
      <c r="AC739" s="138" t="n"/>
      <c r="AE739" s="138" t="n"/>
      <c r="AG739" s="138" t="n"/>
      <c r="AI739" s="138" t="n"/>
      <c r="AJ739" s="239" t="n"/>
    </row>
    <row customHeight="1" ht="15.75" r="740" s="136" spans="1:53">
      <c r="B740" s="233" t="n"/>
      <c r="H740" s="238" t="n"/>
      <c r="I740" s="234" t="n"/>
      <c r="J740" s="238" t="n"/>
      <c r="K740" s="234" t="n"/>
      <c r="L740" s="238" t="n"/>
      <c r="M740" s="138" t="n"/>
      <c r="O740" s="138" t="n"/>
      <c r="P740" s="181" t="n"/>
      <c r="Q740" s="234" t="n"/>
      <c r="S740" s="138" t="n"/>
      <c r="T740" s="181" t="n"/>
      <c r="U740" s="234" t="n"/>
      <c r="W740" s="138" t="n"/>
      <c r="Y740" s="138" t="n"/>
      <c r="AA740" s="138" t="n"/>
      <c r="AC740" s="138" t="n"/>
      <c r="AE740" s="138" t="n"/>
      <c r="AG740" s="138" t="n"/>
      <c r="AI740" s="138" t="n"/>
      <c r="AJ740" s="239" t="n"/>
    </row>
    <row customHeight="1" ht="15.75" r="741" s="136" spans="1:53">
      <c r="B741" s="233" t="n"/>
      <c r="H741" s="238" t="n"/>
      <c r="I741" s="234" t="n"/>
      <c r="J741" s="238" t="n"/>
      <c r="K741" s="234" t="n"/>
      <c r="L741" s="238" t="n"/>
      <c r="M741" s="138" t="n"/>
      <c r="O741" s="138" t="n"/>
      <c r="P741" s="152" t="n"/>
      <c r="Q741" s="234" t="n"/>
      <c r="S741" s="138" t="n"/>
      <c r="T741" s="152" t="n"/>
      <c r="U741" s="234" t="n"/>
      <c r="W741" s="138" t="n"/>
      <c r="Y741" s="138" t="n"/>
      <c r="AA741" s="138" t="n"/>
      <c r="AC741" s="138" t="n"/>
      <c r="AE741" s="138" t="n"/>
      <c r="AG741" s="138" t="n"/>
      <c r="AI741" s="138" t="n"/>
      <c r="AJ741" s="239" t="n"/>
    </row>
    <row customHeight="1" ht="15.75" r="742" s="136" spans="1:53">
      <c r="B742" s="233" t="n"/>
      <c r="H742" s="238" t="n"/>
      <c r="I742" s="234" t="n"/>
      <c r="J742" s="238" t="n"/>
      <c r="K742" s="234" t="n"/>
      <c r="L742" s="238" t="n"/>
      <c r="M742" s="138" t="n"/>
      <c r="O742" s="138" t="n"/>
      <c r="P742" s="181" t="n"/>
      <c r="Q742" s="234" t="n"/>
      <c r="S742" s="138" t="n"/>
      <c r="T742" s="181" t="n"/>
      <c r="U742" s="234" t="n"/>
      <c r="W742" s="138" t="n"/>
      <c r="Y742" s="138" t="n"/>
      <c r="AA742" s="138" t="n"/>
      <c r="AC742" s="138" t="n"/>
      <c r="AE742" s="138" t="n"/>
      <c r="AG742" s="138" t="n"/>
      <c r="AI742" s="138" t="n"/>
      <c r="AJ742" s="239" t="n"/>
    </row>
    <row customHeight="1" ht="15.75" r="743" s="136" spans="1:53">
      <c r="B743" s="233" t="n"/>
      <c r="H743" s="238" t="n"/>
      <c r="I743" s="234" t="n"/>
      <c r="J743" s="238" t="n"/>
      <c r="K743" s="234" t="n"/>
      <c r="L743" s="238" t="n"/>
      <c r="M743" s="138" t="n"/>
      <c r="O743" s="138" t="n"/>
      <c r="P743" s="152" t="n"/>
      <c r="Q743" s="234" t="n"/>
      <c r="S743" s="138" t="n"/>
      <c r="T743" s="152" t="n"/>
      <c r="U743" s="234" t="n"/>
      <c r="W743" s="138" t="n"/>
      <c r="Y743" s="138" t="n"/>
      <c r="AA743" s="138" t="n"/>
      <c r="AC743" s="138" t="n"/>
      <c r="AE743" s="138" t="n"/>
      <c r="AG743" s="138" t="n"/>
      <c r="AI743" s="138" t="n"/>
      <c r="AJ743" s="239" t="n"/>
    </row>
    <row customHeight="1" ht="15.75" r="744" s="136" spans="1:53">
      <c r="B744" s="233" t="n"/>
      <c r="H744" s="238" t="n"/>
      <c r="I744" s="234" t="n"/>
      <c r="J744" s="238" t="n"/>
      <c r="K744" s="234" t="n"/>
      <c r="L744" s="238" t="n"/>
      <c r="M744" s="138" t="n"/>
      <c r="O744" s="138" t="n"/>
      <c r="P744" s="181" t="n"/>
      <c r="Q744" s="234" t="n"/>
      <c r="S744" s="138" t="n"/>
      <c r="T744" s="181" t="n"/>
      <c r="U744" s="234" t="n"/>
      <c r="W744" s="138" t="n"/>
      <c r="Y744" s="138" t="n"/>
      <c r="AA744" s="138" t="n"/>
      <c r="AC744" s="138" t="n"/>
      <c r="AE744" s="138" t="n"/>
      <c r="AG744" s="138" t="n"/>
      <c r="AI744" s="138" t="n"/>
      <c r="AJ744" s="239" t="n"/>
    </row>
    <row customHeight="1" ht="15.75" r="745" s="136" spans="1:53">
      <c r="B745" s="233" t="n"/>
      <c r="H745" s="238" t="n"/>
      <c r="I745" s="234" t="n"/>
      <c r="J745" s="238" t="n"/>
      <c r="K745" s="234" t="n"/>
      <c r="L745" s="238" t="n"/>
      <c r="M745" s="138" t="n"/>
      <c r="O745" s="138" t="n"/>
      <c r="P745" s="152" t="n"/>
      <c r="Q745" s="234" t="n"/>
      <c r="S745" s="138" t="n"/>
      <c r="T745" s="152" t="n"/>
      <c r="U745" s="234" t="n"/>
      <c r="W745" s="138" t="n"/>
      <c r="Y745" s="138" t="n"/>
      <c r="AA745" s="138" t="n"/>
      <c r="AC745" s="138" t="n"/>
      <c r="AE745" s="138" t="n"/>
      <c r="AG745" s="138" t="n"/>
      <c r="AI745" s="138" t="n"/>
      <c r="AJ745" s="239" t="n"/>
    </row>
    <row customHeight="1" ht="15.75" r="746" s="136" spans="1:53">
      <c r="B746" s="233" t="n"/>
      <c r="H746" s="238" t="n"/>
      <c r="I746" s="234" t="n"/>
      <c r="J746" s="238" t="n"/>
      <c r="K746" s="234" t="n"/>
      <c r="L746" s="238" t="n"/>
      <c r="M746" s="138" t="n"/>
      <c r="O746" s="138" t="n"/>
      <c r="P746" s="181" t="n"/>
      <c r="Q746" s="234" t="n"/>
      <c r="S746" s="138" t="n"/>
      <c r="T746" s="181" t="n"/>
      <c r="U746" s="234" t="n"/>
      <c r="W746" s="138" t="n"/>
      <c r="Y746" s="138" t="n"/>
      <c r="AA746" s="138" t="n"/>
      <c r="AC746" s="138" t="n"/>
      <c r="AE746" s="138" t="n"/>
      <c r="AG746" s="138" t="n"/>
      <c r="AI746" s="138" t="n"/>
      <c r="AJ746" s="239" t="n"/>
    </row>
    <row customHeight="1" ht="15.75" r="747" s="136" spans="1:53">
      <c r="B747" s="233" t="n"/>
      <c r="H747" s="238" t="n"/>
      <c r="I747" s="234" t="n"/>
      <c r="J747" s="238" t="n"/>
      <c r="K747" s="234" t="n"/>
      <c r="L747" s="238" t="n"/>
      <c r="M747" s="138" t="n"/>
      <c r="O747" s="138" t="n"/>
      <c r="P747" s="152" t="n"/>
      <c r="Q747" s="234" t="n"/>
      <c r="S747" s="138" t="n"/>
      <c r="T747" s="152" t="n"/>
      <c r="U747" s="234" t="n"/>
      <c r="W747" s="138" t="n"/>
      <c r="Y747" s="138" t="n"/>
      <c r="AA747" s="138" t="n"/>
      <c r="AC747" s="138" t="n"/>
      <c r="AE747" s="138" t="n"/>
      <c r="AG747" s="138" t="n"/>
      <c r="AI747" s="138" t="n"/>
      <c r="AJ747" s="239" t="n"/>
    </row>
    <row customHeight="1" ht="15.75" r="748" s="136" spans="1:53">
      <c r="B748" s="233" t="n"/>
      <c r="H748" s="238" t="n"/>
      <c r="I748" s="234" t="n"/>
      <c r="J748" s="238" t="n"/>
      <c r="K748" s="234" t="n"/>
      <c r="L748" s="238" t="n"/>
      <c r="M748" s="138" t="n"/>
      <c r="O748" s="138" t="n"/>
      <c r="P748" s="181" t="n"/>
      <c r="Q748" s="234" t="n"/>
      <c r="S748" s="138" t="n"/>
      <c r="T748" s="181" t="n"/>
      <c r="U748" s="234" t="n"/>
      <c r="W748" s="138" t="n"/>
      <c r="Y748" s="138" t="n"/>
      <c r="AA748" s="138" t="n"/>
      <c r="AC748" s="138" t="n"/>
      <c r="AE748" s="138" t="n"/>
      <c r="AG748" s="138" t="n"/>
      <c r="AI748" s="138" t="n"/>
      <c r="AJ748" s="239" t="n"/>
    </row>
    <row customHeight="1" ht="15.75" r="749" s="136" spans="1:53">
      <c r="B749" s="233" t="n"/>
      <c r="H749" s="238" t="n"/>
      <c r="I749" s="234" t="n"/>
      <c r="J749" s="238" t="n"/>
      <c r="K749" s="234" t="n"/>
      <c r="L749" s="238" t="n"/>
      <c r="M749" s="138" t="n"/>
      <c r="O749" s="138" t="n"/>
      <c r="P749" s="152" t="n"/>
      <c r="Q749" s="234" t="n"/>
      <c r="S749" s="138" t="n"/>
      <c r="T749" s="152" t="n"/>
      <c r="U749" s="234" t="n"/>
      <c r="W749" s="138" t="n"/>
      <c r="Y749" s="138" t="n"/>
      <c r="AA749" s="138" t="n"/>
      <c r="AC749" s="138" t="n"/>
      <c r="AE749" s="138" t="n"/>
      <c r="AG749" s="138" t="n"/>
      <c r="AI749" s="138" t="n"/>
      <c r="AJ749" s="239" t="n"/>
    </row>
    <row customHeight="1" ht="15.75" r="750" s="136" spans="1:53">
      <c r="B750" s="233" t="n"/>
      <c r="H750" s="238" t="n"/>
      <c r="I750" s="234" t="n"/>
      <c r="J750" s="238" t="n"/>
      <c r="K750" s="234" t="n"/>
      <c r="L750" s="238" t="n"/>
      <c r="M750" s="138" t="n"/>
      <c r="O750" s="138" t="n"/>
      <c r="P750" s="181" t="n"/>
      <c r="Q750" s="234" t="n"/>
      <c r="S750" s="138" t="n"/>
      <c r="T750" s="181" t="n"/>
      <c r="U750" s="234" t="n"/>
      <c r="W750" s="138" t="n"/>
      <c r="Y750" s="138" t="n"/>
      <c r="AA750" s="138" t="n"/>
      <c r="AC750" s="138" t="n"/>
      <c r="AE750" s="138" t="n"/>
      <c r="AG750" s="138" t="n"/>
      <c r="AI750" s="138" t="n"/>
      <c r="AJ750" s="239" t="n"/>
    </row>
    <row customHeight="1" ht="15.75" r="751" s="136" spans="1:53">
      <c r="B751" s="233" t="n"/>
      <c r="H751" s="238" t="n"/>
      <c r="I751" s="234" t="n"/>
      <c r="J751" s="238" t="n"/>
      <c r="K751" s="234" t="n"/>
      <c r="L751" s="238" t="n"/>
      <c r="M751" s="138" t="n"/>
      <c r="O751" s="138" t="n"/>
      <c r="P751" s="152" t="n"/>
      <c r="Q751" s="234" t="n"/>
      <c r="S751" s="138" t="n"/>
      <c r="T751" s="152" t="n"/>
      <c r="U751" s="234" t="n"/>
      <c r="W751" s="138" t="n"/>
      <c r="Y751" s="138" t="n"/>
      <c r="AA751" s="138" t="n"/>
      <c r="AC751" s="138" t="n"/>
      <c r="AE751" s="138" t="n"/>
      <c r="AG751" s="138" t="n"/>
      <c r="AI751" s="138" t="n"/>
      <c r="AJ751" s="239" t="n"/>
    </row>
    <row customHeight="1" ht="15.75" r="752" s="136" spans="1:53">
      <c r="B752" s="233" t="n"/>
      <c r="H752" s="238" t="n"/>
      <c r="I752" s="234" t="n"/>
      <c r="J752" s="238" t="n"/>
      <c r="K752" s="234" t="n"/>
      <c r="L752" s="238" t="n"/>
      <c r="M752" s="138" t="n"/>
      <c r="O752" s="138" t="n"/>
      <c r="P752" s="181" t="n"/>
      <c r="Q752" s="234" t="n"/>
      <c r="S752" s="138" t="n"/>
      <c r="T752" s="181" t="n"/>
      <c r="U752" s="234" t="n"/>
      <c r="W752" s="138" t="n"/>
      <c r="Y752" s="138" t="n"/>
      <c r="AA752" s="138" t="n"/>
      <c r="AC752" s="138" t="n"/>
      <c r="AE752" s="138" t="n"/>
      <c r="AG752" s="138" t="n"/>
      <c r="AI752" s="138" t="n"/>
      <c r="AJ752" s="239" t="n"/>
    </row>
    <row customHeight="1" ht="15.75" r="753" s="136" spans="1:53">
      <c r="B753" s="233" t="n"/>
      <c r="H753" s="238" t="n"/>
      <c r="I753" s="234" t="n"/>
      <c r="J753" s="238" t="n"/>
      <c r="K753" s="234" t="n"/>
      <c r="L753" s="238" t="n"/>
      <c r="M753" s="138" t="n"/>
      <c r="O753" s="138" t="n"/>
      <c r="P753" s="152" t="n"/>
      <c r="Q753" s="234" t="n"/>
      <c r="S753" s="138" t="n"/>
      <c r="T753" s="152" t="n"/>
      <c r="U753" s="234" t="n"/>
      <c r="W753" s="138" t="n"/>
      <c r="Y753" s="138" t="n"/>
      <c r="AA753" s="138" t="n"/>
      <c r="AC753" s="138" t="n"/>
      <c r="AE753" s="138" t="n"/>
      <c r="AG753" s="138" t="n"/>
      <c r="AI753" s="138" t="n"/>
      <c r="AJ753" s="239" t="n"/>
    </row>
    <row customHeight="1" ht="15.75" r="754" s="136" spans="1:53">
      <c r="B754" s="233" t="n"/>
      <c r="H754" s="238" t="n"/>
      <c r="I754" s="234" t="n"/>
      <c r="J754" s="238" t="n"/>
      <c r="K754" s="234" t="n"/>
      <c r="L754" s="238" t="n"/>
      <c r="M754" s="138" t="n"/>
      <c r="O754" s="138" t="n"/>
      <c r="P754" s="181" t="n"/>
      <c r="Q754" s="234" t="n"/>
      <c r="S754" s="138" t="n"/>
      <c r="T754" s="181" t="n"/>
      <c r="U754" s="234" t="n"/>
      <c r="W754" s="138" t="n"/>
      <c r="Y754" s="138" t="n"/>
      <c r="AA754" s="138" t="n"/>
      <c r="AC754" s="138" t="n"/>
      <c r="AE754" s="138" t="n"/>
      <c r="AG754" s="138" t="n"/>
      <c r="AI754" s="138" t="n"/>
      <c r="AJ754" s="239" t="n"/>
    </row>
    <row customHeight="1" ht="15.75" r="755" s="136" spans="1:53">
      <c r="B755" s="233" t="n"/>
      <c r="H755" s="238" t="n"/>
      <c r="I755" s="234" t="n"/>
      <c r="J755" s="238" t="n"/>
      <c r="K755" s="234" t="n"/>
      <c r="L755" s="238" t="n"/>
      <c r="M755" s="138" t="n"/>
      <c r="O755" s="138" t="n"/>
      <c r="P755" s="152" t="n"/>
      <c r="Q755" s="234" t="n"/>
      <c r="S755" s="138" t="n"/>
      <c r="T755" s="152" t="n"/>
      <c r="U755" s="234" t="n"/>
      <c r="W755" s="138" t="n"/>
      <c r="Y755" s="138" t="n"/>
      <c r="AA755" s="138" t="n"/>
      <c r="AC755" s="138" t="n"/>
      <c r="AE755" s="138" t="n"/>
      <c r="AG755" s="138" t="n"/>
      <c r="AI755" s="138" t="n"/>
      <c r="AJ755" s="239" t="n"/>
    </row>
    <row customHeight="1" ht="15.75" r="756" s="136" spans="1:53">
      <c r="B756" s="233" t="n"/>
      <c r="H756" s="238" t="n"/>
      <c r="I756" s="234" t="n"/>
      <c r="J756" s="238" t="n"/>
      <c r="K756" s="234" t="n"/>
      <c r="L756" s="238" t="n"/>
      <c r="M756" s="138" t="n"/>
      <c r="O756" s="138" t="n"/>
      <c r="P756" s="181" t="n"/>
      <c r="Q756" s="234" t="n"/>
      <c r="S756" s="138" t="n"/>
      <c r="T756" s="181" t="n"/>
      <c r="U756" s="234" t="n"/>
      <c r="W756" s="138" t="n"/>
      <c r="Y756" s="138" t="n"/>
      <c r="AA756" s="138" t="n"/>
      <c r="AC756" s="138" t="n"/>
      <c r="AE756" s="138" t="n"/>
      <c r="AG756" s="138" t="n"/>
      <c r="AI756" s="138" t="n"/>
      <c r="AJ756" s="239" t="n"/>
    </row>
    <row customHeight="1" ht="15.75" r="757" s="136" spans="1:53">
      <c r="B757" s="233" t="n"/>
      <c r="H757" s="238" t="n"/>
      <c r="I757" s="234" t="n"/>
      <c r="J757" s="238" t="n"/>
      <c r="K757" s="234" t="n"/>
      <c r="L757" s="238" t="n"/>
      <c r="M757" s="138" t="n"/>
      <c r="O757" s="138" t="n"/>
      <c r="P757" s="152" t="n"/>
      <c r="Q757" s="234" t="n"/>
      <c r="S757" s="138" t="n"/>
      <c r="T757" s="152" t="n"/>
      <c r="U757" s="234" t="n"/>
      <c r="W757" s="138" t="n"/>
      <c r="Y757" s="138" t="n"/>
      <c r="AA757" s="138" t="n"/>
      <c r="AC757" s="138" t="n"/>
      <c r="AE757" s="138" t="n"/>
      <c r="AG757" s="138" t="n"/>
      <c r="AI757" s="138" t="n"/>
      <c r="AJ757" s="239" t="n"/>
    </row>
    <row customHeight="1" ht="15.75" r="758" s="136" spans="1:53">
      <c r="B758" s="233" t="n"/>
      <c r="H758" s="238" t="n"/>
      <c r="I758" s="234" t="n"/>
      <c r="J758" s="238" t="n"/>
      <c r="K758" s="234" t="n"/>
      <c r="L758" s="238" t="n"/>
      <c r="M758" s="138" t="n"/>
      <c r="O758" s="138" t="n"/>
      <c r="P758" s="181" t="n"/>
      <c r="Q758" s="234" t="n"/>
      <c r="S758" s="138" t="n"/>
      <c r="T758" s="181" t="n"/>
      <c r="U758" s="234" t="n"/>
      <c r="W758" s="138" t="n"/>
      <c r="Y758" s="138" t="n"/>
      <c r="AA758" s="138" t="n"/>
      <c r="AC758" s="138" t="n"/>
      <c r="AE758" s="138" t="n"/>
      <c r="AG758" s="138" t="n"/>
      <c r="AI758" s="138" t="n"/>
      <c r="AJ758" s="239" t="n"/>
    </row>
    <row customHeight="1" ht="15.75" r="759" s="136" spans="1:53">
      <c r="B759" s="233" t="n"/>
      <c r="H759" s="238" t="n"/>
      <c r="I759" s="234" t="n"/>
      <c r="J759" s="238" t="n"/>
      <c r="K759" s="234" t="n"/>
      <c r="L759" s="238" t="n"/>
      <c r="M759" s="138" t="n"/>
      <c r="O759" s="138" t="n"/>
      <c r="P759" s="152" t="n"/>
      <c r="Q759" s="234" t="n"/>
      <c r="S759" s="138" t="n"/>
      <c r="T759" s="152" t="n"/>
      <c r="U759" s="234" t="n"/>
      <c r="W759" s="138" t="n"/>
      <c r="Y759" s="138" t="n"/>
      <c r="AA759" s="138" t="n"/>
      <c r="AC759" s="138" t="n"/>
      <c r="AE759" s="138" t="n"/>
      <c r="AG759" s="138" t="n"/>
      <c r="AI759" s="138" t="n"/>
      <c r="AJ759" s="239" t="n"/>
    </row>
    <row customHeight="1" ht="15.75" r="760" s="136" spans="1:53">
      <c r="B760" s="233" t="n"/>
      <c r="H760" s="238" t="n"/>
      <c r="I760" s="234" t="n"/>
      <c r="J760" s="238" t="n"/>
      <c r="K760" s="234" t="n"/>
      <c r="L760" s="238" t="n"/>
      <c r="M760" s="138" t="n"/>
      <c r="O760" s="138" t="n"/>
      <c r="P760" s="181" t="n"/>
      <c r="Q760" s="234" t="n"/>
      <c r="S760" s="138" t="n"/>
      <c r="T760" s="181" t="n"/>
      <c r="U760" s="234" t="n"/>
      <c r="W760" s="138" t="n"/>
      <c r="Y760" s="138" t="n"/>
      <c r="AA760" s="138" t="n"/>
      <c r="AC760" s="138" t="n"/>
      <c r="AE760" s="138" t="n"/>
      <c r="AG760" s="138" t="n"/>
      <c r="AI760" s="138" t="n"/>
      <c r="AJ760" s="239" t="n"/>
    </row>
    <row customHeight="1" ht="15.75" r="761" s="136" spans="1:53">
      <c r="B761" s="233" t="n"/>
      <c r="H761" s="238" t="n"/>
      <c r="I761" s="234" t="n"/>
      <c r="J761" s="238" t="n"/>
      <c r="K761" s="234" t="n"/>
      <c r="L761" s="238" t="n"/>
      <c r="M761" s="138" t="n"/>
      <c r="O761" s="138" t="n"/>
      <c r="P761" s="152" t="n"/>
      <c r="Q761" s="234" t="n"/>
      <c r="S761" s="138" t="n"/>
      <c r="T761" s="152" t="n"/>
      <c r="U761" s="234" t="n"/>
      <c r="W761" s="138" t="n"/>
      <c r="Y761" s="138" t="n"/>
      <c r="AA761" s="138" t="n"/>
      <c r="AC761" s="138" t="n"/>
      <c r="AE761" s="138" t="n"/>
      <c r="AG761" s="138" t="n"/>
      <c r="AI761" s="138" t="n"/>
      <c r="AJ761" s="239" t="n"/>
    </row>
    <row customHeight="1" ht="15.75" r="762" s="136" spans="1:53">
      <c r="B762" s="233" t="n"/>
      <c r="H762" s="238" t="n"/>
      <c r="I762" s="234" t="n"/>
      <c r="J762" s="238" t="n"/>
      <c r="K762" s="234" t="n"/>
      <c r="L762" s="238" t="n"/>
      <c r="M762" s="138" t="n"/>
      <c r="O762" s="138" t="n"/>
      <c r="P762" s="181" t="n"/>
      <c r="Q762" s="234" t="n"/>
      <c r="S762" s="138" t="n"/>
      <c r="T762" s="181" t="n"/>
      <c r="U762" s="234" t="n"/>
      <c r="W762" s="138" t="n"/>
      <c r="Y762" s="138" t="n"/>
      <c r="AA762" s="138" t="n"/>
      <c r="AC762" s="138" t="n"/>
      <c r="AE762" s="138" t="n"/>
      <c r="AG762" s="138" t="n"/>
      <c r="AI762" s="138" t="n"/>
      <c r="AJ762" s="239" t="n"/>
    </row>
    <row customHeight="1" ht="15.75" r="763" s="136" spans="1:53">
      <c r="B763" s="233" t="n"/>
      <c r="H763" s="238" t="n"/>
      <c r="I763" s="234" t="n"/>
      <c r="J763" s="238" t="n"/>
      <c r="K763" s="234" t="n"/>
      <c r="L763" s="238" t="n"/>
      <c r="M763" s="138" t="n"/>
      <c r="O763" s="138" t="n"/>
      <c r="P763" s="152" t="n"/>
      <c r="Q763" s="234" t="n"/>
      <c r="S763" s="138" t="n"/>
      <c r="T763" s="152" t="n"/>
      <c r="U763" s="234" t="n"/>
      <c r="W763" s="138" t="n"/>
      <c r="Y763" s="138" t="n"/>
      <c r="AA763" s="138" t="n"/>
      <c r="AC763" s="138" t="n"/>
      <c r="AE763" s="138" t="n"/>
      <c r="AG763" s="138" t="n"/>
      <c r="AI763" s="138" t="n"/>
      <c r="AJ763" s="239" t="n"/>
    </row>
    <row customHeight="1" ht="15.75" r="764" s="136" spans="1:53">
      <c r="B764" s="233" t="n"/>
      <c r="H764" s="238" t="n"/>
      <c r="I764" s="234" t="n"/>
      <c r="J764" s="238" t="n"/>
      <c r="K764" s="234" t="n"/>
      <c r="L764" s="238" t="n"/>
      <c r="M764" s="138" t="n"/>
      <c r="O764" s="138" t="n"/>
      <c r="P764" s="181" t="n"/>
      <c r="Q764" s="234" t="n"/>
      <c r="S764" s="138" t="n"/>
      <c r="T764" s="181" t="n"/>
      <c r="U764" s="234" t="n"/>
      <c r="W764" s="138" t="n"/>
      <c r="Y764" s="138" t="n"/>
      <c r="AA764" s="138" t="n"/>
      <c r="AC764" s="138" t="n"/>
      <c r="AE764" s="138" t="n"/>
      <c r="AG764" s="138" t="n"/>
      <c r="AI764" s="138" t="n"/>
      <c r="AJ764" s="239" t="n"/>
    </row>
    <row customHeight="1" ht="15.75" r="765" s="136" spans="1:53">
      <c r="B765" s="233" t="n"/>
      <c r="H765" s="238" t="n"/>
      <c r="I765" s="234" t="n"/>
      <c r="J765" s="238" t="n"/>
      <c r="K765" s="234" t="n"/>
      <c r="L765" s="238" t="n"/>
      <c r="M765" s="138" t="n"/>
      <c r="O765" s="138" t="n"/>
      <c r="P765" s="152" t="n"/>
      <c r="Q765" s="234" t="n"/>
      <c r="S765" s="138" t="n"/>
      <c r="T765" s="152" t="n"/>
      <c r="U765" s="234" t="n"/>
      <c r="W765" s="138" t="n"/>
      <c r="Y765" s="138" t="n"/>
      <c r="AA765" s="138" t="n"/>
      <c r="AC765" s="138" t="n"/>
      <c r="AE765" s="138" t="n"/>
      <c r="AG765" s="138" t="n"/>
      <c r="AI765" s="138" t="n"/>
      <c r="AJ765" s="239" t="n"/>
    </row>
    <row customHeight="1" ht="15.75" r="766" s="136" spans="1:53">
      <c r="B766" s="233" t="n"/>
      <c r="H766" s="238" t="n"/>
      <c r="I766" s="234" t="n"/>
      <c r="J766" s="238" t="n"/>
      <c r="K766" s="234" t="n"/>
      <c r="L766" s="238" t="n"/>
      <c r="M766" s="138" t="n"/>
      <c r="O766" s="138" t="n"/>
      <c r="P766" s="181" t="n"/>
      <c r="Q766" s="234" t="n"/>
      <c r="S766" s="138" t="n"/>
      <c r="T766" s="181" t="n"/>
      <c r="U766" s="234" t="n"/>
      <c r="W766" s="138" t="n"/>
      <c r="Y766" s="138" t="n"/>
      <c r="AA766" s="138" t="n"/>
      <c r="AC766" s="138" t="n"/>
      <c r="AE766" s="138" t="n"/>
      <c r="AG766" s="138" t="n"/>
      <c r="AI766" s="138" t="n"/>
      <c r="AJ766" s="239" t="n"/>
    </row>
    <row customHeight="1" ht="15.75" r="767" s="136" spans="1:53">
      <c r="B767" s="233" t="n"/>
      <c r="H767" s="238" t="n"/>
      <c r="I767" s="234" t="n"/>
      <c r="J767" s="238" t="n"/>
      <c r="K767" s="234" t="n"/>
      <c r="L767" s="238" t="n"/>
      <c r="M767" s="138" t="n"/>
      <c r="O767" s="138" t="n"/>
      <c r="P767" s="152" t="n"/>
      <c r="Q767" s="234" t="n"/>
      <c r="S767" s="138" t="n"/>
      <c r="T767" s="152" t="n"/>
      <c r="U767" s="234" t="n"/>
      <c r="W767" s="138" t="n"/>
      <c r="Y767" s="138" t="n"/>
      <c r="AA767" s="138" t="n"/>
      <c r="AC767" s="138" t="n"/>
      <c r="AE767" s="138" t="n"/>
      <c r="AG767" s="138" t="n"/>
      <c r="AI767" s="138" t="n"/>
      <c r="AJ767" s="239" t="n"/>
    </row>
    <row customHeight="1" ht="15.75" r="768" s="136" spans="1:53">
      <c r="B768" s="233" t="n"/>
      <c r="H768" s="238" t="n"/>
      <c r="I768" s="234" t="n"/>
      <c r="J768" s="238" t="n"/>
      <c r="K768" s="234" t="n"/>
      <c r="L768" s="238" t="n"/>
      <c r="M768" s="138" t="n"/>
      <c r="O768" s="138" t="n"/>
      <c r="P768" s="181" t="n"/>
      <c r="Q768" s="234" t="n"/>
      <c r="S768" s="138" t="n"/>
      <c r="T768" s="181" t="n"/>
      <c r="U768" s="234" t="n"/>
      <c r="W768" s="138" t="n"/>
      <c r="Y768" s="138" t="n"/>
      <c r="AA768" s="138" t="n"/>
      <c r="AC768" s="138" t="n"/>
      <c r="AE768" s="138" t="n"/>
      <c r="AG768" s="138" t="n"/>
      <c r="AI768" s="138" t="n"/>
      <c r="AJ768" s="239" t="n"/>
    </row>
    <row customHeight="1" ht="15.75" r="769" s="136" spans="1:53">
      <c r="B769" s="233" t="n"/>
      <c r="H769" s="238" t="n"/>
      <c r="I769" s="234" t="n"/>
      <c r="J769" s="238" t="n"/>
      <c r="K769" s="234" t="n"/>
      <c r="L769" s="238" t="n"/>
      <c r="M769" s="138" t="n"/>
      <c r="O769" s="138" t="n"/>
      <c r="P769" s="152" t="n"/>
      <c r="Q769" s="234" t="n"/>
      <c r="S769" s="138" t="n"/>
      <c r="T769" s="152" t="n"/>
      <c r="U769" s="234" t="n"/>
      <c r="W769" s="138" t="n"/>
      <c r="Y769" s="138" t="n"/>
      <c r="AA769" s="138" t="n"/>
      <c r="AC769" s="138" t="n"/>
      <c r="AE769" s="138" t="n"/>
      <c r="AG769" s="138" t="n"/>
      <c r="AI769" s="138" t="n"/>
      <c r="AJ769" s="239" t="n"/>
    </row>
    <row customHeight="1" ht="15.75" r="770" s="136" spans="1:53">
      <c r="B770" s="233" t="n"/>
      <c r="H770" s="238" t="n"/>
      <c r="I770" s="234" t="n"/>
      <c r="J770" s="238" t="n"/>
      <c r="K770" s="234" t="n"/>
      <c r="L770" s="238" t="n"/>
      <c r="M770" s="138" t="n"/>
      <c r="O770" s="138" t="n"/>
      <c r="P770" s="181" t="n"/>
      <c r="Q770" s="234" t="n"/>
      <c r="S770" s="138" t="n"/>
      <c r="T770" s="181" t="n"/>
      <c r="U770" s="234" t="n"/>
      <c r="W770" s="138" t="n"/>
      <c r="Y770" s="138" t="n"/>
      <c r="AA770" s="138" t="n"/>
      <c r="AC770" s="138" t="n"/>
      <c r="AE770" s="138" t="n"/>
      <c r="AG770" s="138" t="n"/>
      <c r="AI770" s="138" t="n"/>
      <c r="AJ770" s="239" t="n"/>
    </row>
    <row customHeight="1" ht="15.75" r="771" s="136" spans="1:53">
      <c r="B771" s="233" t="n"/>
      <c r="H771" s="238" t="n"/>
      <c r="I771" s="234" t="n"/>
      <c r="J771" s="238" t="n"/>
      <c r="K771" s="234" t="n"/>
      <c r="L771" s="238" t="n"/>
      <c r="M771" s="138" t="n"/>
      <c r="O771" s="138" t="n"/>
      <c r="P771" s="152" t="n"/>
      <c r="Q771" s="234" t="n"/>
      <c r="S771" s="138" t="n"/>
      <c r="T771" s="152" t="n"/>
      <c r="U771" s="234" t="n"/>
      <c r="W771" s="138" t="n"/>
      <c r="Y771" s="138" t="n"/>
      <c r="AA771" s="138" t="n"/>
      <c r="AC771" s="138" t="n"/>
      <c r="AE771" s="138" t="n"/>
      <c r="AG771" s="138" t="n"/>
      <c r="AI771" s="138" t="n"/>
      <c r="AJ771" s="239" t="n"/>
    </row>
    <row customHeight="1" ht="15.75" r="772" s="136" spans="1:53">
      <c r="B772" s="233" t="n"/>
      <c r="H772" s="238" t="n"/>
      <c r="I772" s="234" t="n"/>
      <c r="J772" s="238" t="n"/>
      <c r="K772" s="234" t="n"/>
      <c r="L772" s="238" t="n"/>
      <c r="M772" s="138" t="n"/>
      <c r="O772" s="138" t="n"/>
      <c r="P772" s="181" t="n"/>
      <c r="Q772" s="234" t="n"/>
      <c r="S772" s="138" t="n"/>
      <c r="T772" s="181" t="n"/>
      <c r="U772" s="234" t="n"/>
      <c r="W772" s="138" t="n"/>
      <c r="Y772" s="138" t="n"/>
      <c r="AA772" s="138" t="n"/>
      <c r="AC772" s="138" t="n"/>
      <c r="AE772" s="138" t="n"/>
      <c r="AG772" s="138" t="n"/>
      <c r="AI772" s="138" t="n"/>
      <c r="AJ772" s="239" t="n"/>
    </row>
    <row customHeight="1" ht="15.75" r="773" s="136" spans="1:53">
      <c r="B773" s="233" t="n"/>
      <c r="H773" s="238" t="n"/>
      <c r="I773" s="234" t="n"/>
      <c r="J773" s="238" t="n"/>
      <c r="K773" s="234" t="n"/>
      <c r="L773" s="238" t="n"/>
      <c r="M773" s="138" t="n"/>
      <c r="O773" s="138" t="n"/>
      <c r="P773" s="152" t="n"/>
      <c r="Q773" s="234" t="n"/>
      <c r="S773" s="138" t="n"/>
      <c r="T773" s="152" t="n"/>
      <c r="U773" s="234" t="n"/>
      <c r="W773" s="138" t="n"/>
      <c r="Y773" s="138" t="n"/>
      <c r="AA773" s="138" t="n"/>
      <c r="AC773" s="138" t="n"/>
      <c r="AE773" s="138" t="n"/>
      <c r="AG773" s="138" t="n"/>
      <c r="AI773" s="138" t="n"/>
      <c r="AJ773" s="239" t="n"/>
    </row>
    <row customHeight="1" ht="15.75" r="774" s="136" spans="1:53">
      <c r="B774" s="233" t="n"/>
      <c r="H774" s="238" t="n"/>
      <c r="I774" s="234" t="n"/>
      <c r="J774" s="238" t="n"/>
      <c r="K774" s="234" t="n"/>
      <c r="L774" s="238" t="n"/>
      <c r="M774" s="138" t="n"/>
      <c r="O774" s="138" t="n"/>
      <c r="P774" s="181" t="n"/>
      <c r="Q774" s="234" t="n"/>
      <c r="S774" s="138" t="n"/>
      <c r="T774" s="181" t="n"/>
      <c r="U774" s="234" t="n"/>
      <c r="W774" s="138" t="n"/>
      <c r="Y774" s="138" t="n"/>
      <c r="AA774" s="138" t="n"/>
      <c r="AC774" s="138" t="n"/>
      <c r="AE774" s="138" t="n"/>
      <c r="AG774" s="138" t="n"/>
      <c r="AI774" s="138" t="n"/>
      <c r="AJ774" s="239" t="n"/>
    </row>
    <row customHeight="1" ht="15.75" r="775" s="136" spans="1:53">
      <c r="B775" s="233" t="n"/>
      <c r="H775" s="238" t="n"/>
      <c r="I775" s="234" t="n"/>
      <c r="J775" s="238" t="n"/>
      <c r="K775" s="234" t="n"/>
      <c r="L775" s="238" t="n"/>
      <c r="M775" s="138" t="n"/>
      <c r="O775" s="138" t="n"/>
      <c r="P775" s="152" t="n"/>
      <c r="Q775" s="234" t="n"/>
      <c r="S775" s="138" t="n"/>
      <c r="T775" s="152" t="n"/>
      <c r="U775" s="234" t="n"/>
      <c r="W775" s="138" t="n"/>
      <c r="Y775" s="138" t="n"/>
      <c r="AA775" s="138" t="n"/>
      <c r="AC775" s="138" t="n"/>
      <c r="AE775" s="138" t="n"/>
      <c r="AG775" s="138" t="n"/>
      <c r="AI775" s="138" t="n"/>
      <c r="AJ775" s="239" t="n"/>
    </row>
    <row customHeight="1" ht="15.75" r="776" s="136" spans="1:53">
      <c r="B776" s="233" t="n"/>
      <c r="H776" s="238" t="n"/>
      <c r="I776" s="234" t="n"/>
      <c r="J776" s="238" t="n"/>
      <c r="K776" s="234" t="n"/>
      <c r="L776" s="238" t="n"/>
      <c r="M776" s="138" t="n"/>
      <c r="O776" s="138" t="n"/>
      <c r="P776" s="181" t="n"/>
      <c r="Q776" s="234" t="n"/>
      <c r="S776" s="138" t="n"/>
      <c r="T776" s="181" t="n"/>
      <c r="U776" s="234" t="n"/>
      <c r="W776" s="138" t="n"/>
      <c r="Y776" s="138" t="n"/>
      <c r="AA776" s="138" t="n"/>
      <c r="AC776" s="138" t="n"/>
      <c r="AE776" s="138" t="n"/>
      <c r="AG776" s="138" t="n"/>
      <c r="AI776" s="138" t="n"/>
      <c r="AJ776" s="239" t="n"/>
    </row>
    <row customHeight="1" ht="15.75" r="777" s="136" spans="1:53">
      <c r="B777" s="233" t="n"/>
      <c r="H777" s="238" t="n"/>
      <c r="I777" s="234" t="n"/>
      <c r="J777" s="238" t="n"/>
      <c r="K777" s="234" t="n"/>
      <c r="L777" s="238" t="n"/>
      <c r="M777" s="138" t="n"/>
      <c r="O777" s="138" t="n"/>
      <c r="P777" s="152" t="n"/>
      <c r="Q777" s="234" t="n"/>
      <c r="S777" s="138" t="n"/>
      <c r="T777" s="152" t="n"/>
      <c r="U777" s="234" t="n"/>
      <c r="W777" s="138" t="n"/>
      <c r="Y777" s="138" t="n"/>
      <c r="AA777" s="138" t="n"/>
      <c r="AC777" s="138" t="n"/>
      <c r="AE777" s="138" t="n"/>
      <c r="AG777" s="138" t="n"/>
      <c r="AI777" s="138" t="n"/>
      <c r="AJ777" s="239" t="n"/>
    </row>
    <row customHeight="1" ht="15.75" r="778" s="136" spans="1:53">
      <c r="B778" s="233" t="n"/>
      <c r="H778" s="238" t="n"/>
      <c r="I778" s="234" t="n"/>
      <c r="J778" s="238" t="n"/>
      <c r="K778" s="234" t="n"/>
      <c r="L778" s="238" t="n"/>
      <c r="M778" s="138" t="n"/>
      <c r="O778" s="138" t="n"/>
      <c r="P778" s="181" t="n"/>
      <c r="Q778" s="234" t="n"/>
      <c r="S778" s="138" t="n"/>
      <c r="T778" s="181" t="n"/>
      <c r="U778" s="234" t="n"/>
      <c r="W778" s="138" t="n"/>
      <c r="Y778" s="138" t="n"/>
      <c r="AA778" s="138" t="n"/>
      <c r="AC778" s="138" t="n"/>
      <c r="AE778" s="138" t="n"/>
      <c r="AG778" s="138" t="n"/>
      <c r="AI778" s="138" t="n"/>
      <c r="AJ778" s="239" t="n"/>
    </row>
    <row customHeight="1" ht="15.75" r="779" s="136" spans="1:53">
      <c r="B779" s="233" t="n"/>
      <c r="H779" s="238" t="n"/>
      <c r="I779" s="234" t="n"/>
      <c r="J779" s="238" t="n"/>
      <c r="K779" s="234" t="n"/>
      <c r="L779" s="238" t="n"/>
      <c r="M779" s="138" t="n"/>
      <c r="O779" s="138" t="n"/>
      <c r="P779" s="152" t="n"/>
      <c r="Q779" s="234" t="n"/>
      <c r="S779" s="138" t="n"/>
      <c r="T779" s="152" t="n"/>
      <c r="U779" s="234" t="n"/>
      <c r="W779" s="138" t="n"/>
      <c r="Y779" s="138" t="n"/>
      <c r="AA779" s="138" t="n"/>
      <c r="AC779" s="138" t="n"/>
      <c r="AE779" s="138" t="n"/>
      <c r="AG779" s="138" t="n"/>
      <c r="AI779" s="138" t="n"/>
      <c r="AJ779" s="239" t="n"/>
    </row>
    <row customHeight="1" ht="15.75" r="780" s="136" spans="1:53">
      <c r="B780" s="233" t="n"/>
      <c r="H780" s="238" t="n"/>
      <c r="I780" s="234" t="n"/>
      <c r="J780" s="238" t="n"/>
      <c r="K780" s="234" t="n"/>
      <c r="L780" s="238" t="n"/>
      <c r="M780" s="138" t="n"/>
      <c r="O780" s="138" t="n"/>
      <c r="P780" s="181" t="n"/>
      <c r="Q780" s="234" t="n"/>
      <c r="S780" s="138" t="n"/>
      <c r="T780" s="181" t="n"/>
      <c r="U780" s="234" t="n"/>
      <c r="W780" s="138" t="n"/>
      <c r="Y780" s="138" t="n"/>
      <c r="AA780" s="138" t="n"/>
      <c r="AC780" s="138" t="n"/>
      <c r="AE780" s="138" t="n"/>
      <c r="AG780" s="138" t="n"/>
      <c r="AI780" s="138" t="n"/>
      <c r="AJ780" s="239" t="n"/>
    </row>
    <row customHeight="1" ht="15.75" r="781" s="136" spans="1:53">
      <c r="B781" s="233" t="n"/>
      <c r="H781" s="238" t="n"/>
      <c r="I781" s="234" t="n"/>
      <c r="J781" s="238" t="n"/>
      <c r="K781" s="234" t="n"/>
      <c r="L781" s="238" t="n"/>
      <c r="M781" s="138" t="n"/>
      <c r="O781" s="138" t="n"/>
      <c r="P781" s="152" t="n"/>
      <c r="Q781" s="234" t="n"/>
      <c r="S781" s="138" t="n"/>
      <c r="T781" s="152" t="n"/>
      <c r="U781" s="234" t="n"/>
      <c r="W781" s="138" t="n"/>
      <c r="Y781" s="138" t="n"/>
      <c r="AA781" s="138" t="n"/>
      <c r="AC781" s="138" t="n"/>
      <c r="AE781" s="138" t="n"/>
      <c r="AG781" s="138" t="n"/>
      <c r="AI781" s="138" t="n"/>
      <c r="AJ781" s="239" t="n"/>
    </row>
    <row customHeight="1" ht="15.75" r="782" s="136" spans="1:53">
      <c r="B782" s="233" t="n"/>
      <c r="H782" s="238" t="n"/>
      <c r="I782" s="234" t="n"/>
      <c r="J782" s="238" t="n"/>
      <c r="K782" s="234" t="n"/>
      <c r="L782" s="238" t="n"/>
      <c r="M782" s="138" t="n"/>
      <c r="O782" s="138" t="n"/>
      <c r="P782" s="181" t="n"/>
      <c r="Q782" s="234" t="n"/>
      <c r="S782" s="138" t="n"/>
      <c r="T782" s="181" t="n"/>
      <c r="U782" s="234" t="n"/>
      <c r="W782" s="138" t="n"/>
      <c r="Y782" s="138" t="n"/>
      <c r="AA782" s="138" t="n"/>
      <c r="AC782" s="138" t="n"/>
      <c r="AE782" s="138" t="n"/>
      <c r="AG782" s="138" t="n"/>
      <c r="AI782" s="138" t="n"/>
      <c r="AJ782" s="239" t="n"/>
    </row>
    <row customHeight="1" ht="15.75" r="783" s="136" spans="1:53">
      <c r="B783" s="233" t="n"/>
      <c r="H783" s="238" t="n"/>
      <c r="I783" s="234" t="n"/>
      <c r="J783" s="238" t="n"/>
      <c r="K783" s="234" t="n"/>
      <c r="L783" s="238" t="n"/>
      <c r="M783" s="138" t="n"/>
      <c r="O783" s="138" t="n"/>
      <c r="P783" s="152" t="n"/>
      <c r="Q783" s="234" t="n"/>
      <c r="S783" s="138" t="n"/>
      <c r="T783" s="152" t="n"/>
      <c r="U783" s="234" t="n"/>
      <c r="W783" s="138" t="n"/>
      <c r="Y783" s="138" t="n"/>
      <c r="AA783" s="138" t="n"/>
      <c r="AC783" s="138" t="n"/>
      <c r="AE783" s="138" t="n"/>
      <c r="AG783" s="138" t="n"/>
      <c r="AI783" s="138" t="n"/>
      <c r="AJ783" s="239" t="n"/>
    </row>
    <row customHeight="1" ht="15.75" r="784" s="136" spans="1:53">
      <c r="B784" s="233" t="n"/>
      <c r="H784" s="238" t="n"/>
      <c r="I784" s="234" t="n"/>
      <c r="J784" s="238" t="n"/>
      <c r="K784" s="234" t="n"/>
      <c r="L784" s="238" t="n"/>
      <c r="M784" s="138" t="n"/>
      <c r="O784" s="138" t="n"/>
      <c r="P784" s="181" t="n"/>
      <c r="Q784" s="234" t="n"/>
      <c r="S784" s="138" t="n"/>
      <c r="T784" s="181" t="n"/>
      <c r="U784" s="234" t="n"/>
      <c r="W784" s="138" t="n"/>
      <c r="Y784" s="138" t="n"/>
      <c r="AA784" s="138" t="n"/>
      <c r="AC784" s="138" t="n"/>
      <c r="AE784" s="138" t="n"/>
      <c r="AG784" s="138" t="n"/>
      <c r="AI784" s="138" t="n"/>
      <c r="AJ784" s="239" t="n"/>
    </row>
    <row customHeight="1" ht="15.75" r="785" s="136" spans="1:53">
      <c r="B785" s="233" t="n"/>
      <c r="H785" s="238" t="n"/>
      <c r="I785" s="234" t="n"/>
      <c r="J785" s="238" t="n"/>
      <c r="K785" s="234" t="n"/>
      <c r="L785" s="238" t="n"/>
      <c r="M785" s="138" t="n"/>
      <c r="O785" s="138" t="n"/>
      <c r="P785" s="152" t="n"/>
      <c r="Q785" s="234" t="n"/>
      <c r="S785" s="138" t="n"/>
      <c r="T785" s="152" t="n"/>
      <c r="U785" s="234" t="n"/>
      <c r="W785" s="138" t="n"/>
      <c r="Y785" s="138" t="n"/>
      <c r="AA785" s="138" t="n"/>
      <c r="AC785" s="138" t="n"/>
      <c r="AE785" s="138" t="n"/>
      <c r="AG785" s="138" t="n"/>
      <c r="AI785" s="138" t="n"/>
      <c r="AJ785" s="239" t="n"/>
    </row>
    <row customHeight="1" ht="15.75" r="786" s="136" spans="1:53">
      <c r="B786" s="233" t="n"/>
      <c r="H786" s="238" t="n"/>
      <c r="I786" s="234" t="n"/>
      <c r="J786" s="238" t="n"/>
      <c r="K786" s="234" t="n"/>
      <c r="L786" s="238" t="n"/>
      <c r="M786" s="138" t="n"/>
      <c r="O786" s="138" t="n"/>
      <c r="P786" s="181" t="n"/>
      <c r="Q786" s="234" t="n"/>
      <c r="S786" s="138" t="n"/>
      <c r="T786" s="181" t="n"/>
      <c r="U786" s="234" t="n"/>
      <c r="W786" s="138" t="n"/>
      <c r="Y786" s="138" t="n"/>
      <c r="AA786" s="138" t="n"/>
      <c r="AC786" s="138" t="n"/>
      <c r="AE786" s="138" t="n"/>
      <c r="AG786" s="138" t="n"/>
      <c r="AI786" s="138" t="n"/>
      <c r="AJ786" s="239" t="n"/>
    </row>
    <row customHeight="1" ht="15.75" r="787" s="136" spans="1:53">
      <c r="B787" s="233" t="n"/>
      <c r="H787" s="238" t="n"/>
      <c r="I787" s="234" t="n"/>
      <c r="J787" s="238" t="n"/>
      <c r="K787" s="234" t="n"/>
      <c r="L787" s="238" t="n"/>
      <c r="M787" s="138" t="n"/>
      <c r="O787" s="138" t="n"/>
      <c r="P787" s="152" t="n"/>
      <c r="Q787" s="234" t="n"/>
      <c r="S787" s="138" t="n"/>
      <c r="T787" s="152" t="n"/>
      <c r="U787" s="234" t="n"/>
      <c r="W787" s="138" t="n"/>
      <c r="Y787" s="138" t="n"/>
      <c r="AA787" s="138" t="n"/>
      <c r="AC787" s="138" t="n"/>
      <c r="AE787" s="138" t="n"/>
      <c r="AG787" s="138" t="n"/>
      <c r="AI787" s="138" t="n"/>
      <c r="AJ787" s="239" t="n"/>
    </row>
    <row customHeight="1" ht="15.75" r="788" s="136" spans="1:53">
      <c r="B788" s="233" t="n"/>
      <c r="H788" s="238" t="n"/>
      <c r="I788" s="234" t="n"/>
      <c r="J788" s="238" t="n"/>
      <c r="K788" s="234" t="n"/>
      <c r="L788" s="238" t="n"/>
      <c r="M788" s="138" t="n"/>
      <c r="O788" s="138" t="n"/>
      <c r="P788" s="181" t="n"/>
      <c r="Q788" s="234" t="n"/>
      <c r="S788" s="138" t="n"/>
      <c r="T788" s="181" t="n"/>
      <c r="U788" s="234" t="n"/>
      <c r="W788" s="138" t="n"/>
      <c r="Y788" s="138" t="n"/>
      <c r="AA788" s="138" t="n"/>
      <c r="AC788" s="138" t="n"/>
      <c r="AE788" s="138" t="n"/>
      <c r="AG788" s="138" t="n"/>
      <c r="AI788" s="138" t="n"/>
      <c r="AJ788" s="239" t="n"/>
    </row>
    <row customHeight="1" ht="15.75" r="789" s="136" spans="1:53">
      <c r="B789" s="233" t="n"/>
      <c r="H789" s="238" t="n"/>
      <c r="I789" s="234" t="n"/>
      <c r="J789" s="238" t="n"/>
      <c r="K789" s="234" t="n"/>
      <c r="L789" s="238" t="n"/>
      <c r="M789" s="138" t="n"/>
      <c r="O789" s="138" t="n"/>
      <c r="P789" s="152" t="n"/>
      <c r="Q789" s="234" t="n"/>
      <c r="S789" s="138" t="n"/>
      <c r="T789" s="152" t="n"/>
      <c r="U789" s="234" t="n"/>
      <c r="W789" s="138" t="n"/>
      <c r="Y789" s="138" t="n"/>
      <c r="AA789" s="138" t="n"/>
      <c r="AC789" s="138" t="n"/>
      <c r="AE789" s="138" t="n"/>
      <c r="AG789" s="138" t="n"/>
      <c r="AI789" s="138" t="n"/>
      <c r="AJ789" s="239" t="n"/>
    </row>
    <row customHeight="1" ht="15.75" r="790" s="136" spans="1:53">
      <c r="B790" s="233" t="n"/>
      <c r="H790" s="238" t="n"/>
      <c r="I790" s="234" t="n"/>
      <c r="J790" s="238" t="n"/>
      <c r="K790" s="234" t="n"/>
      <c r="L790" s="238" t="n"/>
      <c r="M790" s="138" t="n"/>
      <c r="O790" s="138" t="n"/>
      <c r="P790" s="181" t="n"/>
      <c r="Q790" s="234" t="n"/>
      <c r="S790" s="138" t="n"/>
      <c r="T790" s="181" t="n"/>
      <c r="U790" s="234" t="n"/>
      <c r="W790" s="138" t="n"/>
      <c r="Y790" s="138" t="n"/>
      <c r="AA790" s="138" t="n"/>
      <c r="AC790" s="138" t="n"/>
      <c r="AE790" s="138" t="n"/>
      <c r="AG790" s="138" t="n"/>
      <c r="AI790" s="138" t="n"/>
      <c r="AJ790" s="239" t="n"/>
    </row>
    <row customHeight="1" ht="15.75" r="791" s="136" spans="1:53">
      <c r="B791" s="233" t="n"/>
      <c r="H791" s="238" t="n"/>
      <c r="I791" s="234" t="n"/>
      <c r="J791" s="238" t="n"/>
      <c r="K791" s="234" t="n"/>
      <c r="L791" s="238" t="n"/>
      <c r="M791" s="138" t="n"/>
      <c r="O791" s="138" t="n"/>
      <c r="P791" s="152" t="n"/>
      <c r="Q791" s="234" t="n"/>
      <c r="S791" s="138" t="n"/>
      <c r="T791" s="152" t="n"/>
      <c r="U791" s="234" t="n"/>
      <c r="W791" s="138" t="n"/>
      <c r="Y791" s="138" t="n"/>
      <c r="AA791" s="138" t="n"/>
      <c r="AC791" s="138" t="n"/>
      <c r="AE791" s="138" t="n"/>
      <c r="AG791" s="138" t="n"/>
      <c r="AI791" s="138" t="n"/>
      <c r="AJ791" s="239" t="n"/>
    </row>
    <row customHeight="1" ht="15.75" r="792" s="136" spans="1:53">
      <c r="B792" s="233" t="n"/>
      <c r="H792" s="238" t="n"/>
      <c r="I792" s="234" t="n"/>
      <c r="J792" s="238" t="n"/>
      <c r="K792" s="234" t="n"/>
      <c r="L792" s="238" t="n"/>
      <c r="M792" s="138" t="n"/>
      <c r="O792" s="138" t="n"/>
      <c r="P792" s="181" t="n"/>
      <c r="Q792" s="234" t="n"/>
      <c r="S792" s="138" t="n"/>
      <c r="T792" s="181" t="n"/>
      <c r="U792" s="234" t="n"/>
      <c r="W792" s="138" t="n"/>
      <c r="Y792" s="138" t="n"/>
      <c r="AA792" s="138" t="n"/>
      <c r="AC792" s="138" t="n"/>
      <c r="AE792" s="138" t="n"/>
      <c r="AG792" s="138" t="n"/>
      <c r="AI792" s="138" t="n"/>
      <c r="AJ792" s="239" t="n"/>
    </row>
    <row customHeight="1" ht="15.75" r="793" s="136" spans="1:53">
      <c r="B793" s="233" t="n"/>
      <c r="H793" s="238" t="n"/>
      <c r="I793" s="234" t="n"/>
      <c r="J793" s="238" t="n"/>
      <c r="K793" s="234" t="n"/>
      <c r="L793" s="238" t="n"/>
      <c r="M793" s="138" t="n"/>
      <c r="O793" s="138" t="n"/>
      <c r="P793" s="152" t="n"/>
      <c r="Q793" s="234" t="n"/>
      <c r="S793" s="138" t="n"/>
      <c r="T793" s="152" t="n"/>
      <c r="U793" s="234" t="n"/>
      <c r="W793" s="138" t="n"/>
      <c r="Y793" s="138" t="n"/>
      <c r="AA793" s="138" t="n"/>
      <c r="AC793" s="138" t="n"/>
      <c r="AE793" s="138" t="n"/>
      <c r="AG793" s="138" t="n"/>
      <c r="AI793" s="138" t="n"/>
      <c r="AJ793" s="239" t="n"/>
    </row>
    <row customHeight="1" ht="15.75" r="794" s="136" spans="1:53">
      <c r="B794" s="233" t="n"/>
      <c r="H794" s="238" t="n"/>
      <c r="I794" s="234" t="n"/>
      <c r="J794" s="238" t="n"/>
      <c r="K794" s="234" t="n"/>
      <c r="L794" s="238" t="n"/>
      <c r="M794" s="138" t="n"/>
      <c r="O794" s="138" t="n"/>
      <c r="P794" s="181" t="n"/>
      <c r="Q794" s="234" t="n"/>
      <c r="S794" s="138" t="n"/>
      <c r="T794" s="181" t="n"/>
      <c r="U794" s="234" t="n"/>
      <c r="W794" s="138" t="n"/>
      <c r="Y794" s="138" t="n"/>
      <c r="AA794" s="138" t="n"/>
      <c r="AC794" s="138" t="n"/>
      <c r="AE794" s="138" t="n"/>
      <c r="AG794" s="138" t="n"/>
      <c r="AI794" s="138" t="n"/>
      <c r="AJ794" s="239" t="n"/>
    </row>
    <row customHeight="1" ht="15.75" r="795" s="136" spans="1:53">
      <c r="B795" s="233" t="n"/>
      <c r="H795" s="238" t="n"/>
      <c r="I795" s="234" t="n"/>
      <c r="J795" s="238" t="n"/>
      <c r="K795" s="234" t="n"/>
      <c r="L795" s="238" t="n"/>
      <c r="M795" s="138" t="n"/>
      <c r="O795" s="138" t="n"/>
      <c r="P795" s="152" t="n"/>
      <c r="Q795" s="234" t="n"/>
      <c r="S795" s="138" t="n"/>
      <c r="T795" s="152" t="n"/>
      <c r="U795" s="234" t="n"/>
      <c r="W795" s="138" t="n"/>
      <c r="Y795" s="138" t="n"/>
      <c r="AA795" s="138" t="n"/>
      <c r="AC795" s="138" t="n"/>
      <c r="AE795" s="138" t="n"/>
      <c r="AG795" s="138" t="n"/>
      <c r="AI795" s="138" t="n"/>
      <c r="AJ795" s="239" t="n"/>
    </row>
    <row customHeight="1" ht="15.75" r="796" s="136" spans="1:53">
      <c r="B796" s="233" t="n"/>
      <c r="H796" s="238" t="n"/>
      <c r="I796" s="234" t="n"/>
      <c r="J796" s="238" t="n"/>
      <c r="K796" s="234" t="n"/>
      <c r="L796" s="238" t="n"/>
      <c r="M796" s="138" t="n"/>
      <c r="O796" s="138" t="n"/>
      <c r="P796" s="181" t="n"/>
      <c r="Q796" s="234" t="n"/>
      <c r="S796" s="138" t="n"/>
      <c r="T796" s="181" t="n"/>
      <c r="U796" s="234" t="n"/>
      <c r="W796" s="138" t="n"/>
      <c r="Y796" s="138" t="n"/>
      <c r="AA796" s="138" t="n"/>
      <c r="AC796" s="138" t="n"/>
      <c r="AE796" s="138" t="n"/>
      <c r="AG796" s="138" t="n"/>
      <c r="AI796" s="138" t="n"/>
      <c r="AJ796" s="239" t="n"/>
    </row>
    <row customHeight="1" ht="15.75" r="797" s="136" spans="1:53">
      <c r="B797" s="233" t="n"/>
      <c r="H797" s="238" t="n"/>
      <c r="I797" s="234" t="n"/>
      <c r="J797" s="238" t="n"/>
      <c r="K797" s="234" t="n"/>
      <c r="L797" s="238" t="n"/>
      <c r="M797" s="138" t="n"/>
      <c r="O797" s="138" t="n"/>
      <c r="P797" s="152" t="n"/>
      <c r="Q797" s="234" t="n"/>
      <c r="S797" s="138" t="n"/>
      <c r="T797" s="152" t="n"/>
      <c r="U797" s="234" t="n"/>
      <c r="W797" s="138" t="n"/>
      <c r="Y797" s="138" t="n"/>
      <c r="AA797" s="138" t="n"/>
      <c r="AC797" s="138" t="n"/>
      <c r="AE797" s="138" t="n"/>
      <c r="AG797" s="138" t="n"/>
      <c r="AI797" s="138" t="n"/>
      <c r="AJ797" s="239" t="n"/>
    </row>
    <row customHeight="1" ht="15.75" r="798" s="136" spans="1:53">
      <c r="B798" s="233" t="n"/>
      <c r="H798" s="238" t="n"/>
      <c r="I798" s="234" t="n"/>
      <c r="J798" s="238" t="n"/>
      <c r="K798" s="234" t="n"/>
      <c r="L798" s="238" t="n"/>
      <c r="M798" s="138" t="n"/>
      <c r="O798" s="138" t="n"/>
      <c r="P798" s="181" t="n"/>
      <c r="Q798" s="234" t="n"/>
      <c r="S798" s="138" t="n"/>
      <c r="T798" s="181" t="n"/>
      <c r="U798" s="234" t="n"/>
      <c r="W798" s="138" t="n"/>
      <c r="Y798" s="138" t="n"/>
      <c r="AA798" s="138" t="n"/>
      <c r="AC798" s="138" t="n"/>
      <c r="AE798" s="138" t="n"/>
      <c r="AG798" s="138" t="n"/>
      <c r="AI798" s="138" t="n"/>
      <c r="AJ798" s="239" t="n"/>
    </row>
    <row customHeight="1" ht="15.75" r="799" s="136" spans="1:53">
      <c r="B799" s="233" t="n"/>
      <c r="H799" s="238" t="n"/>
      <c r="I799" s="234" t="n"/>
      <c r="J799" s="238" t="n"/>
      <c r="K799" s="234" t="n"/>
      <c r="L799" s="238" t="n"/>
      <c r="M799" s="138" t="n"/>
      <c r="O799" s="138" t="n"/>
      <c r="P799" s="152" t="n"/>
      <c r="Q799" s="234" t="n"/>
      <c r="S799" s="138" t="n"/>
      <c r="T799" s="152" t="n"/>
      <c r="U799" s="234" t="n"/>
      <c r="W799" s="138" t="n"/>
      <c r="Y799" s="138" t="n"/>
      <c r="AA799" s="138" t="n"/>
      <c r="AC799" s="138" t="n"/>
      <c r="AE799" s="138" t="n"/>
      <c r="AG799" s="138" t="n"/>
      <c r="AI799" s="138" t="n"/>
      <c r="AJ799" s="239" t="n"/>
    </row>
    <row customHeight="1" ht="15.75" r="800" s="136" spans="1:53">
      <c r="B800" s="233" t="n"/>
      <c r="H800" s="238" t="n"/>
      <c r="I800" s="234" t="n"/>
      <c r="J800" s="238" t="n"/>
      <c r="K800" s="234" t="n"/>
      <c r="L800" s="238" t="n"/>
      <c r="M800" s="138" t="n"/>
      <c r="O800" s="138" t="n"/>
      <c r="P800" s="181" t="n"/>
      <c r="Q800" s="234" t="n"/>
      <c r="S800" s="138" t="n"/>
      <c r="T800" s="181" t="n"/>
      <c r="U800" s="234" t="n"/>
      <c r="W800" s="138" t="n"/>
      <c r="Y800" s="138" t="n"/>
      <c r="AA800" s="138" t="n"/>
      <c r="AC800" s="138" t="n"/>
      <c r="AE800" s="138" t="n"/>
      <c r="AG800" s="138" t="n"/>
      <c r="AI800" s="138" t="n"/>
      <c r="AJ800" s="239" t="n"/>
    </row>
    <row customHeight="1" ht="15.75" r="801" s="136" spans="1:53">
      <c r="B801" s="233" t="n"/>
      <c r="H801" s="238" t="n"/>
      <c r="I801" s="234" t="n"/>
      <c r="J801" s="238" t="n"/>
      <c r="K801" s="234" t="n"/>
      <c r="L801" s="238" t="n"/>
      <c r="M801" s="138" t="n"/>
      <c r="O801" s="138" t="n"/>
      <c r="P801" s="152" t="n"/>
      <c r="Q801" s="234" t="n"/>
      <c r="S801" s="138" t="n"/>
      <c r="T801" s="152" t="n"/>
      <c r="U801" s="234" t="n"/>
      <c r="W801" s="138" t="n"/>
      <c r="Y801" s="138" t="n"/>
      <c r="AA801" s="138" t="n"/>
      <c r="AC801" s="138" t="n"/>
      <c r="AE801" s="138" t="n"/>
      <c r="AG801" s="138" t="n"/>
      <c r="AI801" s="138" t="n"/>
      <c r="AJ801" s="239" t="n"/>
    </row>
    <row customHeight="1" ht="15.75" r="802" s="136" spans="1:53">
      <c r="B802" s="233" t="n"/>
      <c r="H802" s="238" t="n"/>
      <c r="I802" s="234" t="n"/>
      <c r="J802" s="238" t="n"/>
      <c r="K802" s="234" t="n"/>
      <c r="L802" s="238" t="n"/>
      <c r="M802" s="138" t="n"/>
      <c r="O802" s="138" t="n"/>
      <c r="P802" s="181" t="n"/>
      <c r="Q802" s="234" t="n"/>
      <c r="S802" s="138" t="n"/>
      <c r="T802" s="181" t="n"/>
      <c r="U802" s="234" t="n"/>
      <c r="W802" s="138" t="n"/>
      <c r="Y802" s="138" t="n"/>
      <c r="AA802" s="138" t="n"/>
      <c r="AC802" s="138" t="n"/>
      <c r="AE802" s="138" t="n"/>
      <c r="AG802" s="138" t="n"/>
      <c r="AI802" s="138" t="n"/>
      <c r="AJ802" s="239" t="n"/>
    </row>
    <row customHeight="1" ht="15.75" r="803" s="136" spans="1:53">
      <c r="B803" s="233" t="n"/>
      <c r="H803" s="238" t="n"/>
      <c r="I803" s="234" t="n"/>
      <c r="J803" s="238" t="n"/>
      <c r="K803" s="234" t="n"/>
      <c r="L803" s="238" t="n"/>
      <c r="M803" s="138" t="n"/>
      <c r="O803" s="138" t="n"/>
      <c r="P803" s="152" t="n"/>
      <c r="Q803" s="234" t="n"/>
      <c r="S803" s="138" t="n"/>
      <c r="T803" s="152" t="n"/>
      <c r="U803" s="234" t="n"/>
      <c r="W803" s="138" t="n"/>
      <c r="Y803" s="138" t="n"/>
      <c r="AA803" s="138" t="n"/>
      <c r="AC803" s="138" t="n"/>
      <c r="AE803" s="138" t="n"/>
      <c r="AG803" s="138" t="n"/>
      <c r="AI803" s="138" t="n"/>
      <c r="AJ803" s="239" t="n"/>
    </row>
    <row customHeight="1" ht="15.75" r="804" s="136" spans="1:53">
      <c r="B804" s="233" t="n"/>
      <c r="H804" s="238" t="n"/>
      <c r="I804" s="234" t="n"/>
      <c r="J804" s="238" t="n"/>
      <c r="K804" s="234" t="n"/>
      <c r="L804" s="238" t="n"/>
      <c r="M804" s="138" t="n"/>
      <c r="O804" s="138" t="n"/>
      <c r="P804" s="181" t="n"/>
      <c r="Q804" s="234" t="n"/>
      <c r="S804" s="138" t="n"/>
      <c r="T804" s="181" t="n"/>
      <c r="U804" s="234" t="n"/>
      <c r="W804" s="138" t="n"/>
      <c r="Y804" s="138" t="n"/>
      <c r="AA804" s="138" t="n"/>
      <c r="AC804" s="138" t="n"/>
      <c r="AE804" s="138" t="n"/>
      <c r="AG804" s="138" t="n"/>
      <c r="AI804" s="138" t="n"/>
      <c r="AJ804" s="239" t="n"/>
    </row>
    <row customHeight="1" ht="15.75" r="805" s="136" spans="1:53">
      <c r="B805" s="233" t="n"/>
      <c r="H805" s="238" t="n"/>
      <c r="I805" s="234" t="n"/>
      <c r="J805" s="238" t="n"/>
      <c r="K805" s="234" t="n"/>
      <c r="L805" s="238" t="n"/>
      <c r="M805" s="138" t="n"/>
      <c r="O805" s="138" t="n"/>
      <c r="P805" s="152" t="n"/>
      <c r="Q805" s="234" t="n"/>
      <c r="S805" s="138" t="n"/>
      <c r="T805" s="152" t="n"/>
      <c r="U805" s="234" t="n"/>
      <c r="W805" s="138" t="n"/>
      <c r="Y805" s="138" t="n"/>
      <c r="AA805" s="138" t="n"/>
      <c r="AC805" s="138" t="n"/>
      <c r="AE805" s="138" t="n"/>
      <c r="AG805" s="138" t="n"/>
      <c r="AI805" s="138" t="n"/>
      <c r="AJ805" s="239" t="n"/>
    </row>
    <row customHeight="1" ht="15.75" r="806" s="136" spans="1:53">
      <c r="B806" s="233" t="n"/>
      <c r="H806" s="238" t="n"/>
      <c r="I806" s="234" t="n"/>
      <c r="J806" s="238" t="n"/>
      <c r="K806" s="234" t="n"/>
      <c r="L806" s="238" t="n"/>
      <c r="M806" s="138" t="n"/>
      <c r="O806" s="138" t="n"/>
      <c r="P806" s="181" t="n"/>
      <c r="Q806" s="234" t="n"/>
      <c r="S806" s="138" t="n"/>
      <c r="T806" s="181" t="n"/>
      <c r="U806" s="234" t="n"/>
      <c r="W806" s="138" t="n"/>
      <c r="Y806" s="138" t="n"/>
      <c r="AA806" s="138" t="n"/>
      <c r="AC806" s="138" t="n"/>
      <c r="AE806" s="138" t="n"/>
      <c r="AG806" s="138" t="n"/>
      <c r="AI806" s="138" t="n"/>
      <c r="AJ806" s="239" t="n"/>
    </row>
    <row customHeight="1" ht="15.75" r="807" s="136" spans="1:53">
      <c r="B807" s="233" t="n"/>
      <c r="H807" s="238" t="n"/>
      <c r="I807" s="234" t="n"/>
      <c r="J807" s="238" t="n"/>
      <c r="K807" s="234" t="n"/>
      <c r="L807" s="238" t="n"/>
      <c r="M807" s="138" t="n"/>
      <c r="O807" s="138" t="n"/>
      <c r="P807" s="152" t="n"/>
      <c r="Q807" s="234" t="n"/>
      <c r="S807" s="138" t="n"/>
      <c r="T807" s="152" t="n"/>
      <c r="U807" s="234" t="n"/>
      <c r="W807" s="138" t="n"/>
      <c r="Y807" s="138" t="n"/>
      <c r="AA807" s="138" t="n"/>
      <c r="AC807" s="138" t="n"/>
      <c r="AE807" s="138" t="n"/>
      <c r="AG807" s="138" t="n"/>
      <c r="AI807" s="138" t="n"/>
      <c r="AJ807" s="239" t="n"/>
    </row>
    <row customHeight="1" ht="15.75" r="808" s="136" spans="1:53">
      <c r="B808" s="233" t="n"/>
      <c r="H808" s="238" t="n"/>
      <c r="I808" s="234" t="n"/>
      <c r="J808" s="238" t="n"/>
      <c r="K808" s="234" t="n"/>
      <c r="L808" s="238" t="n"/>
      <c r="M808" s="138" t="n"/>
      <c r="O808" s="138" t="n"/>
      <c r="P808" s="181" t="n"/>
      <c r="Q808" s="234" t="n"/>
      <c r="S808" s="138" t="n"/>
      <c r="T808" s="181" t="n"/>
      <c r="U808" s="234" t="n"/>
      <c r="W808" s="138" t="n"/>
      <c r="Y808" s="138" t="n"/>
      <c r="AA808" s="138" t="n"/>
      <c r="AC808" s="138" t="n"/>
      <c r="AE808" s="138" t="n"/>
      <c r="AG808" s="138" t="n"/>
      <c r="AI808" s="138" t="n"/>
      <c r="AJ808" s="239" t="n"/>
    </row>
    <row customHeight="1" ht="15.75" r="809" s="136" spans="1:53">
      <c r="B809" s="233" t="n"/>
      <c r="H809" s="238" t="n"/>
      <c r="I809" s="234" t="n"/>
      <c r="J809" s="238" t="n"/>
      <c r="K809" s="234" t="n"/>
      <c r="L809" s="238" t="n"/>
      <c r="M809" s="138" t="n"/>
      <c r="O809" s="138" t="n"/>
      <c r="P809" s="152" t="n"/>
      <c r="Q809" s="234" t="n"/>
      <c r="S809" s="138" t="n"/>
      <c r="T809" s="152" t="n"/>
      <c r="U809" s="234" t="n"/>
      <c r="W809" s="138" t="n"/>
      <c r="Y809" s="138" t="n"/>
      <c r="AA809" s="138" t="n"/>
      <c r="AC809" s="138" t="n"/>
      <c r="AE809" s="138" t="n"/>
      <c r="AG809" s="138" t="n"/>
      <c r="AI809" s="138" t="n"/>
      <c r="AJ809" s="239" t="n"/>
    </row>
    <row customHeight="1" ht="15.75" r="810" s="136" spans="1:53">
      <c r="B810" s="233" t="n"/>
      <c r="H810" s="238" t="n"/>
      <c r="I810" s="234" t="n"/>
      <c r="J810" s="238" t="n"/>
      <c r="K810" s="234" t="n"/>
      <c r="L810" s="238" t="n"/>
      <c r="M810" s="138" t="n"/>
      <c r="O810" s="138" t="n"/>
      <c r="P810" s="181" t="n"/>
      <c r="Q810" s="234" t="n"/>
      <c r="S810" s="138" t="n"/>
      <c r="T810" s="181" t="n"/>
      <c r="U810" s="234" t="n"/>
      <c r="W810" s="138" t="n"/>
      <c r="Y810" s="138" t="n"/>
      <c r="AA810" s="138" t="n"/>
      <c r="AC810" s="138" t="n"/>
      <c r="AE810" s="138" t="n"/>
      <c r="AG810" s="138" t="n"/>
      <c r="AI810" s="138" t="n"/>
      <c r="AJ810" s="239" t="n"/>
    </row>
    <row customHeight="1" ht="15.75" r="811" s="136" spans="1:53">
      <c r="B811" s="233" t="n"/>
      <c r="H811" s="238" t="n"/>
      <c r="I811" s="234" t="n"/>
      <c r="J811" s="238" t="n"/>
      <c r="K811" s="234" t="n"/>
      <c r="L811" s="238" t="n"/>
      <c r="M811" s="138" t="n"/>
      <c r="O811" s="138" t="n"/>
      <c r="P811" s="152" t="n"/>
      <c r="Q811" s="234" t="n"/>
      <c r="S811" s="138" t="n"/>
      <c r="T811" s="152" t="n"/>
      <c r="U811" s="234" t="n"/>
      <c r="W811" s="138" t="n"/>
      <c r="Y811" s="138" t="n"/>
      <c r="AA811" s="138" t="n"/>
      <c r="AC811" s="138" t="n"/>
      <c r="AE811" s="138" t="n"/>
      <c r="AG811" s="138" t="n"/>
      <c r="AI811" s="138" t="n"/>
      <c r="AJ811" s="239" t="n"/>
    </row>
    <row customHeight="1" ht="15.75" r="812" s="136" spans="1:53">
      <c r="B812" s="233" t="n"/>
      <c r="H812" s="238" t="n"/>
      <c r="I812" s="234" t="n"/>
      <c r="J812" s="238" t="n"/>
      <c r="K812" s="234" t="n"/>
      <c r="L812" s="238" t="n"/>
      <c r="M812" s="138" t="n"/>
      <c r="O812" s="138" t="n"/>
      <c r="P812" s="181" t="n"/>
      <c r="Q812" s="234" t="n"/>
      <c r="S812" s="138" t="n"/>
      <c r="T812" s="181" t="n"/>
      <c r="U812" s="234" t="n"/>
      <c r="W812" s="138" t="n"/>
      <c r="Y812" s="138" t="n"/>
      <c r="AA812" s="138" t="n"/>
      <c r="AC812" s="138" t="n"/>
      <c r="AE812" s="138" t="n"/>
      <c r="AG812" s="138" t="n"/>
      <c r="AI812" s="138" t="n"/>
      <c r="AJ812" s="239" t="n"/>
    </row>
    <row customHeight="1" ht="15.75" r="813" s="136" spans="1:53">
      <c r="B813" s="233" t="n"/>
      <c r="H813" s="238" t="n"/>
      <c r="I813" s="234" t="n"/>
      <c r="J813" s="238" t="n"/>
      <c r="K813" s="234" t="n"/>
      <c r="L813" s="238" t="n"/>
      <c r="M813" s="138" t="n"/>
      <c r="O813" s="138" t="n"/>
      <c r="P813" s="152" t="n"/>
      <c r="Q813" s="234" t="n"/>
      <c r="S813" s="138" t="n"/>
      <c r="T813" s="152" t="n"/>
      <c r="U813" s="234" t="n"/>
      <c r="W813" s="138" t="n"/>
      <c r="Y813" s="138" t="n"/>
      <c r="AA813" s="138" t="n"/>
      <c r="AC813" s="138" t="n"/>
      <c r="AE813" s="138" t="n"/>
      <c r="AG813" s="138" t="n"/>
      <c r="AI813" s="138" t="n"/>
      <c r="AJ813" s="239" t="n"/>
    </row>
    <row customHeight="1" ht="15.75" r="814" s="136" spans="1:53">
      <c r="B814" s="233" t="n"/>
      <c r="H814" s="238" t="n"/>
      <c r="I814" s="234" t="n"/>
      <c r="J814" s="238" t="n"/>
      <c r="K814" s="234" t="n"/>
      <c r="L814" s="238" t="n"/>
      <c r="M814" s="138" t="n"/>
      <c r="O814" s="138" t="n"/>
      <c r="P814" s="181" t="n"/>
      <c r="Q814" s="234" t="n"/>
      <c r="S814" s="138" t="n"/>
      <c r="T814" s="181" t="n"/>
      <c r="U814" s="234" t="n"/>
      <c r="W814" s="138" t="n"/>
      <c r="Y814" s="138" t="n"/>
      <c r="AA814" s="138" t="n"/>
      <c r="AC814" s="138" t="n"/>
      <c r="AE814" s="138" t="n"/>
      <c r="AG814" s="138" t="n"/>
      <c r="AI814" s="138" t="n"/>
      <c r="AJ814" s="239" t="n"/>
    </row>
    <row customHeight="1" ht="15.75" r="815" s="136" spans="1:53">
      <c r="B815" s="233" t="n"/>
      <c r="H815" s="238" t="n"/>
      <c r="I815" s="234" t="n"/>
      <c r="J815" s="238" t="n"/>
      <c r="K815" s="234" t="n"/>
      <c r="L815" s="238" t="n"/>
      <c r="M815" s="138" t="n"/>
      <c r="O815" s="138" t="n"/>
      <c r="P815" s="152" t="n"/>
      <c r="Q815" s="234" t="n"/>
      <c r="S815" s="138" t="n"/>
      <c r="T815" s="152" t="n"/>
      <c r="U815" s="234" t="n"/>
      <c r="W815" s="138" t="n"/>
      <c r="Y815" s="138" t="n"/>
      <c r="AA815" s="138" t="n"/>
      <c r="AC815" s="138" t="n"/>
      <c r="AE815" s="138" t="n"/>
      <c r="AG815" s="138" t="n"/>
      <c r="AI815" s="138" t="n"/>
      <c r="AJ815" s="239" t="n"/>
    </row>
    <row customHeight="1" ht="15.75" r="816" s="136" spans="1:53">
      <c r="B816" s="233" t="n"/>
      <c r="H816" s="238" t="n"/>
      <c r="I816" s="234" t="n"/>
      <c r="J816" s="238" t="n"/>
      <c r="K816" s="234" t="n"/>
      <c r="L816" s="238" t="n"/>
      <c r="M816" s="138" t="n"/>
      <c r="O816" s="138" t="n"/>
      <c r="P816" s="181" t="n"/>
      <c r="Q816" s="234" t="n"/>
      <c r="S816" s="138" t="n"/>
      <c r="T816" s="181" t="n"/>
      <c r="U816" s="234" t="n"/>
      <c r="W816" s="138" t="n"/>
      <c r="Y816" s="138" t="n"/>
      <c r="AA816" s="138" t="n"/>
      <c r="AC816" s="138" t="n"/>
      <c r="AE816" s="138" t="n"/>
      <c r="AG816" s="138" t="n"/>
      <c r="AI816" s="138" t="n"/>
      <c r="AJ816" s="239" t="n"/>
    </row>
    <row customHeight="1" ht="15.75" r="817" s="136" spans="1:53">
      <c r="B817" s="233" t="n"/>
      <c r="H817" s="238" t="n"/>
      <c r="I817" s="234" t="n"/>
      <c r="J817" s="238" t="n"/>
      <c r="K817" s="234" t="n"/>
      <c r="L817" s="238" t="n"/>
      <c r="M817" s="138" t="n"/>
      <c r="O817" s="138" t="n"/>
      <c r="P817" s="152" t="n"/>
      <c r="Q817" s="234" t="n"/>
      <c r="S817" s="138" t="n"/>
      <c r="T817" s="152" t="n"/>
      <c r="U817" s="234" t="n"/>
      <c r="W817" s="138" t="n"/>
      <c r="Y817" s="138" t="n"/>
      <c r="AA817" s="138" t="n"/>
      <c r="AC817" s="138" t="n"/>
      <c r="AE817" s="138" t="n"/>
      <c r="AG817" s="138" t="n"/>
      <c r="AI817" s="138" t="n"/>
      <c r="AJ817" s="239" t="n"/>
    </row>
    <row customHeight="1" ht="15.75" r="818" s="136" spans="1:53">
      <c r="B818" s="233" t="n"/>
      <c r="H818" s="238" t="n"/>
      <c r="I818" s="234" t="n"/>
      <c r="J818" s="238" t="n"/>
      <c r="K818" s="234" t="n"/>
      <c r="L818" s="238" t="n"/>
      <c r="M818" s="138" t="n"/>
      <c r="O818" s="138" t="n"/>
      <c r="P818" s="181" t="n"/>
      <c r="Q818" s="234" t="n"/>
      <c r="S818" s="138" t="n"/>
      <c r="T818" s="181" t="n"/>
      <c r="U818" s="234" t="n"/>
      <c r="W818" s="138" t="n"/>
      <c r="Y818" s="138" t="n"/>
      <c r="AA818" s="138" t="n"/>
      <c r="AC818" s="138" t="n"/>
      <c r="AE818" s="138" t="n"/>
      <c r="AG818" s="138" t="n"/>
      <c r="AI818" s="138" t="n"/>
      <c r="AJ818" s="239" t="n"/>
    </row>
    <row customHeight="1" ht="15.75" r="819" s="136" spans="1:53">
      <c r="B819" s="233" t="n"/>
      <c r="H819" s="238" t="n"/>
      <c r="I819" s="234" t="n"/>
      <c r="J819" s="238" t="n"/>
      <c r="K819" s="234" t="n"/>
      <c r="L819" s="238" t="n"/>
      <c r="M819" s="138" t="n"/>
      <c r="O819" s="138" t="n"/>
      <c r="P819" s="152" t="n"/>
      <c r="Q819" s="234" t="n"/>
      <c r="S819" s="138" t="n"/>
      <c r="T819" s="152" t="n"/>
      <c r="U819" s="234" t="n"/>
      <c r="W819" s="138" t="n"/>
      <c r="Y819" s="138" t="n"/>
      <c r="AA819" s="138" t="n"/>
      <c r="AC819" s="138" t="n"/>
      <c r="AE819" s="138" t="n"/>
      <c r="AG819" s="138" t="n"/>
      <c r="AI819" s="138" t="n"/>
      <c r="AJ819" s="239" t="n"/>
    </row>
    <row customHeight="1" ht="15.75" r="820" s="136" spans="1:53">
      <c r="B820" s="233" t="n"/>
      <c r="H820" s="238" t="n"/>
      <c r="I820" s="234" t="n"/>
      <c r="J820" s="238" t="n"/>
      <c r="K820" s="234" t="n"/>
      <c r="L820" s="238" t="n"/>
      <c r="M820" s="138" t="n"/>
      <c r="O820" s="138" t="n"/>
      <c r="P820" s="181" t="n"/>
      <c r="Q820" s="234" t="n"/>
      <c r="S820" s="138" t="n"/>
      <c r="T820" s="181" t="n"/>
      <c r="U820" s="234" t="n"/>
      <c r="W820" s="138" t="n"/>
      <c r="Y820" s="138" t="n"/>
      <c r="AA820" s="138" t="n"/>
      <c r="AC820" s="138" t="n"/>
      <c r="AE820" s="138" t="n"/>
      <c r="AG820" s="138" t="n"/>
      <c r="AI820" s="138" t="n"/>
      <c r="AJ820" s="239" t="n"/>
    </row>
    <row customHeight="1" ht="15.75" r="821" s="136" spans="1:53">
      <c r="B821" s="233" t="n"/>
      <c r="H821" s="238" t="n"/>
      <c r="I821" s="234" t="n"/>
      <c r="J821" s="238" t="n"/>
      <c r="K821" s="234" t="n"/>
      <c r="L821" s="238" t="n"/>
      <c r="M821" s="138" t="n"/>
      <c r="O821" s="138" t="n"/>
      <c r="P821" s="152" t="n"/>
      <c r="Q821" s="234" t="n"/>
      <c r="S821" s="138" t="n"/>
      <c r="T821" s="152" t="n"/>
      <c r="U821" s="234" t="n"/>
      <c r="W821" s="138" t="n"/>
      <c r="Y821" s="138" t="n"/>
      <c r="AA821" s="138" t="n"/>
      <c r="AC821" s="138" t="n"/>
      <c r="AE821" s="138" t="n"/>
      <c r="AG821" s="138" t="n"/>
      <c r="AI821" s="138" t="n"/>
      <c r="AJ821" s="239" t="n"/>
    </row>
    <row customHeight="1" ht="15.75" r="822" s="136" spans="1:53">
      <c r="B822" s="233" t="n"/>
      <c r="H822" s="238" t="n"/>
      <c r="I822" s="234" t="n"/>
      <c r="J822" s="238" t="n"/>
      <c r="K822" s="234" t="n"/>
      <c r="L822" s="238" t="n"/>
      <c r="M822" s="138" t="n"/>
      <c r="O822" s="138" t="n"/>
      <c r="P822" s="181" t="n"/>
      <c r="Q822" s="234" t="n"/>
      <c r="S822" s="138" t="n"/>
      <c r="T822" s="181" t="n"/>
      <c r="U822" s="234" t="n"/>
      <c r="W822" s="138" t="n"/>
      <c r="Y822" s="138" t="n"/>
      <c r="AA822" s="138" t="n"/>
      <c r="AC822" s="138" t="n"/>
      <c r="AE822" s="138" t="n"/>
      <c r="AG822" s="138" t="n"/>
      <c r="AI822" s="138" t="n"/>
      <c r="AJ822" s="239" t="n"/>
    </row>
    <row customHeight="1" ht="15.75" r="823" s="136" spans="1:53">
      <c r="B823" s="233" t="n"/>
      <c r="H823" s="238" t="n"/>
      <c r="I823" s="234" t="n"/>
      <c r="J823" s="238" t="n"/>
      <c r="K823" s="234" t="n"/>
      <c r="L823" s="238" t="n"/>
      <c r="M823" s="138" t="n"/>
      <c r="O823" s="138" t="n"/>
      <c r="P823" s="152" t="n"/>
      <c r="Q823" s="234" t="n"/>
      <c r="S823" s="138" t="n"/>
      <c r="T823" s="152" t="n"/>
      <c r="U823" s="234" t="n"/>
      <c r="W823" s="138" t="n"/>
      <c r="Y823" s="138" t="n"/>
      <c r="AA823" s="138" t="n"/>
      <c r="AC823" s="138" t="n"/>
      <c r="AE823" s="138" t="n"/>
      <c r="AG823" s="138" t="n"/>
      <c r="AI823" s="138" t="n"/>
      <c r="AJ823" s="239" t="n"/>
    </row>
    <row customHeight="1" ht="15.75" r="824" s="136" spans="1:53">
      <c r="B824" s="233" t="n"/>
      <c r="H824" s="238" t="n"/>
      <c r="I824" s="234" t="n"/>
      <c r="J824" s="238" t="n"/>
      <c r="K824" s="234" t="n"/>
      <c r="L824" s="238" t="n"/>
      <c r="M824" s="138" t="n"/>
      <c r="O824" s="138" t="n"/>
      <c r="P824" s="181" t="n"/>
      <c r="Q824" s="234" t="n"/>
      <c r="S824" s="138" t="n"/>
      <c r="T824" s="181" t="n"/>
      <c r="U824" s="234" t="n"/>
      <c r="W824" s="138" t="n"/>
      <c r="Y824" s="138" t="n"/>
      <c r="AA824" s="138" t="n"/>
      <c r="AC824" s="138" t="n"/>
      <c r="AE824" s="138" t="n"/>
      <c r="AG824" s="138" t="n"/>
      <c r="AI824" s="138" t="n"/>
      <c r="AJ824" s="239" t="n"/>
    </row>
    <row customHeight="1" ht="15.75" r="825" s="136" spans="1:53">
      <c r="B825" s="233" t="n"/>
      <c r="H825" s="238" t="n"/>
      <c r="I825" s="234" t="n"/>
      <c r="J825" s="238" t="n"/>
      <c r="K825" s="234" t="n"/>
      <c r="L825" s="238" t="n"/>
      <c r="M825" s="138" t="n"/>
      <c r="O825" s="138" t="n"/>
      <c r="P825" s="152" t="n"/>
      <c r="Q825" s="234" t="n"/>
      <c r="S825" s="138" t="n"/>
      <c r="T825" s="152" t="n"/>
      <c r="U825" s="234" t="n"/>
      <c r="W825" s="138" t="n"/>
      <c r="Y825" s="138" t="n"/>
      <c r="AA825" s="138" t="n"/>
      <c r="AC825" s="138" t="n"/>
      <c r="AE825" s="138" t="n"/>
      <c r="AG825" s="138" t="n"/>
      <c r="AI825" s="138" t="n"/>
      <c r="AJ825" s="239" t="n"/>
    </row>
    <row customHeight="1" ht="15.75" r="826" s="136" spans="1:53">
      <c r="B826" s="233" t="n"/>
      <c r="H826" s="238" t="n"/>
      <c r="I826" s="234" t="n"/>
      <c r="J826" s="238" t="n"/>
      <c r="K826" s="234" t="n"/>
      <c r="L826" s="238" t="n"/>
      <c r="M826" s="138" t="n"/>
      <c r="O826" s="138" t="n"/>
      <c r="P826" s="181" t="n"/>
      <c r="Q826" s="234" t="n"/>
      <c r="S826" s="138" t="n"/>
      <c r="T826" s="181" t="n"/>
      <c r="U826" s="234" t="n"/>
      <c r="W826" s="138" t="n"/>
      <c r="Y826" s="138" t="n"/>
      <c r="AA826" s="138" t="n"/>
      <c r="AC826" s="138" t="n"/>
      <c r="AE826" s="138" t="n"/>
      <c r="AG826" s="138" t="n"/>
      <c r="AI826" s="138" t="n"/>
      <c r="AJ826" s="239" t="n"/>
    </row>
    <row customHeight="1" ht="15.75" r="827" s="136" spans="1:53">
      <c r="B827" s="233" t="n"/>
      <c r="H827" s="238" t="n"/>
      <c r="I827" s="234" t="n"/>
      <c r="J827" s="238" t="n"/>
      <c r="K827" s="234" t="n"/>
      <c r="L827" s="238" t="n"/>
      <c r="M827" s="138" t="n"/>
      <c r="O827" s="138" t="n"/>
      <c r="P827" s="152" t="n"/>
      <c r="Q827" s="234" t="n"/>
      <c r="S827" s="138" t="n"/>
      <c r="T827" s="152" t="n"/>
      <c r="U827" s="234" t="n"/>
      <c r="W827" s="138" t="n"/>
      <c r="Y827" s="138" t="n"/>
      <c r="AA827" s="138" t="n"/>
      <c r="AC827" s="138" t="n"/>
      <c r="AE827" s="138" t="n"/>
      <c r="AG827" s="138" t="n"/>
      <c r="AI827" s="138" t="n"/>
      <c r="AJ827" s="239" t="n"/>
    </row>
    <row customHeight="1" ht="15.75" r="828" s="136" spans="1:53">
      <c r="B828" s="233" t="n"/>
      <c r="H828" s="238" t="n"/>
      <c r="I828" s="234" t="n"/>
      <c r="J828" s="238" t="n"/>
      <c r="K828" s="234" t="n"/>
      <c r="L828" s="238" t="n"/>
      <c r="M828" s="138" t="n"/>
      <c r="O828" s="138" t="n"/>
      <c r="P828" s="181" t="n"/>
      <c r="Q828" s="234" t="n"/>
      <c r="S828" s="138" t="n"/>
      <c r="T828" s="181" t="n"/>
      <c r="U828" s="234" t="n"/>
      <c r="W828" s="138" t="n"/>
      <c r="Y828" s="138" t="n"/>
      <c r="AA828" s="138" t="n"/>
      <c r="AC828" s="138" t="n"/>
      <c r="AE828" s="138" t="n"/>
      <c r="AG828" s="138" t="n"/>
      <c r="AI828" s="138" t="n"/>
      <c r="AJ828" s="239" t="n"/>
    </row>
    <row customHeight="1" ht="15.75" r="829" s="136" spans="1:53">
      <c r="B829" s="233" t="n"/>
      <c r="H829" s="238" t="n"/>
      <c r="I829" s="234" t="n"/>
      <c r="J829" s="238" t="n"/>
      <c r="K829" s="234" t="n"/>
      <c r="L829" s="238" t="n"/>
      <c r="M829" s="138" t="n"/>
      <c r="O829" s="138" t="n"/>
      <c r="P829" s="152" t="n"/>
      <c r="Q829" s="234" t="n"/>
      <c r="S829" s="138" t="n"/>
      <c r="T829" s="152" t="n"/>
      <c r="U829" s="234" t="n"/>
      <c r="W829" s="138" t="n"/>
      <c r="Y829" s="138" t="n"/>
      <c r="AA829" s="138" t="n"/>
      <c r="AC829" s="138" t="n"/>
      <c r="AE829" s="138" t="n"/>
      <c r="AG829" s="138" t="n"/>
      <c r="AI829" s="138" t="n"/>
      <c r="AJ829" s="239" t="n"/>
    </row>
    <row customHeight="1" ht="15.75" r="830" s="136" spans="1:53">
      <c r="B830" s="233" t="n"/>
      <c r="H830" s="238" t="n"/>
      <c r="I830" s="234" t="n"/>
      <c r="J830" s="238" t="n"/>
      <c r="K830" s="234" t="n"/>
      <c r="L830" s="238" t="n"/>
      <c r="M830" s="138" t="n"/>
      <c r="O830" s="138" t="n"/>
      <c r="P830" s="181" t="n"/>
      <c r="Q830" s="234" t="n"/>
      <c r="S830" s="138" t="n"/>
      <c r="T830" s="181" t="n"/>
      <c r="U830" s="234" t="n"/>
      <c r="W830" s="138" t="n"/>
      <c r="Y830" s="138" t="n"/>
      <c r="AA830" s="138" t="n"/>
      <c r="AC830" s="138" t="n"/>
      <c r="AE830" s="138" t="n"/>
      <c r="AG830" s="138" t="n"/>
      <c r="AI830" s="138" t="n"/>
      <c r="AJ830" s="239" t="n"/>
    </row>
    <row customHeight="1" ht="15.75" r="831" s="136" spans="1:53">
      <c r="B831" s="233" t="n"/>
      <c r="H831" s="238" t="n"/>
      <c r="I831" s="234" t="n"/>
      <c r="J831" s="238" t="n"/>
      <c r="K831" s="234" t="n"/>
      <c r="L831" s="238" t="n"/>
      <c r="M831" s="138" t="n"/>
      <c r="O831" s="138" t="n"/>
      <c r="P831" s="152" t="n"/>
      <c r="Q831" s="234" t="n"/>
      <c r="S831" s="138" t="n"/>
      <c r="T831" s="152" t="n"/>
      <c r="U831" s="234" t="n"/>
      <c r="W831" s="138" t="n"/>
      <c r="Y831" s="138" t="n"/>
      <c r="AA831" s="138" t="n"/>
      <c r="AC831" s="138" t="n"/>
      <c r="AE831" s="138" t="n"/>
      <c r="AG831" s="138" t="n"/>
      <c r="AI831" s="138" t="n"/>
      <c r="AJ831" s="239" t="n"/>
    </row>
    <row customHeight="1" ht="15.75" r="832" s="136" spans="1:53">
      <c r="B832" s="233" t="n"/>
      <c r="H832" s="238" t="n"/>
      <c r="I832" s="234" t="n"/>
      <c r="J832" s="238" t="n"/>
      <c r="K832" s="234" t="n"/>
      <c r="L832" s="238" t="n"/>
      <c r="M832" s="138" t="n"/>
      <c r="O832" s="138" t="n"/>
      <c r="P832" s="181" t="n"/>
      <c r="Q832" s="234" t="n"/>
      <c r="S832" s="138" t="n"/>
      <c r="T832" s="181" t="n"/>
      <c r="U832" s="234" t="n"/>
      <c r="W832" s="138" t="n"/>
      <c r="Y832" s="138" t="n"/>
      <c r="AA832" s="138" t="n"/>
      <c r="AC832" s="138" t="n"/>
      <c r="AE832" s="138" t="n"/>
      <c r="AG832" s="138" t="n"/>
      <c r="AI832" s="138" t="n"/>
      <c r="AJ832" s="239" t="n"/>
    </row>
    <row customHeight="1" ht="15.75" r="833" s="136" spans="1:53">
      <c r="B833" s="233" t="n"/>
      <c r="H833" s="238" t="n"/>
      <c r="I833" s="234" t="n"/>
      <c r="J833" s="238" t="n"/>
      <c r="K833" s="234" t="n"/>
      <c r="L833" s="238" t="n"/>
      <c r="M833" s="138" t="n"/>
      <c r="O833" s="138" t="n"/>
      <c r="P833" s="152" t="n"/>
      <c r="Q833" s="234" t="n"/>
      <c r="S833" s="138" t="n"/>
      <c r="T833" s="152" t="n"/>
      <c r="U833" s="234" t="n"/>
      <c r="W833" s="138" t="n"/>
      <c r="Y833" s="138" t="n"/>
      <c r="AA833" s="138" t="n"/>
      <c r="AC833" s="138" t="n"/>
      <c r="AE833" s="138" t="n"/>
      <c r="AG833" s="138" t="n"/>
      <c r="AI833" s="138" t="n"/>
      <c r="AJ833" s="239" t="n"/>
    </row>
    <row customHeight="1" ht="15.75" r="834" s="136" spans="1:53">
      <c r="B834" s="233" t="n"/>
      <c r="H834" s="238" t="n"/>
      <c r="I834" s="234" t="n"/>
      <c r="J834" s="238" t="n"/>
      <c r="K834" s="234" t="n"/>
      <c r="L834" s="238" t="n"/>
      <c r="M834" s="138" t="n"/>
      <c r="O834" s="138" t="n"/>
      <c r="P834" s="181" t="n"/>
      <c r="Q834" s="234" t="n"/>
      <c r="S834" s="138" t="n"/>
      <c r="T834" s="181" t="n"/>
      <c r="U834" s="234" t="n"/>
      <c r="W834" s="138" t="n"/>
      <c r="Y834" s="138" t="n"/>
      <c r="AA834" s="138" t="n"/>
      <c r="AC834" s="138" t="n"/>
      <c r="AE834" s="138" t="n"/>
      <c r="AG834" s="138" t="n"/>
      <c r="AI834" s="138" t="n"/>
      <c r="AJ834" s="239" t="n"/>
    </row>
    <row customHeight="1" ht="15.75" r="835" s="136" spans="1:53">
      <c r="B835" s="233" t="n"/>
      <c r="H835" s="238" t="n"/>
      <c r="I835" s="234" t="n"/>
      <c r="J835" s="238" t="n"/>
      <c r="K835" s="234" t="n"/>
      <c r="L835" s="238" t="n"/>
      <c r="M835" s="138" t="n"/>
      <c r="O835" s="138" t="n"/>
      <c r="P835" s="152" t="n"/>
      <c r="Q835" s="234" t="n"/>
      <c r="S835" s="138" t="n"/>
      <c r="T835" s="152" t="n"/>
      <c r="U835" s="234" t="n"/>
      <c r="W835" s="138" t="n"/>
      <c r="Y835" s="138" t="n"/>
      <c r="AA835" s="138" t="n"/>
      <c r="AC835" s="138" t="n"/>
      <c r="AE835" s="138" t="n"/>
      <c r="AG835" s="138" t="n"/>
      <c r="AI835" s="138" t="n"/>
      <c r="AJ835" s="239" t="n"/>
    </row>
    <row customHeight="1" ht="15.75" r="836" s="136" spans="1:53">
      <c r="B836" s="233" t="n"/>
      <c r="H836" s="238" t="n"/>
      <c r="I836" s="234" t="n"/>
      <c r="J836" s="238" t="n"/>
      <c r="K836" s="234" t="n"/>
      <c r="L836" s="238" t="n"/>
      <c r="M836" s="138" t="n"/>
      <c r="O836" s="138" t="n"/>
      <c r="P836" s="181" t="n"/>
      <c r="Q836" s="234" t="n"/>
      <c r="S836" s="138" t="n"/>
      <c r="T836" s="181" t="n"/>
      <c r="U836" s="234" t="n"/>
      <c r="W836" s="138" t="n"/>
      <c r="Y836" s="138" t="n"/>
      <c r="AA836" s="138" t="n"/>
      <c r="AC836" s="138" t="n"/>
      <c r="AE836" s="138" t="n"/>
      <c r="AG836" s="138" t="n"/>
      <c r="AI836" s="138" t="n"/>
      <c r="AJ836" s="239" t="n"/>
    </row>
    <row customHeight="1" ht="15.75" r="837" s="136" spans="1:53">
      <c r="B837" s="233" t="n"/>
      <c r="H837" s="238" t="n"/>
      <c r="I837" s="234" t="n"/>
      <c r="J837" s="238" t="n"/>
      <c r="K837" s="234" t="n"/>
      <c r="L837" s="238" t="n"/>
      <c r="M837" s="138" t="n"/>
      <c r="O837" s="138" t="n"/>
      <c r="P837" s="152" t="n"/>
      <c r="Q837" s="234" t="n"/>
      <c r="S837" s="138" t="n"/>
      <c r="T837" s="152" t="n"/>
      <c r="U837" s="234" t="n"/>
      <c r="W837" s="138" t="n"/>
      <c r="Y837" s="138" t="n"/>
      <c r="AA837" s="138" t="n"/>
      <c r="AC837" s="138" t="n"/>
      <c r="AE837" s="138" t="n"/>
      <c r="AG837" s="138" t="n"/>
      <c r="AI837" s="138" t="n"/>
      <c r="AJ837" s="239" t="n"/>
    </row>
    <row customHeight="1" ht="15.75" r="838" s="136" spans="1:53">
      <c r="B838" s="233" t="n"/>
      <c r="H838" s="238" t="n"/>
      <c r="I838" s="234" t="n"/>
      <c r="J838" s="238" t="n"/>
      <c r="K838" s="234" t="n"/>
      <c r="L838" s="238" t="n"/>
      <c r="M838" s="138" t="n"/>
      <c r="O838" s="138" t="n"/>
      <c r="P838" s="181" t="n"/>
      <c r="Q838" s="234" t="n"/>
      <c r="S838" s="138" t="n"/>
      <c r="T838" s="181" t="n"/>
      <c r="U838" s="234" t="n"/>
      <c r="W838" s="138" t="n"/>
      <c r="Y838" s="138" t="n"/>
      <c r="AA838" s="138" t="n"/>
      <c r="AC838" s="138" t="n"/>
      <c r="AE838" s="138" t="n"/>
      <c r="AG838" s="138" t="n"/>
      <c r="AI838" s="138" t="n"/>
      <c r="AJ838" s="239" t="n"/>
    </row>
    <row customHeight="1" ht="15.75" r="839" s="136" spans="1:53">
      <c r="B839" s="233" t="n"/>
      <c r="H839" s="238" t="n"/>
      <c r="I839" s="234" t="n"/>
      <c r="J839" s="238" t="n"/>
      <c r="K839" s="234" t="n"/>
      <c r="L839" s="238" t="n"/>
      <c r="M839" s="138" t="n"/>
      <c r="O839" s="138" t="n"/>
      <c r="P839" s="152" t="n"/>
      <c r="Q839" s="234" t="n"/>
      <c r="S839" s="138" t="n"/>
      <c r="T839" s="152" t="n"/>
      <c r="U839" s="234" t="n"/>
      <c r="W839" s="138" t="n"/>
      <c r="Y839" s="138" t="n"/>
      <c r="AA839" s="138" t="n"/>
      <c r="AC839" s="138" t="n"/>
      <c r="AE839" s="138" t="n"/>
      <c r="AG839" s="138" t="n"/>
      <c r="AI839" s="138" t="n"/>
      <c r="AJ839" s="239" t="n"/>
    </row>
    <row customHeight="1" ht="15.75" r="840" s="136" spans="1:53">
      <c r="B840" s="233" t="n"/>
      <c r="H840" s="238" t="n"/>
      <c r="I840" s="234" t="n"/>
      <c r="J840" s="238" t="n"/>
      <c r="K840" s="234" t="n"/>
      <c r="L840" s="238" t="n"/>
      <c r="M840" s="138" t="n"/>
      <c r="O840" s="138" t="n"/>
      <c r="P840" s="181" t="n"/>
      <c r="Q840" s="234" t="n"/>
      <c r="S840" s="138" t="n"/>
      <c r="T840" s="181" t="n"/>
      <c r="U840" s="234" t="n"/>
      <c r="W840" s="138" t="n"/>
      <c r="Y840" s="138" t="n"/>
      <c r="AA840" s="138" t="n"/>
      <c r="AC840" s="138" t="n"/>
      <c r="AE840" s="138" t="n"/>
      <c r="AG840" s="138" t="n"/>
      <c r="AI840" s="138" t="n"/>
      <c r="AJ840" s="239" t="n"/>
    </row>
    <row customHeight="1" ht="15.75" r="841" s="136" spans="1:53">
      <c r="B841" s="233" t="n"/>
      <c r="H841" s="238" t="n"/>
      <c r="I841" s="234" t="n"/>
      <c r="J841" s="238" t="n"/>
      <c r="K841" s="234" t="n"/>
      <c r="L841" s="238" t="n"/>
      <c r="M841" s="138" t="n"/>
      <c r="O841" s="138" t="n"/>
      <c r="P841" s="152" t="n"/>
      <c r="Q841" s="234" t="n"/>
      <c r="S841" s="138" t="n"/>
      <c r="T841" s="152" t="n"/>
      <c r="U841" s="234" t="n"/>
      <c r="W841" s="138" t="n"/>
      <c r="Y841" s="138" t="n"/>
      <c r="AA841" s="138" t="n"/>
      <c r="AC841" s="138" t="n"/>
      <c r="AE841" s="138" t="n"/>
      <c r="AG841" s="138" t="n"/>
      <c r="AI841" s="138" t="n"/>
      <c r="AJ841" s="239" t="n"/>
    </row>
    <row customHeight="1" ht="15.75" r="842" s="136" spans="1:53">
      <c r="B842" s="233" t="n"/>
      <c r="H842" s="238" t="n"/>
      <c r="I842" s="234" t="n"/>
      <c r="J842" s="238" t="n"/>
      <c r="K842" s="234" t="n"/>
      <c r="L842" s="238" t="n"/>
      <c r="M842" s="138" t="n"/>
      <c r="O842" s="138" t="n"/>
      <c r="P842" s="181" t="n"/>
      <c r="Q842" s="234" t="n"/>
      <c r="S842" s="138" t="n"/>
      <c r="T842" s="181" t="n"/>
      <c r="U842" s="234" t="n"/>
      <c r="W842" s="138" t="n"/>
      <c r="Y842" s="138" t="n"/>
      <c r="AA842" s="138" t="n"/>
      <c r="AC842" s="138" t="n"/>
      <c r="AE842" s="138" t="n"/>
      <c r="AG842" s="138" t="n"/>
      <c r="AI842" s="138" t="n"/>
      <c r="AJ842" s="239" t="n"/>
    </row>
    <row customHeight="1" ht="15.75" r="843" s="136" spans="1:53">
      <c r="B843" s="233" t="n"/>
      <c r="H843" s="238" t="n"/>
      <c r="I843" s="234" t="n"/>
      <c r="J843" s="238" t="n"/>
      <c r="K843" s="234" t="n"/>
      <c r="L843" s="238" t="n"/>
      <c r="M843" s="138" t="n"/>
      <c r="O843" s="138" t="n"/>
      <c r="P843" s="152" t="n"/>
      <c r="Q843" s="234" t="n"/>
      <c r="S843" s="138" t="n"/>
      <c r="T843" s="152" t="n"/>
      <c r="U843" s="234" t="n"/>
      <c r="W843" s="138" t="n"/>
      <c r="Y843" s="138" t="n"/>
      <c r="AA843" s="138" t="n"/>
      <c r="AC843" s="138" t="n"/>
      <c r="AE843" s="138" t="n"/>
      <c r="AG843" s="138" t="n"/>
      <c r="AI843" s="138" t="n"/>
      <c r="AJ843" s="239" t="n"/>
    </row>
    <row customHeight="1" ht="15.75" r="844" s="136" spans="1:53">
      <c r="B844" s="233" t="n"/>
      <c r="H844" s="238" t="n"/>
      <c r="I844" s="234" t="n"/>
      <c r="J844" s="238" t="n"/>
      <c r="K844" s="234" t="n"/>
      <c r="L844" s="238" t="n"/>
      <c r="M844" s="138" t="n"/>
      <c r="O844" s="138" t="n"/>
      <c r="P844" s="181" t="n"/>
      <c r="Q844" s="234" t="n"/>
      <c r="S844" s="138" t="n"/>
      <c r="T844" s="181" t="n"/>
      <c r="U844" s="234" t="n"/>
      <c r="W844" s="138" t="n"/>
      <c r="Y844" s="138" t="n"/>
      <c r="AA844" s="138" t="n"/>
      <c r="AC844" s="138" t="n"/>
      <c r="AE844" s="138" t="n"/>
      <c r="AG844" s="138" t="n"/>
      <c r="AI844" s="138" t="n"/>
      <c r="AJ844" s="239" t="n"/>
    </row>
    <row customHeight="1" ht="15.75" r="845" s="136" spans="1:53">
      <c r="B845" s="233" t="n"/>
      <c r="H845" s="238" t="n"/>
      <c r="I845" s="234" t="n"/>
      <c r="J845" s="238" t="n"/>
      <c r="K845" s="234" t="n"/>
      <c r="L845" s="238" t="n"/>
      <c r="M845" s="138" t="n"/>
      <c r="O845" s="138" t="n"/>
      <c r="P845" s="152" t="n"/>
      <c r="Q845" s="234" t="n"/>
      <c r="S845" s="138" t="n"/>
      <c r="T845" s="152" t="n"/>
      <c r="U845" s="234" t="n"/>
      <c r="W845" s="138" t="n"/>
      <c r="Y845" s="138" t="n"/>
      <c r="AA845" s="138" t="n"/>
      <c r="AC845" s="138" t="n"/>
      <c r="AE845" s="138" t="n"/>
      <c r="AG845" s="138" t="n"/>
      <c r="AI845" s="138" t="n"/>
      <c r="AJ845" s="239" t="n"/>
    </row>
    <row customHeight="1" ht="15.75" r="846" s="136" spans="1:53">
      <c r="B846" s="233" t="n"/>
      <c r="H846" s="238" t="n"/>
      <c r="I846" s="234" t="n"/>
      <c r="J846" s="238" t="n"/>
      <c r="K846" s="234" t="n"/>
      <c r="L846" s="238" t="n"/>
      <c r="M846" s="138" t="n"/>
      <c r="O846" s="138" t="n"/>
      <c r="P846" s="181" t="n"/>
      <c r="Q846" s="234" t="n"/>
      <c r="S846" s="138" t="n"/>
      <c r="T846" s="181" t="n"/>
      <c r="U846" s="234" t="n"/>
      <c r="W846" s="138" t="n"/>
      <c r="Y846" s="138" t="n"/>
      <c r="AA846" s="138" t="n"/>
      <c r="AC846" s="138" t="n"/>
      <c r="AE846" s="138" t="n"/>
      <c r="AG846" s="138" t="n"/>
      <c r="AI846" s="138" t="n"/>
      <c r="AJ846" s="239" t="n"/>
    </row>
    <row customHeight="1" ht="15.75" r="847" s="136" spans="1:53">
      <c r="B847" s="233" t="n"/>
      <c r="H847" s="238" t="n"/>
      <c r="I847" s="234" t="n"/>
      <c r="J847" s="238" t="n"/>
      <c r="K847" s="234" t="n"/>
      <c r="L847" s="238" t="n"/>
      <c r="M847" s="138" t="n"/>
      <c r="O847" s="138" t="n"/>
      <c r="P847" s="152" t="n"/>
      <c r="Q847" s="234" t="n"/>
      <c r="S847" s="138" t="n"/>
      <c r="T847" s="152" t="n"/>
      <c r="U847" s="234" t="n"/>
      <c r="W847" s="138" t="n"/>
      <c r="Y847" s="138" t="n"/>
      <c r="AA847" s="138" t="n"/>
      <c r="AC847" s="138" t="n"/>
      <c r="AE847" s="138" t="n"/>
      <c r="AG847" s="138" t="n"/>
      <c r="AI847" s="138" t="n"/>
      <c r="AJ847" s="239" t="n"/>
    </row>
    <row customHeight="1" ht="15.75" r="848" s="136" spans="1:53">
      <c r="B848" s="233" t="n"/>
      <c r="H848" s="238" t="n"/>
      <c r="I848" s="234" t="n"/>
      <c r="J848" s="238" t="n"/>
      <c r="K848" s="234" t="n"/>
      <c r="L848" s="238" t="n"/>
      <c r="M848" s="138" t="n"/>
      <c r="O848" s="138" t="n"/>
      <c r="P848" s="181" t="n"/>
      <c r="Q848" s="234" t="n"/>
      <c r="S848" s="138" t="n"/>
      <c r="T848" s="181" t="n"/>
      <c r="U848" s="234" t="n"/>
      <c r="W848" s="138" t="n"/>
      <c r="Y848" s="138" t="n"/>
      <c r="AA848" s="138" t="n"/>
      <c r="AC848" s="138" t="n"/>
      <c r="AE848" s="138" t="n"/>
      <c r="AG848" s="138" t="n"/>
      <c r="AI848" s="138" t="n"/>
      <c r="AJ848" s="239" t="n"/>
    </row>
    <row customHeight="1" ht="15.75" r="849" s="136" spans="1:53">
      <c r="B849" s="233" t="n"/>
      <c r="H849" s="238" t="n"/>
      <c r="I849" s="234" t="n"/>
      <c r="J849" s="238" t="n"/>
      <c r="K849" s="234" t="n"/>
      <c r="L849" s="238" t="n"/>
      <c r="M849" s="138" t="n"/>
      <c r="O849" s="138" t="n"/>
      <c r="P849" s="152" t="n"/>
      <c r="Q849" s="234" t="n"/>
      <c r="S849" s="138" t="n"/>
      <c r="T849" s="152" t="n"/>
      <c r="U849" s="234" t="n"/>
      <c r="W849" s="138" t="n"/>
      <c r="Y849" s="138" t="n"/>
      <c r="AA849" s="138" t="n"/>
      <c r="AC849" s="138" t="n"/>
      <c r="AE849" s="138" t="n"/>
      <c r="AG849" s="138" t="n"/>
      <c r="AI849" s="138" t="n"/>
      <c r="AJ849" s="239" t="n"/>
    </row>
    <row customHeight="1" ht="15.75" r="850" s="136" spans="1:53">
      <c r="B850" s="233" t="n"/>
      <c r="H850" s="238" t="n"/>
      <c r="I850" s="234" t="n"/>
      <c r="J850" s="238" t="n"/>
      <c r="K850" s="234" t="n"/>
      <c r="L850" s="238" t="n"/>
      <c r="M850" s="138" t="n"/>
      <c r="O850" s="138" t="n"/>
      <c r="P850" s="181" t="n"/>
      <c r="Q850" s="234" t="n"/>
      <c r="S850" s="138" t="n"/>
      <c r="T850" s="181" t="n"/>
      <c r="U850" s="234" t="n"/>
      <c r="W850" s="138" t="n"/>
      <c r="Y850" s="138" t="n"/>
      <c r="AA850" s="138" t="n"/>
      <c r="AC850" s="138" t="n"/>
      <c r="AE850" s="138" t="n"/>
      <c r="AG850" s="138" t="n"/>
      <c r="AI850" s="138" t="n"/>
      <c r="AJ850" s="239" t="n"/>
    </row>
    <row customHeight="1" ht="15.75" r="851" s="136" spans="1:53">
      <c r="B851" s="233" t="n"/>
      <c r="H851" s="238" t="n"/>
      <c r="I851" s="234" t="n"/>
      <c r="J851" s="238" t="n"/>
      <c r="K851" s="234" t="n"/>
      <c r="L851" s="238" t="n"/>
      <c r="M851" s="138" t="n"/>
      <c r="O851" s="138" t="n"/>
      <c r="P851" s="152" t="n"/>
      <c r="Q851" s="234" t="n"/>
      <c r="S851" s="138" t="n"/>
      <c r="T851" s="152" t="n"/>
      <c r="U851" s="234" t="n"/>
      <c r="W851" s="138" t="n"/>
      <c r="Y851" s="138" t="n"/>
      <c r="AA851" s="138" t="n"/>
      <c r="AC851" s="138" t="n"/>
      <c r="AE851" s="138" t="n"/>
      <c r="AG851" s="138" t="n"/>
      <c r="AI851" s="138" t="n"/>
      <c r="AJ851" s="239" t="n"/>
    </row>
    <row customHeight="1" ht="15.75" r="852" s="136" spans="1:53">
      <c r="B852" s="233" t="n"/>
      <c r="H852" s="238" t="n"/>
      <c r="I852" s="234" t="n"/>
      <c r="J852" s="238" t="n"/>
      <c r="K852" s="234" t="n"/>
      <c r="L852" s="238" t="n"/>
      <c r="M852" s="138" t="n"/>
      <c r="O852" s="138" t="n"/>
      <c r="P852" s="181" t="n"/>
      <c r="Q852" s="234" t="n"/>
      <c r="S852" s="138" t="n"/>
      <c r="T852" s="181" t="n"/>
      <c r="U852" s="234" t="n"/>
      <c r="W852" s="138" t="n"/>
      <c r="Y852" s="138" t="n"/>
      <c r="AA852" s="138" t="n"/>
      <c r="AC852" s="138" t="n"/>
      <c r="AE852" s="138" t="n"/>
      <c r="AG852" s="138" t="n"/>
      <c r="AI852" s="138" t="n"/>
      <c r="AJ852" s="239" t="n"/>
    </row>
    <row customHeight="1" ht="15.75" r="853" s="136" spans="1:53">
      <c r="B853" s="233" t="n"/>
      <c r="H853" s="238" t="n"/>
      <c r="I853" s="234" t="n"/>
      <c r="J853" s="238" t="n"/>
      <c r="K853" s="234" t="n"/>
      <c r="L853" s="238" t="n"/>
      <c r="M853" s="138" t="n"/>
      <c r="O853" s="138" t="n"/>
      <c r="P853" s="152" t="n"/>
      <c r="Q853" s="234" t="n"/>
      <c r="S853" s="138" t="n"/>
      <c r="T853" s="152" t="n"/>
      <c r="U853" s="234" t="n"/>
      <c r="W853" s="138" t="n"/>
      <c r="Y853" s="138" t="n"/>
      <c r="AA853" s="138" t="n"/>
      <c r="AC853" s="138" t="n"/>
      <c r="AE853" s="138" t="n"/>
      <c r="AG853" s="138" t="n"/>
      <c r="AI853" s="138" t="n"/>
      <c r="AJ853" s="239" t="n"/>
    </row>
    <row customHeight="1" ht="15.75" r="854" s="136" spans="1:53">
      <c r="B854" s="233" t="n"/>
      <c r="H854" s="238" t="n"/>
      <c r="I854" s="234" t="n"/>
      <c r="J854" s="238" t="n"/>
      <c r="K854" s="234" t="n"/>
      <c r="L854" s="238" t="n"/>
      <c r="M854" s="138" t="n"/>
      <c r="O854" s="138" t="n"/>
      <c r="P854" s="181" t="n"/>
      <c r="Q854" s="234" t="n"/>
      <c r="S854" s="138" t="n"/>
      <c r="T854" s="181" t="n"/>
      <c r="U854" s="234" t="n"/>
      <c r="W854" s="138" t="n"/>
      <c r="Y854" s="138" t="n"/>
      <c r="AA854" s="138" t="n"/>
      <c r="AC854" s="138" t="n"/>
      <c r="AE854" s="138" t="n"/>
      <c r="AG854" s="138" t="n"/>
      <c r="AI854" s="138" t="n"/>
      <c r="AJ854" s="239" t="n"/>
    </row>
    <row customHeight="1" ht="15.75" r="855" s="136" spans="1:53">
      <c r="B855" s="233" t="n"/>
      <c r="H855" s="238" t="n"/>
      <c r="I855" s="234" t="n"/>
      <c r="J855" s="238" t="n"/>
      <c r="K855" s="234" t="n"/>
      <c r="L855" s="238" t="n"/>
      <c r="M855" s="138" t="n"/>
      <c r="O855" s="138" t="n"/>
      <c r="P855" s="152" t="n"/>
      <c r="Q855" s="234" t="n"/>
      <c r="S855" s="138" t="n"/>
      <c r="T855" s="152" t="n"/>
      <c r="U855" s="234" t="n"/>
      <c r="W855" s="138" t="n"/>
      <c r="Y855" s="138" t="n"/>
      <c r="AA855" s="138" t="n"/>
      <c r="AC855" s="138" t="n"/>
      <c r="AE855" s="138" t="n"/>
      <c r="AG855" s="138" t="n"/>
      <c r="AI855" s="138" t="n"/>
      <c r="AJ855" s="239" t="n"/>
    </row>
    <row customHeight="1" ht="15.75" r="856" s="136" spans="1:53">
      <c r="B856" s="233" t="n"/>
      <c r="H856" s="238" t="n"/>
      <c r="I856" s="234" t="n"/>
      <c r="J856" s="238" t="n"/>
      <c r="K856" s="234" t="n"/>
      <c r="L856" s="238" t="n"/>
      <c r="M856" s="138" t="n"/>
      <c r="O856" s="138" t="n"/>
      <c r="P856" s="181" t="n"/>
      <c r="Q856" s="234" t="n"/>
      <c r="S856" s="138" t="n"/>
      <c r="T856" s="181" t="n"/>
      <c r="U856" s="234" t="n"/>
      <c r="W856" s="138" t="n"/>
      <c r="Y856" s="138" t="n"/>
      <c r="AA856" s="138" t="n"/>
      <c r="AC856" s="138" t="n"/>
      <c r="AE856" s="138" t="n"/>
      <c r="AG856" s="138" t="n"/>
      <c r="AI856" s="138" t="n"/>
      <c r="AJ856" s="239" t="n"/>
    </row>
    <row customHeight="1" ht="15.75" r="857" s="136" spans="1:53">
      <c r="B857" s="233" t="n"/>
      <c r="H857" s="238" t="n"/>
      <c r="I857" s="234" t="n"/>
      <c r="J857" s="238" t="n"/>
      <c r="K857" s="234" t="n"/>
      <c r="L857" s="238" t="n"/>
      <c r="M857" s="138" t="n"/>
      <c r="O857" s="138" t="n"/>
      <c r="P857" s="152" t="n"/>
      <c r="Q857" s="234" t="n"/>
      <c r="S857" s="138" t="n"/>
      <c r="T857" s="152" t="n"/>
      <c r="U857" s="234" t="n"/>
      <c r="W857" s="138" t="n"/>
      <c r="Y857" s="138" t="n"/>
      <c r="AA857" s="138" t="n"/>
      <c r="AC857" s="138" t="n"/>
      <c r="AE857" s="138" t="n"/>
      <c r="AG857" s="138" t="n"/>
      <c r="AI857" s="138" t="n"/>
      <c r="AJ857" s="239" t="n"/>
    </row>
    <row customHeight="1" ht="15.75" r="858" s="136" spans="1:53">
      <c r="B858" s="233" t="n"/>
      <c r="H858" s="238" t="n"/>
      <c r="I858" s="234" t="n"/>
      <c r="J858" s="238" t="n"/>
      <c r="K858" s="234" t="n"/>
      <c r="L858" s="238" t="n"/>
      <c r="M858" s="138" t="n"/>
      <c r="O858" s="138" t="n"/>
      <c r="P858" s="181" t="n"/>
      <c r="Q858" s="234" t="n"/>
      <c r="S858" s="138" t="n"/>
      <c r="T858" s="181" t="n"/>
      <c r="U858" s="234" t="n"/>
      <c r="W858" s="138" t="n"/>
      <c r="Y858" s="138" t="n"/>
      <c r="AA858" s="138" t="n"/>
      <c r="AC858" s="138" t="n"/>
      <c r="AE858" s="138" t="n"/>
      <c r="AG858" s="138" t="n"/>
      <c r="AI858" s="138" t="n"/>
      <c r="AJ858" s="239" t="n"/>
    </row>
    <row customHeight="1" ht="15.75" r="859" s="136" spans="1:53">
      <c r="B859" s="233" t="n"/>
      <c r="H859" s="238" t="n"/>
      <c r="I859" s="234" t="n"/>
      <c r="J859" s="238" t="n"/>
      <c r="K859" s="234" t="n"/>
      <c r="L859" s="238" t="n"/>
      <c r="M859" s="138" t="n"/>
      <c r="O859" s="138" t="n"/>
      <c r="P859" s="152" t="n"/>
      <c r="Q859" s="234" t="n"/>
      <c r="S859" s="138" t="n"/>
      <c r="T859" s="152" t="n"/>
      <c r="U859" s="234" t="n"/>
      <c r="W859" s="138" t="n"/>
      <c r="Y859" s="138" t="n"/>
      <c r="AA859" s="138" t="n"/>
      <c r="AC859" s="138" t="n"/>
      <c r="AE859" s="138" t="n"/>
      <c r="AG859" s="138" t="n"/>
      <c r="AI859" s="138" t="n"/>
      <c r="AJ859" s="239" t="n"/>
    </row>
    <row customHeight="1" ht="15.75" r="860" s="136" spans="1:53">
      <c r="B860" s="233" t="n"/>
      <c r="H860" s="238" t="n"/>
      <c r="I860" s="234" t="n"/>
      <c r="J860" s="238" t="n"/>
      <c r="K860" s="234" t="n"/>
      <c r="L860" s="238" t="n"/>
      <c r="M860" s="138" t="n"/>
      <c r="O860" s="138" t="n"/>
      <c r="P860" s="181" t="n"/>
      <c r="Q860" s="234" t="n"/>
      <c r="S860" s="138" t="n"/>
      <c r="T860" s="181" t="n"/>
      <c r="U860" s="234" t="n"/>
      <c r="W860" s="138" t="n"/>
      <c r="Y860" s="138" t="n"/>
      <c r="AA860" s="138" t="n"/>
      <c r="AC860" s="138" t="n"/>
      <c r="AE860" s="138" t="n"/>
      <c r="AG860" s="138" t="n"/>
      <c r="AI860" s="138" t="n"/>
      <c r="AJ860" s="239" t="n"/>
    </row>
    <row customHeight="1" ht="15.75" r="861" s="136" spans="1:53">
      <c r="B861" s="233" t="n"/>
      <c r="H861" s="238" t="n"/>
      <c r="I861" s="234" t="n"/>
      <c r="J861" s="238" t="n"/>
      <c r="K861" s="234" t="n"/>
      <c r="L861" s="238" t="n"/>
      <c r="M861" s="138" t="n"/>
      <c r="O861" s="138" t="n"/>
      <c r="P861" s="152" t="n"/>
      <c r="Q861" s="234" t="n"/>
      <c r="S861" s="138" t="n"/>
      <c r="T861" s="152" t="n"/>
      <c r="U861" s="234" t="n"/>
      <c r="W861" s="138" t="n"/>
      <c r="Y861" s="138" t="n"/>
      <c r="AA861" s="138" t="n"/>
      <c r="AC861" s="138" t="n"/>
      <c r="AE861" s="138" t="n"/>
      <c r="AG861" s="138" t="n"/>
      <c r="AI861" s="138" t="n"/>
      <c r="AJ861" s="239" t="n"/>
    </row>
    <row customHeight="1" ht="15.75" r="862" s="136" spans="1:53">
      <c r="B862" s="233" t="n"/>
      <c r="H862" s="238" t="n"/>
      <c r="I862" s="234" t="n"/>
      <c r="J862" s="238" t="n"/>
      <c r="K862" s="234" t="n"/>
      <c r="L862" s="238" t="n"/>
      <c r="M862" s="138" t="n"/>
      <c r="O862" s="138" t="n"/>
      <c r="P862" s="181" t="n"/>
      <c r="Q862" s="234" t="n"/>
      <c r="S862" s="138" t="n"/>
      <c r="T862" s="181" t="n"/>
      <c r="U862" s="234" t="n"/>
      <c r="W862" s="138" t="n"/>
      <c r="Y862" s="138" t="n"/>
      <c r="AA862" s="138" t="n"/>
      <c r="AC862" s="138" t="n"/>
      <c r="AE862" s="138" t="n"/>
      <c r="AG862" s="138" t="n"/>
      <c r="AI862" s="138" t="n"/>
      <c r="AJ862" s="239" t="n"/>
    </row>
    <row customHeight="1" ht="15.75" r="863" s="136" spans="1:53">
      <c r="B863" s="233" t="n"/>
      <c r="H863" s="238" t="n"/>
      <c r="I863" s="234" t="n"/>
      <c r="J863" s="238" t="n"/>
      <c r="K863" s="234" t="n"/>
      <c r="L863" s="238" t="n"/>
      <c r="M863" s="138" t="n"/>
      <c r="O863" s="138" t="n"/>
      <c r="P863" s="152" t="n"/>
      <c r="Q863" s="234" t="n"/>
      <c r="S863" s="138" t="n"/>
      <c r="T863" s="152" t="n"/>
      <c r="U863" s="234" t="n"/>
      <c r="W863" s="138" t="n"/>
      <c r="Y863" s="138" t="n"/>
      <c r="AA863" s="138" t="n"/>
      <c r="AC863" s="138" t="n"/>
      <c r="AE863" s="138" t="n"/>
      <c r="AG863" s="138" t="n"/>
      <c r="AI863" s="138" t="n"/>
      <c r="AJ863" s="239" t="n"/>
    </row>
    <row customHeight="1" ht="15.75" r="864" s="136" spans="1:53">
      <c r="B864" s="233" t="n"/>
      <c r="H864" s="238" t="n"/>
      <c r="I864" s="234" t="n"/>
      <c r="J864" s="238" t="n"/>
      <c r="K864" s="234" t="n"/>
      <c r="L864" s="238" t="n"/>
      <c r="M864" s="138" t="n"/>
      <c r="O864" s="138" t="n"/>
      <c r="P864" s="181" t="n"/>
      <c r="Q864" s="234" t="n"/>
      <c r="S864" s="138" t="n"/>
      <c r="T864" s="181" t="n"/>
      <c r="U864" s="234" t="n"/>
      <c r="W864" s="138" t="n"/>
      <c r="Y864" s="138" t="n"/>
      <c r="AA864" s="138" t="n"/>
      <c r="AC864" s="138" t="n"/>
      <c r="AE864" s="138" t="n"/>
      <c r="AG864" s="138" t="n"/>
      <c r="AI864" s="138" t="n"/>
      <c r="AJ864" s="239" t="n"/>
    </row>
    <row customHeight="1" ht="15.75" r="865" s="136" spans="1:53">
      <c r="B865" s="233" t="n"/>
      <c r="H865" s="238" t="n"/>
      <c r="I865" s="234" t="n"/>
      <c r="J865" s="238" t="n"/>
      <c r="K865" s="234" t="n"/>
      <c r="L865" s="238" t="n"/>
      <c r="M865" s="138" t="n"/>
      <c r="O865" s="138" t="n"/>
      <c r="P865" s="152" t="n"/>
      <c r="Q865" s="234" t="n"/>
      <c r="S865" s="138" t="n"/>
      <c r="T865" s="152" t="n"/>
      <c r="U865" s="234" t="n"/>
      <c r="W865" s="138" t="n"/>
      <c r="Y865" s="138" t="n"/>
      <c r="AA865" s="138" t="n"/>
      <c r="AC865" s="138" t="n"/>
      <c r="AE865" s="138" t="n"/>
      <c r="AG865" s="138" t="n"/>
      <c r="AI865" s="138" t="n"/>
      <c r="AJ865" s="239" t="n"/>
    </row>
    <row customHeight="1" ht="15.75" r="866" s="136" spans="1:53">
      <c r="B866" s="233" t="n"/>
      <c r="H866" s="238" t="n"/>
      <c r="I866" s="234" t="n"/>
      <c r="J866" s="238" t="n"/>
      <c r="K866" s="234" t="n"/>
      <c r="L866" s="238" t="n"/>
      <c r="M866" s="138" t="n"/>
      <c r="O866" s="138" t="n"/>
      <c r="P866" s="181" t="n"/>
      <c r="Q866" s="234" t="n"/>
      <c r="S866" s="138" t="n"/>
      <c r="T866" s="181" t="n"/>
      <c r="U866" s="234" t="n"/>
      <c r="W866" s="138" t="n"/>
      <c r="Y866" s="138" t="n"/>
      <c r="AA866" s="138" t="n"/>
      <c r="AC866" s="138" t="n"/>
      <c r="AE866" s="138" t="n"/>
      <c r="AG866" s="138" t="n"/>
      <c r="AI866" s="138" t="n"/>
      <c r="AJ866" s="239" t="n"/>
    </row>
    <row customHeight="1" ht="15.75" r="867" s="136" spans="1:53">
      <c r="B867" s="233" t="n"/>
      <c r="H867" s="238" t="n"/>
      <c r="I867" s="234" t="n"/>
      <c r="J867" s="238" t="n"/>
      <c r="K867" s="234" t="n"/>
      <c r="L867" s="238" t="n"/>
      <c r="M867" s="138" t="n"/>
      <c r="O867" s="138" t="n"/>
      <c r="P867" s="152" t="n"/>
      <c r="Q867" s="234" t="n"/>
      <c r="S867" s="138" t="n"/>
      <c r="T867" s="152" t="n"/>
      <c r="U867" s="234" t="n"/>
      <c r="W867" s="138" t="n"/>
      <c r="Y867" s="138" t="n"/>
      <c r="AA867" s="138" t="n"/>
      <c r="AC867" s="138" t="n"/>
      <c r="AE867" s="138" t="n"/>
      <c r="AG867" s="138" t="n"/>
      <c r="AI867" s="138" t="n"/>
      <c r="AJ867" s="239" t="n"/>
    </row>
    <row customHeight="1" ht="15.75" r="868" s="136" spans="1:53">
      <c r="B868" s="233" t="n"/>
      <c r="H868" s="238" t="n"/>
      <c r="I868" s="234" t="n"/>
      <c r="J868" s="238" t="n"/>
      <c r="K868" s="234" t="n"/>
      <c r="L868" s="238" t="n"/>
      <c r="M868" s="138" t="n"/>
      <c r="O868" s="138" t="n"/>
      <c r="P868" s="181" t="n"/>
      <c r="Q868" s="234" t="n"/>
      <c r="S868" s="138" t="n"/>
      <c r="T868" s="181" t="n"/>
      <c r="U868" s="234" t="n"/>
      <c r="W868" s="138" t="n"/>
      <c r="Y868" s="138" t="n"/>
      <c r="AA868" s="138" t="n"/>
      <c r="AC868" s="138" t="n"/>
      <c r="AE868" s="138" t="n"/>
      <c r="AG868" s="138" t="n"/>
      <c r="AI868" s="138" t="n"/>
      <c r="AJ868" s="239" t="n"/>
    </row>
    <row customHeight="1" ht="15.75" r="869" s="136" spans="1:53">
      <c r="B869" s="233" t="n"/>
      <c r="H869" s="238" t="n"/>
      <c r="I869" s="234" t="n"/>
      <c r="J869" s="238" t="n"/>
      <c r="K869" s="234" t="n"/>
      <c r="L869" s="238" t="n"/>
      <c r="M869" s="138" t="n"/>
      <c r="O869" s="138" t="n"/>
      <c r="P869" s="152" t="n"/>
      <c r="Q869" s="234" t="n"/>
      <c r="S869" s="138" t="n"/>
      <c r="T869" s="152" t="n"/>
      <c r="U869" s="234" t="n"/>
      <c r="W869" s="138" t="n"/>
      <c r="Y869" s="138" t="n"/>
      <c r="AA869" s="138" t="n"/>
      <c r="AC869" s="138" t="n"/>
      <c r="AE869" s="138" t="n"/>
      <c r="AG869" s="138" t="n"/>
      <c r="AI869" s="138" t="n"/>
      <c r="AJ869" s="239" t="n"/>
    </row>
    <row customHeight="1" ht="15.75" r="870" s="136" spans="1:53">
      <c r="B870" s="233" t="n"/>
      <c r="H870" s="238" t="n"/>
      <c r="I870" s="234" t="n"/>
      <c r="J870" s="238" t="n"/>
      <c r="K870" s="234" t="n"/>
      <c r="L870" s="238" t="n"/>
      <c r="M870" s="138" t="n"/>
      <c r="O870" s="138" t="n"/>
      <c r="P870" s="181" t="n"/>
      <c r="Q870" s="234" t="n"/>
      <c r="S870" s="138" t="n"/>
      <c r="T870" s="181" t="n"/>
      <c r="U870" s="234" t="n"/>
      <c r="W870" s="138" t="n"/>
      <c r="Y870" s="138" t="n"/>
      <c r="AA870" s="138" t="n"/>
      <c r="AC870" s="138" t="n"/>
      <c r="AE870" s="138" t="n"/>
      <c r="AG870" s="138" t="n"/>
      <c r="AI870" s="138" t="n"/>
      <c r="AJ870" s="239" t="n"/>
    </row>
    <row customHeight="1" ht="15.75" r="871" s="136" spans="1:53">
      <c r="B871" s="233" t="n"/>
      <c r="H871" s="238" t="n"/>
      <c r="I871" s="234" t="n"/>
      <c r="J871" s="238" t="n"/>
      <c r="K871" s="234" t="n"/>
      <c r="L871" s="238" t="n"/>
      <c r="M871" s="138" t="n"/>
      <c r="O871" s="138" t="n"/>
      <c r="P871" s="152" t="n"/>
      <c r="Q871" s="234" t="n"/>
      <c r="S871" s="138" t="n"/>
      <c r="T871" s="152" t="n"/>
      <c r="U871" s="234" t="n"/>
      <c r="W871" s="138" t="n"/>
      <c r="Y871" s="138" t="n"/>
      <c r="AA871" s="138" t="n"/>
      <c r="AC871" s="138" t="n"/>
      <c r="AE871" s="138" t="n"/>
      <c r="AG871" s="138" t="n"/>
      <c r="AI871" s="138" t="n"/>
      <c r="AJ871" s="239" t="n"/>
    </row>
    <row customHeight="1" ht="15.75" r="872" s="136" spans="1:53">
      <c r="B872" s="233" t="n"/>
      <c r="H872" s="238" t="n"/>
      <c r="I872" s="234" t="n"/>
      <c r="J872" s="238" t="n"/>
      <c r="K872" s="234" t="n"/>
      <c r="L872" s="238" t="n"/>
      <c r="M872" s="138" t="n"/>
      <c r="O872" s="138" t="n"/>
      <c r="P872" s="181" t="n"/>
      <c r="Q872" s="234" t="n"/>
      <c r="S872" s="138" t="n"/>
      <c r="T872" s="181" t="n"/>
      <c r="U872" s="234" t="n"/>
      <c r="W872" s="138" t="n"/>
      <c r="Y872" s="138" t="n"/>
      <c r="AA872" s="138" t="n"/>
      <c r="AC872" s="138" t="n"/>
      <c r="AE872" s="138" t="n"/>
      <c r="AG872" s="138" t="n"/>
      <c r="AI872" s="138" t="n"/>
      <c r="AJ872" s="239" t="n"/>
    </row>
    <row customHeight="1" ht="15.75" r="873" s="136" spans="1:53">
      <c r="B873" s="233" t="n"/>
      <c r="H873" s="238" t="n"/>
      <c r="I873" s="234" t="n"/>
      <c r="J873" s="238" t="n"/>
      <c r="K873" s="234" t="n"/>
      <c r="L873" s="238" t="n"/>
      <c r="M873" s="138" t="n"/>
      <c r="O873" s="138" t="n"/>
      <c r="P873" s="152" t="n"/>
      <c r="Q873" s="234" t="n"/>
      <c r="S873" s="138" t="n"/>
      <c r="T873" s="152" t="n"/>
      <c r="U873" s="234" t="n"/>
      <c r="W873" s="138" t="n"/>
      <c r="Y873" s="138" t="n"/>
      <c r="AA873" s="138" t="n"/>
      <c r="AC873" s="138" t="n"/>
      <c r="AE873" s="138" t="n"/>
      <c r="AG873" s="138" t="n"/>
      <c r="AI873" s="138" t="n"/>
      <c r="AJ873" s="239" t="n"/>
    </row>
    <row customHeight="1" ht="15.75" r="874" s="136" spans="1:53">
      <c r="B874" s="233" t="n"/>
      <c r="H874" s="238" t="n"/>
      <c r="I874" s="234" t="n"/>
      <c r="J874" s="238" t="n"/>
      <c r="K874" s="234" t="n"/>
      <c r="L874" s="238" t="n"/>
      <c r="M874" s="138" t="n"/>
      <c r="O874" s="138" t="n"/>
      <c r="P874" s="181" t="n"/>
      <c r="Q874" s="234" t="n"/>
      <c r="S874" s="138" t="n"/>
      <c r="T874" s="181" t="n"/>
      <c r="U874" s="234" t="n"/>
      <c r="W874" s="138" t="n"/>
      <c r="Y874" s="138" t="n"/>
      <c r="AA874" s="138" t="n"/>
      <c r="AC874" s="138" t="n"/>
      <c r="AE874" s="138" t="n"/>
      <c r="AG874" s="138" t="n"/>
      <c r="AI874" s="138" t="n"/>
      <c r="AJ874" s="239" t="n"/>
    </row>
    <row customHeight="1" ht="15.75" r="875" s="136" spans="1:53">
      <c r="B875" s="233" t="n"/>
      <c r="H875" s="238" t="n"/>
      <c r="I875" s="234" t="n"/>
      <c r="J875" s="238" t="n"/>
      <c r="K875" s="234" t="n"/>
      <c r="L875" s="238" t="n"/>
      <c r="M875" s="138" t="n"/>
      <c r="O875" s="138" t="n"/>
      <c r="P875" s="152" t="n"/>
      <c r="Q875" s="234" t="n"/>
      <c r="S875" s="138" t="n"/>
      <c r="T875" s="152" t="n"/>
      <c r="U875" s="234" t="n"/>
      <c r="W875" s="138" t="n"/>
      <c r="Y875" s="138" t="n"/>
      <c r="AA875" s="138" t="n"/>
      <c r="AC875" s="138" t="n"/>
      <c r="AE875" s="138" t="n"/>
      <c r="AG875" s="138" t="n"/>
      <c r="AI875" s="138" t="n"/>
      <c r="AJ875" s="239" t="n"/>
    </row>
    <row customHeight="1" ht="15.75" r="876" s="136" spans="1:53">
      <c r="B876" s="233" t="n"/>
      <c r="H876" s="238" t="n"/>
      <c r="I876" s="234" t="n"/>
      <c r="J876" s="238" t="n"/>
      <c r="K876" s="234" t="n"/>
      <c r="L876" s="238" t="n"/>
      <c r="M876" s="138" t="n"/>
      <c r="O876" s="138" t="n"/>
      <c r="P876" s="181" t="n"/>
      <c r="Q876" s="234" t="n"/>
      <c r="S876" s="138" t="n"/>
      <c r="T876" s="181" t="n"/>
      <c r="U876" s="234" t="n"/>
      <c r="W876" s="138" t="n"/>
      <c r="Y876" s="138" t="n"/>
      <c r="AA876" s="138" t="n"/>
      <c r="AC876" s="138" t="n"/>
      <c r="AE876" s="138" t="n"/>
      <c r="AG876" s="138" t="n"/>
      <c r="AI876" s="138" t="n"/>
      <c r="AJ876" s="239" t="n"/>
    </row>
    <row customHeight="1" ht="15.75" r="877" s="136" spans="1:53">
      <c r="B877" s="233" t="n"/>
      <c r="H877" s="238" t="n"/>
      <c r="I877" s="234" t="n"/>
      <c r="J877" s="238" t="n"/>
      <c r="K877" s="234" t="n"/>
      <c r="L877" s="238" t="n"/>
      <c r="M877" s="138" t="n"/>
      <c r="O877" s="138" t="n"/>
      <c r="P877" s="152" t="n"/>
      <c r="Q877" s="234" t="n"/>
      <c r="S877" s="138" t="n"/>
      <c r="T877" s="152" t="n"/>
      <c r="U877" s="234" t="n"/>
      <c r="W877" s="138" t="n"/>
      <c r="Y877" s="138" t="n"/>
      <c r="AA877" s="138" t="n"/>
      <c r="AC877" s="138" t="n"/>
      <c r="AE877" s="138" t="n"/>
      <c r="AG877" s="138" t="n"/>
      <c r="AI877" s="138" t="n"/>
      <c r="AJ877" s="239" t="n"/>
    </row>
    <row customHeight="1" ht="15.75" r="878" s="136" spans="1:53">
      <c r="B878" s="233" t="n"/>
      <c r="H878" s="238" t="n"/>
      <c r="I878" s="234" t="n"/>
      <c r="J878" s="238" t="n"/>
      <c r="K878" s="234" t="n"/>
      <c r="L878" s="238" t="n"/>
      <c r="M878" s="138" t="n"/>
      <c r="O878" s="138" t="n"/>
      <c r="P878" s="181" t="n"/>
      <c r="Q878" s="234" t="n"/>
      <c r="S878" s="138" t="n"/>
      <c r="T878" s="181" t="n"/>
      <c r="U878" s="234" t="n"/>
      <c r="W878" s="138" t="n"/>
      <c r="Y878" s="138" t="n"/>
      <c r="AA878" s="138" t="n"/>
      <c r="AC878" s="138" t="n"/>
      <c r="AE878" s="138" t="n"/>
      <c r="AG878" s="138" t="n"/>
      <c r="AI878" s="138" t="n"/>
      <c r="AJ878" s="239" t="n"/>
    </row>
    <row customHeight="1" ht="15.75" r="879" s="136" spans="1:53">
      <c r="B879" s="233" t="n"/>
      <c r="H879" s="238" t="n"/>
      <c r="I879" s="234" t="n"/>
      <c r="J879" s="238" t="n"/>
      <c r="K879" s="234" t="n"/>
      <c r="L879" s="238" t="n"/>
      <c r="M879" s="138" t="n"/>
      <c r="O879" s="138" t="n"/>
      <c r="P879" s="152" t="n"/>
      <c r="Q879" s="234" t="n"/>
      <c r="S879" s="138" t="n"/>
      <c r="T879" s="152" t="n"/>
      <c r="U879" s="234" t="n"/>
      <c r="W879" s="138" t="n"/>
      <c r="Y879" s="138" t="n"/>
      <c r="AA879" s="138" t="n"/>
      <c r="AC879" s="138" t="n"/>
      <c r="AE879" s="138" t="n"/>
      <c r="AG879" s="138" t="n"/>
      <c r="AI879" s="138" t="n"/>
      <c r="AJ879" s="239" t="n"/>
    </row>
    <row customHeight="1" ht="15.75" r="880" s="136" spans="1:53">
      <c r="B880" s="233" t="n"/>
      <c r="H880" s="238" t="n"/>
      <c r="I880" s="234" t="n"/>
      <c r="J880" s="238" t="n"/>
      <c r="K880" s="234" t="n"/>
      <c r="L880" s="238" t="n"/>
      <c r="M880" s="138" t="n"/>
      <c r="O880" s="138" t="n"/>
      <c r="P880" s="181" t="n"/>
      <c r="Q880" s="234" t="n"/>
      <c r="S880" s="138" t="n"/>
      <c r="T880" s="181" t="n"/>
      <c r="U880" s="234" t="n"/>
      <c r="W880" s="138" t="n"/>
      <c r="Y880" s="138" t="n"/>
      <c r="AA880" s="138" t="n"/>
      <c r="AC880" s="138" t="n"/>
      <c r="AE880" s="138" t="n"/>
      <c r="AG880" s="138" t="n"/>
      <c r="AI880" s="138" t="n"/>
      <c r="AJ880" s="239" t="n"/>
    </row>
    <row customHeight="1" ht="15.75" r="881" s="136" spans="1:53">
      <c r="B881" s="233" t="n"/>
      <c r="H881" s="238" t="n"/>
      <c r="I881" s="234" t="n"/>
      <c r="J881" s="238" t="n"/>
      <c r="K881" s="234" t="n"/>
      <c r="L881" s="238" t="n"/>
      <c r="M881" s="138" t="n"/>
      <c r="O881" s="138" t="n"/>
      <c r="P881" s="152" t="n"/>
      <c r="Q881" s="234" t="n"/>
      <c r="S881" s="138" t="n"/>
      <c r="T881" s="152" t="n"/>
      <c r="U881" s="234" t="n"/>
      <c r="W881" s="138" t="n"/>
      <c r="Y881" s="138" t="n"/>
      <c r="AA881" s="138" t="n"/>
      <c r="AC881" s="138" t="n"/>
      <c r="AE881" s="138" t="n"/>
      <c r="AG881" s="138" t="n"/>
      <c r="AI881" s="138" t="n"/>
      <c r="AJ881" s="239" t="n"/>
    </row>
    <row customHeight="1" ht="15.75" r="882" s="136" spans="1:53">
      <c r="B882" s="233" t="n"/>
      <c r="H882" s="238" t="n"/>
      <c r="I882" s="234" t="n"/>
      <c r="J882" s="238" t="n"/>
      <c r="K882" s="234" t="n"/>
      <c r="L882" s="238" t="n"/>
      <c r="M882" s="138" t="n"/>
      <c r="O882" s="138" t="n"/>
      <c r="P882" s="181" t="n"/>
      <c r="Q882" s="234" t="n"/>
      <c r="S882" s="138" t="n"/>
      <c r="T882" s="181" t="n"/>
      <c r="U882" s="234" t="n"/>
      <c r="W882" s="138" t="n"/>
      <c r="Y882" s="138" t="n"/>
      <c r="AA882" s="138" t="n"/>
      <c r="AC882" s="138" t="n"/>
      <c r="AE882" s="138" t="n"/>
      <c r="AG882" s="138" t="n"/>
      <c r="AI882" s="138" t="n"/>
      <c r="AJ882" s="239" t="n"/>
    </row>
    <row customHeight="1" ht="15.75" r="883" s="136" spans="1:53">
      <c r="B883" s="233" t="n"/>
      <c r="H883" s="238" t="n"/>
      <c r="I883" s="234" t="n"/>
      <c r="J883" s="238" t="n"/>
      <c r="K883" s="234" t="n"/>
      <c r="L883" s="238" t="n"/>
      <c r="M883" s="138" t="n"/>
      <c r="O883" s="138" t="n"/>
      <c r="P883" s="152" t="n"/>
      <c r="Q883" s="234" t="n"/>
      <c r="S883" s="138" t="n"/>
      <c r="T883" s="152" t="n"/>
      <c r="U883" s="234" t="n"/>
      <c r="W883" s="138" t="n"/>
      <c r="Y883" s="138" t="n"/>
      <c r="AA883" s="138" t="n"/>
      <c r="AC883" s="138" t="n"/>
      <c r="AE883" s="138" t="n"/>
      <c r="AG883" s="138" t="n"/>
      <c r="AI883" s="138" t="n"/>
      <c r="AJ883" s="239" t="n"/>
    </row>
    <row customHeight="1" ht="15.75" r="884" s="136" spans="1:53">
      <c r="B884" s="233" t="n"/>
      <c r="H884" s="238" t="n"/>
      <c r="I884" s="234" t="n"/>
      <c r="J884" s="238" t="n"/>
      <c r="K884" s="234" t="n"/>
      <c r="L884" s="238" t="n"/>
      <c r="M884" s="138" t="n"/>
      <c r="O884" s="138" t="n"/>
      <c r="P884" s="181" t="n"/>
      <c r="Q884" s="234" t="n"/>
      <c r="S884" s="138" t="n"/>
      <c r="T884" s="181" t="n"/>
      <c r="U884" s="234" t="n"/>
      <c r="W884" s="138" t="n"/>
      <c r="Y884" s="138" t="n"/>
      <c r="AA884" s="138" t="n"/>
      <c r="AC884" s="138" t="n"/>
      <c r="AE884" s="138" t="n"/>
      <c r="AG884" s="138" t="n"/>
      <c r="AI884" s="138" t="n"/>
      <c r="AJ884" s="239" t="n"/>
    </row>
    <row customHeight="1" ht="15.75" r="885" s="136" spans="1:53">
      <c r="B885" s="233" t="n"/>
      <c r="H885" s="238" t="n"/>
      <c r="I885" s="234" t="n"/>
      <c r="J885" s="238" t="n"/>
      <c r="K885" s="234" t="n"/>
      <c r="L885" s="238" t="n"/>
      <c r="M885" s="138" t="n"/>
      <c r="O885" s="138" t="n"/>
      <c r="P885" s="152" t="n"/>
      <c r="Q885" s="234" t="n"/>
      <c r="S885" s="138" t="n"/>
      <c r="T885" s="152" t="n"/>
      <c r="U885" s="234" t="n"/>
      <c r="W885" s="138" t="n"/>
      <c r="Y885" s="138" t="n"/>
      <c r="AA885" s="138" t="n"/>
      <c r="AC885" s="138" t="n"/>
      <c r="AE885" s="138" t="n"/>
      <c r="AG885" s="138" t="n"/>
      <c r="AI885" s="138" t="n"/>
      <c r="AJ885" s="239" t="n"/>
    </row>
    <row customHeight="1" ht="15.75" r="886" s="136" spans="1:53">
      <c r="B886" s="233" t="n"/>
      <c r="H886" s="238" t="n"/>
      <c r="I886" s="234" t="n"/>
      <c r="J886" s="238" t="n"/>
      <c r="K886" s="234" t="n"/>
      <c r="L886" s="238" t="n"/>
      <c r="M886" s="138" t="n"/>
      <c r="O886" s="138" t="n"/>
      <c r="P886" s="181" t="n"/>
      <c r="Q886" s="234" t="n"/>
      <c r="S886" s="138" t="n"/>
      <c r="T886" s="181" t="n"/>
      <c r="U886" s="234" t="n"/>
      <c r="W886" s="138" t="n"/>
      <c r="Y886" s="138" t="n"/>
      <c r="AA886" s="138" t="n"/>
      <c r="AC886" s="138" t="n"/>
      <c r="AE886" s="138" t="n"/>
      <c r="AG886" s="138" t="n"/>
      <c r="AI886" s="138" t="n"/>
      <c r="AJ886" s="239" t="n"/>
    </row>
    <row customHeight="1" ht="15.75" r="887" s="136" spans="1:53">
      <c r="B887" s="233" t="n"/>
      <c r="H887" s="238" t="n"/>
      <c r="I887" s="234" t="n"/>
      <c r="J887" s="238" t="n"/>
      <c r="K887" s="234" t="n"/>
      <c r="L887" s="238" t="n"/>
      <c r="M887" s="138" t="n"/>
      <c r="O887" s="138" t="n"/>
      <c r="P887" s="152" t="n"/>
      <c r="Q887" s="234" t="n"/>
      <c r="S887" s="138" t="n"/>
      <c r="T887" s="152" t="n"/>
      <c r="U887" s="234" t="n"/>
      <c r="W887" s="138" t="n"/>
      <c r="Y887" s="138" t="n"/>
      <c r="AA887" s="138" t="n"/>
      <c r="AC887" s="138" t="n"/>
      <c r="AE887" s="138" t="n"/>
      <c r="AG887" s="138" t="n"/>
      <c r="AI887" s="138" t="n"/>
      <c r="AJ887" s="239" t="n"/>
    </row>
    <row customHeight="1" ht="15.75" r="888" s="136" spans="1:53">
      <c r="B888" s="233" t="n"/>
      <c r="H888" s="238" t="n"/>
      <c r="I888" s="234" t="n"/>
      <c r="J888" s="238" t="n"/>
      <c r="K888" s="234" t="n"/>
      <c r="L888" s="238" t="n"/>
      <c r="M888" s="138" t="n"/>
      <c r="O888" s="138" t="n"/>
      <c r="P888" s="181" t="n"/>
      <c r="Q888" s="234" t="n"/>
      <c r="S888" s="138" t="n"/>
      <c r="T888" s="181" t="n"/>
      <c r="U888" s="234" t="n"/>
      <c r="W888" s="138" t="n"/>
      <c r="Y888" s="138" t="n"/>
      <c r="AA888" s="138" t="n"/>
      <c r="AC888" s="138" t="n"/>
      <c r="AE888" s="138" t="n"/>
      <c r="AG888" s="138" t="n"/>
      <c r="AI888" s="138" t="n"/>
      <c r="AJ888" s="239" t="n"/>
    </row>
    <row customHeight="1" ht="15.75" r="889" s="136" spans="1:53">
      <c r="B889" s="233" t="n"/>
      <c r="H889" s="238" t="n"/>
      <c r="I889" s="234" t="n"/>
      <c r="J889" s="238" t="n"/>
      <c r="K889" s="234" t="n"/>
      <c r="L889" s="238" t="n"/>
      <c r="M889" s="138" t="n"/>
      <c r="O889" s="138" t="n"/>
      <c r="P889" s="152" t="n"/>
      <c r="Q889" s="234" t="n"/>
      <c r="S889" s="138" t="n"/>
      <c r="T889" s="152" t="n"/>
      <c r="U889" s="234" t="n"/>
      <c r="W889" s="138" t="n"/>
      <c r="Y889" s="138" t="n"/>
      <c r="AA889" s="138" t="n"/>
      <c r="AC889" s="138" t="n"/>
      <c r="AE889" s="138" t="n"/>
      <c r="AG889" s="138" t="n"/>
      <c r="AI889" s="138" t="n"/>
      <c r="AJ889" s="239" t="n"/>
    </row>
    <row customHeight="1" ht="15.75" r="890" s="136" spans="1:53">
      <c r="B890" s="233" t="n"/>
      <c r="H890" s="238" t="n"/>
      <c r="I890" s="234" t="n"/>
      <c r="J890" s="238" t="n"/>
      <c r="K890" s="234" t="n"/>
      <c r="L890" s="238" t="n"/>
      <c r="M890" s="138" t="n"/>
      <c r="O890" s="138" t="n"/>
      <c r="P890" s="181" t="n"/>
      <c r="Q890" s="234" t="n"/>
      <c r="S890" s="138" t="n"/>
      <c r="T890" s="181" t="n"/>
      <c r="U890" s="234" t="n"/>
      <c r="W890" s="138" t="n"/>
      <c r="Y890" s="138" t="n"/>
      <c r="AA890" s="138" t="n"/>
      <c r="AC890" s="138" t="n"/>
      <c r="AE890" s="138" t="n"/>
      <c r="AG890" s="138" t="n"/>
      <c r="AI890" s="138" t="n"/>
      <c r="AJ890" s="239" t="n"/>
    </row>
    <row customHeight="1" ht="15.75" r="891" s="136" spans="1:53">
      <c r="B891" s="233" t="n"/>
      <c r="H891" s="238" t="n"/>
      <c r="I891" s="234" t="n"/>
      <c r="J891" s="238" t="n"/>
      <c r="K891" s="234" t="n"/>
      <c r="L891" s="238" t="n"/>
      <c r="M891" s="138" t="n"/>
      <c r="O891" s="138" t="n"/>
      <c r="P891" s="152" t="n"/>
      <c r="Q891" s="234" t="n"/>
      <c r="S891" s="138" t="n"/>
      <c r="T891" s="152" t="n"/>
      <c r="U891" s="234" t="n"/>
      <c r="W891" s="138" t="n"/>
      <c r="Y891" s="138" t="n"/>
      <c r="AA891" s="138" t="n"/>
      <c r="AC891" s="138" t="n"/>
      <c r="AE891" s="138" t="n"/>
      <c r="AG891" s="138" t="n"/>
      <c r="AI891" s="138" t="n"/>
      <c r="AJ891" s="239" t="n"/>
    </row>
    <row customHeight="1" ht="15.75" r="892" s="136" spans="1:53">
      <c r="B892" s="233" t="n"/>
      <c r="H892" s="238" t="n"/>
      <c r="I892" s="234" t="n"/>
      <c r="J892" s="238" t="n"/>
      <c r="K892" s="234" t="n"/>
      <c r="L892" s="238" t="n"/>
      <c r="M892" s="138" t="n"/>
      <c r="O892" s="138" t="n"/>
      <c r="P892" s="181" t="n"/>
      <c r="Q892" s="234" t="n"/>
      <c r="S892" s="138" t="n"/>
      <c r="T892" s="181" t="n"/>
      <c r="U892" s="234" t="n"/>
      <c r="W892" s="138" t="n"/>
      <c r="Y892" s="138" t="n"/>
      <c r="AA892" s="138" t="n"/>
      <c r="AC892" s="138" t="n"/>
      <c r="AE892" s="138" t="n"/>
      <c r="AG892" s="138" t="n"/>
      <c r="AI892" s="138" t="n"/>
      <c r="AJ892" s="239" t="n"/>
    </row>
    <row customHeight="1" ht="15.75" r="893" s="136" spans="1:53">
      <c r="B893" s="233" t="n"/>
      <c r="H893" s="238" t="n"/>
      <c r="I893" s="234" t="n"/>
      <c r="J893" s="238" t="n"/>
      <c r="K893" s="234" t="n"/>
      <c r="L893" s="238" t="n"/>
      <c r="M893" s="138" t="n"/>
      <c r="O893" s="138" t="n"/>
      <c r="P893" s="152" t="n"/>
      <c r="Q893" s="234" t="n"/>
      <c r="S893" s="138" t="n"/>
      <c r="T893" s="152" t="n"/>
      <c r="U893" s="234" t="n"/>
      <c r="W893" s="138" t="n"/>
      <c r="Y893" s="138" t="n"/>
      <c r="AA893" s="138" t="n"/>
      <c r="AC893" s="138" t="n"/>
      <c r="AE893" s="138" t="n"/>
      <c r="AG893" s="138" t="n"/>
      <c r="AI893" s="138" t="n"/>
      <c r="AJ893" s="239" t="n"/>
    </row>
    <row customHeight="1" ht="15.75" r="894" s="136" spans="1:53">
      <c r="B894" s="233" t="n"/>
      <c r="H894" s="238" t="n"/>
      <c r="I894" s="234" t="n"/>
      <c r="J894" s="238" t="n"/>
      <c r="K894" s="234" t="n"/>
      <c r="L894" s="238" t="n"/>
      <c r="M894" s="138" t="n"/>
      <c r="O894" s="138" t="n"/>
      <c r="P894" s="181" t="n"/>
      <c r="Q894" s="234" t="n"/>
      <c r="S894" s="138" t="n"/>
      <c r="T894" s="181" t="n"/>
      <c r="U894" s="234" t="n"/>
      <c r="W894" s="138" t="n"/>
      <c r="Y894" s="138" t="n"/>
      <c r="AA894" s="138" t="n"/>
      <c r="AC894" s="138" t="n"/>
      <c r="AE894" s="138" t="n"/>
      <c r="AG894" s="138" t="n"/>
      <c r="AI894" s="138" t="n"/>
      <c r="AJ894" s="239" t="n"/>
    </row>
    <row customHeight="1" ht="15.75" r="895" s="136" spans="1:53">
      <c r="B895" s="233" t="n"/>
      <c r="H895" s="238" t="n"/>
      <c r="I895" s="234" t="n"/>
      <c r="J895" s="238" t="n"/>
      <c r="K895" s="234" t="n"/>
      <c r="L895" s="238" t="n"/>
      <c r="M895" s="138" t="n"/>
      <c r="O895" s="138" t="n"/>
      <c r="P895" s="152" t="n"/>
      <c r="Q895" s="234" t="n"/>
      <c r="S895" s="138" t="n"/>
      <c r="T895" s="152" t="n"/>
      <c r="U895" s="234" t="n"/>
      <c r="W895" s="138" t="n"/>
      <c r="Y895" s="138" t="n"/>
      <c r="AA895" s="138" t="n"/>
      <c r="AC895" s="138" t="n"/>
      <c r="AE895" s="138" t="n"/>
      <c r="AG895" s="138" t="n"/>
      <c r="AI895" s="138" t="n"/>
      <c r="AJ895" s="239" t="n"/>
    </row>
    <row customHeight="1" ht="15.75" r="896" s="136" spans="1:53">
      <c r="B896" s="233" t="n"/>
      <c r="H896" s="238" t="n"/>
      <c r="I896" s="234" t="n"/>
      <c r="J896" s="238" t="n"/>
      <c r="K896" s="234" t="n"/>
      <c r="L896" s="238" t="n"/>
      <c r="M896" s="138" t="n"/>
      <c r="O896" s="138" t="n"/>
      <c r="P896" s="181" t="n"/>
      <c r="Q896" s="234" t="n"/>
      <c r="S896" s="138" t="n"/>
      <c r="T896" s="181" t="n"/>
      <c r="U896" s="234" t="n"/>
      <c r="W896" s="138" t="n"/>
      <c r="Y896" s="138" t="n"/>
      <c r="AA896" s="138" t="n"/>
      <c r="AC896" s="138" t="n"/>
      <c r="AE896" s="138" t="n"/>
      <c r="AG896" s="138" t="n"/>
      <c r="AI896" s="138" t="n"/>
      <c r="AJ896" s="239" t="n"/>
    </row>
    <row customHeight="1" ht="15.75" r="897" s="136" spans="1:53">
      <c r="B897" s="233" t="n"/>
      <c r="H897" s="238" t="n"/>
      <c r="I897" s="234" t="n"/>
      <c r="J897" s="238" t="n"/>
      <c r="K897" s="234" t="n"/>
      <c r="L897" s="238" t="n"/>
      <c r="M897" s="138" t="n"/>
      <c r="O897" s="138" t="n"/>
      <c r="P897" s="152" t="n"/>
      <c r="Q897" s="234" t="n"/>
      <c r="S897" s="138" t="n"/>
      <c r="T897" s="152" t="n"/>
      <c r="U897" s="234" t="n"/>
      <c r="W897" s="138" t="n"/>
      <c r="Y897" s="138" t="n"/>
      <c r="AA897" s="138" t="n"/>
      <c r="AC897" s="138" t="n"/>
      <c r="AE897" s="138" t="n"/>
      <c r="AG897" s="138" t="n"/>
      <c r="AI897" s="138" t="n"/>
      <c r="AJ897" s="239" t="n"/>
    </row>
    <row customHeight="1" ht="15.75" r="898" s="136" spans="1:53">
      <c r="B898" s="233" t="n"/>
      <c r="H898" s="238" t="n"/>
      <c r="I898" s="234" t="n"/>
      <c r="J898" s="238" t="n"/>
      <c r="K898" s="234" t="n"/>
      <c r="L898" s="238" t="n"/>
      <c r="M898" s="138" t="n"/>
      <c r="O898" s="138" t="n"/>
      <c r="P898" s="181" t="n"/>
      <c r="Q898" s="234" t="n"/>
      <c r="S898" s="138" t="n"/>
      <c r="T898" s="181" t="n"/>
      <c r="U898" s="234" t="n"/>
      <c r="W898" s="138" t="n"/>
      <c r="Y898" s="138" t="n"/>
      <c r="AA898" s="138" t="n"/>
      <c r="AC898" s="138" t="n"/>
      <c r="AE898" s="138" t="n"/>
      <c r="AG898" s="138" t="n"/>
      <c r="AI898" s="138" t="n"/>
      <c r="AJ898" s="239" t="n"/>
    </row>
    <row customHeight="1" ht="15.75" r="899" s="136" spans="1:53">
      <c r="B899" s="233" t="n"/>
      <c r="H899" s="238" t="n"/>
      <c r="I899" s="234" t="n"/>
      <c r="J899" s="238" t="n"/>
      <c r="K899" s="234" t="n"/>
      <c r="L899" s="238" t="n"/>
      <c r="M899" s="138" t="n"/>
      <c r="O899" s="138" t="n"/>
      <c r="P899" s="152" t="n"/>
      <c r="Q899" s="234" t="n"/>
      <c r="S899" s="138" t="n"/>
      <c r="T899" s="152" t="n"/>
      <c r="U899" s="234" t="n"/>
      <c r="W899" s="138" t="n"/>
      <c r="Y899" s="138" t="n"/>
      <c r="AA899" s="138" t="n"/>
      <c r="AC899" s="138" t="n"/>
      <c r="AE899" s="138" t="n"/>
      <c r="AG899" s="138" t="n"/>
      <c r="AI899" s="138" t="n"/>
      <c r="AJ899" s="239" t="n"/>
    </row>
    <row customHeight="1" ht="15.75" r="900" s="136" spans="1:53">
      <c r="B900" s="233" t="n"/>
      <c r="H900" s="238" t="n"/>
      <c r="I900" s="234" t="n"/>
      <c r="J900" s="238" t="n"/>
      <c r="K900" s="234" t="n"/>
      <c r="L900" s="238" t="n"/>
      <c r="M900" s="138" t="n"/>
      <c r="O900" s="138" t="n"/>
      <c r="P900" s="181" t="n"/>
      <c r="Q900" s="234" t="n"/>
      <c r="S900" s="138" t="n"/>
      <c r="T900" s="181" t="n"/>
      <c r="U900" s="234" t="n"/>
      <c r="W900" s="138" t="n"/>
      <c r="Y900" s="138" t="n"/>
      <c r="AA900" s="138" t="n"/>
      <c r="AC900" s="138" t="n"/>
      <c r="AE900" s="138" t="n"/>
      <c r="AG900" s="138" t="n"/>
      <c r="AI900" s="138" t="n"/>
      <c r="AJ900" s="239" t="n"/>
    </row>
    <row customHeight="1" ht="15.75" r="901" s="136" spans="1:53">
      <c r="B901" s="233" t="n"/>
      <c r="H901" s="238" t="n"/>
      <c r="I901" s="234" t="n"/>
      <c r="J901" s="238" t="n"/>
      <c r="K901" s="234" t="n"/>
      <c r="L901" s="238" t="n"/>
      <c r="M901" s="138" t="n"/>
      <c r="O901" s="138" t="n"/>
      <c r="P901" s="152" t="n"/>
      <c r="Q901" s="234" t="n"/>
      <c r="S901" s="138" t="n"/>
      <c r="T901" s="152" t="n"/>
      <c r="U901" s="234" t="n"/>
      <c r="W901" s="138" t="n"/>
      <c r="Y901" s="138" t="n"/>
      <c r="AA901" s="138" t="n"/>
      <c r="AC901" s="138" t="n"/>
      <c r="AE901" s="138" t="n"/>
      <c r="AG901" s="138" t="n"/>
      <c r="AI901" s="138" t="n"/>
      <c r="AJ901" s="239" t="n"/>
    </row>
    <row customHeight="1" ht="15.75" r="902" s="136" spans="1:53">
      <c r="B902" s="233" t="n"/>
      <c r="H902" s="238" t="n"/>
      <c r="I902" s="234" t="n"/>
      <c r="J902" s="238" t="n"/>
      <c r="K902" s="234" t="n"/>
      <c r="L902" s="238" t="n"/>
      <c r="M902" s="138" t="n"/>
      <c r="O902" s="138" t="n"/>
      <c r="P902" s="181" t="n"/>
      <c r="Q902" s="234" t="n"/>
      <c r="S902" s="138" t="n"/>
      <c r="T902" s="181" t="n"/>
      <c r="U902" s="234" t="n"/>
      <c r="W902" s="138" t="n"/>
      <c r="Y902" s="138" t="n"/>
      <c r="AA902" s="138" t="n"/>
      <c r="AC902" s="138" t="n"/>
      <c r="AE902" s="138" t="n"/>
      <c r="AG902" s="138" t="n"/>
      <c r="AI902" s="138" t="n"/>
      <c r="AJ902" s="239" t="n"/>
    </row>
    <row customHeight="1" ht="15.75" r="903" s="136" spans="1:53">
      <c r="B903" s="233" t="n"/>
      <c r="H903" s="238" t="n"/>
      <c r="I903" s="234" t="n"/>
      <c r="J903" s="238" t="n"/>
      <c r="K903" s="234" t="n"/>
      <c r="L903" s="238" t="n"/>
      <c r="M903" s="138" t="n"/>
      <c r="O903" s="138" t="n"/>
      <c r="P903" s="152" t="n"/>
      <c r="Q903" s="234" t="n"/>
      <c r="S903" s="138" t="n"/>
      <c r="T903" s="152" t="n"/>
      <c r="U903" s="234" t="n"/>
      <c r="W903" s="138" t="n"/>
      <c r="Y903" s="138" t="n"/>
      <c r="AA903" s="138" t="n"/>
      <c r="AC903" s="138" t="n"/>
      <c r="AE903" s="138" t="n"/>
      <c r="AG903" s="138" t="n"/>
      <c r="AI903" s="138" t="n"/>
      <c r="AJ903" s="239" t="n"/>
    </row>
    <row customHeight="1" ht="15.75" r="904" s="136" spans="1:53">
      <c r="B904" s="233" t="n"/>
      <c r="H904" s="238" t="n"/>
      <c r="I904" s="234" t="n"/>
      <c r="J904" s="238" t="n"/>
      <c r="K904" s="234" t="n"/>
      <c r="L904" s="238" t="n"/>
      <c r="M904" s="138" t="n"/>
      <c r="O904" s="138" t="n"/>
      <c r="P904" s="181" t="n"/>
      <c r="Q904" s="234" t="n"/>
      <c r="S904" s="138" t="n"/>
      <c r="T904" s="181" t="n"/>
      <c r="U904" s="234" t="n"/>
      <c r="W904" s="138" t="n"/>
      <c r="Y904" s="138" t="n"/>
      <c r="AA904" s="138" t="n"/>
      <c r="AC904" s="138" t="n"/>
      <c r="AE904" s="138" t="n"/>
      <c r="AG904" s="138" t="n"/>
      <c r="AI904" s="138" t="n"/>
      <c r="AJ904" s="239" t="n"/>
    </row>
    <row customHeight="1" ht="15.75" r="905" s="136" spans="1:53">
      <c r="B905" s="233" t="n"/>
      <c r="H905" s="238" t="n"/>
      <c r="I905" s="234" t="n"/>
      <c r="J905" s="238" t="n"/>
      <c r="K905" s="234" t="n"/>
      <c r="L905" s="238" t="n"/>
      <c r="M905" s="138" t="n"/>
      <c r="O905" s="138" t="n"/>
      <c r="P905" s="152" t="n"/>
      <c r="Q905" s="234" t="n"/>
      <c r="S905" s="138" t="n"/>
      <c r="T905" s="152" t="n"/>
      <c r="U905" s="234" t="n"/>
      <c r="W905" s="138" t="n"/>
      <c r="Y905" s="138" t="n"/>
      <c r="AA905" s="138" t="n"/>
      <c r="AC905" s="138" t="n"/>
      <c r="AE905" s="138" t="n"/>
      <c r="AG905" s="138" t="n"/>
      <c r="AI905" s="138" t="n"/>
      <c r="AJ905" s="239" t="n"/>
    </row>
    <row customHeight="1" ht="15.75" r="906" s="136" spans="1:53">
      <c r="B906" s="233" t="n"/>
      <c r="H906" s="238" t="n"/>
      <c r="I906" s="234" t="n"/>
      <c r="J906" s="238" t="n"/>
      <c r="K906" s="234" t="n"/>
      <c r="L906" s="238" t="n"/>
      <c r="M906" s="138" t="n"/>
      <c r="O906" s="138" t="n"/>
      <c r="P906" s="181" t="n"/>
      <c r="Q906" s="234" t="n"/>
      <c r="S906" s="138" t="n"/>
      <c r="T906" s="181" t="n"/>
      <c r="U906" s="234" t="n"/>
      <c r="W906" s="138" t="n"/>
      <c r="Y906" s="138" t="n"/>
      <c r="AA906" s="138" t="n"/>
      <c r="AC906" s="138" t="n"/>
      <c r="AE906" s="138" t="n"/>
      <c r="AG906" s="138" t="n"/>
      <c r="AI906" s="138" t="n"/>
      <c r="AJ906" s="239" t="n"/>
    </row>
    <row customHeight="1" ht="15.75" r="907" s="136" spans="1:53">
      <c r="B907" s="233" t="n"/>
      <c r="H907" s="238" t="n"/>
      <c r="I907" s="234" t="n"/>
      <c r="J907" s="238" t="n"/>
      <c r="K907" s="234" t="n"/>
      <c r="L907" s="238" t="n"/>
      <c r="M907" s="138" t="n"/>
      <c r="O907" s="138" t="n"/>
      <c r="P907" s="152" t="n"/>
      <c r="Q907" s="234" t="n"/>
      <c r="S907" s="138" t="n"/>
      <c r="T907" s="152" t="n"/>
      <c r="U907" s="234" t="n"/>
      <c r="W907" s="138" t="n"/>
      <c r="Y907" s="138" t="n"/>
      <c r="AA907" s="138" t="n"/>
      <c r="AC907" s="138" t="n"/>
      <c r="AE907" s="138" t="n"/>
      <c r="AG907" s="138" t="n"/>
      <c r="AI907" s="138" t="n"/>
      <c r="AJ907" s="239" t="n"/>
    </row>
    <row customHeight="1" ht="15.75" r="908" s="136" spans="1:53">
      <c r="B908" s="233" t="n"/>
      <c r="H908" s="238" t="n"/>
      <c r="I908" s="234" t="n"/>
      <c r="J908" s="238" t="n"/>
      <c r="K908" s="234" t="n"/>
      <c r="L908" s="238" t="n"/>
      <c r="M908" s="138" t="n"/>
      <c r="O908" s="138" t="n"/>
      <c r="P908" s="181" t="n"/>
      <c r="Q908" s="234" t="n"/>
      <c r="S908" s="138" t="n"/>
      <c r="T908" s="181" t="n"/>
      <c r="U908" s="234" t="n"/>
      <c r="W908" s="138" t="n"/>
      <c r="Y908" s="138" t="n"/>
      <c r="AA908" s="138" t="n"/>
      <c r="AC908" s="138" t="n"/>
      <c r="AE908" s="138" t="n"/>
      <c r="AG908" s="138" t="n"/>
      <c r="AI908" s="138" t="n"/>
      <c r="AJ908" s="239" t="n"/>
    </row>
    <row customHeight="1" ht="15.75" r="909" s="136" spans="1:53">
      <c r="B909" s="233" t="n"/>
      <c r="H909" s="238" t="n"/>
      <c r="I909" s="234" t="n"/>
      <c r="J909" s="238" t="n"/>
      <c r="K909" s="234" t="n"/>
      <c r="L909" s="238" t="n"/>
      <c r="M909" s="138" t="n"/>
      <c r="O909" s="138" t="n"/>
      <c r="P909" s="152" t="n"/>
      <c r="Q909" s="234" t="n"/>
      <c r="S909" s="138" t="n"/>
      <c r="T909" s="152" t="n"/>
      <c r="U909" s="234" t="n"/>
      <c r="W909" s="138" t="n"/>
      <c r="Y909" s="138" t="n"/>
      <c r="AA909" s="138" t="n"/>
      <c r="AC909" s="138" t="n"/>
      <c r="AE909" s="138" t="n"/>
      <c r="AG909" s="138" t="n"/>
      <c r="AI909" s="138" t="n"/>
      <c r="AJ909" s="239" t="n"/>
    </row>
    <row customHeight="1" ht="15.75" r="910" s="136" spans="1:53">
      <c r="B910" s="233" t="n"/>
      <c r="H910" s="238" t="n"/>
      <c r="I910" s="234" t="n"/>
      <c r="J910" s="238" t="n"/>
      <c r="K910" s="234" t="n"/>
      <c r="L910" s="238" t="n"/>
      <c r="M910" s="138" t="n"/>
      <c r="O910" s="138" t="n"/>
      <c r="P910" s="181" t="n"/>
      <c r="Q910" s="234" t="n"/>
      <c r="S910" s="138" t="n"/>
      <c r="T910" s="181" t="n"/>
      <c r="U910" s="234" t="n"/>
      <c r="W910" s="138" t="n"/>
      <c r="Y910" s="138" t="n"/>
      <c r="AA910" s="138" t="n"/>
      <c r="AC910" s="138" t="n"/>
      <c r="AE910" s="138" t="n"/>
      <c r="AG910" s="138" t="n"/>
      <c r="AI910" s="138" t="n"/>
      <c r="AJ910" s="239" t="n"/>
    </row>
    <row customHeight="1" ht="15.75" r="911" s="136" spans="1:53">
      <c r="B911" s="233" t="n"/>
      <c r="H911" s="238" t="n"/>
      <c r="I911" s="234" t="n"/>
      <c r="J911" s="238" t="n"/>
      <c r="K911" s="234" t="n"/>
      <c r="L911" s="238" t="n"/>
      <c r="M911" s="138" t="n"/>
      <c r="O911" s="138" t="n"/>
      <c r="P911" s="152" t="n"/>
      <c r="Q911" s="234" t="n"/>
      <c r="S911" s="138" t="n"/>
      <c r="T911" s="152" t="n"/>
      <c r="U911" s="234" t="n"/>
      <c r="W911" s="138" t="n"/>
      <c r="Y911" s="138" t="n"/>
      <c r="AA911" s="138" t="n"/>
      <c r="AC911" s="138" t="n"/>
      <c r="AE911" s="138" t="n"/>
      <c r="AG911" s="138" t="n"/>
      <c r="AI911" s="138" t="n"/>
      <c r="AJ911" s="239" t="n"/>
    </row>
    <row customHeight="1" ht="15.75" r="912" s="136" spans="1:53">
      <c r="B912" s="233" t="n"/>
      <c r="H912" s="238" t="n"/>
      <c r="I912" s="234" t="n"/>
      <c r="J912" s="238" t="n"/>
      <c r="K912" s="234" t="n"/>
      <c r="L912" s="238" t="n"/>
      <c r="M912" s="138" t="n"/>
      <c r="O912" s="138" t="n"/>
      <c r="P912" s="181" t="n"/>
      <c r="Q912" s="234" t="n"/>
      <c r="S912" s="138" t="n"/>
      <c r="T912" s="181" t="n"/>
      <c r="U912" s="234" t="n"/>
      <c r="W912" s="138" t="n"/>
      <c r="Y912" s="138" t="n"/>
      <c r="AA912" s="138" t="n"/>
      <c r="AC912" s="138" t="n"/>
      <c r="AE912" s="138" t="n"/>
      <c r="AG912" s="138" t="n"/>
      <c r="AI912" s="138" t="n"/>
      <c r="AJ912" s="239" t="n"/>
    </row>
    <row customHeight="1" ht="15.75" r="913" s="136" spans="1:53">
      <c r="B913" s="233" t="n"/>
      <c r="H913" s="238" t="n"/>
      <c r="I913" s="234" t="n"/>
      <c r="J913" s="238" t="n"/>
      <c r="K913" s="234" t="n"/>
      <c r="L913" s="238" t="n"/>
      <c r="M913" s="138" t="n"/>
      <c r="O913" s="138" t="n"/>
      <c r="P913" s="152" t="n"/>
      <c r="Q913" s="234" t="n"/>
      <c r="S913" s="138" t="n"/>
      <c r="T913" s="152" t="n"/>
      <c r="U913" s="234" t="n"/>
      <c r="W913" s="138" t="n"/>
      <c r="Y913" s="138" t="n"/>
      <c r="AA913" s="138" t="n"/>
      <c r="AC913" s="138" t="n"/>
      <c r="AE913" s="138" t="n"/>
      <c r="AG913" s="138" t="n"/>
      <c r="AI913" s="138" t="n"/>
      <c r="AJ913" s="239" t="n"/>
    </row>
    <row customHeight="1" ht="15.75" r="914" s="136" spans="1:53">
      <c r="B914" s="233" t="n"/>
      <c r="H914" s="238" t="n"/>
      <c r="I914" s="234" t="n"/>
      <c r="J914" s="238" t="n"/>
      <c r="K914" s="234" t="n"/>
      <c r="L914" s="238" t="n"/>
      <c r="M914" s="138" t="n"/>
      <c r="O914" s="138" t="n"/>
      <c r="P914" s="181" t="n"/>
      <c r="Q914" s="234" t="n"/>
      <c r="S914" s="138" t="n"/>
      <c r="T914" s="181" t="n"/>
      <c r="U914" s="234" t="n"/>
      <c r="W914" s="138" t="n"/>
      <c r="Y914" s="138" t="n"/>
      <c r="AA914" s="138" t="n"/>
      <c r="AC914" s="138" t="n"/>
      <c r="AE914" s="138" t="n"/>
      <c r="AG914" s="138" t="n"/>
      <c r="AI914" s="138" t="n"/>
      <c r="AJ914" s="239" t="n"/>
    </row>
    <row customHeight="1" ht="15.75" r="915" s="136" spans="1:53">
      <c r="B915" s="233" t="n"/>
      <c r="H915" s="238" t="n"/>
      <c r="I915" s="234" t="n"/>
      <c r="J915" s="238" t="n"/>
      <c r="K915" s="234" t="n"/>
      <c r="L915" s="238" t="n"/>
      <c r="M915" s="138" t="n"/>
      <c r="O915" s="138" t="n"/>
      <c r="P915" s="152" t="n"/>
      <c r="Q915" s="234" t="n"/>
      <c r="S915" s="138" t="n"/>
      <c r="T915" s="152" t="n"/>
      <c r="U915" s="234" t="n"/>
      <c r="W915" s="138" t="n"/>
      <c r="Y915" s="138" t="n"/>
      <c r="AA915" s="138" t="n"/>
      <c r="AC915" s="138" t="n"/>
      <c r="AE915" s="138" t="n"/>
      <c r="AG915" s="138" t="n"/>
      <c r="AI915" s="138" t="n"/>
      <c r="AJ915" s="239" t="n"/>
    </row>
    <row customHeight="1" ht="15.75" r="916" s="136" spans="1:53">
      <c r="B916" s="233" t="n"/>
      <c r="H916" s="238" t="n"/>
      <c r="I916" s="234" t="n"/>
      <c r="J916" s="238" t="n"/>
      <c r="K916" s="234" t="n"/>
      <c r="L916" s="238" t="n"/>
      <c r="M916" s="138" t="n"/>
      <c r="O916" s="138" t="n"/>
      <c r="P916" s="181" t="n"/>
      <c r="Q916" s="234" t="n"/>
      <c r="S916" s="138" t="n"/>
      <c r="T916" s="181" t="n"/>
      <c r="U916" s="234" t="n"/>
      <c r="W916" s="138" t="n"/>
      <c r="Y916" s="138" t="n"/>
      <c r="AA916" s="138" t="n"/>
      <c r="AC916" s="138" t="n"/>
      <c r="AE916" s="138" t="n"/>
      <c r="AG916" s="138" t="n"/>
      <c r="AI916" s="138" t="n"/>
      <c r="AJ916" s="239" t="n"/>
    </row>
    <row customHeight="1" ht="15.75" r="917" s="136" spans="1:53">
      <c r="B917" s="233" t="n"/>
      <c r="H917" s="238" t="n"/>
      <c r="I917" s="234" t="n"/>
      <c r="J917" s="238" t="n"/>
      <c r="K917" s="234" t="n"/>
      <c r="L917" s="238" t="n"/>
      <c r="M917" s="138" t="n"/>
      <c r="O917" s="138" t="n"/>
      <c r="P917" s="152" t="n"/>
      <c r="Q917" s="234" t="n"/>
      <c r="S917" s="138" t="n"/>
      <c r="T917" s="152" t="n"/>
      <c r="U917" s="234" t="n"/>
      <c r="W917" s="138" t="n"/>
      <c r="Y917" s="138" t="n"/>
      <c r="AA917" s="138" t="n"/>
      <c r="AC917" s="138" t="n"/>
      <c r="AE917" s="138" t="n"/>
      <c r="AG917" s="138" t="n"/>
      <c r="AI917" s="138" t="n"/>
      <c r="AJ917" s="239" t="n"/>
    </row>
    <row customHeight="1" ht="15.75" r="918" s="136" spans="1:53">
      <c r="B918" s="233" t="n"/>
      <c r="H918" s="238" t="n"/>
      <c r="I918" s="234" t="n"/>
      <c r="J918" s="238" t="n"/>
      <c r="K918" s="234" t="n"/>
      <c r="L918" s="238" t="n"/>
      <c r="M918" s="138" t="n"/>
      <c r="O918" s="138" t="n"/>
      <c r="P918" s="181" t="n"/>
      <c r="Q918" s="234" t="n"/>
      <c r="S918" s="138" t="n"/>
      <c r="T918" s="181" t="n"/>
      <c r="U918" s="234" t="n"/>
      <c r="W918" s="138" t="n"/>
      <c r="Y918" s="138" t="n"/>
      <c r="AA918" s="138" t="n"/>
      <c r="AC918" s="138" t="n"/>
      <c r="AE918" s="138" t="n"/>
      <c r="AG918" s="138" t="n"/>
      <c r="AI918" s="138" t="n"/>
      <c r="AJ918" s="239" t="n"/>
    </row>
    <row customHeight="1" ht="15.75" r="919" s="136" spans="1:53">
      <c r="B919" s="233" t="n"/>
      <c r="H919" s="238" t="n"/>
      <c r="I919" s="234" t="n"/>
      <c r="J919" s="238" t="n"/>
      <c r="K919" s="234" t="n"/>
      <c r="L919" s="238" t="n"/>
      <c r="M919" s="138" t="n"/>
      <c r="O919" s="138" t="n"/>
      <c r="P919" s="152" t="n"/>
      <c r="Q919" s="234" t="n"/>
      <c r="S919" s="138" t="n"/>
      <c r="T919" s="152" t="n"/>
      <c r="U919" s="234" t="n"/>
      <c r="W919" s="138" t="n"/>
      <c r="Y919" s="138" t="n"/>
      <c r="AA919" s="138" t="n"/>
      <c r="AC919" s="138" t="n"/>
      <c r="AE919" s="138" t="n"/>
      <c r="AG919" s="138" t="n"/>
      <c r="AI919" s="138" t="n"/>
      <c r="AJ919" s="239" t="n"/>
    </row>
    <row customHeight="1" ht="15.75" r="920" s="136" spans="1:53">
      <c r="B920" s="233" t="n"/>
      <c r="H920" s="238" t="n"/>
      <c r="I920" s="234" t="n"/>
      <c r="J920" s="238" t="n"/>
      <c r="K920" s="234" t="n"/>
      <c r="L920" s="238" t="n"/>
      <c r="M920" s="138" t="n"/>
      <c r="O920" s="138" t="n"/>
      <c r="P920" s="181" t="n"/>
      <c r="Q920" s="234" t="n"/>
      <c r="S920" s="138" t="n"/>
      <c r="T920" s="181" t="n"/>
      <c r="U920" s="234" t="n"/>
      <c r="W920" s="138" t="n"/>
      <c r="Y920" s="138" t="n"/>
      <c r="AA920" s="138" t="n"/>
      <c r="AC920" s="138" t="n"/>
      <c r="AE920" s="138" t="n"/>
      <c r="AG920" s="138" t="n"/>
      <c r="AI920" s="138" t="n"/>
      <c r="AJ920" s="239" t="n"/>
    </row>
    <row customHeight="1" ht="15.75" r="921" s="136" spans="1:53">
      <c r="B921" s="233" t="n"/>
      <c r="H921" s="238" t="n"/>
      <c r="I921" s="234" t="n"/>
      <c r="J921" s="238" t="n"/>
      <c r="K921" s="234" t="n"/>
      <c r="L921" s="238" t="n"/>
      <c r="M921" s="138" t="n"/>
      <c r="O921" s="138" t="n"/>
      <c r="P921" s="152" t="n"/>
      <c r="Q921" s="234" t="n"/>
      <c r="S921" s="138" t="n"/>
      <c r="T921" s="152" t="n"/>
      <c r="U921" s="234" t="n"/>
      <c r="W921" s="138" t="n"/>
      <c r="Y921" s="138" t="n"/>
      <c r="AA921" s="138" t="n"/>
      <c r="AC921" s="138" t="n"/>
      <c r="AE921" s="138" t="n"/>
      <c r="AG921" s="138" t="n"/>
      <c r="AI921" s="138" t="n"/>
      <c r="AJ921" s="239" t="n"/>
    </row>
    <row customHeight="1" ht="15.75" r="922" s="136" spans="1:53">
      <c r="B922" s="233" t="n"/>
      <c r="H922" s="238" t="n"/>
      <c r="I922" s="234" t="n"/>
      <c r="J922" s="238" t="n"/>
      <c r="K922" s="234" t="n"/>
      <c r="L922" s="238" t="n"/>
      <c r="M922" s="138" t="n"/>
      <c r="O922" s="138" t="n"/>
      <c r="P922" s="181" t="n"/>
      <c r="Q922" s="234" t="n"/>
      <c r="S922" s="138" t="n"/>
      <c r="T922" s="181" t="n"/>
      <c r="U922" s="234" t="n"/>
      <c r="W922" s="138" t="n"/>
      <c r="Y922" s="138" t="n"/>
      <c r="AA922" s="138" t="n"/>
      <c r="AC922" s="138" t="n"/>
      <c r="AE922" s="138" t="n"/>
      <c r="AG922" s="138" t="n"/>
      <c r="AI922" s="138" t="n"/>
      <c r="AJ922" s="239" t="n"/>
    </row>
    <row customHeight="1" ht="15.75" r="923" s="136" spans="1:53">
      <c r="B923" s="233" t="n"/>
      <c r="H923" s="238" t="n"/>
      <c r="I923" s="234" t="n"/>
      <c r="J923" s="238" t="n"/>
      <c r="K923" s="234" t="n"/>
      <c r="L923" s="238" t="n"/>
      <c r="M923" s="138" t="n"/>
      <c r="O923" s="138" t="n"/>
      <c r="P923" s="152" t="n"/>
      <c r="Q923" s="234" t="n"/>
      <c r="S923" s="138" t="n"/>
      <c r="T923" s="152" t="n"/>
      <c r="U923" s="234" t="n"/>
      <c r="W923" s="138" t="n"/>
      <c r="Y923" s="138" t="n"/>
      <c r="AA923" s="138" t="n"/>
      <c r="AC923" s="138" t="n"/>
      <c r="AE923" s="138" t="n"/>
      <c r="AG923" s="138" t="n"/>
      <c r="AI923" s="138" t="n"/>
      <c r="AJ923" s="239" t="n"/>
    </row>
    <row customHeight="1" ht="15.75" r="924" s="136" spans="1:53">
      <c r="B924" s="233" t="n"/>
      <c r="H924" s="238" t="n"/>
      <c r="I924" s="234" t="n"/>
      <c r="J924" s="238" t="n"/>
      <c r="K924" s="234" t="n"/>
      <c r="L924" s="238" t="n"/>
      <c r="M924" s="138" t="n"/>
      <c r="O924" s="138" t="n"/>
      <c r="P924" s="181" t="n"/>
      <c r="Q924" s="234" t="n"/>
      <c r="S924" s="138" t="n"/>
      <c r="T924" s="181" t="n"/>
      <c r="U924" s="234" t="n"/>
      <c r="W924" s="138" t="n"/>
      <c r="Y924" s="138" t="n"/>
      <c r="AA924" s="138" t="n"/>
      <c r="AC924" s="138" t="n"/>
      <c r="AE924" s="138" t="n"/>
      <c r="AG924" s="138" t="n"/>
      <c r="AI924" s="138" t="n"/>
      <c r="AJ924" s="239" t="n"/>
    </row>
    <row customHeight="1" ht="15.75" r="925" s="136" spans="1:53">
      <c r="B925" s="233" t="n"/>
      <c r="H925" s="238" t="n"/>
      <c r="I925" s="234" t="n"/>
      <c r="J925" s="238" t="n"/>
      <c r="K925" s="234" t="n"/>
      <c r="L925" s="238" t="n"/>
      <c r="M925" s="138" t="n"/>
      <c r="O925" s="138" t="n"/>
      <c r="P925" s="152" t="n"/>
      <c r="Q925" s="234" t="n"/>
      <c r="S925" s="138" t="n"/>
      <c r="T925" s="152" t="n"/>
      <c r="U925" s="234" t="n"/>
      <c r="W925" s="138" t="n"/>
      <c r="Y925" s="138" t="n"/>
      <c r="AA925" s="138" t="n"/>
      <c r="AC925" s="138" t="n"/>
      <c r="AE925" s="138" t="n"/>
      <c r="AG925" s="138" t="n"/>
      <c r="AI925" s="138" t="n"/>
      <c r="AJ925" s="239" t="n"/>
    </row>
    <row customHeight="1" ht="15.75" r="926" s="136" spans="1:53">
      <c r="B926" s="233" t="n"/>
      <c r="H926" s="238" t="n"/>
      <c r="I926" s="234" t="n"/>
      <c r="J926" s="238" t="n"/>
      <c r="K926" s="234" t="n"/>
      <c r="L926" s="238" t="n"/>
      <c r="M926" s="138" t="n"/>
      <c r="O926" s="138" t="n"/>
      <c r="P926" s="181" t="n"/>
      <c r="Q926" s="234" t="n"/>
      <c r="S926" s="138" t="n"/>
      <c r="T926" s="181" t="n"/>
      <c r="U926" s="234" t="n"/>
      <c r="W926" s="138" t="n"/>
      <c r="Y926" s="138" t="n"/>
      <c r="AA926" s="138" t="n"/>
      <c r="AC926" s="138" t="n"/>
      <c r="AE926" s="138" t="n"/>
      <c r="AG926" s="138" t="n"/>
      <c r="AI926" s="138" t="n"/>
      <c r="AJ926" s="239" t="n"/>
    </row>
    <row customHeight="1" ht="15.75" r="927" s="136" spans="1:53">
      <c r="B927" s="233" t="n"/>
      <c r="H927" s="238" t="n"/>
      <c r="I927" s="234" t="n"/>
      <c r="J927" s="238" t="n"/>
      <c r="K927" s="234" t="n"/>
      <c r="L927" s="238" t="n"/>
      <c r="M927" s="138" t="n"/>
      <c r="O927" s="138" t="n"/>
      <c r="P927" s="152" t="n"/>
      <c r="Q927" s="234" t="n"/>
      <c r="S927" s="138" t="n"/>
      <c r="T927" s="152" t="n"/>
      <c r="U927" s="234" t="n"/>
      <c r="W927" s="138" t="n"/>
      <c r="Y927" s="138" t="n"/>
      <c r="AA927" s="138" t="n"/>
      <c r="AC927" s="138" t="n"/>
      <c r="AE927" s="138" t="n"/>
      <c r="AG927" s="138" t="n"/>
      <c r="AI927" s="138" t="n"/>
      <c r="AJ927" s="239" t="n"/>
    </row>
    <row customHeight="1" ht="15.75" r="928" s="136" spans="1:53">
      <c r="B928" s="233" t="n"/>
      <c r="H928" s="238" t="n"/>
      <c r="I928" s="234" t="n"/>
      <c r="J928" s="238" t="n"/>
      <c r="K928" s="234" t="n"/>
      <c r="L928" s="238" t="n"/>
      <c r="M928" s="138" t="n"/>
      <c r="O928" s="138" t="n"/>
      <c r="P928" s="181" t="n"/>
      <c r="Q928" s="234" t="n"/>
      <c r="S928" s="138" t="n"/>
      <c r="T928" s="181" t="n"/>
      <c r="U928" s="234" t="n"/>
      <c r="W928" s="138" t="n"/>
      <c r="Y928" s="138" t="n"/>
      <c r="AA928" s="138" t="n"/>
      <c r="AC928" s="138" t="n"/>
      <c r="AE928" s="138" t="n"/>
      <c r="AG928" s="138" t="n"/>
      <c r="AI928" s="138" t="n"/>
      <c r="AJ928" s="239" t="n"/>
    </row>
    <row customHeight="1" ht="15.75" r="929" s="136" spans="1:53">
      <c r="B929" s="233" t="n"/>
      <c r="H929" s="238" t="n"/>
      <c r="I929" s="234" t="n"/>
      <c r="J929" s="238" t="n"/>
      <c r="K929" s="234" t="n"/>
      <c r="L929" s="238" t="n"/>
      <c r="M929" s="138" t="n"/>
      <c r="O929" s="138" t="n"/>
      <c r="P929" s="152" t="n"/>
      <c r="Q929" s="234" t="n"/>
      <c r="S929" s="138" t="n"/>
      <c r="T929" s="152" t="n"/>
      <c r="U929" s="234" t="n"/>
      <c r="W929" s="138" t="n"/>
      <c r="Y929" s="138" t="n"/>
      <c r="AA929" s="138" t="n"/>
      <c r="AC929" s="138" t="n"/>
      <c r="AE929" s="138" t="n"/>
      <c r="AG929" s="138" t="n"/>
      <c r="AI929" s="138" t="n"/>
      <c r="AJ929" s="239" t="n"/>
    </row>
    <row customHeight="1" ht="15.75" r="930" s="136" spans="1:53">
      <c r="B930" s="233" t="n"/>
      <c r="H930" s="238" t="n"/>
      <c r="I930" s="234" t="n"/>
      <c r="J930" s="238" t="n"/>
      <c r="K930" s="234" t="n"/>
      <c r="L930" s="238" t="n"/>
      <c r="M930" s="138" t="n"/>
      <c r="O930" s="138" t="n"/>
      <c r="P930" s="181" t="n"/>
      <c r="Q930" s="234" t="n"/>
      <c r="S930" s="138" t="n"/>
      <c r="T930" s="181" t="n"/>
      <c r="U930" s="234" t="n"/>
      <c r="W930" s="138" t="n"/>
      <c r="Y930" s="138" t="n"/>
      <c r="AA930" s="138" t="n"/>
      <c r="AC930" s="138" t="n"/>
      <c r="AE930" s="138" t="n"/>
      <c r="AG930" s="138" t="n"/>
      <c r="AI930" s="138" t="n"/>
      <c r="AJ930" s="239" t="n"/>
    </row>
    <row customHeight="1" ht="15.75" r="931" s="136" spans="1:53">
      <c r="B931" s="233" t="n"/>
      <c r="H931" s="238" t="n"/>
      <c r="I931" s="234" t="n"/>
      <c r="J931" s="238" t="n"/>
      <c r="K931" s="234" t="n"/>
      <c r="L931" s="238" t="n"/>
      <c r="M931" s="138" t="n"/>
      <c r="O931" s="138" t="n"/>
      <c r="P931" s="152" t="n"/>
      <c r="Q931" s="234" t="n"/>
      <c r="S931" s="138" t="n"/>
      <c r="T931" s="152" t="n"/>
      <c r="U931" s="234" t="n"/>
      <c r="W931" s="138" t="n"/>
      <c r="Y931" s="138" t="n"/>
      <c r="AA931" s="138" t="n"/>
      <c r="AC931" s="138" t="n"/>
      <c r="AE931" s="138" t="n"/>
      <c r="AG931" s="138" t="n"/>
      <c r="AI931" s="138" t="n"/>
      <c r="AJ931" s="239" t="n"/>
    </row>
    <row customHeight="1" ht="15.75" r="932" s="136" spans="1:53">
      <c r="B932" s="233" t="n"/>
      <c r="H932" s="238" t="n"/>
      <c r="I932" s="234" t="n"/>
      <c r="J932" s="238" t="n"/>
      <c r="K932" s="234" t="n"/>
      <c r="L932" s="238" t="n"/>
      <c r="M932" s="138" t="n"/>
      <c r="O932" s="138" t="n"/>
      <c r="P932" s="181" t="n"/>
      <c r="Q932" s="234" t="n"/>
      <c r="S932" s="138" t="n"/>
      <c r="T932" s="181" t="n"/>
      <c r="U932" s="234" t="n"/>
      <c r="W932" s="138" t="n"/>
      <c r="Y932" s="138" t="n"/>
      <c r="AA932" s="138" t="n"/>
      <c r="AC932" s="138" t="n"/>
      <c r="AE932" s="138" t="n"/>
      <c r="AG932" s="138" t="n"/>
      <c r="AI932" s="138" t="n"/>
      <c r="AJ932" s="239" t="n"/>
    </row>
    <row customHeight="1" ht="15.75" r="933" s="136" spans="1:53">
      <c r="B933" s="233" t="n"/>
      <c r="H933" s="238" t="n"/>
      <c r="I933" s="234" t="n"/>
      <c r="J933" s="238" t="n"/>
      <c r="K933" s="234" t="n"/>
      <c r="L933" s="238" t="n"/>
      <c r="M933" s="138" t="n"/>
      <c r="O933" s="138" t="n"/>
      <c r="P933" s="152" t="n"/>
      <c r="Q933" s="234" t="n"/>
      <c r="S933" s="138" t="n"/>
      <c r="T933" s="152" t="n"/>
      <c r="U933" s="234" t="n"/>
      <c r="W933" s="138" t="n"/>
      <c r="Y933" s="138" t="n"/>
      <c r="AA933" s="138" t="n"/>
      <c r="AC933" s="138" t="n"/>
      <c r="AE933" s="138" t="n"/>
      <c r="AG933" s="138" t="n"/>
      <c r="AI933" s="138" t="n"/>
      <c r="AJ933" s="239" t="n"/>
    </row>
    <row customHeight="1" ht="15.75" r="934" s="136" spans="1:53">
      <c r="B934" s="233" t="n"/>
      <c r="H934" s="238" t="n"/>
      <c r="I934" s="234" t="n"/>
      <c r="J934" s="238" t="n"/>
      <c r="K934" s="234" t="n"/>
      <c r="L934" s="238" t="n"/>
      <c r="M934" s="138" t="n"/>
      <c r="O934" s="138" t="n"/>
      <c r="P934" s="181" t="n"/>
      <c r="Q934" s="234" t="n"/>
      <c r="S934" s="138" t="n"/>
      <c r="T934" s="181" t="n"/>
      <c r="U934" s="234" t="n"/>
      <c r="W934" s="138" t="n"/>
      <c r="Y934" s="138" t="n"/>
      <c r="AA934" s="138" t="n"/>
      <c r="AC934" s="138" t="n"/>
      <c r="AE934" s="138" t="n"/>
      <c r="AG934" s="138" t="n"/>
      <c r="AI934" s="138" t="n"/>
      <c r="AJ934" s="239" t="n"/>
    </row>
    <row customHeight="1" ht="15.75" r="935" s="136" spans="1:53">
      <c r="B935" s="233" t="n"/>
      <c r="H935" s="238" t="n"/>
      <c r="I935" s="234" t="n"/>
      <c r="J935" s="238" t="n"/>
      <c r="K935" s="234" t="n"/>
      <c r="L935" s="238" t="n"/>
      <c r="M935" s="138" t="n"/>
      <c r="O935" s="138" t="n"/>
      <c r="P935" s="152" t="n"/>
      <c r="Q935" s="234" t="n"/>
      <c r="S935" s="138" t="n"/>
      <c r="T935" s="152" t="n"/>
      <c r="U935" s="234" t="n"/>
      <c r="W935" s="138" t="n"/>
      <c r="Y935" s="138" t="n"/>
      <c r="AA935" s="138" t="n"/>
      <c r="AC935" s="138" t="n"/>
      <c r="AE935" s="138" t="n"/>
      <c r="AG935" s="138" t="n"/>
      <c r="AI935" s="138" t="n"/>
      <c r="AJ935" s="239" t="n"/>
    </row>
    <row customHeight="1" ht="15.75" r="936" s="136" spans="1:53">
      <c r="B936" s="233" t="n"/>
      <c r="H936" s="238" t="n"/>
      <c r="I936" s="234" t="n"/>
      <c r="J936" s="238" t="n"/>
      <c r="K936" s="234" t="n"/>
      <c r="L936" s="238" t="n"/>
      <c r="M936" s="138" t="n"/>
      <c r="O936" s="138" t="n"/>
      <c r="P936" s="181" t="n"/>
      <c r="Q936" s="234" t="n"/>
      <c r="S936" s="138" t="n"/>
      <c r="T936" s="181" t="n"/>
      <c r="U936" s="234" t="n"/>
      <c r="W936" s="138" t="n"/>
      <c r="Y936" s="138" t="n"/>
      <c r="AA936" s="138" t="n"/>
      <c r="AC936" s="138" t="n"/>
      <c r="AE936" s="138" t="n"/>
      <c r="AG936" s="138" t="n"/>
      <c r="AI936" s="138" t="n"/>
      <c r="AJ936" s="239" t="n"/>
    </row>
    <row customHeight="1" ht="15.75" r="937" s="136" spans="1:53">
      <c r="B937" s="233" t="n"/>
      <c r="H937" s="238" t="n"/>
      <c r="I937" s="234" t="n"/>
      <c r="J937" s="238" t="n"/>
      <c r="K937" s="234" t="n"/>
      <c r="L937" s="238" t="n"/>
      <c r="M937" s="138" t="n"/>
      <c r="O937" s="138" t="n"/>
      <c r="P937" s="152" t="n"/>
      <c r="Q937" s="234" t="n"/>
      <c r="S937" s="138" t="n"/>
      <c r="T937" s="152" t="n"/>
      <c r="U937" s="234" t="n"/>
      <c r="W937" s="138" t="n"/>
      <c r="Y937" s="138" t="n"/>
      <c r="AA937" s="138" t="n"/>
      <c r="AC937" s="138" t="n"/>
      <c r="AE937" s="138" t="n"/>
      <c r="AG937" s="138" t="n"/>
      <c r="AI937" s="138" t="n"/>
      <c r="AJ937" s="239" t="n"/>
    </row>
    <row customHeight="1" ht="15.75" r="938" s="136" spans="1:53">
      <c r="B938" s="233" t="n"/>
      <c r="H938" s="238" t="n"/>
      <c r="I938" s="234" t="n"/>
      <c r="J938" s="238" t="n"/>
      <c r="K938" s="234" t="n"/>
      <c r="L938" s="238" t="n"/>
      <c r="M938" s="138" t="n"/>
      <c r="O938" s="138" t="n"/>
      <c r="P938" s="181" t="n"/>
      <c r="Q938" s="234" t="n"/>
      <c r="S938" s="138" t="n"/>
      <c r="T938" s="181" t="n"/>
      <c r="U938" s="234" t="n"/>
      <c r="W938" s="138" t="n"/>
      <c r="Y938" s="138" t="n"/>
      <c r="AA938" s="138" t="n"/>
      <c r="AC938" s="138" t="n"/>
      <c r="AE938" s="138" t="n"/>
      <c r="AG938" s="138" t="n"/>
      <c r="AI938" s="138" t="n"/>
      <c r="AJ938" s="239" t="n"/>
    </row>
    <row customHeight="1" ht="15.75" r="939" s="136" spans="1:53">
      <c r="B939" s="233" t="n"/>
      <c r="H939" s="238" t="n"/>
      <c r="I939" s="234" t="n"/>
      <c r="J939" s="238" t="n"/>
      <c r="K939" s="234" t="n"/>
      <c r="L939" s="238" t="n"/>
      <c r="M939" s="138" t="n"/>
      <c r="O939" s="138" t="n"/>
      <c r="P939" s="152" t="n"/>
      <c r="Q939" s="234" t="n"/>
      <c r="S939" s="138" t="n"/>
      <c r="T939" s="152" t="n"/>
      <c r="U939" s="234" t="n"/>
      <c r="W939" s="138" t="n"/>
      <c r="Y939" s="138" t="n"/>
      <c r="AA939" s="138" t="n"/>
      <c r="AC939" s="138" t="n"/>
      <c r="AE939" s="138" t="n"/>
      <c r="AG939" s="138" t="n"/>
      <c r="AI939" s="138" t="n"/>
      <c r="AJ939" s="239" t="n"/>
    </row>
    <row customHeight="1" ht="15.75" r="940" s="136" spans="1:53">
      <c r="B940" s="233" t="n"/>
      <c r="H940" s="238" t="n"/>
      <c r="I940" s="234" t="n"/>
      <c r="J940" s="238" t="n"/>
      <c r="K940" s="234" t="n"/>
      <c r="L940" s="238" t="n"/>
      <c r="M940" s="138" t="n"/>
      <c r="O940" s="138" t="n"/>
      <c r="P940" s="181" t="n"/>
      <c r="Q940" s="234" t="n"/>
      <c r="S940" s="138" t="n"/>
      <c r="T940" s="181" t="n"/>
      <c r="U940" s="234" t="n"/>
      <c r="W940" s="138" t="n"/>
      <c r="Y940" s="138" t="n"/>
      <c r="AA940" s="138" t="n"/>
      <c r="AC940" s="138" t="n"/>
      <c r="AE940" s="138" t="n"/>
      <c r="AG940" s="138" t="n"/>
      <c r="AI940" s="138" t="n"/>
      <c r="AJ940" s="239" t="n"/>
    </row>
    <row customHeight="1" ht="15.75" r="941" s="136" spans="1:53">
      <c r="B941" s="233" t="n"/>
      <c r="H941" s="238" t="n"/>
      <c r="I941" s="234" t="n"/>
      <c r="J941" s="238" t="n"/>
      <c r="K941" s="234" t="n"/>
      <c r="L941" s="238" t="n"/>
      <c r="M941" s="138" t="n"/>
      <c r="O941" s="138" t="n"/>
      <c r="P941" s="152" t="n"/>
      <c r="Q941" s="234" t="n"/>
      <c r="S941" s="138" t="n"/>
      <c r="T941" s="152" t="n"/>
      <c r="U941" s="234" t="n"/>
      <c r="W941" s="138" t="n"/>
      <c r="Y941" s="138" t="n"/>
      <c r="AA941" s="138" t="n"/>
      <c r="AC941" s="138" t="n"/>
      <c r="AE941" s="138" t="n"/>
      <c r="AG941" s="138" t="n"/>
      <c r="AI941" s="138" t="n"/>
      <c r="AJ941" s="239" t="n"/>
    </row>
    <row customHeight="1" ht="15.75" r="942" s="136" spans="1:53">
      <c r="B942" s="233" t="n"/>
      <c r="H942" s="238" t="n"/>
      <c r="I942" s="234" t="n"/>
      <c r="J942" s="238" t="n"/>
      <c r="K942" s="234" t="n"/>
      <c r="L942" s="238" t="n"/>
      <c r="M942" s="138" t="n"/>
      <c r="O942" s="138" t="n"/>
      <c r="P942" s="181" t="n"/>
      <c r="Q942" s="234" t="n"/>
      <c r="S942" s="138" t="n"/>
      <c r="T942" s="181" t="n"/>
      <c r="U942" s="234" t="n"/>
      <c r="W942" s="138" t="n"/>
      <c r="Y942" s="138" t="n"/>
      <c r="AA942" s="138" t="n"/>
      <c r="AC942" s="138" t="n"/>
      <c r="AE942" s="138" t="n"/>
      <c r="AG942" s="138" t="n"/>
      <c r="AI942" s="138" t="n"/>
      <c r="AJ942" s="239" t="n"/>
    </row>
    <row customHeight="1" ht="15.75" r="943" s="136" spans="1:53">
      <c r="B943" s="233" t="n"/>
      <c r="H943" s="238" t="n"/>
      <c r="I943" s="234" t="n"/>
      <c r="J943" s="238" t="n"/>
      <c r="K943" s="234" t="n"/>
      <c r="L943" s="238" t="n"/>
      <c r="M943" s="138" t="n"/>
      <c r="O943" s="138" t="n"/>
      <c r="P943" s="152" t="n"/>
      <c r="Q943" s="234" t="n"/>
      <c r="S943" s="138" t="n"/>
      <c r="T943" s="152" t="n"/>
      <c r="U943" s="234" t="n"/>
      <c r="W943" s="138" t="n"/>
      <c r="Y943" s="138" t="n"/>
      <c r="AA943" s="138" t="n"/>
      <c r="AC943" s="138" t="n"/>
      <c r="AE943" s="138" t="n"/>
      <c r="AG943" s="138" t="n"/>
      <c r="AI943" s="138" t="n"/>
      <c r="AJ943" s="239" t="n"/>
    </row>
    <row customHeight="1" ht="15.75" r="944" s="136" spans="1:53">
      <c r="B944" s="233" t="n"/>
      <c r="H944" s="238" t="n"/>
      <c r="I944" s="234" t="n"/>
      <c r="J944" s="238" t="n"/>
      <c r="K944" s="234" t="n"/>
      <c r="L944" s="238" t="n"/>
      <c r="M944" s="138" t="n"/>
      <c r="O944" s="138" t="n"/>
      <c r="P944" s="181" t="n"/>
      <c r="Q944" s="234" t="n"/>
      <c r="S944" s="138" t="n"/>
      <c r="T944" s="181" t="n"/>
      <c r="U944" s="234" t="n"/>
      <c r="W944" s="138" t="n"/>
      <c r="Y944" s="138" t="n"/>
      <c r="AA944" s="138" t="n"/>
      <c r="AC944" s="138" t="n"/>
      <c r="AE944" s="138" t="n"/>
      <c r="AG944" s="138" t="n"/>
      <c r="AI944" s="138" t="n"/>
      <c r="AJ944" s="239" t="n"/>
    </row>
    <row customHeight="1" ht="15.75" r="945" s="136" spans="1:53">
      <c r="B945" s="233" t="n"/>
      <c r="H945" s="238" t="n"/>
      <c r="I945" s="234" t="n"/>
      <c r="J945" s="238" t="n"/>
      <c r="K945" s="234" t="n"/>
      <c r="L945" s="238" t="n"/>
      <c r="M945" s="138" t="n"/>
      <c r="O945" s="138" t="n"/>
      <c r="P945" s="152" t="n"/>
      <c r="Q945" s="234" t="n"/>
      <c r="S945" s="138" t="n"/>
      <c r="T945" s="152" t="n"/>
      <c r="U945" s="234" t="n"/>
      <c r="W945" s="138" t="n"/>
      <c r="Y945" s="138" t="n"/>
      <c r="AA945" s="138" t="n"/>
      <c r="AC945" s="138" t="n"/>
      <c r="AE945" s="138" t="n"/>
      <c r="AG945" s="138" t="n"/>
      <c r="AI945" s="138" t="n"/>
      <c r="AJ945" s="239" t="n"/>
    </row>
    <row customHeight="1" ht="15.75" r="946" s="136" spans="1:53">
      <c r="B946" s="233" t="n"/>
      <c r="H946" s="238" t="n"/>
      <c r="I946" s="234" t="n"/>
      <c r="J946" s="238" t="n"/>
      <c r="K946" s="234" t="n"/>
      <c r="L946" s="238" t="n"/>
      <c r="M946" s="138" t="n"/>
      <c r="O946" s="138" t="n"/>
      <c r="P946" s="181" t="n"/>
      <c r="Q946" s="234" t="n"/>
      <c r="S946" s="138" t="n"/>
      <c r="T946" s="181" t="n"/>
      <c r="U946" s="234" t="n"/>
      <c r="W946" s="138" t="n"/>
      <c r="Y946" s="138" t="n"/>
      <c r="AA946" s="138" t="n"/>
      <c r="AC946" s="138" t="n"/>
      <c r="AE946" s="138" t="n"/>
      <c r="AG946" s="138" t="n"/>
      <c r="AI946" s="138" t="n"/>
      <c r="AJ946" s="239" t="n"/>
    </row>
    <row customHeight="1" ht="15.75" r="947" s="136" spans="1:53">
      <c r="B947" s="233" t="n"/>
      <c r="H947" s="238" t="n"/>
      <c r="I947" s="234" t="n"/>
      <c r="J947" s="238" t="n"/>
      <c r="K947" s="234" t="n"/>
      <c r="L947" s="238" t="n"/>
      <c r="M947" s="138" t="n"/>
      <c r="O947" s="138" t="n"/>
      <c r="P947" s="152" t="n"/>
      <c r="Q947" s="234" t="n"/>
      <c r="S947" s="138" t="n"/>
      <c r="T947" s="152" t="n"/>
      <c r="U947" s="234" t="n"/>
      <c r="W947" s="138" t="n"/>
      <c r="Y947" s="138" t="n"/>
      <c r="AA947" s="138" t="n"/>
      <c r="AC947" s="138" t="n"/>
      <c r="AE947" s="138" t="n"/>
      <c r="AG947" s="138" t="n"/>
      <c r="AI947" s="138" t="n"/>
      <c r="AJ947" s="239" t="n"/>
    </row>
    <row customHeight="1" ht="15.75" r="948" s="136" spans="1:53">
      <c r="B948" s="233" t="n"/>
      <c r="H948" s="238" t="n"/>
      <c r="I948" s="234" t="n"/>
      <c r="J948" s="238" t="n"/>
      <c r="K948" s="234" t="n"/>
      <c r="L948" s="238" t="n"/>
      <c r="M948" s="138" t="n"/>
      <c r="O948" s="138" t="n"/>
      <c r="P948" s="181" t="n"/>
      <c r="Q948" s="234" t="n"/>
      <c r="S948" s="138" t="n"/>
      <c r="T948" s="181" t="n"/>
      <c r="U948" s="234" t="n"/>
      <c r="W948" s="138" t="n"/>
      <c r="Y948" s="138" t="n"/>
      <c r="AA948" s="138" t="n"/>
      <c r="AC948" s="138" t="n"/>
      <c r="AE948" s="138" t="n"/>
      <c r="AG948" s="138" t="n"/>
      <c r="AI948" s="138" t="n"/>
      <c r="AJ948" s="239" t="n"/>
    </row>
    <row customHeight="1" ht="15.75" r="949" s="136" spans="1:53">
      <c r="B949" s="233" t="n"/>
      <c r="H949" s="238" t="n"/>
      <c r="I949" s="234" t="n"/>
      <c r="J949" s="238" t="n"/>
      <c r="K949" s="234" t="n"/>
      <c r="L949" s="238" t="n"/>
      <c r="M949" s="138" t="n"/>
      <c r="O949" s="138" t="n"/>
      <c r="P949" s="152" t="n"/>
      <c r="Q949" s="234" t="n"/>
      <c r="S949" s="138" t="n"/>
      <c r="T949" s="152" t="n"/>
      <c r="U949" s="234" t="n"/>
      <c r="W949" s="138" t="n"/>
      <c r="Y949" s="138" t="n"/>
      <c r="AA949" s="138" t="n"/>
      <c r="AC949" s="138" t="n"/>
      <c r="AE949" s="138" t="n"/>
      <c r="AG949" s="138" t="n"/>
      <c r="AI949" s="138" t="n"/>
      <c r="AJ949" s="239" t="n"/>
    </row>
    <row customHeight="1" ht="15.75" r="950" s="136" spans="1:53">
      <c r="B950" s="233" t="n"/>
      <c r="H950" s="238" t="n"/>
      <c r="I950" s="234" t="n"/>
      <c r="J950" s="238" t="n"/>
      <c r="K950" s="234" t="n"/>
      <c r="L950" s="238" t="n"/>
      <c r="M950" s="138" t="n"/>
      <c r="O950" s="138" t="n"/>
      <c r="P950" s="181" t="n"/>
      <c r="Q950" s="234" t="n"/>
      <c r="S950" s="138" t="n"/>
      <c r="T950" s="181" t="n"/>
      <c r="U950" s="234" t="n"/>
      <c r="W950" s="138" t="n"/>
      <c r="Y950" s="138" t="n"/>
      <c r="AA950" s="138" t="n"/>
      <c r="AC950" s="138" t="n"/>
      <c r="AE950" s="138" t="n"/>
      <c r="AG950" s="138" t="n"/>
      <c r="AI950" s="138" t="n"/>
      <c r="AJ950" s="239" t="n"/>
    </row>
    <row customHeight="1" ht="15.75" r="951" s="136" spans="1:53">
      <c r="B951" s="233" t="n"/>
      <c r="H951" s="238" t="n"/>
      <c r="I951" s="234" t="n"/>
      <c r="J951" s="238" t="n"/>
      <c r="K951" s="234" t="n"/>
      <c r="L951" s="238" t="n"/>
      <c r="M951" s="138" t="n"/>
      <c r="O951" s="138" t="n"/>
      <c r="P951" s="152" t="n"/>
      <c r="Q951" s="234" t="n"/>
      <c r="S951" s="138" t="n"/>
      <c r="T951" s="152" t="n"/>
      <c r="U951" s="234" t="n"/>
      <c r="W951" s="138" t="n"/>
      <c r="Y951" s="138" t="n"/>
      <c r="AA951" s="138" t="n"/>
      <c r="AC951" s="138" t="n"/>
      <c r="AE951" s="138" t="n"/>
      <c r="AG951" s="138" t="n"/>
      <c r="AI951" s="138" t="n"/>
      <c r="AJ951" s="239" t="n"/>
    </row>
    <row customHeight="1" ht="15.75" r="952" s="136" spans="1:53">
      <c r="B952" s="233" t="n"/>
      <c r="H952" s="238" t="n"/>
      <c r="I952" s="234" t="n"/>
      <c r="J952" s="238" t="n"/>
      <c r="K952" s="234" t="n"/>
      <c r="L952" s="238" t="n"/>
      <c r="M952" s="138" t="n"/>
      <c r="O952" s="138" t="n"/>
      <c r="P952" s="181" t="n"/>
      <c r="Q952" s="234" t="n"/>
      <c r="S952" s="138" t="n"/>
      <c r="T952" s="181" t="n"/>
      <c r="U952" s="234" t="n"/>
      <c r="W952" s="138" t="n"/>
      <c r="Y952" s="138" t="n"/>
      <c r="AA952" s="138" t="n"/>
      <c r="AC952" s="138" t="n"/>
      <c r="AE952" s="138" t="n"/>
      <c r="AG952" s="138" t="n"/>
      <c r="AI952" s="138" t="n"/>
      <c r="AJ952" s="239" t="n"/>
    </row>
    <row customHeight="1" ht="15.75" r="953" s="136" spans="1:53">
      <c r="B953" s="233" t="n"/>
      <c r="H953" s="238" t="n"/>
      <c r="I953" s="234" t="n"/>
      <c r="J953" s="238" t="n"/>
      <c r="K953" s="234" t="n"/>
      <c r="L953" s="238" t="n"/>
      <c r="M953" s="138" t="n"/>
      <c r="O953" s="138" t="n"/>
      <c r="P953" s="152" t="n"/>
      <c r="Q953" s="234" t="n"/>
      <c r="S953" s="138" t="n"/>
      <c r="T953" s="152" t="n"/>
      <c r="U953" s="234" t="n"/>
      <c r="W953" s="138" t="n"/>
      <c r="Y953" s="138" t="n"/>
      <c r="AA953" s="138" t="n"/>
      <c r="AC953" s="138" t="n"/>
      <c r="AE953" s="138" t="n"/>
      <c r="AG953" s="138" t="n"/>
      <c r="AI953" s="138" t="n"/>
      <c r="AJ953" s="239" t="n"/>
    </row>
    <row customHeight="1" ht="15.75" r="954" s="136" spans="1:53">
      <c r="B954" s="233" t="n"/>
      <c r="H954" s="238" t="n"/>
      <c r="I954" s="234" t="n"/>
      <c r="J954" s="238" t="n"/>
      <c r="K954" s="234" t="n"/>
      <c r="L954" s="238" t="n"/>
      <c r="M954" s="138" t="n"/>
      <c r="O954" s="138" t="n"/>
      <c r="P954" s="181" t="n"/>
      <c r="Q954" s="234" t="n"/>
      <c r="S954" s="138" t="n"/>
      <c r="T954" s="181" t="n"/>
      <c r="U954" s="234" t="n"/>
      <c r="W954" s="138" t="n"/>
      <c r="Y954" s="138" t="n"/>
      <c r="AA954" s="138" t="n"/>
      <c r="AC954" s="138" t="n"/>
      <c r="AE954" s="138" t="n"/>
      <c r="AG954" s="138" t="n"/>
      <c r="AI954" s="138" t="n"/>
      <c r="AJ954" s="239" t="n"/>
    </row>
    <row customHeight="1" ht="15.75" r="955" s="136" spans="1:53">
      <c r="B955" s="233" t="n"/>
      <c r="H955" s="238" t="n"/>
      <c r="I955" s="234" t="n"/>
      <c r="J955" s="238" t="n"/>
      <c r="K955" s="234" t="n"/>
      <c r="L955" s="238" t="n"/>
      <c r="M955" s="138" t="n"/>
      <c r="O955" s="138" t="n"/>
      <c r="P955" s="152" t="n"/>
      <c r="Q955" s="234" t="n"/>
      <c r="S955" s="138" t="n"/>
      <c r="T955" s="152" t="n"/>
      <c r="U955" s="234" t="n"/>
      <c r="W955" s="138" t="n"/>
      <c r="Y955" s="138" t="n"/>
      <c r="AA955" s="138" t="n"/>
      <c r="AC955" s="138" t="n"/>
      <c r="AE955" s="138" t="n"/>
      <c r="AG955" s="138" t="n"/>
      <c r="AI955" s="138" t="n"/>
      <c r="AJ955" s="239" t="n"/>
    </row>
    <row customHeight="1" ht="15.75" r="956" s="136" spans="1:53">
      <c r="B956" s="233" t="n"/>
      <c r="H956" s="238" t="n"/>
      <c r="I956" s="234" t="n"/>
      <c r="J956" s="238" t="n"/>
      <c r="K956" s="234" t="n"/>
      <c r="L956" s="238" t="n"/>
      <c r="M956" s="138" t="n"/>
      <c r="O956" s="138" t="n"/>
      <c r="P956" s="181" t="n"/>
      <c r="Q956" s="234" t="n"/>
      <c r="S956" s="138" t="n"/>
      <c r="T956" s="181" t="n"/>
      <c r="U956" s="234" t="n"/>
      <c r="W956" s="138" t="n"/>
      <c r="Y956" s="138" t="n"/>
      <c r="AA956" s="138" t="n"/>
      <c r="AC956" s="138" t="n"/>
      <c r="AE956" s="138" t="n"/>
      <c r="AG956" s="138" t="n"/>
      <c r="AI956" s="138" t="n"/>
      <c r="AJ956" s="239" t="n"/>
    </row>
    <row customHeight="1" ht="15.75" r="957" s="136" spans="1:53">
      <c r="B957" s="233" t="n"/>
      <c r="H957" s="238" t="n"/>
      <c r="I957" s="234" t="n"/>
      <c r="J957" s="238" t="n"/>
      <c r="K957" s="234" t="n"/>
      <c r="L957" s="238" t="n"/>
      <c r="M957" s="138" t="n"/>
      <c r="O957" s="138" t="n"/>
      <c r="P957" s="152" t="n"/>
      <c r="Q957" s="234" t="n"/>
      <c r="S957" s="138" t="n"/>
      <c r="T957" s="152" t="n"/>
      <c r="U957" s="234" t="n"/>
      <c r="W957" s="138" t="n"/>
      <c r="Y957" s="138" t="n"/>
      <c r="AA957" s="138" t="n"/>
      <c r="AC957" s="138" t="n"/>
      <c r="AE957" s="138" t="n"/>
      <c r="AG957" s="138" t="n"/>
      <c r="AI957" s="138" t="n"/>
      <c r="AJ957" s="239" t="n"/>
    </row>
    <row customHeight="1" ht="15.75" r="958" s="136" spans="1:53">
      <c r="B958" s="233" t="n"/>
      <c r="H958" s="238" t="n"/>
      <c r="I958" s="234" t="n"/>
      <c r="J958" s="238" t="n"/>
      <c r="K958" s="234" t="n"/>
      <c r="L958" s="238" t="n"/>
      <c r="M958" s="138" t="n"/>
      <c r="O958" s="138" t="n"/>
      <c r="P958" s="181" t="n"/>
      <c r="Q958" s="234" t="n"/>
      <c r="S958" s="138" t="n"/>
      <c r="T958" s="181" t="n"/>
      <c r="U958" s="234" t="n"/>
      <c r="W958" s="138" t="n"/>
      <c r="Y958" s="138" t="n"/>
      <c r="AA958" s="138" t="n"/>
      <c r="AC958" s="138" t="n"/>
      <c r="AE958" s="138" t="n"/>
      <c r="AG958" s="138" t="n"/>
      <c r="AI958" s="138" t="n"/>
      <c r="AJ958" s="239" t="n"/>
    </row>
    <row customHeight="1" ht="15.75" r="959" s="136" spans="1:53">
      <c r="B959" s="233" t="n"/>
      <c r="H959" s="238" t="n"/>
      <c r="I959" s="234" t="n"/>
      <c r="J959" s="238" t="n"/>
      <c r="K959" s="234" t="n"/>
      <c r="L959" s="238" t="n"/>
      <c r="M959" s="138" t="n"/>
      <c r="O959" s="138" t="n"/>
      <c r="P959" s="152" t="n"/>
      <c r="Q959" s="234" t="n"/>
      <c r="S959" s="138" t="n"/>
      <c r="T959" s="152" t="n"/>
      <c r="U959" s="234" t="n"/>
      <c r="W959" s="138" t="n"/>
      <c r="Y959" s="138" t="n"/>
      <c r="AA959" s="138" t="n"/>
      <c r="AC959" s="138" t="n"/>
      <c r="AE959" s="138" t="n"/>
      <c r="AG959" s="138" t="n"/>
      <c r="AI959" s="138" t="n"/>
      <c r="AJ959" s="239" t="n"/>
    </row>
    <row customHeight="1" ht="15.75" r="960" s="136" spans="1:53">
      <c r="B960" s="233" t="n"/>
      <c r="H960" s="238" t="n"/>
      <c r="I960" s="234" t="n"/>
      <c r="J960" s="238" t="n"/>
      <c r="K960" s="234" t="n"/>
      <c r="L960" s="238" t="n"/>
      <c r="M960" s="138" t="n"/>
      <c r="O960" s="138" t="n"/>
      <c r="P960" s="181" t="n"/>
      <c r="Q960" s="234" t="n"/>
      <c r="S960" s="138" t="n"/>
      <c r="T960" s="181" t="n"/>
      <c r="U960" s="234" t="n"/>
      <c r="W960" s="138" t="n"/>
      <c r="Y960" s="138" t="n"/>
      <c r="AA960" s="138" t="n"/>
      <c r="AC960" s="138" t="n"/>
      <c r="AE960" s="138" t="n"/>
      <c r="AG960" s="138" t="n"/>
      <c r="AI960" s="138" t="n"/>
      <c r="AJ960" s="239" t="n"/>
    </row>
    <row customHeight="1" ht="15.75" r="961" s="136" spans="1:53">
      <c r="B961" s="233" t="n"/>
      <c r="H961" s="238" t="n"/>
      <c r="I961" s="234" t="n"/>
      <c r="J961" s="238" t="n"/>
      <c r="K961" s="234" t="n"/>
      <c r="L961" s="238" t="n"/>
      <c r="M961" s="138" t="n"/>
      <c r="O961" s="138" t="n"/>
      <c r="P961" s="152" t="n"/>
      <c r="Q961" s="234" t="n"/>
      <c r="S961" s="138" t="n"/>
      <c r="T961" s="152" t="n"/>
      <c r="U961" s="234" t="n"/>
      <c r="W961" s="138" t="n"/>
      <c r="Y961" s="138" t="n"/>
      <c r="AA961" s="138" t="n"/>
      <c r="AC961" s="138" t="n"/>
      <c r="AE961" s="138" t="n"/>
      <c r="AG961" s="138" t="n"/>
      <c r="AI961" s="138" t="n"/>
      <c r="AJ961" s="239" t="n"/>
    </row>
    <row customHeight="1" ht="15.75" r="962" s="136" spans="1:53">
      <c r="B962" s="233" t="n"/>
      <c r="H962" s="238" t="n"/>
      <c r="I962" s="234" t="n"/>
      <c r="J962" s="238" t="n"/>
      <c r="K962" s="234" t="n"/>
      <c r="L962" s="238" t="n"/>
      <c r="M962" s="138" t="n"/>
      <c r="O962" s="138" t="n"/>
      <c r="P962" s="181" t="n"/>
      <c r="Q962" s="234" t="n"/>
      <c r="S962" s="138" t="n"/>
      <c r="T962" s="181" t="n"/>
      <c r="U962" s="234" t="n"/>
      <c r="W962" s="138" t="n"/>
      <c r="Y962" s="138" t="n"/>
      <c r="AA962" s="138" t="n"/>
      <c r="AC962" s="138" t="n"/>
      <c r="AE962" s="138" t="n"/>
      <c r="AG962" s="138" t="n"/>
      <c r="AI962" s="138" t="n"/>
      <c r="AJ962" s="239" t="n"/>
    </row>
    <row customHeight="1" ht="15.75" r="963" s="136" spans="1:53">
      <c r="B963" s="233" t="n"/>
      <c r="H963" s="238" t="n"/>
      <c r="I963" s="234" t="n"/>
      <c r="J963" s="238" t="n"/>
      <c r="K963" s="234" t="n"/>
      <c r="L963" s="238" t="n"/>
      <c r="M963" s="138" t="n"/>
      <c r="O963" s="138" t="n"/>
      <c r="P963" s="152" t="n"/>
      <c r="Q963" s="234" t="n"/>
      <c r="S963" s="138" t="n"/>
      <c r="T963" s="152" t="n"/>
      <c r="U963" s="234" t="n"/>
      <c r="W963" s="138" t="n"/>
      <c r="Y963" s="138" t="n"/>
      <c r="AA963" s="138" t="n"/>
      <c r="AC963" s="138" t="n"/>
      <c r="AE963" s="138" t="n"/>
      <c r="AG963" s="138" t="n"/>
      <c r="AI963" s="138" t="n"/>
      <c r="AJ963" s="239" t="n"/>
    </row>
    <row customHeight="1" ht="15.75" r="964" s="136" spans="1:53">
      <c r="B964" s="233" t="n"/>
      <c r="H964" s="238" t="n"/>
      <c r="I964" s="234" t="n"/>
      <c r="J964" s="238" t="n"/>
      <c r="K964" s="234" t="n"/>
      <c r="L964" s="238" t="n"/>
      <c r="M964" s="138" t="n"/>
      <c r="O964" s="138" t="n"/>
      <c r="P964" s="181" t="n"/>
      <c r="Q964" s="234" t="n"/>
      <c r="S964" s="138" t="n"/>
      <c r="T964" s="181" t="n"/>
      <c r="U964" s="234" t="n"/>
      <c r="W964" s="138" t="n"/>
      <c r="Y964" s="138" t="n"/>
      <c r="AA964" s="138" t="n"/>
      <c r="AC964" s="138" t="n"/>
      <c r="AE964" s="138" t="n"/>
      <c r="AG964" s="138" t="n"/>
      <c r="AI964" s="138" t="n"/>
      <c r="AJ964" s="239" t="n"/>
    </row>
    <row customHeight="1" ht="15.75" r="965" s="136" spans="1:53">
      <c r="B965" s="233" t="n"/>
      <c r="H965" s="238" t="n"/>
      <c r="I965" s="234" t="n"/>
      <c r="J965" s="238" t="n"/>
      <c r="K965" s="234" t="n"/>
      <c r="L965" s="238" t="n"/>
      <c r="M965" s="138" t="n"/>
      <c r="O965" s="138" t="n"/>
      <c r="P965" s="152" t="n"/>
      <c r="Q965" s="234" t="n"/>
      <c r="S965" s="138" t="n"/>
      <c r="T965" s="152" t="n"/>
      <c r="U965" s="234" t="n"/>
      <c r="W965" s="138" t="n"/>
      <c r="Y965" s="138" t="n"/>
      <c r="AA965" s="138" t="n"/>
      <c r="AC965" s="138" t="n"/>
      <c r="AE965" s="138" t="n"/>
      <c r="AG965" s="138" t="n"/>
      <c r="AI965" s="138" t="n"/>
      <c r="AJ965" s="239" t="n"/>
    </row>
    <row customHeight="1" ht="15.75" r="966" s="136" spans="1:53">
      <c r="B966" s="233" t="n"/>
      <c r="H966" s="238" t="n"/>
      <c r="I966" s="234" t="n"/>
      <c r="J966" s="238" t="n"/>
      <c r="K966" s="234" t="n"/>
      <c r="L966" s="238" t="n"/>
      <c r="M966" s="138" t="n"/>
      <c r="O966" s="138" t="n"/>
      <c r="P966" s="181" t="n"/>
      <c r="Q966" s="234" t="n"/>
      <c r="S966" s="138" t="n"/>
      <c r="T966" s="181" t="n"/>
      <c r="U966" s="234" t="n"/>
      <c r="W966" s="138" t="n"/>
      <c r="Y966" s="138" t="n"/>
      <c r="AA966" s="138" t="n"/>
      <c r="AC966" s="138" t="n"/>
      <c r="AE966" s="138" t="n"/>
      <c r="AG966" s="138" t="n"/>
      <c r="AI966" s="138" t="n"/>
      <c r="AJ966" s="239" t="n"/>
    </row>
    <row customHeight="1" ht="15.75" r="967" s="136" spans="1:53">
      <c r="B967" s="233" t="n"/>
      <c r="H967" s="238" t="n"/>
      <c r="I967" s="234" t="n"/>
      <c r="J967" s="238" t="n"/>
      <c r="K967" s="234" t="n"/>
      <c r="L967" s="238" t="n"/>
      <c r="M967" s="138" t="n"/>
      <c r="O967" s="138" t="n"/>
      <c r="P967" s="152" t="n"/>
      <c r="Q967" s="234" t="n"/>
      <c r="S967" s="138" t="n"/>
      <c r="T967" s="152" t="n"/>
      <c r="U967" s="234" t="n"/>
      <c r="W967" s="138" t="n"/>
      <c r="Y967" s="138" t="n"/>
      <c r="AA967" s="138" t="n"/>
      <c r="AC967" s="138" t="n"/>
      <c r="AE967" s="138" t="n"/>
      <c r="AG967" s="138" t="n"/>
      <c r="AI967" s="138" t="n"/>
      <c r="AJ967" s="239" t="n"/>
    </row>
    <row customHeight="1" ht="15.75" r="968" s="136" spans="1:53">
      <c r="B968" s="233" t="n"/>
      <c r="H968" s="238" t="n"/>
      <c r="I968" s="234" t="n"/>
      <c r="J968" s="238" t="n"/>
      <c r="K968" s="234" t="n"/>
      <c r="L968" s="238" t="n"/>
      <c r="M968" s="138" t="n"/>
      <c r="O968" s="138" t="n"/>
      <c r="P968" s="181" t="n"/>
      <c r="Q968" s="234" t="n"/>
      <c r="S968" s="138" t="n"/>
      <c r="T968" s="181" t="n"/>
      <c r="U968" s="234" t="n"/>
      <c r="W968" s="138" t="n"/>
      <c r="Y968" s="138" t="n"/>
      <c r="AA968" s="138" t="n"/>
      <c r="AC968" s="138" t="n"/>
      <c r="AE968" s="138" t="n"/>
      <c r="AG968" s="138" t="n"/>
      <c r="AI968" s="138" t="n"/>
      <c r="AJ968" s="239" t="n"/>
    </row>
    <row customHeight="1" ht="15.75" r="969" s="136" spans="1:53">
      <c r="B969" s="233" t="n"/>
      <c r="H969" s="238" t="n"/>
      <c r="I969" s="234" t="n"/>
      <c r="J969" s="238" t="n"/>
      <c r="K969" s="234" t="n"/>
      <c r="L969" s="238" t="n"/>
      <c r="M969" s="138" t="n"/>
      <c r="O969" s="138" t="n"/>
      <c r="P969" s="152" t="n"/>
      <c r="Q969" s="234" t="n"/>
      <c r="S969" s="138" t="n"/>
      <c r="T969" s="152" t="n"/>
      <c r="U969" s="234" t="n"/>
      <c r="W969" s="138" t="n"/>
      <c r="Y969" s="138" t="n"/>
      <c r="AA969" s="138" t="n"/>
      <c r="AC969" s="138" t="n"/>
      <c r="AE969" s="138" t="n"/>
      <c r="AG969" s="138" t="n"/>
      <c r="AI969" s="138" t="n"/>
      <c r="AJ969" s="239" t="n"/>
    </row>
    <row customHeight="1" ht="15.75" r="970" s="136" spans="1:53">
      <c r="B970" s="233" t="n"/>
      <c r="H970" s="238" t="n"/>
      <c r="I970" s="234" t="n"/>
      <c r="J970" s="238" t="n"/>
      <c r="K970" s="234" t="n"/>
      <c r="L970" s="238" t="n"/>
      <c r="M970" s="138" t="n"/>
      <c r="O970" s="138" t="n"/>
      <c r="P970" s="181" t="n"/>
      <c r="Q970" s="234" t="n"/>
      <c r="S970" s="138" t="n"/>
      <c r="T970" s="181" t="n"/>
      <c r="U970" s="234" t="n"/>
      <c r="W970" s="138" t="n"/>
      <c r="Y970" s="138" t="n"/>
      <c r="AA970" s="138" t="n"/>
      <c r="AC970" s="138" t="n"/>
      <c r="AE970" s="138" t="n"/>
      <c r="AG970" s="138" t="n"/>
      <c r="AI970" s="138" t="n"/>
      <c r="AJ970" s="239" t="n"/>
    </row>
    <row customHeight="1" ht="15.75" r="971" s="136" spans="1:53">
      <c r="B971" s="233" t="n"/>
      <c r="H971" s="238" t="n"/>
      <c r="I971" s="234" t="n"/>
      <c r="J971" s="238" t="n"/>
      <c r="K971" s="234" t="n"/>
      <c r="L971" s="238" t="n"/>
      <c r="M971" s="138" t="n"/>
      <c r="O971" s="138" t="n"/>
      <c r="P971" s="152" t="n"/>
      <c r="Q971" s="234" t="n"/>
      <c r="S971" s="138" t="n"/>
      <c r="T971" s="152" t="n"/>
      <c r="U971" s="234" t="n"/>
      <c r="W971" s="138" t="n"/>
      <c r="Y971" s="138" t="n"/>
      <c r="AA971" s="138" t="n"/>
      <c r="AC971" s="138" t="n"/>
      <c r="AE971" s="138" t="n"/>
      <c r="AG971" s="138" t="n"/>
      <c r="AI971" s="138" t="n"/>
      <c r="AJ971" s="239" t="n"/>
    </row>
    <row customHeight="1" ht="15.75" r="972" s="136" spans="1:53">
      <c r="B972" s="233" t="n"/>
      <c r="H972" s="238" t="n"/>
      <c r="I972" s="234" t="n"/>
      <c r="J972" s="238" t="n"/>
      <c r="K972" s="234" t="n"/>
      <c r="L972" s="238" t="n"/>
      <c r="M972" s="138" t="n"/>
      <c r="O972" s="138" t="n"/>
      <c r="P972" s="181" t="n"/>
      <c r="Q972" s="234" t="n"/>
      <c r="S972" s="138" t="n"/>
      <c r="T972" s="181" t="n"/>
      <c r="U972" s="234" t="n"/>
      <c r="W972" s="138" t="n"/>
      <c r="Y972" s="138" t="n"/>
      <c r="AA972" s="138" t="n"/>
      <c r="AC972" s="138" t="n"/>
      <c r="AE972" s="138" t="n"/>
      <c r="AG972" s="138" t="n"/>
      <c r="AI972" s="138" t="n"/>
      <c r="AJ972" s="239" t="n"/>
    </row>
    <row customHeight="1" ht="15.75" r="973" s="136" spans="1:53">
      <c r="B973" s="233" t="n"/>
      <c r="H973" s="238" t="n"/>
      <c r="I973" s="234" t="n"/>
      <c r="J973" s="238" t="n"/>
      <c r="K973" s="234" t="n"/>
      <c r="L973" s="238" t="n"/>
      <c r="M973" s="138" t="n"/>
      <c r="O973" s="138" t="n"/>
      <c r="P973" s="152" t="n"/>
      <c r="Q973" s="234" t="n"/>
      <c r="S973" s="138" t="n"/>
      <c r="T973" s="152" t="n"/>
      <c r="U973" s="234" t="n"/>
      <c r="W973" s="138" t="n"/>
      <c r="Y973" s="138" t="n"/>
      <c r="AA973" s="138" t="n"/>
      <c r="AC973" s="138" t="n"/>
      <c r="AE973" s="138" t="n"/>
      <c r="AG973" s="138" t="n"/>
      <c r="AI973" s="138" t="n"/>
      <c r="AJ973" s="239" t="n"/>
    </row>
    <row customHeight="1" ht="15.75" r="974" s="136" spans="1:53">
      <c r="B974" s="233" t="n"/>
      <c r="H974" s="238" t="n"/>
      <c r="I974" s="234" t="n"/>
      <c r="J974" s="238" t="n"/>
      <c r="K974" s="234" t="n"/>
      <c r="L974" s="238" t="n"/>
      <c r="M974" s="138" t="n"/>
      <c r="O974" s="138" t="n"/>
      <c r="P974" s="181" t="n"/>
      <c r="Q974" s="234" t="n"/>
      <c r="S974" s="138" t="n"/>
      <c r="T974" s="181" t="n"/>
      <c r="U974" s="234" t="n"/>
      <c r="W974" s="138" t="n"/>
      <c r="Y974" s="138" t="n"/>
      <c r="AA974" s="138" t="n"/>
      <c r="AC974" s="138" t="n"/>
      <c r="AE974" s="138" t="n"/>
      <c r="AG974" s="138" t="n"/>
      <c r="AI974" s="138" t="n"/>
      <c r="AJ974" s="239" t="n"/>
    </row>
    <row customHeight="1" ht="15.75" r="975" s="136" spans="1:53">
      <c r="B975" s="233" t="n"/>
      <c r="H975" s="238" t="n"/>
      <c r="I975" s="234" t="n"/>
      <c r="J975" s="238" t="n"/>
      <c r="K975" s="234" t="n"/>
      <c r="L975" s="238" t="n"/>
      <c r="M975" s="138" t="n"/>
      <c r="O975" s="138" t="n"/>
      <c r="P975" s="152" t="n"/>
      <c r="Q975" s="234" t="n"/>
      <c r="S975" s="138" t="n"/>
      <c r="T975" s="152" t="n"/>
      <c r="U975" s="234" t="n"/>
      <c r="W975" s="138" t="n"/>
      <c r="Y975" s="138" t="n"/>
      <c r="AA975" s="138" t="n"/>
      <c r="AC975" s="138" t="n"/>
      <c r="AE975" s="138" t="n"/>
      <c r="AG975" s="138" t="n"/>
      <c r="AI975" s="138" t="n"/>
      <c r="AJ975" s="239" t="n"/>
    </row>
    <row customHeight="1" ht="15.75" r="976" s="136" spans="1:53">
      <c r="B976" s="233" t="n"/>
      <c r="H976" s="238" t="n"/>
      <c r="I976" s="234" t="n"/>
      <c r="J976" s="238" t="n"/>
      <c r="K976" s="234" t="n"/>
      <c r="L976" s="238" t="n"/>
      <c r="M976" s="138" t="n"/>
      <c r="O976" s="138" t="n"/>
      <c r="P976" s="181" t="n"/>
      <c r="Q976" s="234" t="n"/>
      <c r="S976" s="138" t="n"/>
      <c r="T976" s="181" t="n"/>
      <c r="U976" s="234" t="n"/>
      <c r="W976" s="138" t="n"/>
      <c r="Y976" s="138" t="n"/>
      <c r="AA976" s="138" t="n"/>
      <c r="AC976" s="138" t="n"/>
      <c r="AE976" s="138" t="n"/>
      <c r="AG976" s="138" t="n"/>
      <c r="AI976" s="138" t="n"/>
      <c r="AJ976" s="239" t="n"/>
    </row>
    <row customHeight="1" ht="15.75" r="977" s="136" spans="1:53">
      <c r="B977" s="233" t="n"/>
      <c r="H977" s="238" t="n"/>
      <c r="I977" s="234" t="n"/>
      <c r="J977" s="238" t="n"/>
      <c r="K977" s="234" t="n"/>
      <c r="L977" s="238" t="n"/>
      <c r="M977" s="138" t="n"/>
      <c r="O977" s="138" t="n"/>
      <c r="P977" s="152" t="n"/>
      <c r="Q977" s="234" t="n"/>
      <c r="S977" s="138" t="n"/>
      <c r="T977" s="152" t="n"/>
      <c r="U977" s="234" t="n"/>
      <c r="W977" s="138" t="n"/>
      <c r="Y977" s="138" t="n"/>
      <c r="AA977" s="138" t="n"/>
      <c r="AC977" s="138" t="n"/>
      <c r="AE977" s="138" t="n"/>
      <c r="AG977" s="138" t="n"/>
      <c r="AI977" s="138" t="n"/>
      <c r="AJ977" s="239" t="n"/>
    </row>
    <row customHeight="1" ht="15.75" r="978" s="136" spans="1:53">
      <c r="B978" s="233" t="n"/>
      <c r="H978" s="238" t="n"/>
      <c r="I978" s="234" t="n"/>
      <c r="J978" s="238" t="n"/>
      <c r="K978" s="234" t="n"/>
      <c r="L978" s="238" t="n"/>
      <c r="M978" s="138" t="n"/>
      <c r="O978" s="138" t="n"/>
      <c r="P978" s="181" t="n"/>
      <c r="Q978" s="234" t="n"/>
      <c r="S978" s="138" t="n"/>
      <c r="T978" s="181" t="n"/>
      <c r="U978" s="234" t="n"/>
      <c r="W978" s="138" t="n"/>
      <c r="Y978" s="138" t="n"/>
      <c r="AA978" s="138" t="n"/>
      <c r="AC978" s="138" t="n"/>
      <c r="AE978" s="138" t="n"/>
      <c r="AG978" s="138" t="n"/>
      <c r="AI978" s="138" t="n"/>
      <c r="AJ978" s="239" t="n"/>
    </row>
    <row customHeight="1" ht="15.75" r="979" s="136" spans="1:53">
      <c r="B979" s="233" t="n"/>
      <c r="H979" s="238" t="n"/>
      <c r="I979" s="234" t="n"/>
      <c r="J979" s="238" t="n"/>
      <c r="K979" s="234" t="n"/>
      <c r="L979" s="238" t="n"/>
      <c r="M979" s="138" t="n"/>
      <c r="O979" s="138" t="n"/>
      <c r="P979" s="152" t="n"/>
      <c r="Q979" s="234" t="n"/>
      <c r="S979" s="138" t="n"/>
      <c r="T979" s="152" t="n"/>
      <c r="U979" s="234" t="n"/>
      <c r="W979" s="138" t="n"/>
      <c r="Y979" s="138" t="n"/>
      <c r="AA979" s="138" t="n"/>
      <c r="AC979" s="138" t="n"/>
      <c r="AE979" s="138" t="n"/>
      <c r="AG979" s="138" t="n"/>
      <c r="AI979" s="138" t="n"/>
      <c r="AJ979" s="239" t="n"/>
    </row>
    <row customHeight="1" ht="15.75" r="980" s="136" spans="1:53">
      <c r="B980" s="233" t="n"/>
      <c r="H980" s="238" t="n"/>
      <c r="I980" s="234" t="n"/>
      <c r="J980" s="238" t="n"/>
      <c r="K980" s="234" t="n"/>
      <c r="L980" s="238" t="n"/>
      <c r="M980" s="138" t="n"/>
      <c r="O980" s="138" t="n"/>
      <c r="P980" s="181" t="n"/>
      <c r="Q980" s="234" t="n"/>
      <c r="S980" s="138" t="n"/>
      <c r="T980" s="181" t="n"/>
      <c r="U980" s="234" t="n"/>
      <c r="W980" s="138" t="n"/>
      <c r="Y980" s="138" t="n"/>
      <c r="AA980" s="138" t="n"/>
      <c r="AC980" s="138" t="n"/>
      <c r="AE980" s="138" t="n"/>
      <c r="AG980" s="138" t="n"/>
      <c r="AI980" s="138" t="n"/>
      <c r="AJ980" s="239" t="n"/>
    </row>
    <row customHeight="1" ht="15.75" r="981" s="136" spans="1:53">
      <c r="B981" s="233" t="n"/>
      <c r="H981" s="238" t="n"/>
      <c r="I981" s="234" t="n"/>
      <c r="J981" s="238" t="n"/>
      <c r="K981" s="234" t="n"/>
      <c r="L981" s="238" t="n"/>
      <c r="M981" s="138" t="n"/>
      <c r="O981" s="138" t="n"/>
      <c r="P981" s="152" t="n"/>
      <c r="Q981" s="234" t="n"/>
      <c r="S981" s="138" t="n"/>
      <c r="T981" s="152" t="n"/>
      <c r="U981" s="234" t="n"/>
      <c r="W981" s="138" t="n"/>
      <c r="Y981" s="138" t="n"/>
      <c r="AA981" s="138" t="n"/>
      <c r="AC981" s="138" t="n"/>
      <c r="AE981" s="138" t="n"/>
      <c r="AG981" s="138" t="n"/>
      <c r="AI981" s="138" t="n"/>
      <c r="AJ981" s="239" t="n"/>
    </row>
    <row customHeight="1" ht="15.75" r="982" s="136" spans="1:53">
      <c r="B982" s="233" t="n"/>
      <c r="H982" s="238" t="n"/>
      <c r="I982" s="234" t="n"/>
      <c r="J982" s="238" t="n"/>
      <c r="K982" s="234" t="n"/>
      <c r="L982" s="238" t="n"/>
      <c r="M982" s="138" t="n"/>
      <c r="O982" s="138" t="n"/>
      <c r="P982" s="181" t="n"/>
      <c r="Q982" s="234" t="n"/>
      <c r="S982" s="138" t="n"/>
      <c r="T982" s="181" t="n"/>
      <c r="U982" s="234" t="n"/>
      <c r="W982" s="138" t="n"/>
      <c r="Y982" s="138" t="n"/>
      <c r="AA982" s="138" t="n"/>
      <c r="AC982" s="138" t="n"/>
      <c r="AE982" s="138" t="n"/>
      <c r="AG982" s="138" t="n"/>
      <c r="AI982" s="138" t="n"/>
      <c r="AJ982" s="239" t="n"/>
    </row>
    <row customHeight="1" ht="15.75" r="983" s="136" spans="1:53">
      <c r="B983" s="233" t="n"/>
      <c r="H983" s="238" t="n"/>
      <c r="I983" s="234" t="n"/>
      <c r="J983" s="238" t="n"/>
      <c r="K983" s="234" t="n"/>
      <c r="L983" s="238" t="n"/>
      <c r="M983" s="138" t="n"/>
      <c r="O983" s="138" t="n"/>
      <c r="P983" s="152" t="n"/>
      <c r="Q983" s="234" t="n"/>
      <c r="S983" s="138" t="n"/>
      <c r="T983" s="152" t="n"/>
      <c r="U983" s="234" t="n"/>
      <c r="W983" s="138" t="n"/>
      <c r="Y983" s="138" t="n"/>
      <c r="AA983" s="138" t="n"/>
      <c r="AC983" s="138" t="n"/>
      <c r="AE983" s="138" t="n"/>
      <c r="AG983" s="138" t="n"/>
      <c r="AI983" s="138" t="n"/>
      <c r="AJ983" s="239" t="n"/>
    </row>
    <row customHeight="1" ht="15.75" r="984" s="136" spans="1:53">
      <c r="B984" s="233" t="n"/>
      <c r="H984" s="238" t="n"/>
      <c r="I984" s="234" t="n"/>
      <c r="J984" s="238" t="n"/>
      <c r="K984" s="234" t="n"/>
      <c r="L984" s="238" t="n"/>
      <c r="M984" s="138" t="n"/>
      <c r="O984" s="138" t="n"/>
      <c r="P984" s="181" t="n"/>
      <c r="Q984" s="234" t="n"/>
      <c r="S984" s="138" t="n"/>
      <c r="T984" s="181" t="n"/>
      <c r="U984" s="234" t="n"/>
      <c r="W984" s="138" t="n"/>
      <c r="Y984" s="138" t="n"/>
      <c r="AA984" s="138" t="n"/>
      <c r="AC984" s="138" t="n"/>
      <c r="AE984" s="138" t="n"/>
      <c r="AG984" s="138" t="n"/>
      <c r="AI984" s="138" t="n"/>
      <c r="AJ984" s="239" t="n"/>
    </row>
    <row customHeight="1" ht="15.75" r="985" s="136" spans="1:53">
      <c r="B985" s="233" t="n"/>
      <c r="H985" s="238" t="n"/>
      <c r="I985" s="234" t="n"/>
      <c r="J985" s="238" t="n"/>
      <c r="K985" s="234" t="n"/>
      <c r="L985" s="238" t="n"/>
      <c r="M985" s="138" t="n"/>
      <c r="O985" s="138" t="n"/>
      <c r="P985" s="152" t="n"/>
      <c r="Q985" s="234" t="n"/>
      <c r="S985" s="138" t="n"/>
      <c r="T985" s="152" t="n"/>
      <c r="U985" s="234" t="n"/>
      <c r="W985" s="138" t="n"/>
      <c r="Y985" s="138" t="n"/>
      <c r="AA985" s="138" t="n"/>
      <c r="AC985" s="138" t="n"/>
      <c r="AE985" s="138" t="n"/>
      <c r="AG985" s="138" t="n"/>
      <c r="AI985" s="138" t="n"/>
      <c r="AJ985" s="239" t="n"/>
    </row>
    <row customHeight="1" ht="15.75" r="986" s="136" spans="1:53">
      <c r="B986" s="233" t="n"/>
      <c r="H986" s="238" t="n"/>
      <c r="I986" s="234" t="n"/>
      <c r="J986" s="238" t="n"/>
      <c r="K986" s="234" t="n"/>
      <c r="L986" s="238" t="n"/>
      <c r="M986" s="138" t="n"/>
      <c r="O986" s="138" t="n"/>
      <c r="P986" s="181" t="n"/>
      <c r="Q986" s="234" t="n"/>
      <c r="S986" s="138" t="n"/>
      <c r="T986" s="181" t="n"/>
      <c r="U986" s="234" t="n"/>
      <c r="W986" s="138" t="n"/>
      <c r="Y986" s="138" t="n"/>
      <c r="AA986" s="138" t="n"/>
      <c r="AC986" s="138" t="n"/>
      <c r="AE986" s="138" t="n"/>
      <c r="AG986" s="138" t="n"/>
      <c r="AI986" s="138" t="n"/>
      <c r="AJ986" s="239" t="n"/>
    </row>
    <row customHeight="1" ht="15.75" r="987" s="136" spans="1:53">
      <c r="B987" s="233" t="n"/>
      <c r="H987" s="238" t="n"/>
      <c r="I987" s="234" t="n"/>
      <c r="J987" s="238" t="n"/>
      <c r="K987" s="234" t="n"/>
      <c r="L987" s="238" t="n"/>
      <c r="M987" s="138" t="n"/>
      <c r="O987" s="138" t="n"/>
      <c r="P987" s="152" t="n"/>
      <c r="Q987" s="234" t="n"/>
      <c r="S987" s="138" t="n"/>
      <c r="T987" s="152" t="n"/>
      <c r="U987" s="234" t="n"/>
      <c r="W987" s="138" t="n"/>
      <c r="Y987" s="138" t="n"/>
      <c r="AA987" s="138" t="n"/>
      <c r="AC987" s="138" t="n"/>
      <c r="AE987" s="138" t="n"/>
      <c r="AG987" s="138" t="n"/>
      <c r="AI987" s="138" t="n"/>
      <c r="AJ987" s="239" t="n"/>
    </row>
    <row customHeight="1" ht="15.75" r="988" s="136" spans="1:53">
      <c r="B988" s="233" t="n"/>
      <c r="H988" s="238" t="n"/>
      <c r="I988" s="234" t="n"/>
      <c r="J988" s="238" t="n"/>
      <c r="K988" s="234" t="n"/>
      <c r="L988" s="238" t="n"/>
      <c r="M988" s="138" t="n"/>
      <c r="O988" s="138" t="n"/>
      <c r="P988" s="181" t="n"/>
      <c r="Q988" s="234" t="n"/>
      <c r="S988" s="138" t="n"/>
      <c r="T988" s="181" t="n"/>
      <c r="U988" s="234" t="n"/>
      <c r="W988" s="138" t="n"/>
      <c r="Y988" s="138" t="n"/>
      <c r="AA988" s="138" t="n"/>
      <c r="AC988" s="138" t="n"/>
      <c r="AE988" s="138" t="n"/>
      <c r="AG988" s="138" t="n"/>
      <c r="AI988" s="138" t="n"/>
      <c r="AJ988" s="239" t="n"/>
    </row>
    <row customHeight="1" ht="15.75" r="989" s="136" spans="1:53">
      <c r="B989" s="233" t="n"/>
      <c r="H989" s="238" t="n"/>
      <c r="I989" s="234" t="n"/>
      <c r="J989" s="238" t="n"/>
      <c r="K989" s="234" t="n"/>
      <c r="L989" s="238" t="n"/>
      <c r="M989" s="138" t="n"/>
      <c r="O989" s="138" t="n"/>
      <c r="P989" s="152" t="n"/>
      <c r="Q989" s="234" t="n"/>
      <c r="S989" s="138" t="n"/>
      <c r="T989" s="152" t="n"/>
      <c r="U989" s="234" t="n"/>
      <c r="W989" s="138" t="n"/>
      <c r="Y989" s="138" t="n"/>
      <c r="AA989" s="138" t="n"/>
      <c r="AC989" s="138" t="n"/>
      <c r="AE989" s="138" t="n"/>
      <c r="AG989" s="138" t="n"/>
      <c r="AI989" s="138" t="n"/>
      <c r="AJ989" s="239" t="n"/>
    </row>
    <row customHeight="1" ht="15.75" r="990" s="136" spans="1:53">
      <c r="B990" s="233" t="n"/>
      <c r="H990" s="238" t="n"/>
      <c r="I990" s="234" t="n"/>
      <c r="J990" s="238" t="n"/>
      <c r="K990" s="234" t="n"/>
      <c r="L990" s="238" t="n"/>
      <c r="M990" s="138" t="n"/>
      <c r="O990" s="138" t="n"/>
      <c r="P990" s="181" t="n"/>
      <c r="Q990" s="234" t="n"/>
      <c r="S990" s="138" t="n"/>
      <c r="T990" s="181" t="n"/>
      <c r="U990" s="234" t="n"/>
      <c r="W990" s="138" t="n"/>
      <c r="Y990" s="138" t="n"/>
      <c r="AA990" s="138" t="n"/>
      <c r="AC990" s="138" t="n"/>
      <c r="AE990" s="138" t="n"/>
      <c r="AG990" s="138" t="n"/>
      <c r="AI990" s="138" t="n"/>
      <c r="AJ990" s="239" t="n"/>
    </row>
    <row customHeight="1" ht="15.75" r="991" s="136" spans="1:53">
      <c r="B991" s="233" t="n"/>
      <c r="H991" s="238" t="n"/>
      <c r="I991" s="234" t="n"/>
      <c r="J991" s="238" t="n"/>
      <c r="K991" s="234" t="n"/>
      <c r="L991" s="238" t="n"/>
      <c r="M991" s="138" t="n"/>
      <c r="O991" s="138" t="n"/>
      <c r="P991" s="152" t="n"/>
      <c r="Q991" s="234" t="n"/>
      <c r="S991" s="138" t="n"/>
      <c r="T991" s="152" t="n"/>
      <c r="U991" s="234" t="n"/>
      <c r="W991" s="138" t="n"/>
      <c r="Y991" s="138" t="n"/>
      <c r="AA991" s="138" t="n"/>
      <c r="AC991" s="138" t="n"/>
      <c r="AE991" s="138" t="n"/>
      <c r="AG991" s="138" t="n"/>
      <c r="AI991" s="138" t="n"/>
      <c r="AJ991" s="239" t="n"/>
    </row>
    <row customHeight="1" ht="15.75" r="992" s="136" spans="1:53">
      <c r="B992" s="233" t="n"/>
      <c r="H992" s="238" t="n"/>
      <c r="I992" s="234" t="n"/>
      <c r="J992" s="238" t="n"/>
      <c r="K992" s="234" t="n"/>
      <c r="L992" s="238" t="n"/>
      <c r="M992" s="138" t="n"/>
      <c r="O992" s="138" t="n"/>
      <c r="P992" s="181" t="n"/>
      <c r="Q992" s="234" t="n"/>
      <c r="S992" s="138" t="n"/>
      <c r="T992" s="181" t="n"/>
      <c r="U992" s="234" t="n"/>
      <c r="W992" s="138" t="n"/>
      <c r="Y992" s="138" t="n"/>
      <c r="AA992" s="138" t="n"/>
      <c r="AC992" s="138" t="n"/>
      <c r="AE992" s="138" t="n"/>
      <c r="AG992" s="138" t="n"/>
      <c r="AI992" s="138" t="n"/>
      <c r="AJ992" s="239" t="n"/>
    </row>
    <row customHeight="1" ht="15.75" r="993" s="136" spans="1:53">
      <c r="B993" s="233" t="n"/>
      <c r="H993" s="238" t="n"/>
      <c r="I993" s="234" t="n"/>
      <c r="J993" s="238" t="n"/>
      <c r="K993" s="234" t="n"/>
      <c r="L993" s="238" t="n"/>
      <c r="M993" s="138" t="n"/>
      <c r="O993" s="138" t="n"/>
      <c r="P993" s="152" t="n"/>
      <c r="Q993" s="234" t="n"/>
      <c r="S993" s="138" t="n"/>
      <c r="T993" s="152" t="n"/>
      <c r="U993" s="234" t="n"/>
      <c r="W993" s="138" t="n"/>
      <c r="Y993" s="138" t="n"/>
      <c r="AA993" s="138" t="n"/>
      <c r="AC993" s="138" t="n"/>
      <c r="AE993" s="138" t="n"/>
      <c r="AG993" s="138" t="n"/>
      <c r="AI993" s="138" t="n"/>
      <c r="AJ993" s="239" t="n"/>
    </row>
    <row customHeight="1" ht="15.75" r="994" s="136" spans="1:53">
      <c r="B994" s="233" t="n"/>
      <c r="H994" s="238" t="n"/>
      <c r="I994" s="234" t="n"/>
      <c r="J994" s="238" t="n"/>
      <c r="K994" s="234" t="n"/>
      <c r="L994" s="238" t="n"/>
      <c r="M994" s="138" t="n"/>
      <c r="O994" s="138" t="n"/>
      <c r="P994" s="181" t="n"/>
      <c r="Q994" s="234" t="n"/>
      <c r="S994" s="138" t="n"/>
      <c r="T994" s="181" t="n"/>
      <c r="U994" s="234" t="n"/>
      <c r="W994" s="138" t="n"/>
      <c r="Y994" s="138" t="n"/>
      <c r="AA994" s="138" t="n"/>
      <c r="AC994" s="138" t="n"/>
      <c r="AE994" s="138" t="n"/>
      <c r="AG994" s="138" t="n"/>
      <c r="AI994" s="138" t="n"/>
      <c r="AJ994" s="239" t="n"/>
    </row>
    <row customHeight="1" ht="15.75" r="995" s="136" spans="1:53">
      <c r="B995" s="233" t="n"/>
      <c r="H995" s="238" t="n"/>
      <c r="I995" s="138" t="n"/>
      <c r="J995" s="238" t="n"/>
      <c r="K995" s="138" t="n"/>
      <c r="L995" s="238" t="n"/>
      <c r="M995" s="138" t="n"/>
      <c r="O995" s="138" t="n"/>
      <c r="P995" s="156" t="n"/>
      <c r="Q995" s="138" t="n"/>
      <c r="S995" s="138" t="n"/>
      <c r="T995" s="156" t="n"/>
      <c r="U995" s="138" t="n"/>
      <c r="W995" s="138" t="n"/>
      <c r="Y995" s="138" t="n"/>
      <c r="AA995" s="138" t="n"/>
      <c r="AC995" s="138" t="n"/>
      <c r="AE995" s="138" t="n"/>
      <c r="AG995" s="138" t="n"/>
      <c r="AI995" s="138" t="n"/>
      <c r="AJ995" s="239" t="n"/>
    </row>
  </sheetData>
  <conditionalFormatting sqref="A2:Y16 Z2:Z994 AA2:AA16 AB2:AB994 AC2:AC16 AD2:AD994 AE2:AI16 AJ2:AJ994 AK2:BA16 A19:Y994 AA19:AA994 AC19:AC994 AE19:AI994 AK19:BA994">
    <cfRule aboveAverage="0" bottom="0" dxfId="0" equalAverage="0" percent="0" priority="2" rank="0" text="" type="expression">
      <formula>AND( $AJ2&lt;60, $AJ2&lt;&gt;"")</formula>
    </cfRule>
  </conditionalFormatting>
  <conditionalFormatting sqref="H1:H16 H19:H995">
    <cfRule aboveAverage="0" bottom="0" dxfId="1" equalAverage="0" percent="0" priority="3" rank="0" text="" type="expression">
      <formula>1</formula>
    </cfRule>
    <cfRule aboveAverage="0" bottom="0" dxfId="1" equalAverage="0" percent="0" priority="4" rank="0" text="" type="expression">
      <formula>1</formula>
    </cfRule>
  </conditionalFormatting>
  <conditionalFormatting sqref="I1:I16 K1:K16 M1:M16 O1:O16 Q1:Q16 S1:S16 U1:U16 W1:W16 Y1:Y16 AA1:AA16 AC1:AC16 AE1:AE16 AG1:AG16 AI1:AI16 I19:I995 K19:K995 M19:M995 O19:O995 Q19:Q995 S19:S995 U19:U995 W19:W995 Y19:Y995 AA19:AA995 AC19:AC995 AE19:AE995 AG19:AG995 AI19:AI995">
    <cfRule aboveAverage="0" bottom="0" dxfId="2" equalAverage="0" percent="0" priority="5" rank="0" text="" type="expression">
      <formula>1</formula>
    </cfRule>
  </conditionalFormatting>
  <conditionalFormatting sqref="H1:H16 J1:J16 L1:L16 H19:H995 J19:J995 L19:L995">
    <cfRule aboveAverage="0" bottom="0" dxfId="1" equalAverage="0" percent="0" priority="6" rank="0" text="" type="expression">
      <formula>1</formula>
    </cfRule>
  </conditionalFormatting>
  <conditionalFormatting sqref="AJ1:AJ995">
    <cfRule aboveAverage="0" bottom="0" dxfId="3" equalAverage="0" percent="0" priority="7" rank="0" text="" type="expression">
      <formula>1</formula>
    </cfRule>
  </conditionalFormatting>
  <conditionalFormatting sqref="E1:G16 E19:G995">
    <cfRule aboveAverage="0" bottom="0" dxfId="4" equalAverage="0" percent="0" priority="8" rank="0" text="" type="expression">
      <formula>1</formula>
    </cfRule>
  </conditionalFormatting>
  <conditionalFormatting sqref="N1:N16 P1:P16 R1:R16 T1:T16 N19:N995 P19:P995 R19:R995 T19:T995">
    <cfRule aboveAverage="0" bottom="0" dxfId="5" equalAverage="0" percent="0" priority="9" rank="0" text="" type="expression">
      <formula>1</formula>
    </cfRule>
  </conditionalFormatting>
  <conditionalFormatting sqref="Z1:Z995 AB1:AB995 AD1:AD995">
    <cfRule aboveAverage="0" bottom="0" dxfId="3" equalAverage="0" percent="0" priority="10" rank="0" text="" type="expression">
      <formula>1</formula>
    </cfRule>
  </conditionalFormatting>
  <conditionalFormatting sqref="D1:D16 D19:D995">
    <cfRule aboveAverage="0" bottom="0" dxfId="6" equalAverage="0" percent="0" priority="11" rank="0" text="" type="expression">
      <formula>1</formula>
    </cfRule>
  </conditionalFormatting>
  <dataValidations count="4">
    <dataValidation allowBlank="0" operator="between" showDropDown="0" showErrorMessage="1" showInputMessage="0" sqref="Z20 AB20 AD20" type="list">
      <formula1>"O,X"</formula1>
      <formula2>0</formula2>
    </dataValidation>
    <dataValidation allowBlank="0" operator="between" showDropDown="0" showErrorMessage="1" showInputMessage="0" sqref="Z21 AB21 AD21 Z24 AB24 AD24" type="list">
      <formula1>"O,X"</formula1>
      <formula2>0</formula2>
    </dataValidation>
    <dataValidation allowBlank="0" operator="between" showDropDown="0" showErrorMessage="1" showInputMessage="0" sqref="Z22:Z23 AB22:AB23 AD22:AD23" type="list">
      <formula1>"O,X"</formula1>
      <formula2>0</formula2>
    </dataValidation>
    <dataValidation allowBlank="0" operator="between" showDropDown="0" showErrorMessage="1" showInputMessage="0" sqref="Z2:Z19 AB2:AB19 AD2:AD19 Z25:Z110 AB25:AB140 AD25:AD147" type="list">
      <formula1>"O,X"</formula1>
      <formula2>0</formula2>
    </dataValidation>
  </dataValidation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O30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" activeCellId="0" pane="topLeft" sqref="A1"/>
    </sheetView>
  </sheetViews>
  <sheetFormatPr baseColWidth="8" defaultRowHeight="15.75" outlineLevelCol="0" outlineLevelRow="0"/>
  <cols>
    <col customWidth="1" max="1" min="1" style="135" width="17.48"/>
    <col customWidth="1" max="1025" min="2" style="135" width="13.8"/>
  </cols>
  <sheetData>
    <row customHeight="1" ht="15.75" r="1" s="136" spans="1:15">
      <c r="A1" s="240" t="s">
        <v>62</v>
      </c>
      <c r="B1" s="240" t="s">
        <v>63</v>
      </c>
      <c r="C1" s="241" t="n"/>
      <c r="E1" s="145" t="s">
        <v>64</v>
      </c>
      <c r="F1" s="145" t="s">
        <v>65</v>
      </c>
      <c r="G1" s="142" t="n"/>
      <c r="I1" s="139" t="s">
        <v>29</v>
      </c>
      <c r="J1" s="140" t="s">
        <v>66</v>
      </c>
      <c r="K1" s="139" t="n"/>
      <c r="M1" s="138" t="s">
        <v>30</v>
      </c>
      <c r="N1" s="237" t="s">
        <v>67</v>
      </c>
      <c r="O1" s="138" t="n"/>
    </row>
    <row customHeight="1" ht="15.75" r="2" s="136" spans="1:15">
      <c r="A2" s="240" t="n">
        <v>10</v>
      </c>
      <c r="B2" s="240" t="n">
        <v>15</v>
      </c>
      <c r="C2" s="240" t="n">
        <v>5</v>
      </c>
      <c r="E2" s="142" t="n">
        <v>0</v>
      </c>
      <c r="F2" s="142" t="n">
        <v>2</v>
      </c>
      <c r="G2" s="142" t="n">
        <v>2.5</v>
      </c>
      <c r="I2" s="139" t="n">
        <v>0</v>
      </c>
      <c r="J2" s="139" t="n">
        <v>12</v>
      </c>
      <c r="K2" s="139" t="n">
        <v>15</v>
      </c>
      <c r="M2" s="138" t="n">
        <v>0</v>
      </c>
      <c r="N2" s="138" t="n">
        <v>1</v>
      </c>
      <c r="O2" s="138" t="n">
        <v>15</v>
      </c>
    </row>
    <row customHeight="1" ht="15.75" r="3" s="136" spans="1:15">
      <c r="A3" s="240" t="n">
        <v>15</v>
      </c>
      <c r="B3" s="240" t="n">
        <v>20</v>
      </c>
      <c r="C3" s="240" t="n">
        <v>6.5</v>
      </c>
      <c r="E3" s="142" t="n">
        <v>2</v>
      </c>
      <c r="F3" s="142" t="n">
        <v>5</v>
      </c>
      <c r="G3" s="142" t="n">
        <v>3.5</v>
      </c>
      <c r="I3" s="139" t="n">
        <v>12</v>
      </c>
      <c r="J3" s="139" t="n">
        <v>17</v>
      </c>
      <c r="K3" s="139" t="n">
        <v>12.5</v>
      </c>
      <c r="M3" s="138" t="n">
        <v>1</v>
      </c>
      <c r="N3" s="138" t="n">
        <v>2</v>
      </c>
      <c r="O3" s="138" t="n">
        <v>7.5</v>
      </c>
    </row>
    <row customHeight="1" ht="15.75" r="4" s="136" spans="1:15">
      <c r="A4" s="240" t="n">
        <v>20</v>
      </c>
      <c r="B4" s="240" t="n">
        <v>25</v>
      </c>
      <c r="C4" s="240" t="n">
        <v>7.5</v>
      </c>
      <c r="E4" s="142" t="n">
        <v>5</v>
      </c>
      <c r="F4" s="142" t="n">
        <v>7</v>
      </c>
      <c r="G4" s="142" t="n">
        <v>5</v>
      </c>
      <c r="I4" s="139" t="n">
        <v>17</v>
      </c>
      <c r="J4" s="139" t="n">
        <v>20</v>
      </c>
      <c r="K4" s="139" t="n">
        <v>10</v>
      </c>
      <c r="M4" s="138" t="n">
        <v>2</v>
      </c>
      <c r="N4" s="138" t="n">
        <v>5</v>
      </c>
      <c r="O4" s="138" t="n">
        <v>5</v>
      </c>
    </row>
    <row customHeight="1" ht="15.75" r="5" s="136" spans="1:15">
      <c r="A5" s="240" t="n">
        <v>30</v>
      </c>
      <c r="B5" s="240" t="n">
        <v>35</v>
      </c>
      <c r="C5" s="240" t="n">
        <v>10</v>
      </c>
      <c r="E5" s="142" t="n">
        <v>7</v>
      </c>
      <c r="F5" s="142" t="n">
        <v>10</v>
      </c>
      <c r="G5" s="142" t="n">
        <v>10</v>
      </c>
      <c r="I5" s="139" t="n">
        <v>20</v>
      </c>
      <c r="J5" s="139" t="n">
        <v>25</v>
      </c>
      <c r="K5" s="139" t="n">
        <v>7.5</v>
      </c>
      <c r="M5" s="138" t="n">
        <v>5</v>
      </c>
      <c r="N5" s="138" t="n">
        <v>15</v>
      </c>
      <c r="O5" s="138" t="n">
        <v>2.5</v>
      </c>
    </row>
    <row customHeight="1" ht="15.75" r="6" s="136" spans="1:15">
      <c r="A6" s="240" t="n">
        <v>35</v>
      </c>
      <c r="B6" s="241" t="s">
        <v>68</v>
      </c>
      <c r="C6" s="240" t="n">
        <v>12.5</v>
      </c>
      <c r="E6" s="142" t="n">
        <v>10</v>
      </c>
      <c r="F6" s="142" t="s">
        <v>68</v>
      </c>
      <c r="G6" s="142" t="n">
        <v>12.5</v>
      </c>
      <c r="I6" s="139" t="n">
        <v>25</v>
      </c>
      <c r="J6" s="139" t="n">
        <v>35</v>
      </c>
      <c r="K6" s="139" t="n">
        <v>5</v>
      </c>
      <c r="M6" s="138" t="n">
        <v>15</v>
      </c>
      <c r="N6" s="138" t="s">
        <v>68</v>
      </c>
      <c r="O6" s="138" t="n">
        <v>0</v>
      </c>
    </row>
    <row customHeight="1" ht="15.75" r="7" s="136" spans="1:15">
      <c r="I7" s="139" t="n">
        <v>35</v>
      </c>
      <c r="J7" s="139" t="s">
        <v>68</v>
      </c>
      <c r="K7" s="139" t="n">
        <v>0</v>
      </c>
    </row>
    <row customHeight="1" ht="15.75" r="10" s="136" spans="1:15">
      <c r="A10" s="242" t="s">
        <v>69</v>
      </c>
      <c r="B10" s="243" t="n">
        <v>3.5</v>
      </c>
      <c r="C10" s="244" t="n"/>
      <c r="E10" s="245" t="s">
        <v>70</v>
      </c>
      <c r="F10" s="245" t="n"/>
      <c r="G10" s="245" t="n"/>
      <c r="H10" s="246" t="n"/>
    </row>
    <row customHeight="1" ht="15.75" r="11" s="136" spans="1:15">
      <c r="A11" s="244" t="s">
        <v>32</v>
      </c>
      <c r="B11" s="243" t="n">
        <v>2.5</v>
      </c>
      <c r="C11" s="244" t="n"/>
      <c r="E11" s="245" t="n">
        <v>0</v>
      </c>
      <c r="F11" s="245" t="n">
        <v>1</v>
      </c>
      <c r="G11" s="245" t="n">
        <v>15</v>
      </c>
      <c r="H11" s="246" t="n"/>
    </row>
    <row customHeight="1" ht="15.75" r="12" s="136" spans="1:15">
      <c r="A12" s="244" t="s">
        <v>71</v>
      </c>
      <c r="B12" s="243" t="n">
        <v>10</v>
      </c>
      <c r="C12" s="244" t="n"/>
      <c r="E12" s="245" t="n">
        <v>1</v>
      </c>
      <c r="F12" s="245" t="n">
        <v>3</v>
      </c>
      <c r="G12" s="245" t="n">
        <v>10</v>
      </c>
      <c r="H12" s="246" t="n"/>
    </row>
    <row customHeight="1" ht="15.75" r="13" s="136" spans="1:15">
      <c r="A13" s="244" t="s">
        <v>72</v>
      </c>
      <c r="B13" s="243" t="n">
        <v>3</v>
      </c>
      <c r="C13" s="243" t="n">
        <v>1.5</v>
      </c>
      <c r="E13" s="245" t="n">
        <v>3</v>
      </c>
      <c r="F13" s="245" t="n">
        <v>5.5</v>
      </c>
      <c r="G13" s="245" t="n">
        <v>7</v>
      </c>
      <c r="H13" s="246" t="n"/>
    </row>
    <row customHeight="1" ht="15.75" r="14" s="136" spans="1:15">
      <c r="A14" s="244" t="s">
        <v>73</v>
      </c>
      <c r="B14" s="243" t="n">
        <v>10</v>
      </c>
      <c r="C14" s="244" t="n"/>
      <c r="E14" s="245" t="n">
        <v>5.5</v>
      </c>
      <c r="F14" s="245" t="s">
        <v>68</v>
      </c>
      <c r="G14" s="245" t="n">
        <v>0</v>
      </c>
    </row>
    <row customHeight="1" ht="15.75" r="15" s="136" spans="1:15">
      <c r="A15" s="244" t="s">
        <v>74</v>
      </c>
      <c r="B15" s="243" t="n">
        <v>2.5</v>
      </c>
      <c r="C15" s="244" t="n"/>
    </row>
    <row customHeight="1" ht="15.75" r="16" s="136" spans="1:15">
      <c r="A16" s="246" t="n"/>
      <c r="B16" s="246" t="n"/>
    </row>
    <row customHeight="1" ht="15.75" r="19" s="136" spans="1:15">
      <c r="A19" s="160" t="s">
        <v>75</v>
      </c>
      <c r="B19" s="160" t="n"/>
      <c r="C19" s="165" t="n"/>
      <c r="E19" s="247" t="s">
        <v>76</v>
      </c>
      <c r="F19" s="247" t="n"/>
      <c r="G19" s="248" t="n"/>
    </row>
    <row customHeight="1" ht="15.75" r="20" s="136" spans="1:15">
      <c r="A20" s="160" t="n">
        <v>0</v>
      </c>
      <c r="B20" s="160" t="n">
        <v>5</v>
      </c>
      <c r="C20" s="160" t="n">
        <v>2.5</v>
      </c>
      <c r="E20" s="247" t="n">
        <v>0</v>
      </c>
      <c r="F20" s="247" t="n">
        <v>2</v>
      </c>
      <c r="G20" s="247" t="n">
        <v>3.5</v>
      </c>
    </row>
    <row customHeight="1" ht="15.75" r="21" s="136" spans="1:15">
      <c r="A21" s="160" t="n">
        <v>5</v>
      </c>
      <c r="B21" s="160" t="n">
        <v>10</v>
      </c>
      <c r="C21" s="160" t="n">
        <v>5</v>
      </c>
      <c r="E21" s="247" t="n">
        <v>1.5</v>
      </c>
      <c r="F21" s="247" t="n">
        <v>3</v>
      </c>
      <c r="G21" s="247" t="n">
        <v>5</v>
      </c>
    </row>
    <row customHeight="1" ht="15.75" r="22" s="136" spans="1:15">
      <c r="A22" s="160" t="n">
        <v>10</v>
      </c>
      <c r="B22" s="165" t="s">
        <v>68</v>
      </c>
      <c r="C22" s="160" t="n">
        <v>8</v>
      </c>
      <c r="E22" s="247" t="n">
        <v>3</v>
      </c>
      <c r="F22" s="248" t="s">
        <v>68</v>
      </c>
      <c r="G22" s="247" t="n">
        <v>10</v>
      </c>
    </row>
    <row customHeight="1" ht="15.75" r="23" s="136" spans="1:15">
      <c r="A23" s="246" t="n"/>
      <c r="B23" s="246" t="n"/>
      <c r="C23" s="246" t="n"/>
      <c r="E23" s="246" t="n"/>
      <c r="F23" s="246" t="n"/>
      <c r="G23" s="246" t="n"/>
    </row>
    <row customHeight="1" ht="15.75" r="24" s="136" spans="1:15">
      <c r="A24" s="246" t="n"/>
      <c r="B24" s="246" t="n"/>
      <c r="C24" s="246" t="n"/>
      <c r="E24" s="246" t="n"/>
      <c r="F24" s="246" t="n"/>
      <c r="G24" s="246" t="n"/>
    </row>
    <row customHeight="1" ht="15.75" r="26" s="136" spans="1:15">
      <c r="A26" s="249" t="s">
        <v>77</v>
      </c>
      <c r="B26" s="249" t="n">
        <v>10</v>
      </c>
      <c r="C26" s="249" t="n">
        <v>-12</v>
      </c>
    </row>
    <row customHeight="1" ht="15.75" r="27" s="136" spans="1:15">
      <c r="A27" s="249" t="s">
        <v>78</v>
      </c>
      <c r="B27" s="249" t="n">
        <v>0</v>
      </c>
      <c r="C27" s="249" t="n">
        <v>-8</v>
      </c>
    </row>
    <row customHeight="1" ht="15.75" r="28" s="136" spans="1:15">
      <c r="A28" s="249" t="s">
        <v>79</v>
      </c>
      <c r="B28" s="249" t="n">
        <v>0</v>
      </c>
      <c r="C28" s="249" t="n">
        <v>-5</v>
      </c>
    </row>
    <row customHeight="1" ht="15.75" r="29" s="136" spans="1:15">
      <c r="A29" s="249" t="s">
        <v>80</v>
      </c>
      <c r="B29" s="249" t="n">
        <v>0</v>
      </c>
      <c r="C29" s="249" t="n">
        <v>-5</v>
      </c>
    </row>
    <row customHeight="1" ht="15.75" r="30" s="136" spans="1:15">
      <c r="A30" s="239" t="s">
        <v>81</v>
      </c>
      <c r="B30" s="249" t="n">
        <v>-10</v>
      </c>
      <c r="C30" s="239" t="n"/>
    </row>
  </sheetData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  <legacyDrawing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 spans="1:3">
      <c r="A1" t="n">
        <v>1</v>
      </c>
      <c r="B1" t="n">
        <v>2</v>
      </c>
      <c r="C1" t="n">
        <v>3</v>
      </c>
    </row>
    <row r="2" spans="1:3">
      <c r="A2" t="n">
        <v>4</v>
      </c>
      <c r="B2" t="n">
        <v>5</v>
      </c>
      <c r="C2" t="n">
        <v>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zh-TW</dc:language>
  <dcterms:created xsi:type="dcterms:W3CDTF">2018-04-07T14:56:29Z</dcterms:created>
  <dcterms:modified xsi:type="dcterms:W3CDTF">2018-04-06T06:16:04Z</dcterms:modified>
  <cp:revision>1</cp:revision>
</cp:coreProperties>
</file>