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emigliari/Documents/R/tabelas/"/>
    </mc:Choice>
  </mc:AlternateContent>
  <xr:revisionPtr revIDLastSave="0" documentId="13_ncr:1_{5318D76C-0154-944C-B51B-15C2DE802BF2}" xr6:coauthVersionLast="45" xr6:coauthVersionMax="45" xr10:uidLastSave="{00000000-0000-0000-0000-000000000000}"/>
  <bookViews>
    <workbookView xWindow="80" yWindow="460" windowWidth="25440" windowHeight="14740" activeTab="1" xr2:uid="{B2A56F09-A8A5-4B40-8652-80C32088BB91}"/>
  </bookViews>
  <sheets>
    <sheet name="Região Metropolitana BH" sheetId="1" r:id="rId1"/>
    <sheet name="Total Julho" sheetId="3" r:id="rId2"/>
    <sheet name="Total Agosto" sheetId="4" r:id="rId3"/>
    <sheet name="Variação Julho -Agosto" sheetId="5" r:id="rId4"/>
    <sheet name="Fonte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5" l="1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6" i="5"/>
  <c r="G5" i="5"/>
  <c r="G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4" i="5"/>
  <c r="E38" i="5"/>
  <c r="D38" i="5"/>
  <c r="L36" i="4"/>
  <c r="J36" i="4"/>
  <c r="H36" i="4"/>
  <c r="F36" i="4"/>
  <c r="D36" i="4"/>
  <c r="L35" i="4"/>
  <c r="J35" i="4"/>
  <c r="H35" i="4"/>
  <c r="F35" i="4"/>
  <c r="D35" i="4"/>
  <c r="L34" i="4"/>
  <c r="J34" i="4"/>
  <c r="H34" i="4"/>
  <c r="F34" i="4"/>
  <c r="D34" i="4"/>
  <c r="L33" i="4"/>
  <c r="J33" i="4"/>
  <c r="H33" i="4"/>
  <c r="F33" i="4"/>
  <c r="D33" i="4"/>
  <c r="L32" i="4"/>
  <c r="J32" i="4"/>
  <c r="H32" i="4"/>
  <c r="F32" i="4"/>
  <c r="D32" i="4"/>
  <c r="L31" i="4"/>
  <c r="J31" i="4"/>
  <c r="H31" i="4"/>
  <c r="F31" i="4"/>
  <c r="D31" i="4"/>
  <c r="L30" i="4"/>
  <c r="J30" i="4"/>
  <c r="H30" i="4"/>
  <c r="F30" i="4"/>
  <c r="D30" i="4"/>
  <c r="L29" i="4"/>
  <c r="J29" i="4"/>
  <c r="H29" i="4"/>
  <c r="F29" i="4"/>
  <c r="D29" i="4"/>
  <c r="L28" i="4"/>
  <c r="J28" i="4"/>
  <c r="H28" i="4"/>
  <c r="F28" i="4"/>
  <c r="D28" i="4"/>
  <c r="L27" i="4"/>
  <c r="J27" i="4"/>
  <c r="H27" i="4"/>
  <c r="F27" i="4"/>
  <c r="D27" i="4"/>
  <c r="L26" i="4"/>
  <c r="J26" i="4"/>
  <c r="H26" i="4"/>
  <c r="F26" i="4"/>
  <c r="D26" i="4"/>
  <c r="L25" i="4"/>
  <c r="J25" i="4"/>
  <c r="H25" i="4"/>
  <c r="F25" i="4"/>
  <c r="D25" i="4"/>
  <c r="L24" i="4"/>
  <c r="J24" i="4"/>
  <c r="H24" i="4"/>
  <c r="F24" i="4"/>
  <c r="D24" i="4"/>
  <c r="L23" i="4"/>
  <c r="J23" i="4"/>
  <c r="H23" i="4"/>
  <c r="F23" i="4"/>
  <c r="D23" i="4"/>
  <c r="L22" i="4"/>
  <c r="J22" i="4"/>
  <c r="H22" i="4"/>
  <c r="F22" i="4"/>
  <c r="D22" i="4"/>
  <c r="L21" i="4"/>
  <c r="J21" i="4"/>
  <c r="H21" i="4"/>
  <c r="F21" i="4"/>
  <c r="D21" i="4"/>
  <c r="L20" i="4"/>
  <c r="J20" i="4"/>
  <c r="H20" i="4"/>
  <c r="F20" i="4"/>
  <c r="D20" i="4"/>
  <c r="L19" i="4"/>
  <c r="J19" i="4"/>
  <c r="H19" i="4"/>
  <c r="F19" i="4"/>
  <c r="D19" i="4"/>
  <c r="L18" i="4"/>
  <c r="J18" i="4"/>
  <c r="H18" i="4"/>
  <c r="F18" i="4"/>
  <c r="D18" i="4"/>
  <c r="L17" i="4"/>
  <c r="J17" i="4"/>
  <c r="H17" i="4"/>
  <c r="F17" i="4"/>
  <c r="D17" i="4"/>
  <c r="L16" i="4"/>
  <c r="J16" i="4"/>
  <c r="H16" i="4"/>
  <c r="F16" i="4"/>
  <c r="D16" i="4"/>
  <c r="L15" i="4"/>
  <c r="J15" i="4"/>
  <c r="H15" i="4"/>
  <c r="F15" i="4"/>
  <c r="D15" i="4"/>
  <c r="L14" i="4"/>
  <c r="J14" i="4"/>
  <c r="H14" i="4"/>
  <c r="F14" i="4"/>
  <c r="D14" i="4"/>
  <c r="L13" i="4"/>
  <c r="J13" i="4"/>
  <c r="H13" i="4"/>
  <c r="F13" i="4"/>
  <c r="D13" i="4"/>
  <c r="L12" i="4"/>
  <c r="J12" i="4"/>
  <c r="H12" i="4"/>
  <c r="F12" i="4"/>
  <c r="D12" i="4"/>
  <c r="L11" i="4"/>
  <c r="J11" i="4"/>
  <c r="H11" i="4"/>
  <c r="F11" i="4"/>
  <c r="D11" i="4"/>
  <c r="L10" i="4"/>
  <c r="J10" i="4"/>
  <c r="H10" i="4"/>
  <c r="F10" i="4"/>
  <c r="D10" i="4"/>
  <c r="L9" i="4"/>
  <c r="J9" i="4"/>
  <c r="H9" i="4"/>
  <c r="F9" i="4"/>
  <c r="D9" i="4"/>
  <c r="L8" i="4"/>
  <c r="J8" i="4"/>
  <c r="H8" i="4"/>
  <c r="F8" i="4"/>
  <c r="D8" i="4"/>
  <c r="L7" i="4"/>
  <c r="J7" i="4"/>
  <c r="H7" i="4"/>
  <c r="F7" i="4"/>
  <c r="D7" i="4"/>
  <c r="L6" i="4"/>
  <c r="J6" i="4"/>
  <c r="H6" i="4"/>
  <c r="F6" i="4"/>
  <c r="D6" i="4"/>
  <c r="L5" i="4"/>
  <c r="J5" i="4"/>
  <c r="H5" i="4"/>
  <c r="F5" i="4"/>
  <c r="D5" i="4"/>
  <c r="L4" i="4"/>
  <c r="J4" i="4"/>
  <c r="H4" i="4"/>
  <c r="F4" i="4"/>
  <c r="D4" i="4"/>
  <c r="L3" i="4"/>
  <c r="J3" i="4"/>
  <c r="H3" i="4"/>
  <c r="F3" i="4"/>
  <c r="D3" i="4"/>
  <c r="L36" i="3"/>
  <c r="J36" i="3"/>
  <c r="H36" i="3"/>
  <c r="F36" i="3"/>
  <c r="D36" i="3"/>
  <c r="L35" i="3"/>
  <c r="J35" i="3"/>
  <c r="H35" i="3"/>
  <c r="F35" i="3"/>
  <c r="D35" i="3"/>
  <c r="L34" i="3"/>
  <c r="J34" i="3"/>
  <c r="H34" i="3"/>
  <c r="F34" i="3"/>
  <c r="D34" i="3"/>
  <c r="L33" i="3"/>
  <c r="J33" i="3"/>
  <c r="H33" i="3"/>
  <c r="F33" i="3"/>
  <c r="D33" i="3"/>
  <c r="L32" i="3"/>
  <c r="J32" i="3"/>
  <c r="H32" i="3"/>
  <c r="F32" i="3"/>
  <c r="D32" i="3"/>
  <c r="L31" i="3"/>
  <c r="J31" i="3"/>
  <c r="H31" i="3"/>
  <c r="F31" i="3"/>
  <c r="D31" i="3"/>
  <c r="L30" i="3"/>
  <c r="J30" i="3"/>
  <c r="H30" i="3"/>
  <c r="F30" i="3"/>
  <c r="D30" i="3"/>
  <c r="L29" i="3"/>
  <c r="J29" i="3"/>
  <c r="H29" i="3"/>
  <c r="F29" i="3"/>
  <c r="D29" i="3"/>
  <c r="L28" i="3"/>
  <c r="J28" i="3"/>
  <c r="H28" i="3"/>
  <c r="F28" i="3"/>
  <c r="D28" i="3"/>
  <c r="L27" i="3"/>
  <c r="J27" i="3"/>
  <c r="H27" i="3"/>
  <c r="F27" i="3"/>
  <c r="D27" i="3"/>
  <c r="L26" i="3"/>
  <c r="J26" i="3"/>
  <c r="H26" i="3"/>
  <c r="F26" i="3"/>
  <c r="D26" i="3"/>
  <c r="L25" i="3"/>
  <c r="J25" i="3"/>
  <c r="H25" i="3"/>
  <c r="F25" i="3"/>
  <c r="D25" i="3"/>
  <c r="L24" i="3"/>
  <c r="J24" i="3"/>
  <c r="H24" i="3"/>
  <c r="F24" i="3"/>
  <c r="D24" i="3"/>
  <c r="L23" i="3"/>
  <c r="J23" i="3"/>
  <c r="H23" i="3"/>
  <c r="F23" i="3"/>
  <c r="D23" i="3"/>
  <c r="L22" i="3"/>
  <c r="J22" i="3"/>
  <c r="H22" i="3"/>
  <c r="F22" i="3"/>
  <c r="D22" i="3"/>
  <c r="L21" i="3"/>
  <c r="J21" i="3"/>
  <c r="H21" i="3"/>
  <c r="F21" i="3"/>
  <c r="D21" i="3"/>
  <c r="L20" i="3"/>
  <c r="J20" i="3"/>
  <c r="H20" i="3"/>
  <c r="F20" i="3"/>
  <c r="D20" i="3"/>
  <c r="L19" i="3"/>
  <c r="J19" i="3"/>
  <c r="H19" i="3"/>
  <c r="F19" i="3"/>
  <c r="D19" i="3"/>
  <c r="L18" i="3"/>
  <c r="J18" i="3"/>
  <c r="H18" i="3"/>
  <c r="F18" i="3"/>
  <c r="D18" i="3"/>
  <c r="L17" i="3"/>
  <c r="J17" i="3"/>
  <c r="H17" i="3"/>
  <c r="F17" i="3"/>
  <c r="D17" i="3"/>
  <c r="L16" i="3"/>
  <c r="J16" i="3"/>
  <c r="H16" i="3"/>
  <c r="F16" i="3"/>
  <c r="D16" i="3"/>
  <c r="L15" i="3"/>
  <c r="J15" i="3"/>
  <c r="H15" i="3"/>
  <c r="F15" i="3"/>
  <c r="D15" i="3"/>
  <c r="L14" i="3"/>
  <c r="J14" i="3"/>
  <c r="H14" i="3"/>
  <c r="F14" i="3"/>
  <c r="D14" i="3"/>
  <c r="L13" i="3"/>
  <c r="J13" i="3"/>
  <c r="H13" i="3"/>
  <c r="F13" i="3"/>
  <c r="D13" i="3"/>
  <c r="L12" i="3"/>
  <c r="J12" i="3"/>
  <c r="H12" i="3"/>
  <c r="F12" i="3"/>
  <c r="D12" i="3"/>
  <c r="L11" i="3"/>
  <c r="J11" i="3"/>
  <c r="H11" i="3"/>
  <c r="F11" i="3"/>
  <c r="D11" i="3"/>
  <c r="L10" i="3"/>
  <c r="J10" i="3"/>
  <c r="H10" i="3"/>
  <c r="F10" i="3"/>
  <c r="D10" i="3"/>
  <c r="L9" i="3"/>
  <c r="J9" i="3"/>
  <c r="H9" i="3"/>
  <c r="F9" i="3"/>
  <c r="D9" i="3"/>
  <c r="L8" i="3"/>
  <c r="J8" i="3"/>
  <c r="H8" i="3"/>
  <c r="F8" i="3"/>
  <c r="D8" i="3"/>
  <c r="L7" i="3"/>
  <c r="J7" i="3"/>
  <c r="H7" i="3"/>
  <c r="F7" i="3"/>
  <c r="D7" i="3"/>
  <c r="L6" i="3"/>
  <c r="J6" i="3"/>
  <c r="H6" i="3"/>
  <c r="F6" i="3"/>
  <c r="D6" i="3"/>
  <c r="L5" i="3"/>
  <c r="J5" i="3"/>
  <c r="H5" i="3"/>
  <c r="F5" i="3"/>
  <c r="D5" i="3"/>
  <c r="L4" i="3"/>
  <c r="J4" i="3"/>
  <c r="H4" i="3"/>
  <c r="F4" i="3"/>
  <c r="D4" i="3"/>
  <c r="L3" i="3"/>
  <c r="J3" i="3"/>
  <c r="H3" i="3"/>
  <c r="F3" i="3"/>
  <c r="D3" i="3"/>
  <c r="G4" i="1"/>
  <c r="I4" i="1"/>
  <c r="K4" i="1"/>
  <c r="M4" i="1"/>
  <c r="G5" i="1"/>
  <c r="I5" i="1"/>
  <c r="K5" i="1"/>
  <c r="M5" i="1"/>
  <c r="G6" i="1"/>
  <c r="I6" i="1"/>
  <c r="K6" i="1"/>
  <c r="M6" i="1"/>
  <c r="G7" i="1"/>
  <c r="I7" i="1"/>
  <c r="K7" i="1"/>
  <c r="M7" i="1"/>
  <c r="G8" i="1"/>
  <c r="I8" i="1"/>
  <c r="K8" i="1"/>
  <c r="M8" i="1"/>
  <c r="G9" i="1"/>
  <c r="I9" i="1"/>
  <c r="K9" i="1"/>
  <c r="M9" i="1"/>
  <c r="G10" i="1"/>
  <c r="I10" i="1"/>
  <c r="K10" i="1"/>
  <c r="M10" i="1"/>
  <c r="G11" i="1"/>
  <c r="I11" i="1"/>
  <c r="K11" i="1"/>
  <c r="M11" i="1"/>
  <c r="G12" i="1"/>
  <c r="I12" i="1"/>
  <c r="K12" i="1"/>
  <c r="M12" i="1"/>
  <c r="G13" i="1"/>
  <c r="I13" i="1"/>
  <c r="K13" i="1"/>
  <c r="M13" i="1"/>
  <c r="G14" i="1"/>
  <c r="I14" i="1"/>
  <c r="K14" i="1"/>
  <c r="M14" i="1"/>
  <c r="G15" i="1"/>
  <c r="I15" i="1"/>
  <c r="K15" i="1"/>
  <c r="M15" i="1"/>
  <c r="G16" i="1"/>
  <c r="I16" i="1"/>
  <c r="K16" i="1"/>
  <c r="M16" i="1"/>
  <c r="G17" i="1"/>
  <c r="I17" i="1"/>
  <c r="K17" i="1"/>
  <c r="M17" i="1"/>
  <c r="G18" i="1"/>
  <c r="I18" i="1"/>
  <c r="K18" i="1"/>
  <c r="M18" i="1"/>
  <c r="G19" i="1"/>
  <c r="I19" i="1"/>
  <c r="K19" i="1"/>
  <c r="M19" i="1"/>
  <c r="G20" i="1"/>
  <c r="I20" i="1"/>
  <c r="K20" i="1"/>
  <c r="M20" i="1"/>
  <c r="G21" i="1"/>
  <c r="I21" i="1"/>
  <c r="K21" i="1"/>
  <c r="M21" i="1"/>
  <c r="G22" i="1"/>
  <c r="I22" i="1"/>
  <c r="K22" i="1"/>
  <c r="M22" i="1"/>
  <c r="G23" i="1"/>
  <c r="I23" i="1"/>
  <c r="K23" i="1"/>
  <c r="M23" i="1"/>
  <c r="G24" i="1"/>
  <c r="I24" i="1"/>
  <c r="K24" i="1"/>
  <c r="M24" i="1"/>
  <c r="G25" i="1"/>
  <c r="I25" i="1"/>
  <c r="K25" i="1"/>
  <c r="M25" i="1"/>
  <c r="G26" i="1"/>
  <c r="I26" i="1"/>
  <c r="K26" i="1"/>
  <c r="M26" i="1"/>
  <c r="G27" i="1"/>
  <c r="I27" i="1"/>
  <c r="K27" i="1"/>
  <c r="M27" i="1"/>
  <c r="G28" i="1"/>
  <c r="I28" i="1"/>
  <c r="K28" i="1"/>
  <c r="M28" i="1"/>
  <c r="G29" i="1"/>
  <c r="I29" i="1"/>
  <c r="K29" i="1"/>
  <c r="M29" i="1"/>
  <c r="G30" i="1"/>
  <c r="I30" i="1"/>
  <c r="K30" i="1"/>
  <c r="M30" i="1"/>
  <c r="G31" i="1"/>
  <c r="I31" i="1"/>
  <c r="K31" i="1"/>
  <c r="M31" i="1"/>
  <c r="G32" i="1"/>
  <c r="I32" i="1"/>
  <c r="K32" i="1"/>
  <c r="M32" i="1"/>
  <c r="G33" i="1"/>
  <c r="I33" i="1"/>
  <c r="K33" i="1"/>
  <c r="M33" i="1"/>
  <c r="G34" i="1"/>
  <c r="I34" i="1"/>
  <c r="K34" i="1"/>
  <c r="M34" i="1"/>
  <c r="G35" i="1"/>
  <c r="I35" i="1"/>
  <c r="K35" i="1"/>
  <c r="M35" i="1"/>
  <c r="G36" i="1"/>
  <c r="I36" i="1"/>
  <c r="K36" i="1"/>
  <c r="M36" i="1"/>
  <c r="G37" i="1"/>
  <c r="I37" i="1"/>
  <c r="K37" i="1"/>
  <c r="M37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W4" i="1"/>
  <c r="U4" i="1"/>
  <c r="S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4" i="1"/>
  <c r="G38" i="5" l="1"/>
</calcChain>
</file>

<file path=xl/sharedStrings.xml><?xml version="1.0" encoding="utf-8"?>
<sst xmlns="http://schemas.openxmlformats.org/spreadsheetml/2006/main" count="191" uniqueCount="60">
  <si>
    <t>Belo Horizonte</t>
  </si>
  <si>
    <t>Baldim</t>
  </si>
  <si>
    <t>Betim</t>
  </si>
  <si>
    <t>Brumadinho</t>
  </si>
  <si>
    <t>Caeté</t>
  </si>
  <si>
    <t>Capim Branco</t>
  </si>
  <si>
    <t>Confins</t>
  </si>
  <si>
    <t>Contagem</t>
  </si>
  <si>
    <t>Esmeraldas</t>
  </si>
  <si>
    <t>Florestal</t>
  </si>
  <si>
    <t>Ibirité</t>
  </si>
  <si>
    <t>Igarapé</t>
  </si>
  <si>
    <t>Itaguara</t>
  </si>
  <si>
    <t>Itatiaiuçu</t>
  </si>
  <si>
    <t>Juatuba</t>
  </si>
  <si>
    <t>Lagoa Santa</t>
  </si>
  <si>
    <t>Mateus Leme</t>
  </si>
  <si>
    <t>Matozinhos</t>
  </si>
  <si>
    <t>Nova Lima</t>
  </si>
  <si>
    <t>Nova União</t>
  </si>
  <si>
    <t>Pedro Leopoldo</t>
  </si>
  <si>
    <t>Raposos</t>
  </si>
  <si>
    <t>Rio Acima</t>
  </si>
  <si>
    <t>Rio Manso</t>
  </si>
  <si>
    <t>Sabará</t>
  </si>
  <si>
    <t>Santa Luzia</t>
  </si>
  <si>
    <t>São Joaquim de Bicas</t>
  </si>
  <si>
    <t>São José da Lapa</t>
  </si>
  <si>
    <t>Sarzedo</t>
  </si>
  <si>
    <t>Taquaraçu de Minas</t>
  </si>
  <si>
    <t>Vespasiano</t>
  </si>
  <si>
    <t>Total_Julho</t>
  </si>
  <si>
    <t>Total_Agosto</t>
  </si>
  <si>
    <t>Pobreza</t>
  </si>
  <si>
    <t>Extrema_Pobreza</t>
  </si>
  <si>
    <t>Baixa_renda</t>
  </si>
  <si>
    <t>Acima_de_1/2_min</t>
  </si>
  <si>
    <t>Cidades_RM_BH</t>
  </si>
  <si>
    <t>Jaboticatubas</t>
  </si>
  <si>
    <t>https://cecad.cidadania.gov.br/tab_cad.php</t>
  </si>
  <si>
    <t>Fonte:</t>
  </si>
  <si>
    <t>Minas Gerais</t>
  </si>
  <si>
    <t>Região Metropolitana</t>
  </si>
  <si>
    <t>Variáveis:</t>
  </si>
  <si>
    <t>Faixa da renda familiar per capita e Situação de Rua</t>
  </si>
  <si>
    <t>Mário Campos</t>
  </si>
  <si>
    <t>Ribeirão das Neves</t>
  </si>
  <si>
    <t>Extrema_Pobreza_Perc</t>
  </si>
  <si>
    <t>Acima_de_1/2_min_Perc</t>
  </si>
  <si>
    <t>Baixa_renda_Perc</t>
  </si>
  <si>
    <t>Pobreza_Perc</t>
  </si>
  <si>
    <t>Baixa_renda__Perc</t>
  </si>
  <si>
    <t>Perc_Sobre_Total_Julho</t>
  </si>
  <si>
    <t>Perc_Sobre_Total_Agosto</t>
  </si>
  <si>
    <t>Variação</t>
  </si>
  <si>
    <t>Variação (%)</t>
  </si>
  <si>
    <t>Região Metropolitana de Belo Horizonte</t>
  </si>
  <si>
    <t>Cidades</t>
  </si>
  <si>
    <t>Julho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</si>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</sst>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333333"/>
      <name val="Helvetica"/>
      <family val="2"/>
    </font>
    <font>
      <sz val="12"/>
      <color theme="1"/>
      <name val="Calibri"/>
      <family val="2"/>
    </font>
    <font>
      <sz val="12"/>
      <color rgb="FF333333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 applyAlignment="1">
      <alignment horizontal="left"/>
    </xf>
    <xf numFmtId="3" fontId="1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4" fontId="1" fillId="0" borderId="0" xfId="0" applyNumberFormat="1" applyFont="1"/>
    <xf numFmtId="0" fontId="1" fillId="2" borderId="1" xfId="0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1" fillId="2" borderId="3" xfId="0" applyNumberFormat="1" applyFont="1" applyFill="1" applyBorder="1" applyAlignment="1">
      <alignment horizontal="center" vertical="center"/>
    </xf>
    <xf numFmtId="0" fontId="1" fillId="2" borderId="9" xfId="0" applyFont="1" applyFill="1" applyBorder="1"/>
    <xf numFmtId="0" fontId="1" fillId="3" borderId="10" xfId="0" applyFont="1" applyFill="1" applyBorder="1"/>
    <xf numFmtId="0" fontId="1" fillId="3" borderId="11" xfId="0" applyFont="1" applyFill="1" applyBorder="1"/>
    <xf numFmtId="3" fontId="2" fillId="4" borderId="4" xfId="0" applyNumberFormat="1" applyFont="1" applyFill="1" applyBorder="1" applyAlignment="1">
      <alignment horizontal="center"/>
    </xf>
    <xf numFmtId="2" fontId="2" fillId="5" borderId="5" xfId="0" applyNumberFormat="1" applyFont="1" applyFill="1" applyBorder="1" applyAlignment="1">
      <alignment horizontal="center"/>
    </xf>
    <xf numFmtId="2" fontId="2" fillId="6" borderId="0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2" fontId="2" fillId="6" borderId="5" xfId="0" applyNumberFormat="1" applyFont="1" applyFill="1" applyBorder="1" applyAlignment="1">
      <alignment horizontal="center"/>
    </xf>
    <xf numFmtId="4" fontId="2" fillId="6" borderId="0" xfId="0" applyNumberFormat="1" applyFont="1" applyFill="1" applyBorder="1" applyAlignment="1">
      <alignment horizontal="center"/>
    </xf>
    <xf numFmtId="3" fontId="2" fillId="4" borderId="0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3" fontId="2" fillId="4" borderId="6" xfId="0" applyNumberFormat="1" applyFont="1" applyFill="1" applyBorder="1" applyAlignment="1">
      <alignment horizontal="center"/>
    </xf>
    <xf numFmtId="2" fontId="2" fillId="5" borderId="8" xfId="0" applyNumberFormat="1" applyFont="1" applyFill="1" applyBorder="1" applyAlignment="1">
      <alignment horizontal="center"/>
    </xf>
    <xf numFmtId="2" fontId="2" fillId="6" borderId="7" xfId="0" applyNumberFormat="1" applyFont="1" applyFill="1" applyBorder="1" applyAlignment="1">
      <alignment horizontal="center"/>
    </xf>
    <xf numFmtId="3" fontId="2" fillId="4" borderId="7" xfId="0" applyNumberFormat="1" applyFont="1" applyFill="1" applyBorder="1" applyAlignment="1">
      <alignment horizontal="center"/>
    </xf>
    <xf numFmtId="2" fontId="2" fillId="6" borderId="8" xfId="0" applyNumberFormat="1" applyFont="1" applyFill="1" applyBorder="1" applyAlignment="1">
      <alignment horizontal="center"/>
    </xf>
    <xf numFmtId="4" fontId="2" fillId="6" borderId="7" xfId="0" applyNumberFormat="1" applyFont="1" applyFill="1" applyBorder="1" applyAlignment="1">
      <alignment horizontal="center"/>
    </xf>
    <xf numFmtId="4" fontId="2" fillId="6" borderId="5" xfId="0" applyNumberFormat="1" applyFont="1" applyFill="1" applyBorder="1" applyAlignment="1">
      <alignment horizontal="center"/>
    </xf>
    <xf numFmtId="4" fontId="2" fillId="6" borderId="8" xfId="0" applyNumberFormat="1" applyFont="1" applyFill="1" applyBorder="1" applyAlignment="1">
      <alignment horizontal="center"/>
    </xf>
    <xf numFmtId="3" fontId="0" fillId="0" borderId="0" xfId="0" applyNumberFormat="1"/>
    <xf numFmtId="0" fontId="3" fillId="7" borderId="0" xfId="0" applyFont="1" applyFill="1" applyBorder="1"/>
    <xf numFmtId="3" fontId="4" fillId="7" borderId="0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3" fillId="7" borderId="12" xfId="0" applyFont="1" applyFill="1" applyBorder="1"/>
    <xf numFmtId="0" fontId="3" fillId="7" borderId="12" xfId="0" applyFont="1" applyFill="1" applyBorder="1" applyAlignment="1">
      <alignment horizontal="center" vertical="center"/>
    </xf>
    <xf numFmtId="2" fontId="3" fillId="7" borderId="12" xfId="0" applyNumberFormat="1" applyFont="1" applyFill="1" applyBorder="1" applyAlignment="1">
      <alignment horizontal="center"/>
    </xf>
    <xf numFmtId="0" fontId="3" fillId="3" borderId="0" xfId="0" applyFont="1" applyFill="1" applyBorder="1"/>
    <xf numFmtId="3" fontId="3" fillId="7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left"/>
    </xf>
    <xf numFmtId="3" fontId="4" fillId="3" borderId="0" xfId="0" applyNumberFormat="1" applyFont="1" applyFill="1" applyBorder="1" applyAlignment="1">
      <alignment horizontal="center"/>
    </xf>
    <xf numFmtId="3" fontId="4" fillId="7" borderId="12" xfId="0" applyNumberFormat="1" applyFont="1" applyFill="1" applyBorder="1" applyAlignment="1">
      <alignment horizontal="center"/>
    </xf>
    <xf numFmtId="165" fontId="3" fillId="7" borderId="0" xfId="0" applyNumberFormat="1" applyFont="1" applyFill="1" applyBorder="1" applyAlignment="1">
      <alignment horizontal="center"/>
    </xf>
    <xf numFmtId="165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C4D9-ABE0-4245-A802-40208E19135E}">
  <dimension ref="C2:Z41"/>
  <sheetViews>
    <sheetView zoomScale="75" workbookViewId="0">
      <selection activeCell="C3" sqref="C3:D37"/>
    </sheetView>
  </sheetViews>
  <sheetFormatPr baseColWidth="10" defaultRowHeight="16" x14ac:dyDescent="0.2"/>
  <cols>
    <col min="3" max="3" width="21.1640625" bestFit="1" customWidth="1"/>
    <col min="4" max="4" width="11.83203125" bestFit="1" customWidth="1"/>
    <col min="5" max="5" width="24.1640625" style="7" bestFit="1" customWidth="1"/>
    <col min="6" max="6" width="23.1640625" bestFit="1" customWidth="1"/>
    <col min="7" max="7" width="23.33203125" style="7" bestFit="1" customWidth="1"/>
    <col min="9" max="9" width="14.1640625" style="7" bestFit="1" customWidth="1"/>
    <col min="10" max="10" width="17.33203125" bestFit="1" customWidth="1"/>
    <col min="11" max="11" width="18.5" bestFit="1" customWidth="1"/>
    <col min="12" max="12" width="21" bestFit="1" customWidth="1"/>
    <col min="13" max="13" width="23.5" bestFit="1" customWidth="1"/>
    <col min="14" max="14" width="13.1640625" customWidth="1"/>
    <col min="15" max="15" width="25.5" bestFit="1" customWidth="1"/>
    <col min="16" max="16" width="17.6640625" bestFit="1" customWidth="1"/>
    <col min="17" max="17" width="23.33203125" bestFit="1" customWidth="1"/>
    <col min="18" max="18" width="10" customWidth="1"/>
    <col min="19" max="19" width="14.33203125" bestFit="1" customWidth="1"/>
    <col min="20" max="20" width="12.83203125" bestFit="1" customWidth="1"/>
    <col min="21" max="21" width="18.33203125" bestFit="1" customWidth="1"/>
    <col min="22" max="22" width="19" bestFit="1" customWidth="1"/>
    <col min="23" max="23" width="24.5" bestFit="1" customWidth="1"/>
  </cols>
  <sheetData>
    <row r="2" spans="3:26" ht="17" thickBot="1" x14ac:dyDescent="0.25"/>
    <row r="3" spans="3:26" x14ac:dyDescent="0.2">
      <c r="C3" s="14" t="s">
        <v>37</v>
      </c>
      <c r="D3" s="9" t="s">
        <v>31</v>
      </c>
      <c r="E3" s="13" t="s">
        <v>52</v>
      </c>
      <c r="F3" s="9" t="s">
        <v>34</v>
      </c>
      <c r="G3" s="10" t="s">
        <v>47</v>
      </c>
      <c r="H3" s="11" t="s">
        <v>33</v>
      </c>
      <c r="I3" s="10" t="s">
        <v>50</v>
      </c>
      <c r="J3" s="11" t="s">
        <v>49</v>
      </c>
      <c r="K3" s="11" t="s">
        <v>51</v>
      </c>
      <c r="L3" s="11" t="s">
        <v>36</v>
      </c>
      <c r="M3" s="12" t="s">
        <v>48</v>
      </c>
      <c r="N3" s="9" t="s">
        <v>32</v>
      </c>
      <c r="O3" s="12" t="s">
        <v>53</v>
      </c>
      <c r="P3" s="11" t="s">
        <v>34</v>
      </c>
      <c r="Q3" s="11" t="s">
        <v>47</v>
      </c>
      <c r="R3" s="11" t="s">
        <v>33</v>
      </c>
      <c r="S3" s="11" t="s">
        <v>50</v>
      </c>
      <c r="T3" s="11" t="s">
        <v>35</v>
      </c>
      <c r="U3" s="11" t="s">
        <v>49</v>
      </c>
      <c r="V3" s="11" t="s">
        <v>36</v>
      </c>
      <c r="W3" s="12" t="s">
        <v>48</v>
      </c>
      <c r="X3" s="1"/>
      <c r="Y3" s="1"/>
      <c r="Z3" s="1"/>
    </row>
    <row r="4" spans="3:26" x14ac:dyDescent="0.2">
      <c r="C4" s="15" t="s">
        <v>1</v>
      </c>
      <c r="D4" s="17">
        <v>3823</v>
      </c>
      <c r="E4" s="18">
        <f>D4/1362578*100</f>
        <v>0.280571093911688</v>
      </c>
      <c r="F4" s="17">
        <v>1683</v>
      </c>
      <c r="G4" s="19">
        <f>F4/D4*100</f>
        <v>44.023018571802247</v>
      </c>
      <c r="H4" s="20">
        <v>617</v>
      </c>
      <c r="I4" s="19">
        <f>H4/D4*100</f>
        <v>16.139157729531782</v>
      </c>
      <c r="J4" s="20">
        <v>974</v>
      </c>
      <c r="K4" s="19">
        <f>J4/D4*100</f>
        <v>25.477373790217108</v>
      </c>
      <c r="L4" s="20">
        <v>549</v>
      </c>
      <c r="M4" s="21">
        <f>L4/D4*100</f>
        <v>14.360449908448864</v>
      </c>
      <c r="N4" s="17">
        <v>3841</v>
      </c>
      <c r="O4" s="31">
        <f>N4/1350904*100</f>
        <v>0.28432812398216306</v>
      </c>
      <c r="P4" s="23">
        <v>1691</v>
      </c>
      <c r="Q4" s="22">
        <f>P4/N4*100</f>
        <v>44.024993491278316</v>
      </c>
      <c r="R4" s="20">
        <v>612</v>
      </c>
      <c r="S4" s="19">
        <f>R4/N4*100</f>
        <v>15.933350689924501</v>
      </c>
      <c r="T4" s="20">
        <v>982</v>
      </c>
      <c r="U4" s="19">
        <f>T4/N4*100</f>
        <v>25.566258786774277</v>
      </c>
      <c r="V4" s="20">
        <v>556</v>
      </c>
      <c r="W4" s="21">
        <f>V4/N4*100</f>
        <v>14.47539703202291</v>
      </c>
      <c r="X4" s="1"/>
      <c r="Y4" s="1"/>
      <c r="Z4" s="1"/>
    </row>
    <row r="5" spans="3:26" x14ac:dyDescent="0.2">
      <c r="C5" s="15" t="s">
        <v>0</v>
      </c>
      <c r="D5" s="17">
        <v>471025</v>
      </c>
      <c r="E5" s="18">
        <f t="shared" ref="E5:E37" si="0">D5/1362578*100</f>
        <v>34.568663225151148</v>
      </c>
      <c r="F5" s="17">
        <v>181792</v>
      </c>
      <c r="G5" s="19">
        <f t="shared" ref="G5:G37" si="1">F5/D5*100</f>
        <v>38.594979035083064</v>
      </c>
      <c r="H5" s="23">
        <v>54207</v>
      </c>
      <c r="I5" s="19">
        <f t="shared" ref="I5:I37" si="2">H5/D5*100</f>
        <v>11.508306353165967</v>
      </c>
      <c r="J5" s="23">
        <v>146854</v>
      </c>
      <c r="K5" s="19">
        <f t="shared" ref="K5:K37" si="3">J5/D5*100</f>
        <v>31.177538347221486</v>
      </c>
      <c r="L5" s="23">
        <v>88172</v>
      </c>
      <c r="M5" s="21">
        <f t="shared" ref="M5:M37" si="4">L5/D5*100</f>
        <v>18.719176264529484</v>
      </c>
      <c r="N5" s="17">
        <v>477215</v>
      </c>
      <c r="O5" s="31">
        <f t="shared" ref="O5:O37" si="5">N5/1350904*100</f>
        <v>35.325604188010402</v>
      </c>
      <c r="P5" s="23">
        <v>184894</v>
      </c>
      <c r="Q5" s="22">
        <f t="shared" ref="Q5:Q37" si="6">P5/N5*100</f>
        <v>38.744381463281755</v>
      </c>
      <c r="R5" s="23">
        <v>54253</v>
      </c>
      <c r="S5" s="19">
        <f t="shared" ref="S5:S37" si="7">R5/N5*100</f>
        <v>11.368670305836993</v>
      </c>
      <c r="T5" s="23">
        <v>148729</v>
      </c>
      <c r="U5" s="19">
        <f t="shared" ref="U5:U37" si="8">T5/N5*100</f>
        <v>31.166036272958731</v>
      </c>
      <c r="V5" s="23">
        <v>89339</v>
      </c>
      <c r="W5" s="21">
        <f t="shared" ref="W5:W37" si="9">V5/N5*100</f>
        <v>18.720911957922528</v>
      </c>
      <c r="X5" s="1"/>
      <c r="Y5" s="1"/>
      <c r="Z5" s="1"/>
    </row>
    <row r="6" spans="3:26" x14ac:dyDescent="0.2">
      <c r="C6" s="15" t="s">
        <v>2</v>
      </c>
      <c r="D6" s="17">
        <v>153152</v>
      </c>
      <c r="E6" s="18">
        <f t="shared" si="0"/>
        <v>11.239870304672467</v>
      </c>
      <c r="F6" s="17">
        <v>90710</v>
      </c>
      <c r="G6" s="19">
        <f t="shared" si="1"/>
        <v>59.228740075219392</v>
      </c>
      <c r="H6" s="23">
        <v>13594</v>
      </c>
      <c r="I6" s="19">
        <f t="shared" si="2"/>
        <v>8.8761491851232766</v>
      </c>
      <c r="J6" s="23">
        <v>33117</v>
      </c>
      <c r="K6" s="19">
        <f t="shared" si="3"/>
        <v>21.623615754283325</v>
      </c>
      <c r="L6" s="23">
        <v>15731</v>
      </c>
      <c r="M6" s="21">
        <f t="shared" si="4"/>
        <v>10.271494985374009</v>
      </c>
      <c r="N6" s="17">
        <v>154208</v>
      </c>
      <c r="O6" s="31">
        <f t="shared" si="5"/>
        <v>11.415170878167508</v>
      </c>
      <c r="P6" s="23">
        <v>91227</v>
      </c>
      <c r="Q6" s="22">
        <f t="shared" si="6"/>
        <v>59.158409421041711</v>
      </c>
      <c r="R6" s="23">
        <v>13693</v>
      </c>
      <c r="S6" s="19">
        <f t="shared" si="7"/>
        <v>8.8795652625025934</v>
      </c>
      <c r="T6" s="23">
        <v>33323</v>
      </c>
      <c r="U6" s="19">
        <f t="shared" si="8"/>
        <v>21.609125337206887</v>
      </c>
      <c r="V6" s="23">
        <v>15965</v>
      </c>
      <c r="W6" s="21">
        <f t="shared" si="9"/>
        <v>10.352899979248807</v>
      </c>
      <c r="X6" s="1"/>
      <c r="Y6" s="1"/>
      <c r="Z6" s="1"/>
    </row>
    <row r="7" spans="3:26" x14ac:dyDescent="0.2">
      <c r="C7" s="15" t="s">
        <v>3</v>
      </c>
      <c r="D7" s="17">
        <v>10959</v>
      </c>
      <c r="E7" s="18">
        <f t="shared" si="0"/>
        <v>0.80428423180177577</v>
      </c>
      <c r="F7" s="17">
        <v>3424</v>
      </c>
      <c r="G7" s="19">
        <f t="shared" si="1"/>
        <v>31.243726617392099</v>
      </c>
      <c r="H7" s="23">
        <v>1327</v>
      </c>
      <c r="I7" s="19">
        <f t="shared" si="2"/>
        <v>12.108769048270828</v>
      </c>
      <c r="J7" s="23">
        <v>3574</v>
      </c>
      <c r="K7" s="19">
        <f t="shared" si="3"/>
        <v>32.612464640934391</v>
      </c>
      <c r="L7" s="23">
        <v>2634</v>
      </c>
      <c r="M7" s="21">
        <f t="shared" si="4"/>
        <v>24.03503969340268</v>
      </c>
      <c r="N7" s="17">
        <v>10989</v>
      </c>
      <c r="O7" s="31">
        <f t="shared" si="5"/>
        <v>0.81345528623795615</v>
      </c>
      <c r="P7" s="23">
        <v>3401</v>
      </c>
      <c r="Q7" s="22">
        <f t="shared" si="6"/>
        <v>30.94913094913095</v>
      </c>
      <c r="R7" s="23">
        <v>1331</v>
      </c>
      <c r="S7" s="19">
        <f t="shared" si="7"/>
        <v>12.112112112112113</v>
      </c>
      <c r="T7" s="23">
        <v>3614</v>
      </c>
      <c r="U7" s="19">
        <f t="shared" si="8"/>
        <v>32.887432887432887</v>
      </c>
      <c r="V7" s="23">
        <v>2643</v>
      </c>
      <c r="W7" s="21">
        <f t="shared" si="9"/>
        <v>24.051324051324052</v>
      </c>
      <c r="X7" s="1"/>
      <c r="Y7" s="1"/>
      <c r="Z7" s="1"/>
    </row>
    <row r="8" spans="3:26" x14ac:dyDescent="0.2">
      <c r="C8" s="15" t="s">
        <v>4</v>
      </c>
      <c r="D8" s="17">
        <v>10780</v>
      </c>
      <c r="E8" s="18">
        <f t="shared" si="0"/>
        <v>0.79114736917813144</v>
      </c>
      <c r="F8" s="17">
        <v>3596</v>
      </c>
      <c r="G8" s="19">
        <f t="shared" si="1"/>
        <v>33.358070500927646</v>
      </c>
      <c r="H8" s="23">
        <v>2290</v>
      </c>
      <c r="I8" s="19">
        <f t="shared" si="2"/>
        <v>21.243042671614102</v>
      </c>
      <c r="J8" s="23">
        <v>3165</v>
      </c>
      <c r="K8" s="19">
        <f t="shared" si="3"/>
        <v>29.359925788497215</v>
      </c>
      <c r="L8" s="23">
        <v>1729</v>
      </c>
      <c r="M8" s="21">
        <f t="shared" si="4"/>
        <v>16.038961038961038</v>
      </c>
      <c r="N8" s="17">
        <v>10822</v>
      </c>
      <c r="O8" s="31">
        <f t="shared" si="5"/>
        <v>0.80109319389090572</v>
      </c>
      <c r="P8" s="23">
        <v>3641</v>
      </c>
      <c r="Q8" s="22">
        <f t="shared" si="6"/>
        <v>33.644428017002404</v>
      </c>
      <c r="R8" s="23">
        <v>2278</v>
      </c>
      <c r="S8" s="19">
        <f t="shared" si="7"/>
        <v>21.049713546479392</v>
      </c>
      <c r="T8" s="23">
        <v>3177</v>
      </c>
      <c r="U8" s="19">
        <f t="shared" si="8"/>
        <v>29.356865644058399</v>
      </c>
      <c r="V8" s="23">
        <v>1726</v>
      </c>
      <c r="W8" s="21">
        <f t="shared" si="9"/>
        <v>15.948992792459805</v>
      </c>
      <c r="X8" s="1"/>
      <c r="Y8" s="1"/>
      <c r="Z8" s="1"/>
    </row>
    <row r="9" spans="3:26" x14ac:dyDescent="0.2">
      <c r="C9" s="15" t="s">
        <v>5</v>
      </c>
      <c r="D9" s="17">
        <v>3383</v>
      </c>
      <c r="E9" s="18">
        <f t="shared" si="0"/>
        <v>0.24827936455747857</v>
      </c>
      <c r="F9" s="17">
        <v>1086</v>
      </c>
      <c r="G9" s="19">
        <f t="shared" si="1"/>
        <v>32.101684895063556</v>
      </c>
      <c r="H9" s="20">
        <v>544</v>
      </c>
      <c r="I9" s="19">
        <f t="shared" si="2"/>
        <v>16.08040201005025</v>
      </c>
      <c r="J9" s="23">
        <v>1237</v>
      </c>
      <c r="K9" s="19">
        <f t="shared" si="3"/>
        <v>36.565178835353237</v>
      </c>
      <c r="L9" s="20">
        <v>516</v>
      </c>
      <c r="M9" s="21">
        <f t="shared" si="4"/>
        <v>15.252734259532961</v>
      </c>
      <c r="N9" s="17">
        <v>3405</v>
      </c>
      <c r="O9" s="31">
        <f t="shared" si="5"/>
        <v>0.25205343977070171</v>
      </c>
      <c r="P9" s="23">
        <v>1082</v>
      </c>
      <c r="Q9" s="22">
        <f t="shared" si="6"/>
        <v>31.776798825256975</v>
      </c>
      <c r="R9" s="20">
        <v>539</v>
      </c>
      <c r="S9" s="19">
        <f t="shared" si="7"/>
        <v>15.829662261380323</v>
      </c>
      <c r="T9" s="23">
        <v>1259</v>
      </c>
      <c r="U9" s="19">
        <f t="shared" si="8"/>
        <v>36.975036710719529</v>
      </c>
      <c r="V9" s="20">
        <v>525</v>
      </c>
      <c r="W9" s="21">
        <f t="shared" si="9"/>
        <v>15.418502202643172</v>
      </c>
      <c r="X9" s="1"/>
      <c r="Y9" s="1"/>
      <c r="Z9" s="1"/>
    </row>
    <row r="10" spans="3:26" x14ac:dyDescent="0.2">
      <c r="C10" s="15" t="s">
        <v>6</v>
      </c>
      <c r="D10" s="17">
        <v>2407</v>
      </c>
      <c r="E10" s="18">
        <f t="shared" si="0"/>
        <v>0.17665043762632304</v>
      </c>
      <c r="F10" s="24">
        <v>766</v>
      </c>
      <c r="G10" s="19">
        <f t="shared" si="1"/>
        <v>31.823847112588282</v>
      </c>
      <c r="H10" s="20">
        <v>312</v>
      </c>
      <c r="I10" s="19">
        <f t="shared" si="2"/>
        <v>12.962193601994185</v>
      </c>
      <c r="J10" s="20">
        <v>896</v>
      </c>
      <c r="K10" s="19">
        <f t="shared" si="3"/>
        <v>37.224761113419191</v>
      </c>
      <c r="L10" s="20">
        <v>433</v>
      </c>
      <c r="M10" s="21">
        <f t="shared" si="4"/>
        <v>17.989198171998339</v>
      </c>
      <c r="N10" s="17">
        <v>2428</v>
      </c>
      <c r="O10" s="31">
        <f t="shared" si="5"/>
        <v>0.17973149831520227</v>
      </c>
      <c r="P10" s="20">
        <v>760</v>
      </c>
      <c r="Q10" s="22">
        <f t="shared" si="6"/>
        <v>31.301482701812191</v>
      </c>
      <c r="R10" s="20">
        <v>321</v>
      </c>
      <c r="S10" s="19">
        <f t="shared" si="7"/>
        <v>13.220757825370674</v>
      </c>
      <c r="T10" s="20">
        <v>917</v>
      </c>
      <c r="U10" s="19">
        <f t="shared" si="8"/>
        <v>37.767710049423393</v>
      </c>
      <c r="V10" s="20">
        <v>430</v>
      </c>
      <c r="W10" s="21">
        <f t="shared" si="9"/>
        <v>17.710049423393741</v>
      </c>
      <c r="X10" s="1"/>
      <c r="Y10" s="1"/>
      <c r="Z10" s="1"/>
    </row>
    <row r="11" spans="3:26" x14ac:dyDescent="0.2">
      <c r="C11" s="15" t="s">
        <v>7</v>
      </c>
      <c r="D11" s="17">
        <v>157993</v>
      </c>
      <c r="E11" s="18">
        <f t="shared" si="0"/>
        <v>11.595152717862756</v>
      </c>
      <c r="F11" s="17">
        <v>73878</v>
      </c>
      <c r="G11" s="19">
        <f t="shared" si="1"/>
        <v>46.760299506940179</v>
      </c>
      <c r="H11" s="23">
        <v>18539</v>
      </c>
      <c r="I11" s="19">
        <f t="shared" si="2"/>
        <v>11.734064167399822</v>
      </c>
      <c r="J11" s="23">
        <v>41100</v>
      </c>
      <c r="K11" s="19">
        <f t="shared" si="3"/>
        <v>26.013810738450438</v>
      </c>
      <c r="L11" s="23">
        <v>24476</v>
      </c>
      <c r="M11" s="21">
        <f t="shared" si="4"/>
        <v>15.49182558720956</v>
      </c>
      <c r="N11" s="17">
        <v>159999</v>
      </c>
      <c r="O11" s="31">
        <f t="shared" si="5"/>
        <v>11.843846787040382</v>
      </c>
      <c r="P11" s="23">
        <v>74667</v>
      </c>
      <c r="Q11" s="22">
        <f t="shared" si="6"/>
        <v>46.66716666979169</v>
      </c>
      <c r="R11" s="23">
        <v>18611</v>
      </c>
      <c r="S11" s="19">
        <f t="shared" si="7"/>
        <v>11.631947699673123</v>
      </c>
      <c r="T11" s="23">
        <v>41744</v>
      </c>
      <c r="U11" s="19">
        <f t="shared" si="8"/>
        <v>26.090163063519146</v>
      </c>
      <c r="V11" s="23">
        <v>24977</v>
      </c>
      <c r="W11" s="21">
        <f t="shared" si="9"/>
        <v>15.610722567016044</v>
      </c>
      <c r="X11" s="1"/>
      <c r="Y11" s="1"/>
      <c r="Z11" s="1"/>
    </row>
    <row r="12" spans="3:26" x14ac:dyDescent="0.2">
      <c r="C12" s="15" t="s">
        <v>8</v>
      </c>
      <c r="D12" s="17">
        <v>33345</v>
      </c>
      <c r="E12" s="18">
        <f t="shared" si="0"/>
        <v>2.4471993529911682</v>
      </c>
      <c r="F12" s="17">
        <v>16486</v>
      </c>
      <c r="G12" s="19">
        <f t="shared" si="1"/>
        <v>49.440695756485233</v>
      </c>
      <c r="H12" s="23">
        <v>5032</v>
      </c>
      <c r="I12" s="19">
        <f t="shared" si="2"/>
        <v>15.090718248612985</v>
      </c>
      <c r="J12" s="23">
        <v>8110</v>
      </c>
      <c r="K12" s="19">
        <f t="shared" si="3"/>
        <v>24.321487479382217</v>
      </c>
      <c r="L12" s="23">
        <v>3717</v>
      </c>
      <c r="M12" s="21">
        <f t="shared" si="4"/>
        <v>11.147098515519568</v>
      </c>
      <c r="N12" s="17">
        <v>33497</v>
      </c>
      <c r="O12" s="31">
        <f t="shared" si="5"/>
        <v>2.479598846402113</v>
      </c>
      <c r="P12" s="23">
        <v>16570</v>
      </c>
      <c r="Q12" s="22">
        <f t="shared" si="6"/>
        <v>49.467116458190283</v>
      </c>
      <c r="R12" s="23">
        <v>5021</v>
      </c>
      <c r="S12" s="19">
        <f t="shared" si="7"/>
        <v>14.989402036003224</v>
      </c>
      <c r="T12" s="23">
        <v>8134</v>
      </c>
      <c r="U12" s="19">
        <f t="shared" si="8"/>
        <v>24.282771591485805</v>
      </c>
      <c r="V12" s="23">
        <v>3772</v>
      </c>
      <c r="W12" s="21">
        <f t="shared" si="9"/>
        <v>11.260709914320685</v>
      </c>
      <c r="X12" s="1"/>
      <c r="Y12" s="1"/>
      <c r="Z12" s="1"/>
    </row>
    <row r="13" spans="3:26" x14ac:dyDescent="0.2">
      <c r="C13" s="15" t="s">
        <v>9</v>
      </c>
      <c r="D13" s="17">
        <v>2866</v>
      </c>
      <c r="E13" s="18">
        <f t="shared" si="0"/>
        <v>0.21033658256628243</v>
      </c>
      <c r="F13" s="24">
        <v>383</v>
      </c>
      <c r="G13" s="19">
        <f t="shared" si="1"/>
        <v>13.363572923935799</v>
      </c>
      <c r="H13" s="20">
        <v>369</v>
      </c>
      <c r="I13" s="19">
        <f t="shared" si="2"/>
        <v>12.875087229588274</v>
      </c>
      <c r="J13" s="23">
        <v>1137</v>
      </c>
      <c r="K13" s="19">
        <f t="shared" si="3"/>
        <v>39.672016748080949</v>
      </c>
      <c r="L13" s="20">
        <v>977</v>
      </c>
      <c r="M13" s="21">
        <f t="shared" si="4"/>
        <v>34.089323098394978</v>
      </c>
      <c r="N13" s="17">
        <v>2874</v>
      </c>
      <c r="O13" s="31">
        <f t="shared" si="5"/>
        <v>0.21274642757738521</v>
      </c>
      <c r="P13" s="20">
        <v>377</v>
      </c>
      <c r="Q13" s="22">
        <f t="shared" si="6"/>
        <v>13.117606123869171</v>
      </c>
      <c r="R13" s="20">
        <v>368</v>
      </c>
      <c r="S13" s="19">
        <f t="shared" si="7"/>
        <v>12.804453723034099</v>
      </c>
      <c r="T13" s="23">
        <v>1151</v>
      </c>
      <c r="U13" s="19">
        <f t="shared" si="8"/>
        <v>40.048712595685451</v>
      </c>
      <c r="V13" s="20">
        <v>978</v>
      </c>
      <c r="W13" s="21">
        <f t="shared" si="9"/>
        <v>34.029227557411275</v>
      </c>
      <c r="X13" s="1"/>
      <c r="Y13" s="1"/>
      <c r="Z13" s="1"/>
    </row>
    <row r="14" spans="3:26" x14ac:dyDescent="0.2">
      <c r="C14" s="15" t="s">
        <v>10</v>
      </c>
      <c r="D14" s="17">
        <v>67672</v>
      </c>
      <c r="E14" s="18">
        <f t="shared" si="0"/>
        <v>4.9664679746774132</v>
      </c>
      <c r="F14" s="17">
        <v>25301</v>
      </c>
      <c r="G14" s="19">
        <f t="shared" si="1"/>
        <v>37.387693580801511</v>
      </c>
      <c r="H14" s="23">
        <v>12222</v>
      </c>
      <c r="I14" s="19">
        <f t="shared" si="2"/>
        <v>18.060645466367184</v>
      </c>
      <c r="J14" s="23">
        <v>21537</v>
      </c>
      <c r="K14" s="19">
        <f t="shared" si="3"/>
        <v>31.825570398392244</v>
      </c>
      <c r="L14" s="23">
        <v>8612</v>
      </c>
      <c r="M14" s="21">
        <f t="shared" si="4"/>
        <v>12.726090554439059</v>
      </c>
      <c r="N14" s="17">
        <v>68346</v>
      </c>
      <c r="O14" s="31">
        <f t="shared" si="5"/>
        <v>5.0592788236617849</v>
      </c>
      <c r="P14" s="23">
        <v>25399</v>
      </c>
      <c r="Q14" s="22">
        <f t="shared" si="6"/>
        <v>37.162379656453922</v>
      </c>
      <c r="R14" s="23">
        <v>12302</v>
      </c>
      <c r="S14" s="19">
        <f t="shared" si="7"/>
        <v>17.999590319843151</v>
      </c>
      <c r="T14" s="23">
        <v>21881</v>
      </c>
      <c r="U14" s="19">
        <f t="shared" si="8"/>
        <v>32.015041114330032</v>
      </c>
      <c r="V14" s="23">
        <v>8764</v>
      </c>
      <c r="W14" s="21">
        <f t="shared" si="9"/>
        <v>12.822988909372896</v>
      </c>
      <c r="X14" s="1"/>
      <c r="Y14" s="1"/>
      <c r="Z14" s="1"/>
    </row>
    <row r="15" spans="3:26" x14ac:dyDescent="0.2">
      <c r="C15" s="15" t="s">
        <v>11</v>
      </c>
      <c r="D15" s="17">
        <v>14314</v>
      </c>
      <c r="E15" s="18">
        <f t="shared" si="0"/>
        <v>1.0505086681276228</v>
      </c>
      <c r="F15" s="17">
        <v>7312</v>
      </c>
      <c r="G15" s="19">
        <f t="shared" si="1"/>
        <v>51.082855945228445</v>
      </c>
      <c r="H15" s="23">
        <v>2269</v>
      </c>
      <c r="I15" s="19">
        <f t="shared" si="2"/>
        <v>15.851613804666759</v>
      </c>
      <c r="J15" s="23">
        <v>3009</v>
      </c>
      <c r="K15" s="19">
        <f t="shared" si="3"/>
        <v>21.021377672209027</v>
      </c>
      <c r="L15" s="23">
        <v>1724</v>
      </c>
      <c r="M15" s="21">
        <f t="shared" si="4"/>
        <v>12.044152577895767</v>
      </c>
      <c r="N15" s="17">
        <v>14402</v>
      </c>
      <c r="O15" s="31">
        <f t="shared" si="5"/>
        <v>1.0661009220492352</v>
      </c>
      <c r="P15" s="23">
        <v>7326</v>
      </c>
      <c r="Q15" s="22">
        <f t="shared" si="6"/>
        <v>50.867935009026525</v>
      </c>
      <c r="R15" s="23">
        <v>2281</v>
      </c>
      <c r="S15" s="19">
        <f t="shared" si="7"/>
        <v>15.838078044716012</v>
      </c>
      <c r="T15" s="23">
        <v>3034</v>
      </c>
      <c r="U15" s="19">
        <f t="shared" si="8"/>
        <v>21.066518539091796</v>
      </c>
      <c r="V15" s="23">
        <v>1761</v>
      </c>
      <c r="W15" s="21">
        <f t="shared" si="9"/>
        <v>12.227468407165672</v>
      </c>
      <c r="X15" s="1"/>
      <c r="Y15" s="1"/>
      <c r="Z15" s="1"/>
    </row>
    <row r="16" spans="3:26" x14ac:dyDescent="0.2">
      <c r="C16" s="15" t="s">
        <v>12</v>
      </c>
      <c r="D16" s="17">
        <v>1792</v>
      </c>
      <c r="E16" s="18">
        <f t="shared" si="0"/>
        <v>0.13151540682441668</v>
      </c>
      <c r="F16" s="24">
        <v>505</v>
      </c>
      <c r="G16" s="19">
        <f t="shared" si="1"/>
        <v>28.180803571428569</v>
      </c>
      <c r="H16" s="20">
        <v>156</v>
      </c>
      <c r="I16" s="19">
        <f t="shared" si="2"/>
        <v>8.7053571428571423</v>
      </c>
      <c r="J16" s="20">
        <v>528</v>
      </c>
      <c r="K16" s="19">
        <f t="shared" si="3"/>
        <v>29.464285714285715</v>
      </c>
      <c r="L16" s="20">
        <v>603</v>
      </c>
      <c r="M16" s="21">
        <f t="shared" si="4"/>
        <v>33.649553571428569</v>
      </c>
      <c r="N16" s="17">
        <v>4641</v>
      </c>
      <c r="O16" s="31">
        <f t="shared" si="5"/>
        <v>0.34354772803989037</v>
      </c>
      <c r="P16" s="23">
        <v>1293</v>
      </c>
      <c r="Q16" s="22">
        <f t="shared" si="6"/>
        <v>27.860374919198449</v>
      </c>
      <c r="R16" s="20">
        <v>504</v>
      </c>
      <c r="S16" s="19">
        <f t="shared" si="7"/>
        <v>10.859728506787331</v>
      </c>
      <c r="T16" s="23">
        <v>1654</v>
      </c>
      <c r="U16" s="19">
        <f t="shared" si="8"/>
        <v>35.638870932988581</v>
      </c>
      <c r="V16" s="23">
        <v>1190</v>
      </c>
      <c r="W16" s="21">
        <f t="shared" si="9"/>
        <v>25.641025641025639</v>
      </c>
      <c r="X16" s="1"/>
      <c r="Y16" s="1"/>
      <c r="Z16" s="1"/>
    </row>
    <row r="17" spans="3:26" x14ac:dyDescent="0.2">
      <c r="C17" s="15" t="s">
        <v>13</v>
      </c>
      <c r="D17" s="17">
        <v>4236</v>
      </c>
      <c r="E17" s="18">
        <f t="shared" si="0"/>
        <v>0.31088128532825277</v>
      </c>
      <c r="F17" s="17">
        <v>1566</v>
      </c>
      <c r="G17" s="19">
        <f t="shared" si="1"/>
        <v>36.96883852691218</v>
      </c>
      <c r="H17" s="20">
        <v>545</v>
      </c>
      <c r="I17" s="19">
        <f t="shared" si="2"/>
        <v>12.865911237016054</v>
      </c>
      <c r="J17" s="23">
        <v>1570</v>
      </c>
      <c r="K17" s="19">
        <f t="shared" si="3"/>
        <v>37.063267233238903</v>
      </c>
      <c r="L17" s="20">
        <v>555</v>
      </c>
      <c r="M17" s="21">
        <f t="shared" si="4"/>
        <v>13.101983002832862</v>
      </c>
      <c r="N17" s="17">
        <v>4261</v>
      </c>
      <c r="O17" s="31">
        <f t="shared" si="5"/>
        <v>0.31541841611246985</v>
      </c>
      <c r="P17" s="23">
        <v>1545</v>
      </c>
      <c r="Q17" s="22">
        <f t="shared" si="6"/>
        <v>36.259094109364</v>
      </c>
      <c r="R17" s="20">
        <v>559</v>
      </c>
      <c r="S17" s="19">
        <f t="shared" si="7"/>
        <v>13.118986153485098</v>
      </c>
      <c r="T17" s="23">
        <v>1593</v>
      </c>
      <c r="U17" s="19">
        <f t="shared" si="8"/>
        <v>37.385590237033561</v>
      </c>
      <c r="V17" s="20">
        <v>564</v>
      </c>
      <c r="W17" s="21">
        <f t="shared" si="9"/>
        <v>13.236329500117344</v>
      </c>
      <c r="X17" s="1"/>
      <c r="Y17" s="1"/>
      <c r="Z17" s="1"/>
    </row>
    <row r="18" spans="3:26" x14ac:dyDescent="0.2">
      <c r="C18" s="15" t="s">
        <v>38</v>
      </c>
      <c r="D18" s="17">
        <v>6035</v>
      </c>
      <c r="E18" s="18">
        <f t="shared" si="0"/>
        <v>0.44291042421057725</v>
      </c>
      <c r="F18" s="17">
        <v>2326</v>
      </c>
      <c r="G18" s="19">
        <f t="shared" si="1"/>
        <v>38.541839270919638</v>
      </c>
      <c r="H18" s="23">
        <v>1187</v>
      </c>
      <c r="I18" s="19">
        <f t="shared" si="2"/>
        <v>19.668599834299915</v>
      </c>
      <c r="J18" s="23">
        <v>1804</v>
      </c>
      <c r="K18" s="19">
        <f t="shared" si="3"/>
        <v>29.892294946147473</v>
      </c>
      <c r="L18" s="20">
        <v>718</v>
      </c>
      <c r="M18" s="21">
        <f t="shared" si="4"/>
        <v>11.897265948632976</v>
      </c>
      <c r="N18" s="17">
        <v>6100</v>
      </c>
      <c r="O18" s="31">
        <f t="shared" si="5"/>
        <v>0.45154948094017044</v>
      </c>
      <c r="P18" s="23">
        <v>2335</v>
      </c>
      <c r="Q18" s="22">
        <f t="shared" si="6"/>
        <v>38.278688524590166</v>
      </c>
      <c r="R18" s="23">
        <v>1183</v>
      </c>
      <c r="S18" s="19">
        <f t="shared" si="7"/>
        <v>19.393442622950818</v>
      </c>
      <c r="T18" s="23">
        <v>1852</v>
      </c>
      <c r="U18" s="19">
        <f t="shared" si="8"/>
        <v>30.360655737704917</v>
      </c>
      <c r="V18" s="20">
        <v>730</v>
      </c>
      <c r="W18" s="21">
        <f t="shared" si="9"/>
        <v>11.967213114754099</v>
      </c>
      <c r="X18" s="1"/>
      <c r="Y18" s="1"/>
      <c r="Z18" s="1"/>
    </row>
    <row r="19" spans="3:26" x14ac:dyDescent="0.2">
      <c r="C19" s="15" t="s">
        <v>14</v>
      </c>
      <c r="D19" s="17">
        <v>13442</v>
      </c>
      <c r="E19" s="18">
        <f t="shared" si="0"/>
        <v>0.98651233177109865</v>
      </c>
      <c r="F19" s="17">
        <v>7140</v>
      </c>
      <c r="G19" s="19">
        <f t="shared" si="1"/>
        <v>53.117095670287164</v>
      </c>
      <c r="H19" s="23">
        <v>1205</v>
      </c>
      <c r="I19" s="19">
        <f t="shared" si="2"/>
        <v>8.9644398155036455</v>
      </c>
      <c r="J19" s="23">
        <v>3298</v>
      </c>
      <c r="K19" s="19">
        <f t="shared" si="3"/>
        <v>24.53503942865645</v>
      </c>
      <c r="L19" s="23">
        <v>1799</v>
      </c>
      <c r="M19" s="21">
        <f t="shared" si="4"/>
        <v>13.383425085552744</v>
      </c>
      <c r="N19" s="17">
        <v>13532</v>
      </c>
      <c r="O19" s="31">
        <f t="shared" si="5"/>
        <v>1.0016996026364566</v>
      </c>
      <c r="P19" s="23">
        <v>7160</v>
      </c>
      <c r="Q19" s="22">
        <f t="shared" si="6"/>
        <v>52.91161690806976</v>
      </c>
      <c r="R19" s="23">
        <v>1193</v>
      </c>
      <c r="S19" s="19">
        <f t="shared" si="7"/>
        <v>8.8161395211350868</v>
      </c>
      <c r="T19" s="23">
        <v>3360</v>
      </c>
      <c r="U19" s="19">
        <f t="shared" si="8"/>
        <v>24.83003251551877</v>
      </c>
      <c r="V19" s="23">
        <v>1819</v>
      </c>
      <c r="W19" s="21">
        <f t="shared" si="9"/>
        <v>13.442211055276381</v>
      </c>
      <c r="X19" s="1"/>
      <c r="Y19" s="1"/>
      <c r="Z19" s="1"/>
    </row>
    <row r="20" spans="3:26" x14ac:dyDescent="0.2">
      <c r="C20" s="15" t="s">
        <v>15</v>
      </c>
      <c r="D20" s="17">
        <v>15559</v>
      </c>
      <c r="E20" s="18">
        <f t="shared" si="0"/>
        <v>1.1418795841412381</v>
      </c>
      <c r="F20" s="17">
        <v>5723</v>
      </c>
      <c r="G20" s="19">
        <f t="shared" si="1"/>
        <v>36.782569573880068</v>
      </c>
      <c r="H20" s="23">
        <v>2599</v>
      </c>
      <c r="I20" s="19">
        <f t="shared" si="2"/>
        <v>16.70415836493348</v>
      </c>
      <c r="J20" s="23">
        <v>4710</v>
      </c>
      <c r="K20" s="19">
        <f t="shared" si="3"/>
        <v>30.27186837200334</v>
      </c>
      <c r="L20" s="23">
        <v>2527</v>
      </c>
      <c r="M20" s="21">
        <f t="shared" si="4"/>
        <v>16.241403689183109</v>
      </c>
      <c r="N20" s="17">
        <v>15687</v>
      </c>
      <c r="O20" s="31">
        <f t="shared" si="5"/>
        <v>1.1612224110669596</v>
      </c>
      <c r="P20" s="23">
        <v>5782</v>
      </c>
      <c r="Q20" s="22">
        <f t="shared" si="6"/>
        <v>36.858545292280233</v>
      </c>
      <c r="R20" s="23">
        <v>2585</v>
      </c>
      <c r="S20" s="19">
        <f t="shared" si="7"/>
        <v>16.478612864155032</v>
      </c>
      <c r="T20" s="23">
        <v>4784</v>
      </c>
      <c r="U20" s="19">
        <f t="shared" si="8"/>
        <v>30.496589532734109</v>
      </c>
      <c r="V20" s="23">
        <v>2536</v>
      </c>
      <c r="W20" s="21">
        <f t="shared" si="9"/>
        <v>16.166252310830622</v>
      </c>
      <c r="X20" s="1"/>
      <c r="Y20" s="1"/>
      <c r="Z20" s="1"/>
    </row>
    <row r="21" spans="3:26" x14ac:dyDescent="0.2">
      <c r="C21" s="15" t="s">
        <v>45</v>
      </c>
      <c r="D21" s="17">
        <v>2039</v>
      </c>
      <c r="E21" s="18">
        <f t="shared" si="0"/>
        <v>0.14964280943916605</v>
      </c>
      <c r="F21" s="24">
        <v>898</v>
      </c>
      <c r="G21" s="19">
        <f t="shared" si="1"/>
        <v>44.041196665031876</v>
      </c>
      <c r="H21" s="20">
        <v>180</v>
      </c>
      <c r="I21" s="19">
        <f t="shared" si="2"/>
        <v>8.8278567925453668</v>
      </c>
      <c r="J21" s="20">
        <v>496</v>
      </c>
      <c r="K21" s="19">
        <f t="shared" si="3"/>
        <v>24.325649828347228</v>
      </c>
      <c r="L21" s="20">
        <v>465</v>
      </c>
      <c r="M21" s="21">
        <f t="shared" si="4"/>
        <v>22.805296714075528</v>
      </c>
      <c r="N21" s="17">
        <v>5495</v>
      </c>
      <c r="O21" s="31">
        <f t="shared" si="5"/>
        <v>0.40676465537151418</v>
      </c>
      <c r="P21" s="23">
        <v>2559</v>
      </c>
      <c r="Q21" s="22">
        <f t="shared" si="6"/>
        <v>46.569608735213833</v>
      </c>
      <c r="R21" s="20">
        <v>612</v>
      </c>
      <c r="S21" s="19">
        <f t="shared" si="7"/>
        <v>11.137397634212922</v>
      </c>
      <c r="T21" s="23">
        <v>1521</v>
      </c>
      <c r="U21" s="19">
        <f t="shared" si="8"/>
        <v>27.679708826205641</v>
      </c>
      <c r="V21" s="20">
        <v>803</v>
      </c>
      <c r="W21" s="21">
        <f t="shared" si="9"/>
        <v>14.613284804367607</v>
      </c>
      <c r="X21" s="1"/>
      <c r="Y21" s="1"/>
      <c r="Z21" s="1"/>
    </row>
    <row r="22" spans="3:26" x14ac:dyDescent="0.2">
      <c r="C22" s="15" t="s">
        <v>16</v>
      </c>
      <c r="D22" s="17">
        <v>13091</v>
      </c>
      <c r="E22" s="18">
        <f t="shared" si="0"/>
        <v>0.96075233858171782</v>
      </c>
      <c r="F22" s="17">
        <v>5082</v>
      </c>
      <c r="G22" s="19">
        <f t="shared" si="1"/>
        <v>38.820563746085099</v>
      </c>
      <c r="H22" s="23">
        <v>2084</v>
      </c>
      <c r="I22" s="19">
        <f t="shared" si="2"/>
        <v>15.919333893514628</v>
      </c>
      <c r="J22" s="23">
        <v>4124</v>
      </c>
      <c r="K22" s="19">
        <f t="shared" si="3"/>
        <v>31.502559010006877</v>
      </c>
      <c r="L22" s="23">
        <v>1801</v>
      </c>
      <c r="M22" s="21">
        <f t="shared" si="4"/>
        <v>13.7575433503934</v>
      </c>
      <c r="N22" s="17">
        <v>13186</v>
      </c>
      <c r="O22" s="31">
        <f t="shared" si="5"/>
        <v>0.97608712388148977</v>
      </c>
      <c r="P22" s="23">
        <v>5138</v>
      </c>
      <c r="Q22" s="22">
        <f t="shared" si="6"/>
        <v>38.965569543455182</v>
      </c>
      <c r="R22" s="23">
        <v>2078</v>
      </c>
      <c r="S22" s="19">
        <f t="shared" si="7"/>
        <v>15.75913848020628</v>
      </c>
      <c r="T22" s="23">
        <v>4151</v>
      </c>
      <c r="U22" s="19">
        <f t="shared" si="8"/>
        <v>31.48035795540725</v>
      </c>
      <c r="V22" s="23">
        <v>1819</v>
      </c>
      <c r="W22" s="21">
        <f t="shared" si="9"/>
        <v>13.79493402093129</v>
      </c>
      <c r="X22" s="1"/>
      <c r="Y22" s="1"/>
      <c r="Z22" s="1"/>
    </row>
    <row r="23" spans="3:26" x14ac:dyDescent="0.2">
      <c r="C23" s="15" t="s">
        <v>17</v>
      </c>
      <c r="D23" s="17">
        <v>13976</v>
      </c>
      <c r="E23" s="18">
        <f t="shared" si="0"/>
        <v>1.0257027487600709</v>
      </c>
      <c r="F23" s="17">
        <v>6294</v>
      </c>
      <c r="G23" s="19">
        <f t="shared" si="1"/>
        <v>45.03434459072696</v>
      </c>
      <c r="H23" s="23">
        <v>1523</v>
      </c>
      <c r="I23" s="19">
        <f t="shared" si="2"/>
        <v>10.897252432741842</v>
      </c>
      <c r="J23" s="23">
        <v>4404</v>
      </c>
      <c r="K23" s="19">
        <f t="shared" si="3"/>
        <v>31.511161991986263</v>
      </c>
      <c r="L23" s="23">
        <v>1755</v>
      </c>
      <c r="M23" s="21">
        <f t="shared" si="4"/>
        <v>12.557240984544935</v>
      </c>
      <c r="N23" s="17">
        <v>14085</v>
      </c>
      <c r="O23" s="31">
        <f t="shared" si="5"/>
        <v>1.0426351539413607</v>
      </c>
      <c r="P23" s="23">
        <v>6302</v>
      </c>
      <c r="Q23" s="22">
        <f t="shared" si="6"/>
        <v>44.742634007809727</v>
      </c>
      <c r="R23" s="23">
        <v>1535</v>
      </c>
      <c r="S23" s="19">
        <f t="shared" si="7"/>
        <v>10.898118565850195</v>
      </c>
      <c r="T23" s="23">
        <v>4461</v>
      </c>
      <c r="U23" s="19">
        <f t="shared" si="8"/>
        <v>31.671991480298189</v>
      </c>
      <c r="V23" s="23">
        <v>1787</v>
      </c>
      <c r="W23" s="21">
        <f t="shared" si="9"/>
        <v>12.687255946041889</v>
      </c>
      <c r="X23" s="1"/>
      <c r="Y23" s="1"/>
      <c r="Z23" s="1"/>
    </row>
    <row r="24" spans="3:26" x14ac:dyDescent="0.2">
      <c r="C24" s="15" t="s">
        <v>18</v>
      </c>
      <c r="D24" s="17">
        <v>20794</v>
      </c>
      <c r="E24" s="18">
        <f t="shared" si="0"/>
        <v>1.5260777731623436</v>
      </c>
      <c r="F24" s="17">
        <v>6000</v>
      </c>
      <c r="G24" s="19">
        <f t="shared" si="1"/>
        <v>28.854477253053766</v>
      </c>
      <c r="H24" s="23">
        <v>2950</v>
      </c>
      <c r="I24" s="19">
        <f t="shared" si="2"/>
        <v>14.186784649418103</v>
      </c>
      <c r="J24" s="23">
        <v>7997</v>
      </c>
      <c r="K24" s="19">
        <f t="shared" si="3"/>
        <v>38.458209098778497</v>
      </c>
      <c r="L24" s="23">
        <v>3847</v>
      </c>
      <c r="M24" s="21">
        <f t="shared" si="4"/>
        <v>18.500528998749637</v>
      </c>
      <c r="N24" s="17">
        <v>21112</v>
      </c>
      <c r="O24" s="31">
        <f t="shared" si="5"/>
        <v>1.5628053510834226</v>
      </c>
      <c r="P24" s="23">
        <v>6064</v>
      </c>
      <c r="Q24" s="22">
        <f t="shared" si="6"/>
        <v>28.723001136794242</v>
      </c>
      <c r="R24" s="23">
        <v>2946</v>
      </c>
      <c r="S24" s="19">
        <f t="shared" si="7"/>
        <v>13.954149298976883</v>
      </c>
      <c r="T24" s="23">
        <v>8147</v>
      </c>
      <c r="U24" s="19">
        <f t="shared" si="8"/>
        <v>38.589427813565749</v>
      </c>
      <c r="V24" s="23">
        <v>3955</v>
      </c>
      <c r="W24" s="21">
        <f t="shared" si="9"/>
        <v>18.73342175066313</v>
      </c>
      <c r="X24" s="1"/>
      <c r="Y24" s="1"/>
      <c r="Z24" s="1"/>
    </row>
    <row r="25" spans="3:26" x14ac:dyDescent="0.2">
      <c r="C25" s="15" t="s">
        <v>19</v>
      </c>
      <c r="D25" s="17">
        <v>2735</v>
      </c>
      <c r="E25" s="18">
        <f t="shared" si="0"/>
        <v>0.20072245405400646</v>
      </c>
      <c r="F25" s="17">
        <v>1497</v>
      </c>
      <c r="G25" s="19">
        <f t="shared" si="1"/>
        <v>54.734917733089581</v>
      </c>
      <c r="H25" s="20">
        <v>265</v>
      </c>
      <c r="I25" s="19">
        <f t="shared" si="2"/>
        <v>9.6892138939670929</v>
      </c>
      <c r="J25" s="20">
        <v>649</v>
      </c>
      <c r="K25" s="19">
        <f t="shared" si="3"/>
        <v>23.729433272394882</v>
      </c>
      <c r="L25" s="20">
        <v>324</v>
      </c>
      <c r="M25" s="21">
        <f t="shared" si="4"/>
        <v>11.846435100548446</v>
      </c>
      <c r="N25" s="17">
        <v>2768</v>
      </c>
      <c r="O25" s="31">
        <f t="shared" si="5"/>
        <v>0.20489983003973636</v>
      </c>
      <c r="P25" s="23">
        <v>1511</v>
      </c>
      <c r="Q25" s="22">
        <f t="shared" si="6"/>
        <v>54.588150289017342</v>
      </c>
      <c r="R25" s="20">
        <v>272</v>
      </c>
      <c r="S25" s="19">
        <f t="shared" si="7"/>
        <v>9.8265895953757223</v>
      </c>
      <c r="T25" s="20">
        <v>662</v>
      </c>
      <c r="U25" s="19">
        <f t="shared" si="8"/>
        <v>23.916184971098268</v>
      </c>
      <c r="V25" s="20">
        <v>323</v>
      </c>
      <c r="W25" s="21">
        <f t="shared" si="9"/>
        <v>11.669075144508669</v>
      </c>
      <c r="X25" s="1"/>
      <c r="Y25" s="1"/>
      <c r="Z25" s="1"/>
    </row>
    <row r="26" spans="3:26" x14ac:dyDescent="0.2">
      <c r="C26" s="15" t="s">
        <v>20</v>
      </c>
      <c r="D26" s="17">
        <v>15947</v>
      </c>
      <c r="E26" s="18">
        <f t="shared" si="0"/>
        <v>1.1703550182081319</v>
      </c>
      <c r="F26" s="17">
        <v>5114</v>
      </c>
      <c r="G26" s="19">
        <f t="shared" si="1"/>
        <v>32.068727660374989</v>
      </c>
      <c r="H26" s="23">
        <v>2403</v>
      </c>
      <c r="I26" s="19">
        <f t="shared" si="2"/>
        <v>15.068664952655672</v>
      </c>
      <c r="J26" s="23">
        <v>5868</v>
      </c>
      <c r="K26" s="19">
        <f t="shared" si="3"/>
        <v>36.796889697121713</v>
      </c>
      <c r="L26" s="23">
        <v>2562</v>
      </c>
      <c r="M26" s="21">
        <f t="shared" si="4"/>
        <v>16.06571768984762</v>
      </c>
      <c r="N26" s="17">
        <v>16153</v>
      </c>
      <c r="O26" s="31">
        <f t="shared" si="5"/>
        <v>1.1957178304305858</v>
      </c>
      <c r="P26" s="23">
        <v>5181</v>
      </c>
      <c r="Q26" s="22">
        <f t="shared" si="6"/>
        <v>32.074537237664828</v>
      </c>
      <c r="R26" s="23">
        <v>2444</v>
      </c>
      <c r="S26" s="19">
        <f t="shared" si="7"/>
        <v>15.130316349904044</v>
      </c>
      <c r="T26" s="23">
        <v>5928</v>
      </c>
      <c r="U26" s="19">
        <f t="shared" si="8"/>
        <v>36.699065189128952</v>
      </c>
      <c r="V26" s="23">
        <v>2600</v>
      </c>
      <c r="W26" s="21">
        <f t="shared" si="9"/>
        <v>16.096081223302171</v>
      </c>
      <c r="X26" s="1"/>
      <c r="Y26" s="1"/>
      <c r="Z26" s="1"/>
    </row>
    <row r="27" spans="3:26" x14ac:dyDescent="0.2">
      <c r="C27" s="15" t="s">
        <v>21</v>
      </c>
      <c r="D27" s="17">
        <v>3277</v>
      </c>
      <c r="E27" s="18">
        <f t="shared" si="0"/>
        <v>0.24049999339487352</v>
      </c>
      <c r="F27" s="17">
        <v>1368</v>
      </c>
      <c r="G27" s="19">
        <f t="shared" si="1"/>
        <v>41.745498931949953</v>
      </c>
      <c r="H27" s="20">
        <v>450</v>
      </c>
      <c r="I27" s="19">
        <f t="shared" si="2"/>
        <v>13.7320720170888</v>
      </c>
      <c r="J27" s="23">
        <v>1051</v>
      </c>
      <c r="K27" s="19">
        <f t="shared" si="3"/>
        <v>32.072017088800727</v>
      </c>
      <c r="L27" s="20">
        <v>408</v>
      </c>
      <c r="M27" s="21">
        <f t="shared" si="4"/>
        <v>12.450411962160512</v>
      </c>
      <c r="N27" s="17">
        <v>3286</v>
      </c>
      <c r="O27" s="31">
        <f t="shared" si="5"/>
        <v>0.24324452366711477</v>
      </c>
      <c r="P27" s="23">
        <v>1372</v>
      </c>
      <c r="Q27" s="22">
        <f t="shared" si="6"/>
        <v>41.752891052951917</v>
      </c>
      <c r="R27" s="20">
        <v>449</v>
      </c>
      <c r="S27" s="19">
        <f t="shared" si="7"/>
        <v>13.664029214850881</v>
      </c>
      <c r="T27" s="23">
        <v>1058</v>
      </c>
      <c r="U27" s="19">
        <f t="shared" si="8"/>
        <v>32.19720024345709</v>
      </c>
      <c r="V27" s="20">
        <v>407</v>
      </c>
      <c r="W27" s="21">
        <f t="shared" si="9"/>
        <v>12.385879488740109</v>
      </c>
      <c r="X27" s="1"/>
      <c r="Y27" s="1"/>
      <c r="Z27" s="1"/>
    </row>
    <row r="28" spans="3:26" x14ac:dyDescent="0.2">
      <c r="C28" s="15" t="s">
        <v>46</v>
      </c>
      <c r="D28" s="17">
        <v>108510</v>
      </c>
      <c r="E28" s="18">
        <f t="shared" si="0"/>
        <v>7.9635808005119717</v>
      </c>
      <c r="F28" s="17">
        <v>52039</v>
      </c>
      <c r="G28" s="19">
        <f t="shared" si="1"/>
        <v>47.957791908579857</v>
      </c>
      <c r="H28" s="23">
        <v>14159</v>
      </c>
      <c r="I28" s="19">
        <f t="shared" si="2"/>
        <v>13.048566952354621</v>
      </c>
      <c r="J28" s="23">
        <v>30097</v>
      </c>
      <c r="K28" s="19">
        <f t="shared" si="3"/>
        <v>27.736614136945903</v>
      </c>
      <c r="L28" s="23">
        <v>12215</v>
      </c>
      <c r="M28" s="21">
        <f t="shared" si="4"/>
        <v>11.257027002119619</v>
      </c>
      <c r="N28" s="17">
        <v>109515</v>
      </c>
      <c r="O28" s="31">
        <f t="shared" si="5"/>
        <v>8.1067936729775028</v>
      </c>
      <c r="P28" s="23">
        <v>52548</v>
      </c>
      <c r="Q28" s="22">
        <f t="shared" si="6"/>
        <v>47.98246815504725</v>
      </c>
      <c r="R28" s="23">
        <v>14162</v>
      </c>
      <c r="S28" s="19">
        <f t="shared" si="7"/>
        <v>12.931561886499566</v>
      </c>
      <c r="T28" s="23">
        <v>30387</v>
      </c>
      <c r="U28" s="19">
        <f t="shared" si="8"/>
        <v>27.746883988494726</v>
      </c>
      <c r="V28" s="23">
        <v>12418</v>
      </c>
      <c r="W28" s="21">
        <f t="shared" si="9"/>
        <v>11.339085969958452</v>
      </c>
      <c r="X28" s="1"/>
      <c r="Y28" s="1"/>
      <c r="Z28" s="1"/>
    </row>
    <row r="29" spans="3:26" x14ac:dyDescent="0.2">
      <c r="C29" s="15" t="s">
        <v>22</v>
      </c>
      <c r="D29" s="17">
        <v>3273</v>
      </c>
      <c r="E29" s="18">
        <f t="shared" si="0"/>
        <v>0.24020643221892621</v>
      </c>
      <c r="F29" s="24">
        <v>836</v>
      </c>
      <c r="G29" s="19">
        <f t="shared" si="1"/>
        <v>25.542315918117936</v>
      </c>
      <c r="H29" s="20">
        <v>453</v>
      </c>
      <c r="I29" s="19">
        <f t="shared" si="2"/>
        <v>13.840513290559119</v>
      </c>
      <c r="J29" s="23">
        <v>1307</v>
      </c>
      <c r="K29" s="19">
        <f t="shared" si="3"/>
        <v>39.932783379162842</v>
      </c>
      <c r="L29" s="20">
        <v>677</v>
      </c>
      <c r="M29" s="21">
        <f t="shared" si="4"/>
        <v>20.684387412160099</v>
      </c>
      <c r="N29" s="17">
        <v>3301</v>
      </c>
      <c r="O29" s="31">
        <f t="shared" si="5"/>
        <v>0.24435489124319715</v>
      </c>
      <c r="P29" s="20">
        <v>867</v>
      </c>
      <c r="Q29" s="22">
        <f t="shared" si="6"/>
        <v>26.264768252044835</v>
      </c>
      <c r="R29" s="20">
        <v>446</v>
      </c>
      <c r="S29" s="19">
        <f t="shared" si="7"/>
        <v>13.51105725537716</v>
      </c>
      <c r="T29" s="23">
        <v>1312</v>
      </c>
      <c r="U29" s="19">
        <f t="shared" si="8"/>
        <v>39.745531657073613</v>
      </c>
      <c r="V29" s="20">
        <v>676</v>
      </c>
      <c r="W29" s="21">
        <f t="shared" si="9"/>
        <v>20.478642835504392</v>
      </c>
      <c r="X29" s="1"/>
      <c r="Y29" s="1"/>
      <c r="Z29" s="1"/>
    </row>
    <row r="30" spans="3:26" x14ac:dyDescent="0.2">
      <c r="C30" s="15" t="s">
        <v>23</v>
      </c>
      <c r="D30" s="17">
        <v>1708</v>
      </c>
      <c r="E30" s="18">
        <f t="shared" si="0"/>
        <v>0.12535062212952211</v>
      </c>
      <c r="F30" s="24">
        <v>747</v>
      </c>
      <c r="G30" s="19">
        <f t="shared" si="1"/>
        <v>43.735362997658079</v>
      </c>
      <c r="H30" s="20">
        <v>369</v>
      </c>
      <c r="I30" s="19">
        <f t="shared" si="2"/>
        <v>21.604215456674471</v>
      </c>
      <c r="J30" s="20">
        <v>368</v>
      </c>
      <c r="K30" s="19">
        <f t="shared" si="3"/>
        <v>21.545667447306791</v>
      </c>
      <c r="L30" s="20">
        <v>224</v>
      </c>
      <c r="M30" s="21">
        <f t="shared" si="4"/>
        <v>13.114754098360656</v>
      </c>
      <c r="N30" s="17">
        <v>1708</v>
      </c>
      <c r="O30" s="31">
        <f t="shared" si="5"/>
        <v>0.12643385466324772</v>
      </c>
      <c r="P30" s="20">
        <v>744</v>
      </c>
      <c r="Q30" s="22">
        <f t="shared" si="6"/>
        <v>43.559718969555036</v>
      </c>
      <c r="R30" s="20">
        <v>377</v>
      </c>
      <c r="S30" s="19">
        <f t="shared" si="7"/>
        <v>22.072599531615925</v>
      </c>
      <c r="T30" s="20">
        <v>367</v>
      </c>
      <c r="U30" s="19">
        <f t="shared" si="8"/>
        <v>21.487119437939111</v>
      </c>
      <c r="V30" s="20">
        <v>220</v>
      </c>
      <c r="W30" s="21">
        <f t="shared" si="9"/>
        <v>12.880562060889931</v>
      </c>
      <c r="X30" s="1"/>
      <c r="Y30" s="1"/>
      <c r="Z30" s="1"/>
    </row>
    <row r="31" spans="3:26" x14ac:dyDescent="0.2">
      <c r="C31" s="15" t="s">
        <v>24</v>
      </c>
      <c r="D31" s="17">
        <v>38082</v>
      </c>
      <c r="E31" s="18">
        <f t="shared" si="0"/>
        <v>2.7948491756068274</v>
      </c>
      <c r="F31" s="17">
        <v>14241</v>
      </c>
      <c r="G31" s="19">
        <f t="shared" si="1"/>
        <v>37.395619977942332</v>
      </c>
      <c r="H31" s="23">
        <v>6165</v>
      </c>
      <c r="I31" s="19">
        <f t="shared" si="2"/>
        <v>16.188750590830313</v>
      </c>
      <c r="J31" s="23">
        <v>11724</v>
      </c>
      <c r="K31" s="19">
        <f t="shared" si="3"/>
        <v>30.786198203875848</v>
      </c>
      <c r="L31" s="23">
        <v>5952</v>
      </c>
      <c r="M31" s="21">
        <f t="shared" si="4"/>
        <v>15.629431227351503</v>
      </c>
      <c r="N31" s="17">
        <v>14543</v>
      </c>
      <c r="O31" s="31">
        <f t="shared" si="5"/>
        <v>1.0765383772644097</v>
      </c>
      <c r="P31" s="23">
        <v>5171</v>
      </c>
      <c r="Q31" s="22">
        <f t="shared" si="6"/>
        <v>35.556625180499211</v>
      </c>
      <c r="R31" s="23">
        <v>2031</v>
      </c>
      <c r="S31" s="19">
        <f t="shared" si="7"/>
        <v>13.965481675032661</v>
      </c>
      <c r="T31" s="23">
        <v>3948</v>
      </c>
      <c r="U31" s="19">
        <f t="shared" si="8"/>
        <v>27.14708106993055</v>
      </c>
      <c r="V31" s="23">
        <v>3393</v>
      </c>
      <c r="W31" s="21">
        <f t="shared" si="9"/>
        <v>23.330812074537576</v>
      </c>
      <c r="X31" s="1"/>
      <c r="Y31" s="1"/>
      <c r="Z31" s="1"/>
    </row>
    <row r="32" spans="3:26" x14ac:dyDescent="0.2">
      <c r="C32" s="15" t="s">
        <v>25</v>
      </c>
      <c r="D32" s="17">
        <v>83970</v>
      </c>
      <c r="E32" s="18">
        <f t="shared" si="0"/>
        <v>6.1625829860749253</v>
      </c>
      <c r="F32" s="17">
        <v>49318</v>
      </c>
      <c r="G32" s="19">
        <f t="shared" si="1"/>
        <v>58.7328807907586</v>
      </c>
      <c r="H32" s="23">
        <v>4762</v>
      </c>
      <c r="I32" s="19">
        <f t="shared" si="2"/>
        <v>5.6710730022627134</v>
      </c>
      <c r="J32" s="23">
        <v>20719</v>
      </c>
      <c r="K32" s="19">
        <f t="shared" si="3"/>
        <v>24.674288436346316</v>
      </c>
      <c r="L32" s="23">
        <v>9171</v>
      </c>
      <c r="M32" s="21">
        <f t="shared" si="4"/>
        <v>10.92175777063237</v>
      </c>
      <c r="N32" s="17">
        <v>84542</v>
      </c>
      <c r="O32" s="31">
        <f t="shared" si="5"/>
        <v>6.2581797078104735</v>
      </c>
      <c r="P32" s="23">
        <v>49453</v>
      </c>
      <c r="Q32" s="22">
        <f t="shared" si="6"/>
        <v>58.495185824797147</v>
      </c>
      <c r="R32" s="23">
        <v>4805</v>
      </c>
      <c r="S32" s="19">
        <f t="shared" si="7"/>
        <v>5.6835655650445931</v>
      </c>
      <c r="T32" s="23">
        <v>20991</v>
      </c>
      <c r="U32" s="19">
        <f t="shared" si="8"/>
        <v>24.829079037638095</v>
      </c>
      <c r="V32" s="23">
        <v>9293</v>
      </c>
      <c r="W32" s="21">
        <f t="shared" si="9"/>
        <v>10.992169572520167</v>
      </c>
      <c r="X32" s="1"/>
      <c r="Y32" s="1"/>
      <c r="Z32" s="1"/>
    </row>
    <row r="33" spans="3:26" x14ac:dyDescent="0.2">
      <c r="C33" s="15" t="s">
        <v>26</v>
      </c>
      <c r="D33" s="17">
        <v>13954</v>
      </c>
      <c r="E33" s="18">
        <f t="shared" si="0"/>
        <v>1.0240881622923605</v>
      </c>
      <c r="F33" s="17">
        <v>7499</v>
      </c>
      <c r="G33" s="19">
        <f t="shared" si="1"/>
        <v>53.740862835029382</v>
      </c>
      <c r="H33" s="23">
        <v>1616</v>
      </c>
      <c r="I33" s="19">
        <f t="shared" si="2"/>
        <v>11.580908700014334</v>
      </c>
      <c r="J33" s="23">
        <v>3125</v>
      </c>
      <c r="K33" s="19">
        <f t="shared" si="3"/>
        <v>22.395012182886628</v>
      </c>
      <c r="L33" s="23">
        <v>1714</v>
      </c>
      <c r="M33" s="21">
        <f t="shared" si="4"/>
        <v>12.283216282069658</v>
      </c>
      <c r="N33" s="17">
        <v>5516</v>
      </c>
      <c r="O33" s="31">
        <f t="shared" si="5"/>
        <v>0.40831916997802953</v>
      </c>
      <c r="P33" s="23">
        <v>2784</v>
      </c>
      <c r="Q33" s="22">
        <f t="shared" si="6"/>
        <v>50.471356055112402</v>
      </c>
      <c r="R33" s="20">
        <v>562</v>
      </c>
      <c r="S33" s="19">
        <f t="shared" si="7"/>
        <v>10.188542422044961</v>
      </c>
      <c r="T33" s="23">
        <v>1064</v>
      </c>
      <c r="U33" s="19">
        <f t="shared" si="8"/>
        <v>19.289340101522843</v>
      </c>
      <c r="V33" s="23">
        <v>1106</v>
      </c>
      <c r="W33" s="21">
        <f t="shared" si="9"/>
        <v>20.050761421319795</v>
      </c>
      <c r="X33" s="1"/>
      <c r="Y33" s="1"/>
      <c r="Z33" s="1"/>
    </row>
    <row r="34" spans="3:26" x14ac:dyDescent="0.2">
      <c r="C34" s="15" t="s">
        <v>27</v>
      </c>
      <c r="D34" s="17">
        <v>9457</v>
      </c>
      <c r="E34" s="18">
        <f t="shared" si="0"/>
        <v>0.69405201023354257</v>
      </c>
      <c r="F34" s="17">
        <v>5615</v>
      </c>
      <c r="G34" s="19">
        <f t="shared" si="1"/>
        <v>59.374008670825837</v>
      </c>
      <c r="H34" s="20">
        <v>539</v>
      </c>
      <c r="I34" s="19">
        <f t="shared" si="2"/>
        <v>5.6994818652849739</v>
      </c>
      <c r="J34" s="23">
        <v>2225</v>
      </c>
      <c r="K34" s="19">
        <f t="shared" si="3"/>
        <v>23.527545733319236</v>
      </c>
      <c r="L34" s="23">
        <v>1078</v>
      </c>
      <c r="M34" s="21">
        <f t="shared" si="4"/>
        <v>11.398963730569948</v>
      </c>
      <c r="N34" s="17">
        <v>9515</v>
      </c>
      <c r="O34" s="31">
        <f t="shared" si="5"/>
        <v>0.70434316576159373</v>
      </c>
      <c r="P34" s="23">
        <v>5636</v>
      </c>
      <c r="Q34" s="22">
        <f t="shared" si="6"/>
        <v>59.232790331056229</v>
      </c>
      <c r="R34" s="20">
        <v>543</v>
      </c>
      <c r="S34" s="19">
        <f t="shared" si="7"/>
        <v>5.7067787703625852</v>
      </c>
      <c r="T34" s="23">
        <v>2242</v>
      </c>
      <c r="U34" s="19">
        <f t="shared" si="8"/>
        <v>23.562795585916973</v>
      </c>
      <c r="V34" s="23">
        <v>1094</v>
      </c>
      <c r="W34" s="21">
        <f t="shared" si="9"/>
        <v>11.497635312664215</v>
      </c>
      <c r="X34" s="1"/>
      <c r="Y34" s="1"/>
      <c r="Z34" s="1"/>
    </row>
    <row r="35" spans="3:26" x14ac:dyDescent="0.2">
      <c r="C35" s="15" t="s">
        <v>28</v>
      </c>
      <c r="D35" s="17">
        <v>13067</v>
      </c>
      <c r="E35" s="18">
        <f t="shared" si="0"/>
        <v>0.95899097152603374</v>
      </c>
      <c r="F35" s="17">
        <v>3646</v>
      </c>
      <c r="G35" s="19">
        <f t="shared" si="1"/>
        <v>27.902349429861484</v>
      </c>
      <c r="H35" s="23">
        <v>1487</v>
      </c>
      <c r="I35" s="19">
        <f t="shared" si="2"/>
        <v>11.379811739496441</v>
      </c>
      <c r="J35" s="23">
        <v>4993</v>
      </c>
      <c r="K35" s="19">
        <f t="shared" si="3"/>
        <v>38.210759929593635</v>
      </c>
      <c r="L35" s="23">
        <v>2941</v>
      </c>
      <c r="M35" s="21">
        <f t="shared" si="4"/>
        <v>22.507078901048445</v>
      </c>
      <c r="N35" s="17">
        <v>13147</v>
      </c>
      <c r="O35" s="31">
        <f t="shared" si="5"/>
        <v>0.97320016818367561</v>
      </c>
      <c r="P35" s="23">
        <v>3684</v>
      </c>
      <c r="Q35" s="22">
        <f t="shared" si="6"/>
        <v>28.021601886361907</v>
      </c>
      <c r="R35" s="23">
        <v>1498</v>
      </c>
      <c r="S35" s="19">
        <f t="shared" si="7"/>
        <v>11.394234426104815</v>
      </c>
      <c r="T35" s="23">
        <v>5014</v>
      </c>
      <c r="U35" s="19">
        <f t="shared" si="8"/>
        <v>38.137978245987682</v>
      </c>
      <c r="V35" s="23">
        <v>2951</v>
      </c>
      <c r="W35" s="21">
        <f t="shared" si="9"/>
        <v>22.446185441545598</v>
      </c>
      <c r="X35" s="1"/>
      <c r="Y35" s="1"/>
      <c r="Z35" s="1"/>
    </row>
    <row r="36" spans="3:26" x14ac:dyDescent="0.2">
      <c r="C36" s="15" t="s">
        <v>29</v>
      </c>
      <c r="D36" s="17">
        <v>2122</v>
      </c>
      <c r="E36" s="18">
        <f t="shared" si="0"/>
        <v>0.15573420384007375</v>
      </c>
      <c r="F36" s="17">
        <v>1143</v>
      </c>
      <c r="G36" s="19">
        <f t="shared" si="1"/>
        <v>53.864278982092358</v>
      </c>
      <c r="H36" s="20">
        <v>205</v>
      </c>
      <c r="I36" s="19">
        <f t="shared" si="2"/>
        <v>9.6606974552309133</v>
      </c>
      <c r="J36" s="20">
        <v>504</v>
      </c>
      <c r="K36" s="19">
        <f t="shared" si="3"/>
        <v>23.751178133836003</v>
      </c>
      <c r="L36" s="20">
        <v>270</v>
      </c>
      <c r="M36" s="21">
        <f t="shared" si="4"/>
        <v>12.723845428840717</v>
      </c>
      <c r="N36" s="17">
        <v>2152</v>
      </c>
      <c r="O36" s="31">
        <f t="shared" si="5"/>
        <v>0.15930073491528635</v>
      </c>
      <c r="P36" s="23">
        <v>1133</v>
      </c>
      <c r="Q36" s="22">
        <f t="shared" si="6"/>
        <v>52.64869888475836</v>
      </c>
      <c r="R36" s="20">
        <v>204</v>
      </c>
      <c r="S36" s="19">
        <f t="shared" si="7"/>
        <v>9.4795539033457246</v>
      </c>
      <c r="T36" s="20">
        <v>533</v>
      </c>
      <c r="U36" s="19">
        <f t="shared" si="8"/>
        <v>24.767657992565056</v>
      </c>
      <c r="V36" s="20">
        <v>282</v>
      </c>
      <c r="W36" s="21">
        <f t="shared" si="9"/>
        <v>13.104089219330856</v>
      </c>
      <c r="X36" s="1"/>
      <c r="Y36" s="1"/>
      <c r="Z36" s="1"/>
    </row>
    <row r="37" spans="3:26" ht="17" thickBot="1" x14ac:dyDescent="0.25">
      <c r="C37" s="16" t="s">
        <v>30</v>
      </c>
      <c r="D37" s="25">
        <v>43793</v>
      </c>
      <c r="E37" s="26">
        <f t="shared" si="0"/>
        <v>3.2139811445656687</v>
      </c>
      <c r="F37" s="25">
        <v>23961</v>
      </c>
      <c r="G37" s="27">
        <f t="shared" si="1"/>
        <v>54.714223734386771</v>
      </c>
      <c r="H37" s="28">
        <v>3517</v>
      </c>
      <c r="I37" s="27">
        <f t="shared" si="2"/>
        <v>8.0309638526705189</v>
      </c>
      <c r="J37" s="28">
        <v>11457</v>
      </c>
      <c r="K37" s="27">
        <f t="shared" si="3"/>
        <v>26.161715342634668</v>
      </c>
      <c r="L37" s="28">
        <v>4858</v>
      </c>
      <c r="M37" s="29">
        <f t="shared" si="4"/>
        <v>11.09309707030804</v>
      </c>
      <c r="N37" s="25">
        <v>44633</v>
      </c>
      <c r="O37" s="32">
        <f t="shared" si="5"/>
        <v>3.3039357348856768</v>
      </c>
      <c r="P37" s="28">
        <v>24363</v>
      </c>
      <c r="Q37" s="30">
        <f t="shared" si="6"/>
        <v>54.585172406067258</v>
      </c>
      <c r="R37" s="28">
        <v>3571</v>
      </c>
      <c r="S37" s="27">
        <f t="shared" si="7"/>
        <v>8.0008065780924422</v>
      </c>
      <c r="T37" s="28">
        <v>11683</v>
      </c>
      <c r="U37" s="27">
        <f t="shared" si="8"/>
        <v>26.175699594470458</v>
      </c>
      <c r="V37" s="28">
        <v>5016</v>
      </c>
      <c r="W37" s="29">
        <f t="shared" si="9"/>
        <v>11.238321421369839</v>
      </c>
      <c r="X37" s="1"/>
      <c r="Y37" s="1"/>
      <c r="Z37" s="1"/>
    </row>
    <row r="38" spans="3:26" x14ac:dyDescent="0.2">
      <c r="C38" s="1"/>
      <c r="D38" s="1"/>
      <c r="E38" s="6"/>
      <c r="F38" s="1"/>
      <c r="G38" s="6"/>
      <c r="H38" s="1"/>
      <c r="I38" s="6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3:26" x14ac:dyDescent="0.2">
      <c r="C39" s="1"/>
      <c r="D39" s="5"/>
      <c r="E39" s="6"/>
      <c r="F39" s="1"/>
      <c r="G39" s="6"/>
      <c r="H39" s="1"/>
      <c r="I39" s="6"/>
      <c r="J39" s="1"/>
      <c r="K39" s="1"/>
      <c r="L39" s="1"/>
      <c r="M39" s="1"/>
      <c r="N39" s="5"/>
      <c r="O39" s="1"/>
      <c r="P39" s="1"/>
      <c r="Q39" s="1"/>
      <c r="R39" s="1"/>
      <c r="S39" s="1"/>
      <c r="T39" s="1"/>
      <c r="U39" s="1"/>
      <c r="V39" s="1"/>
      <c r="W39" s="6"/>
      <c r="X39" s="1"/>
      <c r="Y39" s="1"/>
      <c r="Z39" s="1"/>
    </row>
    <row r="40" spans="3:26" x14ac:dyDescent="0.2">
      <c r="C40" s="1"/>
      <c r="D40" s="5"/>
      <c r="E40" s="6"/>
      <c r="F40" s="5"/>
      <c r="G40" s="6"/>
      <c r="H40" s="1"/>
      <c r="I40" s="6"/>
      <c r="J40" s="1"/>
      <c r="K40" s="1"/>
      <c r="L40" s="1"/>
      <c r="M40" s="1"/>
      <c r="N40" s="5"/>
      <c r="O40" s="8"/>
      <c r="P40" s="1"/>
      <c r="Q40" s="8"/>
      <c r="R40" s="1"/>
      <c r="S40" s="1"/>
      <c r="T40" s="1"/>
      <c r="U40" s="1"/>
      <c r="V40" s="1"/>
      <c r="W40" s="1"/>
      <c r="X40" s="1"/>
      <c r="Y40" s="1"/>
      <c r="Z40" s="1"/>
    </row>
    <row r="41" spans="3:26" x14ac:dyDescent="0.2">
      <c r="C41" s="1"/>
      <c r="D41" s="1"/>
      <c r="E41" s="6"/>
      <c r="F41" s="1"/>
      <c r="G41" s="6"/>
      <c r="H41" s="1"/>
      <c r="I41" s="6"/>
      <c r="J41" s="1"/>
      <c r="K41" s="1"/>
      <c r="L41" s="1"/>
      <c r="M41" s="1"/>
      <c r="N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38FF-29F8-6645-A99D-4C2C76EAC8FB}">
  <dimension ref="B1:L36"/>
  <sheetViews>
    <sheetView tabSelected="1" zoomScale="75" workbookViewId="0">
      <selection activeCell="E31" sqref="E31"/>
    </sheetView>
  </sheetViews>
  <sheetFormatPr baseColWidth="10" defaultRowHeight="16" x14ac:dyDescent="0.2"/>
  <cols>
    <col min="2" max="2" width="21.1640625" bestFit="1" customWidth="1"/>
    <col min="3" max="3" width="19.83203125" customWidth="1"/>
    <col min="4" max="4" width="24.1640625" bestFit="1" customWidth="1"/>
    <col min="5" max="5" width="19.83203125" customWidth="1"/>
    <col min="6" max="6" width="23.33203125" bestFit="1" customWidth="1"/>
    <col min="7" max="12" width="19.83203125" customWidth="1"/>
  </cols>
  <sheetData>
    <row r="1" spans="2:12" ht="17" thickBot="1" x14ac:dyDescent="0.25"/>
    <row r="2" spans="2:12" x14ac:dyDescent="0.2">
      <c r="B2" s="14" t="s">
        <v>37</v>
      </c>
      <c r="C2" s="9" t="s">
        <v>31</v>
      </c>
      <c r="D2" s="13" t="s">
        <v>52</v>
      </c>
      <c r="E2" s="9" t="s">
        <v>34</v>
      </c>
      <c r="F2" s="10" t="s">
        <v>47</v>
      </c>
      <c r="G2" s="11" t="s">
        <v>33</v>
      </c>
      <c r="H2" s="10" t="s">
        <v>50</v>
      </c>
      <c r="I2" s="11" t="s">
        <v>49</v>
      </c>
      <c r="J2" s="11" t="s">
        <v>51</v>
      </c>
      <c r="K2" s="11" t="s">
        <v>36</v>
      </c>
      <c r="L2" s="12" t="s">
        <v>48</v>
      </c>
    </row>
    <row r="3" spans="2:12" x14ac:dyDescent="0.2">
      <c r="B3" s="15" t="s">
        <v>1</v>
      </c>
      <c r="C3" s="17">
        <v>3823</v>
      </c>
      <c r="D3" s="18">
        <f>C3/1362578*100</f>
        <v>0.280571093911688</v>
      </c>
      <c r="E3" s="17">
        <v>1683</v>
      </c>
      <c r="F3" s="19">
        <f>E3/C3*100</f>
        <v>44.023018571802247</v>
      </c>
      <c r="G3" s="20">
        <v>617</v>
      </c>
      <c r="H3" s="19">
        <f>G3/C3*100</f>
        <v>16.139157729531782</v>
      </c>
      <c r="I3" s="20">
        <v>974</v>
      </c>
      <c r="J3" s="19">
        <f>I3/C3*100</f>
        <v>25.477373790217108</v>
      </c>
      <c r="K3" s="20">
        <v>549</v>
      </c>
      <c r="L3" s="21">
        <f>K3/C3*100</f>
        <v>14.360449908448864</v>
      </c>
    </row>
    <row r="4" spans="2:12" x14ac:dyDescent="0.2">
      <c r="B4" s="15" t="s">
        <v>0</v>
      </c>
      <c r="C4" s="17">
        <v>471025</v>
      </c>
      <c r="D4" s="18">
        <f t="shared" ref="D4:D36" si="0">C4/1362578*100</f>
        <v>34.568663225151148</v>
      </c>
      <c r="E4" s="17">
        <v>181792</v>
      </c>
      <c r="F4" s="19">
        <f t="shared" ref="F4:F36" si="1">E4/C4*100</f>
        <v>38.594979035083064</v>
      </c>
      <c r="G4" s="23">
        <v>54207</v>
      </c>
      <c r="H4" s="19">
        <f t="shared" ref="H4:H36" si="2">G4/C4*100</f>
        <v>11.508306353165967</v>
      </c>
      <c r="I4" s="23">
        <v>146854</v>
      </c>
      <c r="J4" s="19">
        <f t="shared" ref="J4:J36" si="3">I4/C4*100</f>
        <v>31.177538347221486</v>
      </c>
      <c r="K4" s="23">
        <v>88172</v>
      </c>
      <c r="L4" s="21">
        <f t="shared" ref="L4:L36" si="4">K4/C4*100</f>
        <v>18.719176264529484</v>
      </c>
    </row>
    <row r="5" spans="2:12" x14ac:dyDescent="0.2">
      <c r="B5" s="15" t="s">
        <v>2</v>
      </c>
      <c r="C5" s="17">
        <v>153152</v>
      </c>
      <c r="D5" s="18">
        <f t="shared" si="0"/>
        <v>11.239870304672467</v>
      </c>
      <c r="E5" s="17">
        <v>90710</v>
      </c>
      <c r="F5" s="19">
        <f t="shared" si="1"/>
        <v>59.228740075219392</v>
      </c>
      <c r="G5" s="23">
        <v>13594</v>
      </c>
      <c r="H5" s="19">
        <f t="shared" si="2"/>
        <v>8.8761491851232766</v>
      </c>
      <c r="I5" s="23">
        <v>33117</v>
      </c>
      <c r="J5" s="19">
        <f t="shared" si="3"/>
        <v>21.623615754283325</v>
      </c>
      <c r="K5" s="23">
        <v>15731</v>
      </c>
      <c r="L5" s="21">
        <f t="shared" si="4"/>
        <v>10.271494985374009</v>
      </c>
    </row>
    <row r="6" spans="2:12" x14ac:dyDescent="0.2">
      <c r="B6" s="15" t="s">
        <v>3</v>
      </c>
      <c r="C6" s="17">
        <v>10959</v>
      </c>
      <c r="D6" s="18">
        <f t="shared" si="0"/>
        <v>0.80428423180177577</v>
      </c>
      <c r="E6" s="17">
        <v>3424</v>
      </c>
      <c r="F6" s="19">
        <f t="shared" si="1"/>
        <v>31.243726617392099</v>
      </c>
      <c r="G6" s="23">
        <v>1327</v>
      </c>
      <c r="H6" s="19">
        <f t="shared" si="2"/>
        <v>12.108769048270828</v>
      </c>
      <c r="I6" s="23">
        <v>3574</v>
      </c>
      <c r="J6" s="19">
        <f t="shared" si="3"/>
        <v>32.612464640934391</v>
      </c>
      <c r="K6" s="23">
        <v>2634</v>
      </c>
      <c r="L6" s="21">
        <f t="shared" si="4"/>
        <v>24.03503969340268</v>
      </c>
    </row>
    <row r="7" spans="2:12" x14ac:dyDescent="0.2">
      <c r="B7" s="15" t="s">
        <v>4</v>
      </c>
      <c r="C7" s="17">
        <v>10780</v>
      </c>
      <c r="D7" s="18">
        <f t="shared" si="0"/>
        <v>0.79114736917813144</v>
      </c>
      <c r="E7" s="17">
        <v>3596</v>
      </c>
      <c r="F7" s="19">
        <f t="shared" si="1"/>
        <v>33.358070500927646</v>
      </c>
      <c r="G7" s="23">
        <v>2290</v>
      </c>
      <c r="H7" s="19">
        <f t="shared" si="2"/>
        <v>21.243042671614102</v>
      </c>
      <c r="I7" s="23">
        <v>3165</v>
      </c>
      <c r="J7" s="19">
        <f t="shared" si="3"/>
        <v>29.359925788497215</v>
      </c>
      <c r="K7" s="23">
        <v>1729</v>
      </c>
      <c r="L7" s="21">
        <f t="shared" si="4"/>
        <v>16.038961038961038</v>
      </c>
    </row>
    <row r="8" spans="2:12" x14ac:dyDescent="0.2">
      <c r="B8" s="15" t="s">
        <v>5</v>
      </c>
      <c r="C8" s="17">
        <v>3383</v>
      </c>
      <c r="D8" s="18">
        <f t="shared" si="0"/>
        <v>0.24827936455747857</v>
      </c>
      <c r="E8" s="17">
        <v>1086</v>
      </c>
      <c r="F8" s="19">
        <f t="shared" si="1"/>
        <v>32.101684895063556</v>
      </c>
      <c r="G8" s="20">
        <v>544</v>
      </c>
      <c r="H8" s="19">
        <f t="shared" si="2"/>
        <v>16.08040201005025</v>
      </c>
      <c r="I8" s="23">
        <v>1237</v>
      </c>
      <c r="J8" s="19">
        <f t="shared" si="3"/>
        <v>36.565178835353237</v>
      </c>
      <c r="K8" s="20">
        <v>516</v>
      </c>
      <c r="L8" s="21">
        <f t="shared" si="4"/>
        <v>15.252734259532961</v>
      </c>
    </row>
    <row r="9" spans="2:12" x14ac:dyDescent="0.2">
      <c r="B9" s="15" t="s">
        <v>6</v>
      </c>
      <c r="C9" s="17">
        <v>2407</v>
      </c>
      <c r="D9" s="18">
        <f t="shared" si="0"/>
        <v>0.17665043762632304</v>
      </c>
      <c r="E9" s="24">
        <v>766</v>
      </c>
      <c r="F9" s="19">
        <f t="shared" si="1"/>
        <v>31.823847112588282</v>
      </c>
      <c r="G9" s="20">
        <v>312</v>
      </c>
      <c r="H9" s="19">
        <f t="shared" si="2"/>
        <v>12.962193601994185</v>
      </c>
      <c r="I9" s="20">
        <v>896</v>
      </c>
      <c r="J9" s="19">
        <f t="shared" si="3"/>
        <v>37.224761113419191</v>
      </c>
      <c r="K9" s="20">
        <v>433</v>
      </c>
      <c r="L9" s="21">
        <f t="shared" si="4"/>
        <v>17.989198171998339</v>
      </c>
    </row>
    <row r="10" spans="2:12" x14ac:dyDescent="0.2">
      <c r="B10" s="15" t="s">
        <v>7</v>
      </c>
      <c r="C10" s="17">
        <v>157993</v>
      </c>
      <c r="D10" s="18">
        <f t="shared" si="0"/>
        <v>11.595152717862756</v>
      </c>
      <c r="E10" s="17">
        <v>73878</v>
      </c>
      <c r="F10" s="19">
        <f t="shared" si="1"/>
        <v>46.760299506940179</v>
      </c>
      <c r="G10" s="23">
        <v>18539</v>
      </c>
      <c r="H10" s="19">
        <f t="shared" si="2"/>
        <v>11.734064167399822</v>
      </c>
      <c r="I10" s="23">
        <v>41100</v>
      </c>
      <c r="J10" s="19">
        <f t="shared" si="3"/>
        <v>26.013810738450438</v>
      </c>
      <c r="K10" s="23">
        <v>24476</v>
      </c>
      <c r="L10" s="21">
        <f t="shared" si="4"/>
        <v>15.49182558720956</v>
      </c>
    </row>
    <row r="11" spans="2:12" x14ac:dyDescent="0.2">
      <c r="B11" s="15" t="s">
        <v>8</v>
      </c>
      <c r="C11" s="17">
        <v>33345</v>
      </c>
      <c r="D11" s="18">
        <f t="shared" si="0"/>
        <v>2.4471993529911682</v>
      </c>
      <c r="E11" s="17">
        <v>16486</v>
      </c>
      <c r="F11" s="19">
        <f t="shared" si="1"/>
        <v>49.440695756485233</v>
      </c>
      <c r="G11" s="23">
        <v>5032</v>
      </c>
      <c r="H11" s="19">
        <f t="shared" si="2"/>
        <v>15.090718248612985</v>
      </c>
      <c r="I11" s="23">
        <v>8110</v>
      </c>
      <c r="J11" s="19">
        <f t="shared" si="3"/>
        <v>24.321487479382217</v>
      </c>
      <c r="K11" s="23">
        <v>3717</v>
      </c>
      <c r="L11" s="21">
        <f t="shared" si="4"/>
        <v>11.147098515519568</v>
      </c>
    </row>
    <row r="12" spans="2:12" x14ac:dyDescent="0.2">
      <c r="B12" s="15" t="s">
        <v>9</v>
      </c>
      <c r="C12" s="17">
        <v>2866</v>
      </c>
      <c r="D12" s="18">
        <f t="shared" si="0"/>
        <v>0.21033658256628243</v>
      </c>
      <c r="E12" s="24">
        <v>383</v>
      </c>
      <c r="F12" s="19">
        <f t="shared" si="1"/>
        <v>13.363572923935799</v>
      </c>
      <c r="G12" s="20">
        <v>369</v>
      </c>
      <c r="H12" s="19">
        <f t="shared" si="2"/>
        <v>12.875087229588274</v>
      </c>
      <c r="I12" s="23">
        <v>1137</v>
      </c>
      <c r="J12" s="19">
        <f t="shared" si="3"/>
        <v>39.672016748080949</v>
      </c>
      <c r="K12" s="20">
        <v>977</v>
      </c>
      <c r="L12" s="21">
        <f t="shared" si="4"/>
        <v>34.089323098394978</v>
      </c>
    </row>
    <row r="13" spans="2:12" x14ac:dyDescent="0.2">
      <c r="B13" s="15" t="s">
        <v>10</v>
      </c>
      <c r="C13" s="17">
        <v>67672</v>
      </c>
      <c r="D13" s="18">
        <f t="shared" si="0"/>
        <v>4.9664679746774132</v>
      </c>
      <c r="E13" s="17">
        <v>25301</v>
      </c>
      <c r="F13" s="19">
        <f t="shared" si="1"/>
        <v>37.387693580801511</v>
      </c>
      <c r="G13" s="23">
        <v>12222</v>
      </c>
      <c r="H13" s="19">
        <f t="shared" si="2"/>
        <v>18.060645466367184</v>
      </c>
      <c r="I13" s="23">
        <v>21537</v>
      </c>
      <c r="J13" s="19">
        <f t="shared" si="3"/>
        <v>31.825570398392244</v>
      </c>
      <c r="K13" s="23">
        <v>8612</v>
      </c>
      <c r="L13" s="21">
        <f t="shared" si="4"/>
        <v>12.726090554439059</v>
      </c>
    </row>
    <row r="14" spans="2:12" x14ac:dyDescent="0.2">
      <c r="B14" s="15" t="s">
        <v>11</v>
      </c>
      <c r="C14" s="17">
        <v>14314</v>
      </c>
      <c r="D14" s="18">
        <f t="shared" si="0"/>
        <v>1.0505086681276228</v>
      </c>
      <c r="E14" s="17">
        <v>7312</v>
      </c>
      <c r="F14" s="19">
        <f t="shared" si="1"/>
        <v>51.082855945228445</v>
      </c>
      <c r="G14" s="23">
        <v>2269</v>
      </c>
      <c r="H14" s="19">
        <f t="shared" si="2"/>
        <v>15.851613804666759</v>
      </c>
      <c r="I14" s="23">
        <v>3009</v>
      </c>
      <c r="J14" s="19">
        <f t="shared" si="3"/>
        <v>21.021377672209027</v>
      </c>
      <c r="K14" s="23">
        <v>1724</v>
      </c>
      <c r="L14" s="21">
        <f t="shared" si="4"/>
        <v>12.044152577895767</v>
      </c>
    </row>
    <row r="15" spans="2:12" x14ac:dyDescent="0.2">
      <c r="B15" s="15" t="s">
        <v>12</v>
      </c>
      <c r="C15" s="17">
        <v>1792</v>
      </c>
      <c r="D15" s="18">
        <f t="shared" si="0"/>
        <v>0.13151540682441668</v>
      </c>
      <c r="E15" s="24">
        <v>505</v>
      </c>
      <c r="F15" s="19">
        <f t="shared" si="1"/>
        <v>28.180803571428569</v>
      </c>
      <c r="G15" s="20">
        <v>156</v>
      </c>
      <c r="H15" s="19">
        <f t="shared" si="2"/>
        <v>8.7053571428571423</v>
      </c>
      <c r="I15" s="20">
        <v>528</v>
      </c>
      <c r="J15" s="19">
        <f t="shared" si="3"/>
        <v>29.464285714285715</v>
      </c>
      <c r="K15" s="20">
        <v>603</v>
      </c>
      <c r="L15" s="21">
        <f t="shared" si="4"/>
        <v>33.649553571428569</v>
      </c>
    </row>
    <row r="16" spans="2:12" x14ac:dyDescent="0.2">
      <c r="B16" s="15" t="s">
        <v>13</v>
      </c>
      <c r="C16" s="17">
        <v>4236</v>
      </c>
      <c r="D16" s="18">
        <f t="shared" si="0"/>
        <v>0.31088128532825277</v>
      </c>
      <c r="E16" s="17">
        <v>1566</v>
      </c>
      <c r="F16" s="19">
        <f t="shared" si="1"/>
        <v>36.96883852691218</v>
      </c>
      <c r="G16" s="20">
        <v>545</v>
      </c>
      <c r="H16" s="19">
        <f t="shared" si="2"/>
        <v>12.865911237016054</v>
      </c>
      <c r="I16" s="23">
        <v>1570</v>
      </c>
      <c r="J16" s="19">
        <f t="shared" si="3"/>
        <v>37.063267233238903</v>
      </c>
      <c r="K16" s="20">
        <v>555</v>
      </c>
      <c r="L16" s="21">
        <f t="shared" si="4"/>
        <v>13.101983002832862</v>
      </c>
    </row>
    <row r="17" spans="2:12" x14ac:dyDescent="0.2">
      <c r="B17" s="15" t="s">
        <v>38</v>
      </c>
      <c r="C17" s="17">
        <v>6035</v>
      </c>
      <c r="D17" s="18">
        <f t="shared" si="0"/>
        <v>0.44291042421057725</v>
      </c>
      <c r="E17" s="17">
        <v>2326</v>
      </c>
      <c r="F17" s="19">
        <f t="shared" si="1"/>
        <v>38.541839270919638</v>
      </c>
      <c r="G17" s="23">
        <v>1187</v>
      </c>
      <c r="H17" s="19">
        <f t="shared" si="2"/>
        <v>19.668599834299915</v>
      </c>
      <c r="I17" s="23">
        <v>1804</v>
      </c>
      <c r="J17" s="19">
        <f t="shared" si="3"/>
        <v>29.892294946147473</v>
      </c>
      <c r="K17" s="20">
        <v>718</v>
      </c>
      <c r="L17" s="21">
        <f t="shared" si="4"/>
        <v>11.897265948632976</v>
      </c>
    </row>
    <row r="18" spans="2:12" x14ac:dyDescent="0.2">
      <c r="B18" s="15" t="s">
        <v>14</v>
      </c>
      <c r="C18" s="17">
        <v>13442</v>
      </c>
      <c r="D18" s="18">
        <f t="shared" si="0"/>
        <v>0.98651233177109865</v>
      </c>
      <c r="E18" s="17">
        <v>7140</v>
      </c>
      <c r="F18" s="19">
        <f t="shared" si="1"/>
        <v>53.117095670287164</v>
      </c>
      <c r="G18" s="23">
        <v>1205</v>
      </c>
      <c r="H18" s="19">
        <f t="shared" si="2"/>
        <v>8.9644398155036455</v>
      </c>
      <c r="I18" s="23">
        <v>3298</v>
      </c>
      <c r="J18" s="19">
        <f t="shared" si="3"/>
        <v>24.53503942865645</v>
      </c>
      <c r="K18" s="23">
        <v>1799</v>
      </c>
      <c r="L18" s="21">
        <f t="shared" si="4"/>
        <v>13.383425085552744</v>
      </c>
    </row>
    <row r="19" spans="2:12" x14ac:dyDescent="0.2">
      <c r="B19" s="15" t="s">
        <v>15</v>
      </c>
      <c r="C19" s="17">
        <v>15559</v>
      </c>
      <c r="D19" s="18">
        <f t="shared" si="0"/>
        <v>1.1418795841412381</v>
      </c>
      <c r="E19" s="17">
        <v>5723</v>
      </c>
      <c r="F19" s="19">
        <f t="shared" si="1"/>
        <v>36.782569573880068</v>
      </c>
      <c r="G19" s="23">
        <v>2599</v>
      </c>
      <c r="H19" s="19">
        <f t="shared" si="2"/>
        <v>16.70415836493348</v>
      </c>
      <c r="I19" s="23">
        <v>4710</v>
      </c>
      <c r="J19" s="19">
        <f t="shared" si="3"/>
        <v>30.27186837200334</v>
      </c>
      <c r="K19" s="23">
        <v>2527</v>
      </c>
      <c r="L19" s="21">
        <f t="shared" si="4"/>
        <v>16.241403689183109</v>
      </c>
    </row>
    <row r="20" spans="2:12" x14ac:dyDescent="0.2">
      <c r="B20" s="15" t="s">
        <v>45</v>
      </c>
      <c r="C20" s="17">
        <v>2039</v>
      </c>
      <c r="D20" s="18">
        <f t="shared" si="0"/>
        <v>0.14964280943916605</v>
      </c>
      <c r="E20" s="24">
        <v>898</v>
      </c>
      <c r="F20" s="19">
        <f t="shared" si="1"/>
        <v>44.041196665031876</v>
      </c>
      <c r="G20" s="20">
        <v>180</v>
      </c>
      <c r="H20" s="19">
        <f t="shared" si="2"/>
        <v>8.8278567925453668</v>
      </c>
      <c r="I20" s="20">
        <v>496</v>
      </c>
      <c r="J20" s="19">
        <f t="shared" si="3"/>
        <v>24.325649828347228</v>
      </c>
      <c r="K20" s="20">
        <v>465</v>
      </c>
      <c r="L20" s="21">
        <f t="shared" si="4"/>
        <v>22.805296714075528</v>
      </c>
    </row>
    <row r="21" spans="2:12" x14ac:dyDescent="0.2">
      <c r="B21" s="15" t="s">
        <v>16</v>
      </c>
      <c r="C21" s="17">
        <v>13091</v>
      </c>
      <c r="D21" s="18">
        <f t="shared" si="0"/>
        <v>0.96075233858171782</v>
      </c>
      <c r="E21" s="17">
        <v>5082</v>
      </c>
      <c r="F21" s="19">
        <f t="shared" si="1"/>
        <v>38.820563746085099</v>
      </c>
      <c r="G21" s="23">
        <v>2084</v>
      </c>
      <c r="H21" s="19">
        <f t="shared" si="2"/>
        <v>15.919333893514628</v>
      </c>
      <c r="I21" s="23">
        <v>4124</v>
      </c>
      <c r="J21" s="19">
        <f t="shared" si="3"/>
        <v>31.502559010006877</v>
      </c>
      <c r="K21" s="23">
        <v>1801</v>
      </c>
      <c r="L21" s="21">
        <f t="shared" si="4"/>
        <v>13.7575433503934</v>
      </c>
    </row>
    <row r="22" spans="2:12" x14ac:dyDescent="0.2">
      <c r="B22" s="15" t="s">
        <v>17</v>
      </c>
      <c r="C22" s="17">
        <v>13976</v>
      </c>
      <c r="D22" s="18">
        <f t="shared" si="0"/>
        <v>1.0257027487600709</v>
      </c>
      <c r="E22" s="17">
        <v>6294</v>
      </c>
      <c r="F22" s="19">
        <f t="shared" si="1"/>
        <v>45.03434459072696</v>
      </c>
      <c r="G22" s="23">
        <v>1523</v>
      </c>
      <c r="H22" s="19">
        <f t="shared" si="2"/>
        <v>10.897252432741842</v>
      </c>
      <c r="I22" s="23">
        <v>4404</v>
      </c>
      <c r="J22" s="19">
        <f t="shared" si="3"/>
        <v>31.511161991986263</v>
      </c>
      <c r="K22" s="23">
        <v>1755</v>
      </c>
      <c r="L22" s="21">
        <f t="shared" si="4"/>
        <v>12.557240984544935</v>
      </c>
    </row>
    <row r="23" spans="2:12" x14ac:dyDescent="0.2">
      <c r="B23" s="15" t="s">
        <v>18</v>
      </c>
      <c r="C23" s="17">
        <v>20794</v>
      </c>
      <c r="D23" s="18">
        <f t="shared" si="0"/>
        <v>1.5260777731623436</v>
      </c>
      <c r="E23" s="17">
        <v>6000</v>
      </c>
      <c r="F23" s="19">
        <f t="shared" si="1"/>
        <v>28.854477253053766</v>
      </c>
      <c r="G23" s="23">
        <v>2950</v>
      </c>
      <c r="H23" s="19">
        <f t="shared" si="2"/>
        <v>14.186784649418103</v>
      </c>
      <c r="I23" s="23">
        <v>7997</v>
      </c>
      <c r="J23" s="19">
        <f t="shared" si="3"/>
        <v>38.458209098778497</v>
      </c>
      <c r="K23" s="23">
        <v>3847</v>
      </c>
      <c r="L23" s="21">
        <f t="shared" si="4"/>
        <v>18.500528998749637</v>
      </c>
    </row>
    <row r="24" spans="2:12" x14ac:dyDescent="0.2">
      <c r="B24" s="15" t="s">
        <v>19</v>
      </c>
      <c r="C24" s="17">
        <v>2735</v>
      </c>
      <c r="D24" s="18">
        <f t="shared" si="0"/>
        <v>0.20072245405400646</v>
      </c>
      <c r="E24" s="17">
        <v>1497</v>
      </c>
      <c r="F24" s="19">
        <f t="shared" si="1"/>
        <v>54.734917733089581</v>
      </c>
      <c r="G24" s="20">
        <v>265</v>
      </c>
      <c r="H24" s="19">
        <f t="shared" si="2"/>
        <v>9.6892138939670929</v>
      </c>
      <c r="I24" s="20">
        <v>649</v>
      </c>
      <c r="J24" s="19">
        <f t="shared" si="3"/>
        <v>23.729433272394882</v>
      </c>
      <c r="K24" s="20">
        <v>324</v>
      </c>
      <c r="L24" s="21">
        <f t="shared" si="4"/>
        <v>11.846435100548446</v>
      </c>
    </row>
    <row r="25" spans="2:12" x14ac:dyDescent="0.2">
      <c r="B25" s="15" t="s">
        <v>20</v>
      </c>
      <c r="C25" s="17">
        <v>15947</v>
      </c>
      <c r="D25" s="18">
        <f t="shared" si="0"/>
        <v>1.1703550182081319</v>
      </c>
      <c r="E25" s="17">
        <v>5114</v>
      </c>
      <c r="F25" s="19">
        <f t="shared" si="1"/>
        <v>32.068727660374989</v>
      </c>
      <c r="G25" s="23">
        <v>2403</v>
      </c>
      <c r="H25" s="19">
        <f t="shared" si="2"/>
        <v>15.068664952655672</v>
      </c>
      <c r="I25" s="23">
        <v>5868</v>
      </c>
      <c r="J25" s="19">
        <f t="shared" si="3"/>
        <v>36.796889697121713</v>
      </c>
      <c r="K25" s="23">
        <v>2562</v>
      </c>
      <c r="L25" s="21">
        <f t="shared" si="4"/>
        <v>16.06571768984762</v>
      </c>
    </row>
    <row r="26" spans="2:12" x14ac:dyDescent="0.2">
      <c r="B26" s="15" t="s">
        <v>21</v>
      </c>
      <c r="C26" s="17">
        <v>3277</v>
      </c>
      <c r="D26" s="18">
        <f t="shared" si="0"/>
        <v>0.24049999339487352</v>
      </c>
      <c r="E26" s="17">
        <v>1368</v>
      </c>
      <c r="F26" s="19">
        <f t="shared" si="1"/>
        <v>41.745498931949953</v>
      </c>
      <c r="G26" s="20">
        <v>450</v>
      </c>
      <c r="H26" s="19">
        <f t="shared" si="2"/>
        <v>13.7320720170888</v>
      </c>
      <c r="I26" s="23">
        <v>1051</v>
      </c>
      <c r="J26" s="19">
        <f t="shared" si="3"/>
        <v>32.072017088800727</v>
      </c>
      <c r="K26" s="20">
        <v>408</v>
      </c>
      <c r="L26" s="21">
        <f t="shared" si="4"/>
        <v>12.450411962160512</v>
      </c>
    </row>
    <row r="27" spans="2:12" x14ac:dyDescent="0.2">
      <c r="B27" s="15" t="s">
        <v>46</v>
      </c>
      <c r="C27" s="17">
        <v>108510</v>
      </c>
      <c r="D27" s="18">
        <f t="shared" si="0"/>
        <v>7.9635808005119717</v>
      </c>
      <c r="E27" s="17">
        <v>52039</v>
      </c>
      <c r="F27" s="19">
        <f t="shared" si="1"/>
        <v>47.957791908579857</v>
      </c>
      <c r="G27" s="23">
        <v>14159</v>
      </c>
      <c r="H27" s="19">
        <f t="shared" si="2"/>
        <v>13.048566952354621</v>
      </c>
      <c r="I27" s="23">
        <v>30097</v>
      </c>
      <c r="J27" s="19">
        <f t="shared" si="3"/>
        <v>27.736614136945903</v>
      </c>
      <c r="K27" s="23">
        <v>12215</v>
      </c>
      <c r="L27" s="21">
        <f t="shared" si="4"/>
        <v>11.257027002119619</v>
      </c>
    </row>
    <row r="28" spans="2:12" x14ac:dyDescent="0.2">
      <c r="B28" s="15" t="s">
        <v>22</v>
      </c>
      <c r="C28" s="17">
        <v>3273</v>
      </c>
      <c r="D28" s="18">
        <f t="shared" si="0"/>
        <v>0.24020643221892621</v>
      </c>
      <c r="E28" s="24">
        <v>836</v>
      </c>
      <c r="F28" s="19">
        <f t="shared" si="1"/>
        <v>25.542315918117936</v>
      </c>
      <c r="G28" s="20">
        <v>453</v>
      </c>
      <c r="H28" s="19">
        <f t="shared" si="2"/>
        <v>13.840513290559119</v>
      </c>
      <c r="I28" s="23">
        <v>1307</v>
      </c>
      <c r="J28" s="19">
        <f t="shared" si="3"/>
        <v>39.932783379162842</v>
      </c>
      <c r="K28" s="20">
        <v>677</v>
      </c>
      <c r="L28" s="21">
        <f t="shared" si="4"/>
        <v>20.684387412160099</v>
      </c>
    </row>
    <row r="29" spans="2:12" x14ac:dyDescent="0.2">
      <c r="B29" s="15" t="s">
        <v>23</v>
      </c>
      <c r="C29" s="17">
        <v>1708</v>
      </c>
      <c r="D29" s="18">
        <f t="shared" si="0"/>
        <v>0.12535062212952211</v>
      </c>
      <c r="E29" s="24">
        <v>747</v>
      </c>
      <c r="F29" s="19">
        <f t="shared" si="1"/>
        <v>43.735362997658079</v>
      </c>
      <c r="G29" s="20">
        <v>369</v>
      </c>
      <c r="H29" s="19">
        <f t="shared" si="2"/>
        <v>21.604215456674471</v>
      </c>
      <c r="I29" s="20">
        <v>368</v>
      </c>
      <c r="J29" s="19">
        <f t="shared" si="3"/>
        <v>21.545667447306791</v>
      </c>
      <c r="K29" s="20">
        <v>224</v>
      </c>
      <c r="L29" s="21">
        <f t="shared" si="4"/>
        <v>13.114754098360656</v>
      </c>
    </row>
    <row r="30" spans="2:12" x14ac:dyDescent="0.2">
      <c r="B30" s="15" t="s">
        <v>24</v>
      </c>
      <c r="C30" s="17">
        <v>38082</v>
      </c>
      <c r="D30" s="18">
        <f t="shared" si="0"/>
        <v>2.7948491756068274</v>
      </c>
      <c r="E30" s="17">
        <v>14241</v>
      </c>
      <c r="F30" s="19">
        <f t="shared" si="1"/>
        <v>37.395619977942332</v>
      </c>
      <c r="G30" s="23">
        <v>6165</v>
      </c>
      <c r="H30" s="19">
        <f t="shared" si="2"/>
        <v>16.188750590830313</v>
      </c>
      <c r="I30" s="23">
        <v>11724</v>
      </c>
      <c r="J30" s="19">
        <f t="shared" si="3"/>
        <v>30.786198203875848</v>
      </c>
      <c r="K30" s="23">
        <v>5952</v>
      </c>
      <c r="L30" s="21">
        <f t="shared" si="4"/>
        <v>15.629431227351503</v>
      </c>
    </row>
    <row r="31" spans="2:12" x14ac:dyDescent="0.2">
      <c r="B31" s="15" t="s">
        <v>25</v>
      </c>
      <c r="C31" s="17">
        <v>83970</v>
      </c>
      <c r="D31" s="18">
        <f t="shared" si="0"/>
        <v>6.1625829860749253</v>
      </c>
      <c r="E31" s="17">
        <v>49318</v>
      </c>
      <c r="F31" s="19">
        <f t="shared" si="1"/>
        <v>58.7328807907586</v>
      </c>
      <c r="G31" s="23">
        <v>4762</v>
      </c>
      <c r="H31" s="19">
        <f t="shared" si="2"/>
        <v>5.6710730022627134</v>
      </c>
      <c r="I31" s="23">
        <v>20719</v>
      </c>
      <c r="J31" s="19">
        <f t="shared" si="3"/>
        <v>24.674288436346316</v>
      </c>
      <c r="K31" s="23">
        <v>9171</v>
      </c>
      <c r="L31" s="21">
        <f t="shared" si="4"/>
        <v>10.92175777063237</v>
      </c>
    </row>
    <row r="32" spans="2:12" x14ac:dyDescent="0.2">
      <c r="B32" s="15" t="s">
        <v>26</v>
      </c>
      <c r="C32" s="17">
        <v>13954</v>
      </c>
      <c r="D32" s="18">
        <f t="shared" si="0"/>
        <v>1.0240881622923605</v>
      </c>
      <c r="E32" s="17">
        <v>7499</v>
      </c>
      <c r="F32" s="19">
        <f t="shared" si="1"/>
        <v>53.740862835029382</v>
      </c>
      <c r="G32" s="23">
        <v>1616</v>
      </c>
      <c r="H32" s="19">
        <f t="shared" si="2"/>
        <v>11.580908700014334</v>
      </c>
      <c r="I32" s="23">
        <v>3125</v>
      </c>
      <c r="J32" s="19">
        <f t="shared" si="3"/>
        <v>22.395012182886628</v>
      </c>
      <c r="K32" s="23">
        <v>1714</v>
      </c>
      <c r="L32" s="21">
        <f t="shared" si="4"/>
        <v>12.283216282069658</v>
      </c>
    </row>
    <row r="33" spans="2:12" x14ac:dyDescent="0.2">
      <c r="B33" s="15" t="s">
        <v>27</v>
      </c>
      <c r="C33" s="17">
        <v>9457</v>
      </c>
      <c r="D33" s="18">
        <f t="shared" si="0"/>
        <v>0.69405201023354257</v>
      </c>
      <c r="E33" s="17">
        <v>5615</v>
      </c>
      <c r="F33" s="19">
        <f t="shared" si="1"/>
        <v>59.374008670825837</v>
      </c>
      <c r="G33" s="20">
        <v>539</v>
      </c>
      <c r="H33" s="19">
        <f t="shared" si="2"/>
        <v>5.6994818652849739</v>
      </c>
      <c r="I33" s="23">
        <v>2225</v>
      </c>
      <c r="J33" s="19">
        <f t="shared" si="3"/>
        <v>23.527545733319236</v>
      </c>
      <c r="K33" s="23">
        <v>1078</v>
      </c>
      <c r="L33" s="21">
        <f t="shared" si="4"/>
        <v>11.398963730569948</v>
      </c>
    </row>
    <row r="34" spans="2:12" x14ac:dyDescent="0.2">
      <c r="B34" s="15" t="s">
        <v>28</v>
      </c>
      <c r="C34" s="17">
        <v>13067</v>
      </c>
      <c r="D34" s="18">
        <f t="shared" si="0"/>
        <v>0.95899097152603374</v>
      </c>
      <c r="E34" s="17">
        <v>3646</v>
      </c>
      <c r="F34" s="19">
        <f t="shared" si="1"/>
        <v>27.902349429861484</v>
      </c>
      <c r="G34" s="23">
        <v>1487</v>
      </c>
      <c r="H34" s="19">
        <f t="shared" si="2"/>
        <v>11.379811739496441</v>
      </c>
      <c r="I34" s="23">
        <v>4993</v>
      </c>
      <c r="J34" s="19">
        <f t="shared" si="3"/>
        <v>38.210759929593635</v>
      </c>
      <c r="K34" s="23">
        <v>2941</v>
      </c>
      <c r="L34" s="21">
        <f t="shared" si="4"/>
        <v>22.507078901048445</v>
      </c>
    </row>
    <row r="35" spans="2:12" x14ac:dyDescent="0.2">
      <c r="B35" s="15" t="s">
        <v>29</v>
      </c>
      <c r="C35" s="17">
        <v>2122</v>
      </c>
      <c r="D35" s="18">
        <f t="shared" si="0"/>
        <v>0.15573420384007375</v>
      </c>
      <c r="E35" s="17">
        <v>1143</v>
      </c>
      <c r="F35" s="19">
        <f t="shared" si="1"/>
        <v>53.864278982092358</v>
      </c>
      <c r="G35" s="20">
        <v>205</v>
      </c>
      <c r="H35" s="19">
        <f t="shared" si="2"/>
        <v>9.6606974552309133</v>
      </c>
      <c r="I35" s="20">
        <v>504</v>
      </c>
      <c r="J35" s="19">
        <f t="shared" si="3"/>
        <v>23.751178133836003</v>
      </c>
      <c r="K35" s="20">
        <v>270</v>
      </c>
      <c r="L35" s="21">
        <f t="shared" si="4"/>
        <v>12.723845428840717</v>
      </c>
    </row>
    <row r="36" spans="2:12" ht="17" thickBot="1" x14ac:dyDescent="0.25">
      <c r="B36" s="16" t="s">
        <v>30</v>
      </c>
      <c r="C36" s="25">
        <v>43793</v>
      </c>
      <c r="D36" s="26">
        <f t="shared" si="0"/>
        <v>3.2139811445656687</v>
      </c>
      <c r="E36" s="25">
        <v>23961</v>
      </c>
      <c r="F36" s="27">
        <f t="shared" si="1"/>
        <v>54.714223734386771</v>
      </c>
      <c r="G36" s="28">
        <v>3517</v>
      </c>
      <c r="H36" s="27">
        <f t="shared" si="2"/>
        <v>8.0309638526705189</v>
      </c>
      <c r="I36" s="28">
        <v>11457</v>
      </c>
      <c r="J36" s="27">
        <f t="shared" si="3"/>
        <v>26.161715342634668</v>
      </c>
      <c r="K36" s="28">
        <v>4858</v>
      </c>
      <c r="L36" s="29">
        <f t="shared" si="4"/>
        <v>11.09309707030804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8A035-B3FF-AD4A-89E0-E0CD45008047}">
  <dimension ref="B1:L36"/>
  <sheetViews>
    <sheetView zoomScale="65" workbookViewId="0">
      <selection activeCell="C2" sqref="C2"/>
    </sheetView>
  </sheetViews>
  <sheetFormatPr baseColWidth="10" defaultRowHeight="16" x14ac:dyDescent="0.2"/>
  <cols>
    <col min="2" max="2" width="21.1640625" bestFit="1" customWidth="1"/>
    <col min="3" max="3" width="19.83203125" customWidth="1"/>
    <col min="4" max="4" width="25.5" bestFit="1" customWidth="1"/>
    <col min="5" max="5" width="19.83203125" customWidth="1"/>
    <col min="6" max="6" width="23.6640625" bestFit="1" customWidth="1"/>
    <col min="7" max="11" width="19.83203125" customWidth="1"/>
    <col min="12" max="12" width="24.6640625" bestFit="1" customWidth="1"/>
  </cols>
  <sheetData>
    <row r="1" spans="2:12" ht="17" thickBot="1" x14ac:dyDescent="0.25"/>
    <row r="2" spans="2:12" x14ac:dyDescent="0.2">
      <c r="B2" s="14" t="s">
        <v>37</v>
      </c>
      <c r="C2" s="9" t="s">
        <v>32</v>
      </c>
      <c r="D2" s="12" t="s">
        <v>53</v>
      </c>
      <c r="E2" s="11" t="s">
        <v>34</v>
      </c>
      <c r="F2" s="11" t="s">
        <v>47</v>
      </c>
      <c r="G2" s="11" t="s">
        <v>33</v>
      </c>
      <c r="H2" s="11" t="s">
        <v>50</v>
      </c>
      <c r="I2" s="11" t="s">
        <v>35</v>
      </c>
      <c r="J2" s="11" t="s">
        <v>49</v>
      </c>
      <c r="K2" s="11" t="s">
        <v>36</v>
      </c>
      <c r="L2" s="12" t="s">
        <v>48</v>
      </c>
    </row>
    <row r="3" spans="2:12" x14ac:dyDescent="0.2">
      <c r="B3" s="15" t="s">
        <v>1</v>
      </c>
      <c r="C3" s="17">
        <v>3841</v>
      </c>
      <c r="D3" s="31">
        <f>C3/1350904*100</f>
        <v>0.28432812398216306</v>
      </c>
      <c r="E3" s="23">
        <v>1691</v>
      </c>
      <c r="F3" s="22">
        <f>E3/C3*100</f>
        <v>44.024993491278316</v>
      </c>
      <c r="G3" s="20">
        <v>612</v>
      </c>
      <c r="H3" s="19">
        <f>G3/C3*100</f>
        <v>15.933350689924501</v>
      </c>
      <c r="I3" s="20">
        <v>982</v>
      </c>
      <c r="J3" s="19">
        <f>I3/C3*100</f>
        <v>25.566258786774277</v>
      </c>
      <c r="K3" s="20">
        <v>556</v>
      </c>
      <c r="L3" s="21">
        <f>K3/C3*100</f>
        <v>14.47539703202291</v>
      </c>
    </row>
    <row r="4" spans="2:12" x14ac:dyDescent="0.2">
      <c r="B4" s="15" t="s">
        <v>0</v>
      </c>
      <c r="C4" s="17">
        <v>477215</v>
      </c>
      <c r="D4" s="31">
        <f t="shared" ref="D4:D36" si="0">C4/1350904*100</f>
        <v>35.325604188010402</v>
      </c>
      <c r="E4" s="23">
        <v>184894</v>
      </c>
      <c r="F4" s="22">
        <f t="shared" ref="F4:F36" si="1">E4/C4*100</f>
        <v>38.744381463281755</v>
      </c>
      <c r="G4" s="23">
        <v>54253</v>
      </c>
      <c r="H4" s="19">
        <f t="shared" ref="H4:H36" si="2">G4/C4*100</f>
        <v>11.368670305836993</v>
      </c>
      <c r="I4" s="23">
        <v>148729</v>
      </c>
      <c r="J4" s="19">
        <f t="shared" ref="J4:J36" si="3">I4/C4*100</f>
        <v>31.166036272958731</v>
      </c>
      <c r="K4" s="23">
        <v>89339</v>
      </c>
      <c r="L4" s="21">
        <f t="shared" ref="L4:L36" si="4">K4/C4*100</f>
        <v>18.720911957922528</v>
      </c>
    </row>
    <row r="5" spans="2:12" x14ac:dyDescent="0.2">
      <c r="B5" s="15" t="s">
        <v>2</v>
      </c>
      <c r="C5" s="17">
        <v>154208</v>
      </c>
      <c r="D5" s="31">
        <f t="shared" si="0"/>
        <v>11.415170878167508</v>
      </c>
      <c r="E5" s="23">
        <v>91227</v>
      </c>
      <c r="F5" s="22">
        <f t="shared" si="1"/>
        <v>59.158409421041711</v>
      </c>
      <c r="G5" s="23">
        <v>13693</v>
      </c>
      <c r="H5" s="19">
        <f t="shared" si="2"/>
        <v>8.8795652625025934</v>
      </c>
      <c r="I5" s="23">
        <v>33323</v>
      </c>
      <c r="J5" s="19">
        <f t="shared" si="3"/>
        <v>21.609125337206887</v>
      </c>
      <c r="K5" s="23">
        <v>15965</v>
      </c>
      <c r="L5" s="21">
        <f t="shared" si="4"/>
        <v>10.352899979248807</v>
      </c>
    </row>
    <row r="6" spans="2:12" x14ac:dyDescent="0.2">
      <c r="B6" s="15" t="s">
        <v>3</v>
      </c>
      <c r="C6" s="17">
        <v>10989</v>
      </c>
      <c r="D6" s="31">
        <f t="shared" si="0"/>
        <v>0.81345528623795615</v>
      </c>
      <c r="E6" s="23">
        <v>3401</v>
      </c>
      <c r="F6" s="22">
        <f t="shared" si="1"/>
        <v>30.94913094913095</v>
      </c>
      <c r="G6" s="23">
        <v>1331</v>
      </c>
      <c r="H6" s="19">
        <f t="shared" si="2"/>
        <v>12.112112112112113</v>
      </c>
      <c r="I6" s="23">
        <v>3614</v>
      </c>
      <c r="J6" s="19">
        <f t="shared" si="3"/>
        <v>32.887432887432887</v>
      </c>
      <c r="K6" s="23">
        <v>2643</v>
      </c>
      <c r="L6" s="21">
        <f t="shared" si="4"/>
        <v>24.051324051324052</v>
      </c>
    </row>
    <row r="7" spans="2:12" x14ac:dyDescent="0.2">
      <c r="B7" s="15" t="s">
        <v>4</v>
      </c>
      <c r="C7" s="17">
        <v>10822</v>
      </c>
      <c r="D7" s="31">
        <f t="shared" si="0"/>
        <v>0.80109319389090572</v>
      </c>
      <c r="E7" s="23">
        <v>3641</v>
      </c>
      <c r="F7" s="22">
        <f t="shared" si="1"/>
        <v>33.644428017002404</v>
      </c>
      <c r="G7" s="23">
        <v>2278</v>
      </c>
      <c r="H7" s="19">
        <f t="shared" si="2"/>
        <v>21.049713546479392</v>
      </c>
      <c r="I7" s="23">
        <v>3177</v>
      </c>
      <c r="J7" s="19">
        <f t="shared" si="3"/>
        <v>29.356865644058399</v>
      </c>
      <c r="K7" s="23">
        <v>1726</v>
      </c>
      <c r="L7" s="21">
        <f t="shared" si="4"/>
        <v>15.948992792459805</v>
      </c>
    </row>
    <row r="8" spans="2:12" x14ac:dyDescent="0.2">
      <c r="B8" s="15" t="s">
        <v>5</v>
      </c>
      <c r="C8" s="17">
        <v>3405</v>
      </c>
      <c r="D8" s="31">
        <f t="shared" si="0"/>
        <v>0.25205343977070171</v>
      </c>
      <c r="E8" s="23">
        <v>1082</v>
      </c>
      <c r="F8" s="22">
        <f t="shared" si="1"/>
        <v>31.776798825256975</v>
      </c>
      <c r="G8" s="20">
        <v>539</v>
      </c>
      <c r="H8" s="19">
        <f t="shared" si="2"/>
        <v>15.829662261380323</v>
      </c>
      <c r="I8" s="23">
        <v>1259</v>
      </c>
      <c r="J8" s="19">
        <f t="shared" si="3"/>
        <v>36.975036710719529</v>
      </c>
      <c r="K8" s="20">
        <v>525</v>
      </c>
      <c r="L8" s="21">
        <f t="shared" si="4"/>
        <v>15.418502202643172</v>
      </c>
    </row>
    <row r="9" spans="2:12" x14ac:dyDescent="0.2">
      <c r="B9" s="15" t="s">
        <v>6</v>
      </c>
      <c r="C9" s="17">
        <v>2428</v>
      </c>
      <c r="D9" s="31">
        <f t="shared" si="0"/>
        <v>0.17973149831520227</v>
      </c>
      <c r="E9" s="20">
        <v>760</v>
      </c>
      <c r="F9" s="22">
        <f t="shared" si="1"/>
        <v>31.301482701812191</v>
      </c>
      <c r="G9" s="20">
        <v>321</v>
      </c>
      <c r="H9" s="19">
        <f t="shared" si="2"/>
        <v>13.220757825370674</v>
      </c>
      <c r="I9" s="20">
        <v>917</v>
      </c>
      <c r="J9" s="19">
        <f t="shared" si="3"/>
        <v>37.767710049423393</v>
      </c>
      <c r="K9" s="20">
        <v>430</v>
      </c>
      <c r="L9" s="21">
        <f t="shared" si="4"/>
        <v>17.710049423393741</v>
      </c>
    </row>
    <row r="10" spans="2:12" x14ac:dyDescent="0.2">
      <c r="B10" s="15" t="s">
        <v>7</v>
      </c>
      <c r="C10" s="17">
        <v>159999</v>
      </c>
      <c r="D10" s="31">
        <f t="shared" si="0"/>
        <v>11.843846787040382</v>
      </c>
      <c r="E10" s="23">
        <v>74667</v>
      </c>
      <c r="F10" s="22">
        <f t="shared" si="1"/>
        <v>46.66716666979169</v>
      </c>
      <c r="G10" s="23">
        <v>18611</v>
      </c>
      <c r="H10" s="19">
        <f t="shared" si="2"/>
        <v>11.631947699673123</v>
      </c>
      <c r="I10" s="23">
        <v>41744</v>
      </c>
      <c r="J10" s="19">
        <f t="shared" si="3"/>
        <v>26.090163063519146</v>
      </c>
      <c r="K10" s="23">
        <v>24977</v>
      </c>
      <c r="L10" s="21">
        <f t="shared" si="4"/>
        <v>15.610722567016044</v>
      </c>
    </row>
    <row r="11" spans="2:12" x14ac:dyDescent="0.2">
      <c r="B11" s="15" t="s">
        <v>8</v>
      </c>
      <c r="C11" s="17">
        <v>33497</v>
      </c>
      <c r="D11" s="31">
        <f t="shared" si="0"/>
        <v>2.479598846402113</v>
      </c>
      <c r="E11" s="23">
        <v>16570</v>
      </c>
      <c r="F11" s="22">
        <f t="shared" si="1"/>
        <v>49.467116458190283</v>
      </c>
      <c r="G11" s="23">
        <v>5021</v>
      </c>
      <c r="H11" s="19">
        <f t="shared" si="2"/>
        <v>14.989402036003224</v>
      </c>
      <c r="I11" s="23">
        <v>8134</v>
      </c>
      <c r="J11" s="19">
        <f t="shared" si="3"/>
        <v>24.282771591485805</v>
      </c>
      <c r="K11" s="23">
        <v>3772</v>
      </c>
      <c r="L11" s="21">
        <f t="shared" si="4"/>
        <v>11.260709914320685</v>
      </c>
    </row>
    <row r="12" spans="2:12" x14ac:dyDescent="0.2">
      <c r="B12" s="15" t="s">
        <v>9</v>
      </c>
      <c r="C12" s="17">
        <v>2874</v>
      </c>
      <c r="D12" s="31">
        <f t="shared" si="0"/>
        <v>0.21274642757738521</v>
      </c>
      <c r="E12" s="20">
        <v>377</v>
      </c>
      <c r="F12" s="22">
        <f t="shared" si="1"/>
        <v>13.117606123869171</v>
      </c>
      <c r="G12" s="20">
        <v>368</v>
      </c>
      <c r="H12" s="19">
        <f t="shared" si="2"/>
        <v>12.804453723034099</v>
      </c>
      <c r="I12" s="23">
        <v>1151</v>
      </c>
      <c r="J12" s="19">
        <f t="shared" si="3"/>
        <v>40.048712595685451</v>
      </c>
      <c r="K12" s="20">
        <v>978</v>
      </c>
      <c r="L12" s="21">
        <f t="shared" si="4"/>
        <v>34.029227557411275</v>
      </c>
    </row>
    <row r="13" spans="2:12" x14ac:dyDescent="0.2">
      <c r="B13" s="15" t="s">
        <v>10</v>
      </c>
      <c r="C13" s="17">
        <v>68346</v>
      </c>
      <c r="D13" s="31">
        <f t="shared" si="0"/>
        <v>5.0592788236617849</v>
      </c>
      <c r="E13" s="23">
        <v>25399</v>
      </c>
      <c r="F13" s="22">
        <f t="shared" si="1"/>
        <v>37.162379656453922</v>
      </c>
      <c r="G13" s="23">
        <v>12302</v>
      </c>
      <c r="H13" s="19">
        <f t="shared" si="2"/>
        <v>17.999590319843151</v>
      </c>
      <c r="I13" s="23">
        <v>21881</v>
      </c>
      <c r="J13" s="19">
        <f t="shared" si="3"/>
        <v>32.015041114330032</v>
      </c>
      <c r="K13" s="23">
        <v>8764</v>
      </c>
      <c r="L13" s="21">
        <f t="shared" si="4"/>
        <v>12.822988909372896</v>
      </c>
    </row>
    <row r="14" spans="2:12" x14ac:dyDescent="0.2">
      <c r="B14" s="15" t="s">
        <v>11</v>
      </c>
      <c r="C14" s="17">
        <v>14402</v>
      </c>
      <c r="D14" s="31">
        <f t="shared" si="0"/>
        <v>1.0661009220492352</v>
      </c>
      <c r="E14" s="23">
        <v>7326</v>
      </c>
      <c r="F14" s="22">
        <f t="shared" si="1"/>
        <v>50.867935009026525</v>
      </c>
      <c r="G14" s="23">
        <v>2281</v>
      </c>
      <c r="H14" s="19">
        <f t="shared" si="2"/>
        <v>15.838078044716012</v>
      </c>
      <c r="I14" s="23">
        <v>3034</v>
      </c>
      <c r="J14" s="19">
        <f t="shared" si="3"/>
        <v>21.066518539091796</v>
      </c>
      <c r="K14" s="23">
        <v>1761</v>
      </c>
      <c r="L14" s="21">
        <f t="shared" si="4"/>
        <v>12.227468407165672</v>
      </c>
    </row>
    <row r="15" spans="2:12" x14ac:dyDescent="0.2">
      <c r="B15" s="15" t="s">
        <v>12</v>
      </c>
      <c r="C15" s="17">
        <v>4641</v>
      </c>
      <c r="D15" s="31">
        <f t="shared" si="0"/>
        <v>0.34354772803989037</v>
      </c>
      <c r="E15" s="23">
        <v>1293</v>
      </c>
      <c r="F15" s="22">
        <f t="shared" si="1"/>
        <v>27.860374919198449</v>
      </c>
      <c r="G15" s="20">
        <v>504</v>
      </c>
      <c r="H15" s="19">
        <f t="shared" si="2"/>
        <v>10.859728506787331</v>
      </c>
      <c r="I15" s="23">
        <v>1654</v>
      </c>
      <c r="J15" s="19">
        <f t="shared" si="3"/>
        <v>35.638870932988581</v>
      </c>
      <c r="K15" s="23">
        <v>1190</v>
      </c>
      <c r="L15" s="21">
        <f t="shared" si="4"/>
        <v>25.641025641025639</v>
      </c>
    </row>
    <row r="16" spans="2:12" x14ac:dyDescent="0.2">
      <c r="B16" s="15" t="s">
        <v>13</v>
      </c>
      <c r="C16" s="17">
        <v>4261</v>
      </c>
      <c r="D16" s="31">
        <f t="shared" si="0"/>
        <v>0.31541841611246985</v>
      </c>
      <c r="E16" s="23">
        <v>1545</v>
      </c>
      <c r="F16" s="22">
        <f t="shared" si="1"/>
        <v>36.259094109364</v>
      </c>
      <c r="G16" s="20">
        <v>559</v>
      </c>
      <c r="H16" s="19">
        <f t="shared" si="2"/>
        <v>13.118986153485098</v>
      </c>
      <c r="I16" s="23">
        <v>1593</v>
      </c>
      <c r="J16" s="19">
        <f t="shared" si="3"/>
        <v>37.385590237033561</v>
      </c>
      <c r="K16" s="20">
        <v>564</v>
      </c>
      <c r="L16" s="21">
        <f t="shared" si="4"/>
        <v>13.236329500117344</v>
      </c>
    </row>
    <row r="17" spans="2:12" x14ac:dyDescent="0.2">
      <c r="B17" s="15" t="s">
        <v>38</v>
      </c>
      <c r="C17" s="17">
        <v>6100</v>
      </c>
      <c r="D17" s="31">
        <f t="shared" si="0"/>
        <v>0.45154948094017044</v>
      </c>
      <c r="E17" s="23">
        <v>2335</v>
      </c>
      <c r="F17" s="22">
        <f t="shared" si="1"/>
        <v>38.278688524590166</v>
      </c>
      <c r="G17" s="23">
        <v>1183</v>
      </c>
      <c r="H17" s="19">
        <f t="shared" si="2"/>
        <v>19.393442622950818</v>
      </c>
      <c r="I17" s="23">
        <v>1852</v>
      </c>
      <c r="J17" s="19">
        <f t="shared" si="3"/>
        <v>30.360655737704917</v>
      </c>
      <c r="K17" s="20">
        <v>730</v>
      </c>
      <c r="L17" s="21">
        <f t="shared" si="4"/>
        <v>11.967213114754099</v>
      </c>
    </row>
    <row r="18" spans="2:12" x14ac:dyDescent="0.2">
      <c r="B18" s="15" t="s">
        <v>14</v>
      </c>
      <c r="C18" s="17">
        <v>13532</v>
      </c>
      <c r="D18" s="31">
        <f t="shared" si="0"/>
        <v>1.0016996026364566</v>
      </c>
      <c r="E18" s="23">
        <v>7160</v>
      </c>
      <c r="F18" s="22">
        <f t="shared" si="1"/>
        <v>52.91161690806976</v>
      </c>
      <c r="G18" s="23">
        <v>1193</v>
      </c>
      <c r="H18" s="19">
        <f t="shared" si="2"/>
        <v>8.8161395211350868</v>
      </c>
      <c r="I18" s="23">
        <v>3360</v>
      </c>
      <c r="J18" s="19">
        <f t="shared" si="3"/>
        <v>24.83003251551877</v>
      </c>
      <c r="K18" s="23">
        <v>1819</v>
      </c>
      <c r="L18" s="21">
        <f t="shared" si="4"/>
        <v>13.442211055276381</v>
      </c>
    </row>
    <row r="19" spans="2:12" x14ac:dyDescent="0.2">
      <c r="B19" s="15" t="s">
        <v>15</v>
      </c>
      <c r="C19" s="17">
        <v>15687</v>
      </c>
      <c r="D19" s="31">
        <f t="shared" si="0"/>
        <v>1.1612224110669596</v>
      </c>
      <c r="E19" s="23">
        <v>5782</v>
      </c>
      <c r="F19" s="22">
        <f t="shared" si="1"/>
        <v>36.858545292280233</v>
      </c>
      <c r="G19" s="23">
        <v>2585</v>
      </c>
      <c r="H19" s="19">
        <f t="shared" si="2"/>
        <v>16.478612864155032</v>
      </c>
      <c r="I19" s="23">
        <v>4784</v>
      </c>
      <c r="J19" s="19">
        <f t="shared" si="3"/>
        <v>30.496589532734109</v>
      </c>
      <c r="K19" s="23">
        <v>2536</v>
      </c>
      <c r="L19" s="21">
        <f t="shared" si="4"/>
        <v>16.166252310830622</v>
      </c>
    </row>
    <row r="20" spans="2:12" x14ac:dyDescent="0.2">
      <c r="B20" s="15" t="s">
        <v>45</v>
      </c>
      <c r="C20" s="17">
        <v>5495</v>
      </c>
      <c r="D20" s="31">
        <f t="shared" si="0"/>
        <v>0.40676465537151418</v>
      </c>
      <c r="E20" s="23">
        <v>2559</v>
      </c>
      <c r="F20" s="22">
        <f t="shared" si="1"/>
        <v>46.569608735213833</v>
      </c>
      <c r="G20" s="20">
        <v>612</v>
      </c>
      <c r="H20" s="19">
        <f t="shared" si="2"/>
        <v>11.137397634212922</v>
      </c>
      <c r="I20" s="23">
        <v>1521</v>
      </c>
      <c r="J20" s="19">
        <f t="shared" si="3"/>
        <v>27.679708826205641</v>
      </c>
      <c r="K20" s="20">
        <v>803</v>
      </c>
      <c r="L20" s="21">
        <f t="shared" si="4"/>
        <v>14.613284804367607</v>
      </c>
    </row>
    <row r="21" spans="2:12" x14ac:dyDescent="0.2">
      <c r="B21" s="15" t="s">
        <v>16</v>
      </c>
      <c r="C21" s="17">
        <v>13186</v>
      </c>
      <c r="D21" s="31">
        <f t="shared" si="0"/>
        <v>0.97608712388148977</v>
      </c>
      <c r="E21" s="23">
        <v>5138</v>
      </c>
      <c r="F21" s="22">
        <f t="shared" si="1"/>
        <v>38.965569543455182</v>
      </c>
      <c r="G21" s="23">
        <v>2078</v>
      </c>
      <c r="H21" s="19">
        <f t="shared" si="2"/>
        <v>15.75913848020628</v>
      </c>
      <c r="I21" s="23">
        <v>4151</v>
      </c>
      <c r="J21" s="19">
        <f t="shared" si="3"/>
        <v>31.48035795540725</v>
      </c>
      <c r="K21" s="23">
        <v>1819</v>
      </c>
      <c r="L21" s="21">
        <f t="shared" si="4"/>
        <v>13.79493402093129</v>
      </c>
    </row>
    <row r="22" spans="2:12" x14ac:dyDescent="0.2">
      <c r="B22" s="15" t="s">
        <v>17</v>
      </c>
      <c r="C22" s="17">
        <v>14085</v>
      </c>
      <c r="D22" s="31">
        <f t="shared" si="0"/>
        <v>1.0426351539413607</v>
      </c>
      <c r="E22" s="23">
        <v>6302</v>
      </c>
      <c r="F22" s="22">
        <f t="shared" si="1"/>
        <v>44.742634007809727</v>
      </c>
      <c r="G22" s="23">
        <v>1535</v>
      </c>
      <c r="H22" s="19">
        <f t="shared" si="2"/>
        <v>10.898118565850195</v>
      </c>
      <c r="I22" s="23">
        <v>4461</v>
      </c>
      <c r="J22" s="19">
        <f t="shared" si="3"/>
        <v>31.671991480298189</v>
      </c>
      <c r="K22" s="23">
        <v>1787</v>
      </c>
      <c r="L22" s="21">
        <f t="shared" si="4"/>
        <v>12.687255946041889</v>
      </c>
    </row>
    <row r="23" spans="2:12" x14ac:dyDescent="0.2">
      <c r="B23" s="15" t="s">
        <v>18</v>
      </c>
      <c r="C23" s="17">
        <v>21112</v>
      </c>
      <c r="D23" s="31">
        <f t="shared" si="0"/>
        <v>1.5628053510834226</v>
      </c>
      <c r="E23" s="23">
        <v>6064</v>
      </c>
      <c r="F23" s="22">
        <f t="shared" si="1"/>
        <v>28.723001136794242</v>
      </c>
      <c r="G23" s="23">
        <v>2946</v>
      </c>
      <c r="H23" s="19">
        <f t="shared" si="2"/>
        <v>13.954149298976883</v>
      </c>
      <c r="I23" s="23">
        <v>8147</v>
      </c>
      <c r="J23" s="19">
        <f t="shared" si="3"/>
        <v>38.589427813565749</v>
      </c>
      <c r="K23" s="23">
        <v>3955</v>
      </c>
      <c r="L23" s="21">
        <f t="shared" si="4"/>
        <v>18.73342175066313</v>
      </c>
    </row>
    <row r="24" spans="2:12" x14ac:dyDescent="0.2">
      <c r="B24" s="15" t="s">
        <v>19</v>
      </c>
      <c r="C24" s="17">
        <v>2768</v>
      </c>
      <c r="D24" s="31">
        <f t="shared" si="0"/>
        <v>0.20489983003973636</v>
      </c>
      <c r="E24" s="23">
        <v>1511</v>
      </c>
      <c r="F24" s="22">
        <f t="shared" si="1"/>
        <v>54.588150289017342</v>
      </c>
      <c r="G24" s="20">
        <v>272</v>
      </c>
      <c r="H24" s="19">
        <f t="shared" si="2"/>
        <v>9.8265895953757223</v>
      </c>
      <c r="I24" s="20">
        <v>662</v>
      </c>
      <c r="J24" s="19">
        <f t="shared" si="3"/>
        <v>23.916184971098268</v>
      </c>
      <c r="K24" s="20">
        <v>323</v>
      </c>
      <c r="L24" s="21">
        <f t="shared" si="4"/>
        <v>11.669075144508669</v>
      </c>
    </row>
    <row r="25" spans="2:12" x14ac:dyDescent="0.2">
      <c r="B25" s="15" t="s">
        <v>20</v>
      </c>
      <c r="C25" s="17">
        <v>16153</v>
      </c>
      <c r="D25" s="31">
        <f t="shared" si="0"/>
        <v>1.1957178304305858</v>
      </c>
      <c r="E25" s="23">
        <v>5181</v>
      </c>
      <c r="F25" s="22">
        <f t="shared" si="1"/>
        <v>32.074537237664828</v>
      </c>
      <c r="G25" s="23">
        <v>2444</v>
      </c>
      <c r="H25" s="19">
        <f t="shared" si="2"/>
        <v>15.130316349904044</v>
      </c>
      <c r="I25" s="23">
        <v>5928</v>
      </c>
      <c r="J25" s="19">
        <f t="shared" si="3"/>
        <v>36.699065189128952</v>
      </c>
      <c r="K25" s="23">
        <v>2600</v>
      </c>
      <c r="L25" s="21">
        <f t="shared" si="4"/>
        <v>16.096081223302171</v>
      </c>
    </row>
    <row r="26" spans="2:12" x14ac:dyDescent="0.2">
      <c r="B26" s="15" t="s">
        <v>21</v>
      </c>
      <c r="C26" s="17">
        <v>3286</v>
      </c>
      <c r="D26" s="31">
        <f t="shared" si="0"/>
        <v>0.24324452366711477</v>
      </c>
      <c r="E26" s="23">
        <v>1372</v>
      </c>
      <c r="F26" s="22">
        <f t="shared" si="1"/>
        <v>41.752891052951917</v>
      </c>
      <c r="G26" s="20">
        <v>449</v>
      </c>
      <c r="H26" s="19">
        <f t="shared" si="2"/>
        <v>13.664029214850881</v>
      </c>
      <c r="I26" s="23">
        <v>1058</v>
      </c>
      <c r="J26" s="19">
        <f t="shared" si="3"/>
        <v>32.19720024345709</v>
      </c>
      <c r="K26" s="20">
        <v>407</v>
      </c>
      <c r="L26" s="21">
        <f t="shared" si="4"/>
        <v>12.385879488740109</v>
      </c>
    </row>
    <row r="27" spans="2:12" x14ac:dyDescent="0.2">
      <c r="B27" s="15" t="s">
        <v>46</v>
      </c>
      <c r="C27" s="17">
        <v>109515</v>
      </c>
      <c r="D27" s="31">
        <f t="shared" si="0"/>
        <v>8.1067936729775028</v>
      </c>
      <c r="E27" s="23">
        <v>52548</v>
      </c>
      <c r="F27" s="22">
        <f t="shared" si="1"/>
        <v>47.98246815504725</v>
      </c>
      <c r="G27" s="23">
        <v>14162</v>
      </c>
      <c r="H27" s="19">
        <f t="shared" si="2"/>
        <v>12.931561886499566</v>
      </c>
      <c r="I27" s="23">
        <v>30387</v>
      </c>
      <c r="J27" s="19">
        <f t="shared" si="3"/>
        <v>27.746883988494726</v>
      </c>
      <c r="K27" s="23">
        <v>12418</v>
      </c>
      <c r="L27" s="21">
        <f t="shared" si="4"/>
        <v>11.339085969958452</v>
      </c>
    </row>
    <row r="28" spans="2:12" x14ac:dyDescent="0.2">
      <c r="B28" s="15" t="s">
        <v>22</v>
      </c>
      <c r="C28" s="17">
        <v>3301</v>
      </c>
      <c r="D28" s="31">
        <f t="shared" si="0"/>
        <v>0.24435489124319715</v>
      </c>
      <c r="E28" s="20">
        <v>867</v>
      </c>
      <c r="F28" s="22">
        <f t="shared" si="1"/>
        <v>26.264768252044835</v>
      </c>
      <c r="G28" s="20">
        <v>446</v>
      </c>
      <c r="H28" s="19">
        <f t="shared" si="2"/>
        <v>13.51105725537716</v>
      </c>
      <c r="I28" s="23">
        <v>1312</v>
      </c>
      <c r="J28" s="19">
        <f t="shared" si="3"/>
        <v>39.745531657073613</v>
      </c>
      <c r="K28" s="20">
        <v>676</v>
      </c>
      <c r="L28" s="21">
        <f t="shared" si="4"/>
        <v>20.478642835504392</v>
      </c>
    </row>
    <row r="29" spans="2:12" x14ac:dyDescent="0.2">
      <c r="B29" s="15" t="s">
        <v>23</v>
      </c>
      <c r="C29" s="17">
        <v>1708</v>
      </c>
      <c r="D29" s="31">
        <f t="shared" si="0"/>
        <v>0.12643385466324772</v>
      </c>
      <c r="E29" s="20">
        <v>744</v>
      </c>
      <c r="F29" s="22">
        <f t="shared" si="1"/>
        <v>43.559718969555036</v>
      </c>
      <c r="G29" s="20">
        <v>377</v>
      </c>
      <c r="H29" s="19">
        <f t="shared" si="2"/>
        <v>22.072599531615925</v>
      </c>
      <c r="I29" s="20">
        <v>367</v>
      </c>
      <c r="J29" s="19">
        <f t="shared" si="3"/>
        <v>21.487119437939111</v>
      </c>
      <c r="K29" s="20">
        <v>220</v>
      </c>
      <c r="L29" s="21">
        <f t="shared" si="4"/>
        <v>12.880562060889931</v>
      </c>
    </row>
    <row r="30" spans="2:12" x14ac:dyDescent="0.2">
      <c r="B30" s="15" t="s">
        <v>24</v>
      </c>
      <c r="C30" s="17">
        <v>14543</v>
      </c>
      <c r="D30" s="31">
        <f t="shared" si="0"/>
        <v>1.0765383772644097</v>
      </c>
      <c r="E30" s="23">
        <v>5171</v>
      </c>
      <c r="F30" s="22">
        <f t="shared" si="1"/>
        <v>35.556625180499211</v>
      </c>
      <c r="G30" s="23">
        <v>2031</v>
      </c>
      <c r="H30" s="19">
        <f t="shared" si="2"/>
        <v>13.965481675032661</v>
      </c>
      <c r="I30" s="23">
        <v>3948</v>
      </c>
      <c r="J30" s="19">
        <f t="shared" si="3"/>
        <v>27.14708106993055</v>
      </c>
      <c r="K30" s="23">
        <v>3393</v>
      </c>
      <c r="L30" s="21">
        <f t="shared" si="4"/>
        <v>23.330812074537576</v>
      </c>
    </row>
    <row r="31" spans="2:12" x14ac:dyDescent="0.2">
      <c r="B31" s="15" t="s">
        <v>25</v>
      </c>
      <c r="C31" s="17">
        <v>84542</v>
      </c>
      <c r="D31" s="31">
        <f t="shared" si="0"/>
        <v>6.2581797078104735</v>
      </c>
      <c r="E31" s="23">
        <v>49453</v>
      </c>
      <c r="F31" s="22">
        <f t="shared" si="1"/>
        <v>58.495185824797147</v>
      </c>
      <c r="G31" s="23">
        <v>4805</v>
      </c>
      <c r="H31" s="19">
        <f t="shared" si="2"/>
        <v>5.6835655650445931</v>
      </c>
      <c r="I31" s="23">
        <v>20991</v>
      </c>
      <c r="J31" s="19">
        <f t="shared" si="3"/>
        <v>24.829079037638095</v>
      </c>
      <c r="K31" s="23">
        <v>9293</v>
      </c>
      <c r="L31" s="21">
        <f t="shared" si="4"/>
        <v>10.992169572520167</v>
      </c>
    </row>
    <row r="32" spans="2:12" x14ac:dyDescent="0.2">
      <c r="B32" s="15" t="s">
        <v>26</v>
      </c>
      <c r="C32" s="17">
        <v>5516</v>
      </c>
      <c r="D32" s="31">
        <f t="shared" si="0"/>
        <v>0.40831916997802953</v>
      </c>
      <c r="E32" s="23">
        <v>2784</v>
      </c>
      <c r="F32" s="22">
        <f t="shared" si="1"/>
        <v>50.471356055112402</v>
      </c>
      <c r="G32" s="20">
        <v>562</v>
      </c>
      <c r="H32" s="19">
        <f t="shared" si="2"/>
        <v>10.188542422044961</v>
      </c>
      <c r="I32" s="23">
        <v>1064</v>
      </c>
      <c r="J32" s="19">
        <f t="shared" si="3"/>
        <v>19.289340101522843</v>
      </c>
      <c r="K32" s="23">
        <v>1106</v>
      </c>
      <c r="L32" s="21">
        <f t="shared" si="4"/>
        <v>20.050761421319795</v>
      </c>
    </row>
    <row r="33" spans="2:12" x14ac:dyDescent="0.2">
      <c r="B33" s="15" t="s">
        <v>27</v>
      </c>
      <c r="C33" s="17">
        <v>9515</v>
      </c>
      <c r="D33" s="31">
        <f t="shared" si="0"/>
        <v>0.70434316576159373</v>
      </c>
      <c r="E33" s="23">
        <v>5636</v>
      </c>
      <c r="F33" s="22">
        <f t="shared" si="1"/>
        <v>59.232790331056229</v>
      </c>
      <c r="G33" s="20">
        <v>543</v>
      </c>
      <c r="H33" s="19">
        <f t="shared" si="2"/>
        <v>5.7067787703625852</v>
      </c>
      <c r="I33" s="23">
        <v>2242</v>
      </c>
      <c r="J33" s="19">
        <f t="shared" si="3"/>
        <v>23.562795585916973</v>
      </c>
      <c r="K33" s="23">
        <v>1094</v>
      </c>
      <c r="L33" s="21">
        <f t="shared" si="4"/>
        <v>11.497635312664215</v>
      </c>
    </row>
    <row r="34" spans="2:12" x14ac:dyDescent="0.2">
      <c r="B34" s="15" t="s">
        <v>28</v>
      </c>
      <c r="C34" s="17">
        <v>13147</v>
      </c>
      <c r="D34" s="31">
        <f t="shared" si="0"/>
        <v>0.97320016818367561</v>
      </c>
      <c r="E34" s="23">
        <v>3684</v>
      </c>
      <c r="F34" s="22">
        <f t="shared" si="1"/>
        <v>28.021601886361907</v>
      </c>
      <c r="G34" s="23">
        <v>1498</v>
      </c>
      <c r="H34" s="19">
        <f t="shared" si="2"/>
        <v>11.394234426104815</v>
      </c>
      <c r="I34" s="23">
        <v>5014</v>
      </c>
      <c r="J34" s="19">
        <f t="shared" si="3"/>
        <v>38.137978245987682</v>
      </c>
      <c r="K34" s="23">
        <v>2951</v>
      </c>
      <c r="L34" s="21">
        <f t="shared" si="4"/>
        <v>22.446185441545598</v>
      </c>
    </row>
    <row r="35" spans="2:12" x14ac:dyDescent="0.2">
      <c r="B35" s="15" t="s">
        <v>29</v>
      </c>
      <c r="C35" s="17">
        <v>2152</v>
      </c>
      <c r="D35" s="31">
        <f t="shared" si="0"/>
        <v>0.15930073491528635</v>
      </c>
      <c r="E35" s="23">
        <v>1133</v>
      </c>
      <c r="F35" s="22">
        <f t="shared" si="1"/>
        <v>52.64869888475836</v>
      </c>
      <c r="G35" s="20">
        <v>204</v>
      </c>
      <c r="H35" s="19">
        <f t="shared" si="2"/>
        <v>9.4795539033457246</v>
      </c>
      <c r="I35" s="20">
        <v>533</v>
      </c>
      <c r="J35" s="19">
        <f t="shared" si="3"/>
        <v>24.767657992565056</v>
      </c>
      <c r="K35" s="20">
        <v>282</v>
      </c>
      <c r="L35" s="21">
        <f t="shared" si="4"/>
        <v>13.104089219330856</v>
      </c>
    </row>
    <row r="36" spans="2:12" ht="17" thickBot="1" x14ac:dyDescent="0.25">
      <c r="B36" s="16" t="s">
        <v>30</v>
      </c>
      <c r="C36" s="25">
        <v>44633</v>
      </c>
      <c r="D36" s="32">
        <f t="shared" si="0"/>
        <v>3.3039357348856768</v>
      </c>
      <c r="E36" s="28">
        <v>24363</v>
      </c>
      <c r="F36" s="30">
        <f t="shared" si="1"/>
        <v>54.585172406067258</v>
      </c>
      <c r="G36" s="28">
        <v>3571</v>
      </c>
      <c r="H36" s="27">
        <f t="shared" si="2"/>
        <v>8.0008065780924422</v>
      </c>
      <c r="I36" s="28">
        <v>11683</v>
      </c>
      <c r="J36" s="27">
        <f t="shared" si="3"/>
        <v>26.175699594470458</v>
      </c>
      <c r="K36" s="28">
        <v>5016</v>
      </c>
      <c r="L36" s="29">
        <f t="shared" si="4"/>
        <v>11.238321421369839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60665-F281-3248-B4E7-AF7AD884E458}">
  <dimension ref="C3:G39"/>
  <sheetViews>
    <sheetView zoomScale="88" workbookViewId="0">
      <selection activeCell="H42" sqref="H42"/>
    </sheetView>
  </sheetViews>
  <sheetFormatPr baseColWidth="10" defaultRowHeight="16" x14ac:dyDescent="0.2"/>
  <cols>
    <col min="3" max="3" width="37.5" bestFit="1" customWidth="1"/>
    <col min="4" max="6" width="15.83203125" customWidth="1"/>
    <col min="7" max="7" width="15.83203125" style="36" customWidth="1"/>
  </cols>
  <sheetData>
    <row r="3" spans="3:7" x14ac:dyDescent="0.2">
      <c r="C3" s="37" t="s">
        <v>57</v>
      </c>
      <c r="D3" s="38" t="s">
        <v>58</v>
      </c>
      <c r="E3" s="38" t="s">
        <v>59</v>
      </c>
      <c r="F3" s="38" t="s">
        <v>54</v>
      </c>
      <c r="G3" s="39" t="s">
        <v>55</v>
      </c>
    </row>
    <row r="4" spans="3:7" x14ac:dyDescent="0.2">
      <c r="C4" s="34" t="s">
        <v>1</v>
      </c>
      <c r="D4" s="35">
        <v>3823</v>
      </c>
      <c r="E4" s="35">
        <v>3841</v>
      </c>
      <c r="F4" s="35">
        <f>E4-D4</f>
        <v>18</v>
      </c>
      <c r="G4" s="45">
        <f>(E4-D4)/D4*100</f>
        <v>0.47083442322783153</v>
      </c>
    </row>
    <row r="5" spans="3:7" x14ac:dyDescent="0.2">
      <c r="C5" s="40" t="s">
        <v>0</v>
      </c>
      <c r="D5" s="43">
        <v>471025</v>
      </c>
      <c r="E5" s="43">
        <v>477215</v>
      </c>
      <c r="F5" s="43">
        <f t="shared" ref="F5:F38" si="0">E5-D5</f>
        <v>6190</v>
      </c>
      <c r="G5" s="46">
        <f>(E5-D5)/D5*100</f>
        <v>1.3141552996125472</v>
      </c>
    </row>
    <row r="6" spans="3:7" x14ac:dyDescent="0.2">
      <c r="C6" s="34" t="s">
        <v>2</v>
      </c>
      <c r="D6" s="35">
        <v>153152</v>
      </c>
      <c r="E6" s="35">
        <v>154208</v>
      </c>
      <c r="F6" s="35">
        <f t="shared" si="0"/>
        <v>1056</v>
      </c>
      <c r="G6" s="45">
        <f>(E6-D6)/D6*100</f>
        <v>0.68951107396573341</v>
      </c>
    </row>
    <row r="7" spans="3:7" x14ac:dyDescent="0.2">
      <c r="C7" s="34" t="s">
        <v>3</v>
      </c>
      <c r="D7" s="35">
        <v>10959</v>
      </c>
      <c r="E7" s="35">
        <v>10989</v>
      </c>
      <c r="F7" s="35">
        <f t="shared" si="0"/>
        <v>30</v>
      </c>
      <c r="G7" s="45">
        <f t="shared" ref="G7:G37" si="1">(E7-D7)/D7*100</f>
        <v>0.27374760470845877</v>
      </c>
    </row>
    <row r="8" spans="3:7" x14ac:dyDescent="0.2">
      <c r="C8" s="34" t="s">
        <v>4</v>
      </c>
      <c r="D8" s="35">
        <v>10780</v>
      </c>
      <c r="E8" s="35">
        <v>10822</v>
      </c>
      <c r="F8" s="35">
        <f t="shared" si="0"/>
        <v>42</v>
      </c>
      <c r="G8" s="45">
        <f t="shared" si="1"/>
        <v>0.38961038961038963</v>
      </c>
    </row>
    <row r="9" spans="3:7" x14ac:dyDescent="0.2">
      <c r="C9" s="34" t="s">
        <v>5</v>
      </c>
      <c r="D9" s="35">
        <v>3383</v>
      </c>
      <c r="E9" s="35">
        <v>3405</v>
      </c>
      <c r="F9" s="35">
        <f t="shared" si="0"/>
        <v>22</v>
      </c>
      <c r="G9" s="45">
        <f t="shared" si="1"/>
        <v>0.65031037540644399</v>
      </c>
    </row>
    <row r="10" spans="3:7" x14ac:dyDescent="0.2">
      <c r="C10" s="34" t="s">
        <v>6</v>
      </c>
      <c r="D10" s="35">
        <v>2407</v>
      </c>
      <c r="E10" s="35">
        <v>2428</v>
      </c>
      <c r="F10" s="35">
        <f t="shared" si="0"/>
        <v>21</v>
      </c>
      <c r="G10" s="45">
        <f t="shared" si="1"/>
        <v>0.8724553385957623</v>
      </c>
    </row>
    <row r="11" spans="3:7" x14ac:dyDescent="0.2">
      <c r="C11" s="34" t="s">
        <v>7</v>
      </c>
      <c r="D11" s="35">
        <v>157993</v>
      </c>
      <c r="E11" s="35">
        <v>159999</v>
      </c>
      <c r="F11" s="35">
        <f t="shared" si="0"/>
        <v>2006</v>
      </c>
      <c r="G11" s="45">
        <f t="shared" si="1"/>
        <v>1.2696765046552696</v>
      </c>
    </row>
    <row r="12" spans="3:7" x14ac:dyDescent="0.2">
      <c r="C12" s="34" t="s">
        <v>8</v>
      </c>
      <c r="D12" s="35">
        <v>33345</v>
      </c>
      <c r="E12" s="35">
        <v>33497</v>
      </c>
      <c r="F12" s="35">
        <f t="shared" si="0"/>
        <v>152</v>
      </c>
      <c r="G12" s="45">
        <f t="shared" si="1"/>
        <v>0.45584045584045579</v>
      </c>
    </row>
    <row r="13" spans="3:7" x14ac:dyDescent="0.2">
      <c r="C13" s="34" t="s">
        <v>9</v>
      </c>
      <c r="D13" s="35">
        <v>2866</v>
      </c>
      <c r="E13" s="35">
        <v>2874</v>
      </c>
      <c r="F13" s="35">
        <f t="shared" si="0"/>
        <v>8</v>
      </c>
      <c r="G13" s="45">
        <f t="shared" si="1"/>
        <v>0.27913468248429868</v>
      </c>
    </row>
    <row r="14" spans="3:7" x14ac:dyDescent="0.2">
      <c r="C14" s="34" t="s">
        <v>10</v>
      </c>
      <c r="D14" s="35">
        <v>67672</v>
      </c>
      <c r="E14" s="35">
        <v>68346</v>
      </c>
      <c r="F14" s="35">
        <f t="shared" si="0"/>
        <v>674</v>
      </c>
      <c r="G14" s="45">
        <f t="shared" si="1"/>
        <v>0.99598061236552782</v>
      </c>
    </row>
    <row r="15" spans="3:7" x14ac:dyDescent="0.2">
      <c r="C15" s="34" t="s">
        <v>11</v>
      </c>
      <c r="D15" s="35">
        <v>14314</v>
      </c>
      <c r="E15" s="35">
        <v>14402</v>
      </c>
      <c r="F15" s="35">
        <f t="shared" si="0"/>
        <v>88</v>
      </c>
      <c r="G15" s="45">
        <f t="shared" si="1"/>
        <v>0.61478273019421548</v>
      </c>
    </row>
    <row r="16" spans="3:7" x14ac:dyDescent="0.2">
      <c r="C16" s="34" t="s">
        <v>12</v>
      </c>
      <c r="D16" s="35">
        <v>1792</v>
      </c>
      <c r="E16" s="35">
        <v>4641</v>
      </c>
      <c r="F16" s="35">
        <f t="shared" si="0"/>
        <v>2849</v>
      </c>
      <c r="G16" s="45">
        <f t="shared" si="1"/>
        <v>158.984375</v>
      </c>
    </row>
    <row r="17" spans="3:7" x14ac:dyDescent="0.2">
      <c r="C17" s="34" t="s">
        <v>13</v>
      </c>
      <c r="D17" s="35">
        <v>4236</v>
      </c>
      <c r="E17" s="35">
        <v>4261</v>
      </c>
      <c r="F17" s="35">
        <f t="shared" si="0"/>
        <v>25</v>
      </c>
      <c r="G17" s="45">
        <f t="shared" si="1"/>
        <v>0.59017941454202083</v>
      </c>
    </row>
    <row r="18" spans="3:7" x14ac:dyDescent="0.2">
      <c r="C18" s="34" t="s">
        <v>38</v>
      </c>
      <c r="D18" s="35">
        <v>6035</v>
      </c>
      <c r="E18" s="35">
        <v>6100</v>
      </c>
      <c r="F18" s="35">
        <f t="shared" si="0"/>
        <v>65</v>
      </c>
      <c r="G18" s="45">
        <f t="shared" si="1"/>
        <v>1.0770505385252693</v>
      </c>
    </row>
    <row r="19" spans="3:7" x14ac:dyDescent="0.2">
      <c r="C19" s="34" t="s">
        <v>14</v>
      </c>
      <c r="D19" s="35">
        <v>13442</v>
      </c>
      <c r="E19" s="35">
        <v>13532</v>
      </c>
      <c r="F19" s="35">
        <f t="shared" si="0"/>
        <v>90</v>
      </c>
      <c r="G19" s="45">
        <f t="shared" si="1"/>
        <v>0.66954322273471201</v>
      </c>
    </row>
    <row r="20" spans="3:7" x14ac:dyDescent="0.2">
      <c r="C20" s="34" t="s">
        <v>15</v>
      </c>
      <c r="D20" s="35">
        <v>15559</v>
      </c>
      <c r="E20" s="35">
        <v>15687</v>
      </c>
      <c r="F20" s="35">
        <f t="shared" si="0"/>
        <v>128</v>
      </c>
      <c r="G20" s="45">
        <f t="shared" si="1"/>
        <v>0.82267497911176801</v>
      </c>
    </row>
    <row r="21" spans="3:7" x14ac:dyDescent="0.2">
      <c r="C21" s="34" t="s">
        <v>45</v>
      </c>
      <c r="D21" s="35">
        <v>2039</v>
      </c>
      <c r="E21" s="35">
        <v>5495</v>
      </c>
      <c r="F21" s="35">
        <f t="shared" si="0"/>
        <v>3456</v>
      </c>
      <c r="G21" s="45">
        <f t="shared" si="1"/>
        <v>169.49485041687103</v>
      </c>
    </row>
    <row r="22" spans="3:7" x14ac:dyDescent="0.2">
      <c r="C22" s="34" t="s">
        <v>16</v>
      </c>
      <c r="D22" s="35">
        <v>13091</v>
      </c>
      <c r="E22" s="35">
        <v>13186</v>
      </c>
      <c r="F22" s="35">
        <f t="shared" si="0"/>
        <v>95</v>
      </c>
      <c r="G22" s="45">
        <f t="shared" si="1"/>
        <v>0.72568940493468792</v>
      </c>
    </row>
    <row r="23" spans="3:7" x14ac:dyDescent="0.2">
      <c r="C23" s="34" t="s">
        <v>17</v>
      </c>
      <c r="D23" s="35">
        <v>13976</v>
      </c>
      <c r="E23" s="35">
        <v>14085</v>
      </c>
      <c r="F23" s="35">
        <f t="shared" si="0"/>
        <v>109</v>
      </c>
      <c r="G23" s="45">
        <f t="shared" si="1"/>
        <v>0.77990841442472814</v>
      </c>
    </row>
    <row r="24" spans="3:7" x14ac:dyDescent="0.2">
      <c r="C24" s="34" t="s">
        <v>18</v>
      </c>
      <c r="D24" s="35">
        <v>20794</v>
      </c>
      <c r="E24" s="35">
        <v>21112</v>
      </c>
      <c r="F24" s="35">
        <f t="shared" si="0"/>
        <v>318</v>
      </c>
      <c r="G24" s="45">
        <f t="shared" si="1"/>
        <v>1.5292872944118496</v>
      </c>
    </row>
    <row r="25" spans="3:7" x14ac:dyDescent="0.2">
      <c r="C25" s="34" t="s">
        <v>19</v>
      </c>
      <c r="D25" s="35">
        <v>2735</v>
      </c>
      <c r="E25" s="35">
        <v>2768</v>
      </c>
      <c r="F25" s="35">
        <f t="shared" si="0"/>
        <v>33</v>
      </c>
      <c r="G25" s="45">
        <f t="shared" si="1"/>
        <v>1.206581352833638</v>
      </c>
    </row>
    <row r="26" spans="3:7" x14ac:dyDescent="0.2">
      <c r="C26" s="34" t="s">
        <v>20</v>
      </c>
      <c r="D26" s="35">
        <v>15947</v>
      </c>
      <c r="E26" s="35">
        <v>16153</v>
      </c>
      <c r="F26" s="35">
        <f t="shared" si="0"/>
        <v>206</v>
      </c>
      <c r="G26" s="45">
        <f t="shared" si="1"/>
        <v>1.2917790179971154</v>
      </c>
    </row>
    <row r="27" spans="3:7" x14ac:dyDescent="0.2">
      <c r="C27" s="34" t="s">
        <v>21</v>
      </c>
      <c r="D27" s="35">
        <v>3277</v>
      </c>
      <c r="E27" s="35">
        <v>3286</v>
      </c>
      <c r="F27" s="35">
        <f t="shared" si="0"/>
        <v>9</v>
      </c>
      <c r="G27" s="45">
        <f t="shared" si="1"/>
        <v>0.27464144034177601</v>
      </c>
    </row>
    <row r="28" spans="3:7" x14ac:dyDescent="0.2">
      <c r="C28" s="34" t="s">
        <v>46</v>
      </c>
      <c r="D28" s="35">
        <v>108510</v>
      </c>
      <c r="E28" s="35">
        <v>109515</v>
      </c>
      <c r="F28" s="35">
        <f t="shared" si="0"/>
        <v>1005</v>
      </c>
      <c r="G28" s="45">
        <f t="shared" si="1"/>
        <v>0.92618191871716893</v>
      </c>
    </row>
    <row r="29" spans="3:7" x14ac:dyDescent="0.2">
      <c r="C29" s="34" t="s">
        <v>22</v>
      </c>
      <c r="D29" s="35">
        <v>3273</v>
      </c>
      <c r="E29" s="35">
        <v>3301</v>
      </c>
      <c r="F29" s="35">
        <f t="shared" si="0"/>
        <v>28</v>
      </c>
      <c r="G29" s="45">
        <f t="shared" si="1"/>
        <v>0.85548426520012222</v>
      </c>
    </row>
    <row r="30" spans="3:7" x14ac:dyDescent="0.2">
      <c r="C30" s="34" t="s">
        <v>23</v>
      </c>
      <c r="D30" s="35">
        <v>1708</v>
      </c>
      <c r="E30" s="35">
        <v>1708</v>
      </c>
      <c r="F30" s="35">
        <f t="shared" si="0"/>
        <v>0</v>
      </c>
      <c r="G30" s="45">
        <f t="shared" si="1"/>
        <v>0</v>
      </c>
    </row>
    <row r="31" spans="3:7" x14ac:dyDescent="0.2">
      <c r="C31" s="34" t="s">
        <v>24</v>
      </c>
      <c r="D31" s="35">
        <v>38082</v>
      </c>
      <c r="E31" s="35">
        <v>14543</v>
      </c>
      <c r="F31" s="35">
        <f t="shared" si="0"/>
        <v>-23539</v>
      </c>
      <c r="G31" s="45">
        <f t="shared" si="1"/>
        <v>-61.811354445669878</v>
      </c>
    </row>
    <row r="32" spans="3:7" x14ac:dyDescent="0.2">
      <c r="C32" s="34" t="s">
        <v>25</v>
      </c>
      <c r="D32" s="35">
        <v>83970</v>
      </c>
      <c r="E32" s="35">
        <v>84542</v>
      </c>
      <c r="F32" s="35">
        <f t="shared" si="0"/>
        <v>572</v>
      </c>
      <c r="G32" s="45">
        <f t="shared" si="1"/>
        <v>0.68119566511849472</v>
      </c>
    </row>
    <row r="33" spans="3:7" x14ac:dyDescent="0.2">
      <c r="C33" s="34" t="s">
        <v>26</v>
      </c>
      <c r="D33" s="35">
        <v>13954</v>
      </c>
      <c r="E33" s="35">
        <v>5516</v>
      </c>
      <c r="F33" s="35">
        <f t="shared" si="0"/>
        <v>-8438</v>
      </c>
      <c r="G33" s="45">
        <f t="shared" si="1"/>
        <v>-60.470116095743151</v>
      </c>
    </row>
    <row r="34" spans="3:7" x14ac:dyDescent="0.2">
      <c r="C34" s="34" t="s">
        <v>27</v>
      </c>
      <c r="D34" s="35">
        <v>9457</v>
      </c>
      <c r="E34" s="35">
        <v>9515</v>
      </c>
      <c r="F34" s="35">
        <f t="shared" si="0"/>
        <v>58</v>
      </c>
      <c r="G34" s="45">
        <f t="shared" si="1"/>
        <v>0.61330231574495075</v>
      </c>
    </row>
    <row r="35" spans="3:7" x14ac:dyDescent="0.2">
      <c r="C35" s="34" t="s">
        <v>28</v>
      </c>
      <c r="D35" s="35">
        <v>13067</v>
      </c>
      <c r="E35" s="35">
        <v>13147</v>
      </c>
      <c r="F35" s="35">
        <f t="shared" si="0"/>
        <v>80</v>
      </c>
      <c r="G35" s="45">
        <f t="shared" si="1"/>
        <v>0.61222927986530951</v>
      </c>
    </row>
    <row r="36" spans="3:7" x14ac:dyDescent="0.2">
      <c r="C36" s="34" t="s">
        <v>29</v>
      </c>
      <c r="D36" s="35">
        <v>2122</v>
      </c>
      <c r="E36" s="35">
        <v>2152</v>
      </c>
      <c r="F36" s="35">
        <f t="shared" si="0"/>
        <v>30</v>
      </c>
      <c r="G36" s="45">
        <f t="shared" si="1"/>
        <v>1.413760603204524</v>
      </c>
    </row>
    <row r="37" spans="3:7" x14ac:dyDescent="0.2">
      <c r="C37" s="34" t="s">
        <v>30</v>
      </c>
      <c r="D37" s="35">
        <v>43793</v>
      </c>
      <c r="E37" s="35">
        <v>44633</v>
      </c>
      <c r="F37" s="35">
        <f t="shared" si="0"/>
        <v>840</v>
      </c>
      <c r="G37" s="45">
        <f t="shared" si="1"/>
        <v>1.9181147672002377</v>
      </c>
    </row>
    <row r="38" spans="3:7" x14ac:dyDescent="0.2">
      <c r="C38" s="42" t="s">
        <v>56</v>
      </c>
      <c r="D38" s="41">
        <f>SUM(D3:D36)</f>
        <v>1318785</v>
      </c>
      <c r="E38" s="41">
        <f>SUM(E3:E36)</f>
        <v>1306271</v>
      </c>
      <c r="F38" s="44">
        <f t="shared" si="0"/>
        <v>-12514</v>
      </c>
      <c r="G38" s="39">
        <f>(E38-D38)/D38</f>
        <v>-9.4890372577789411E-3</v>
      </c>
    </row>
    <row r="39" spans="3:7" x14ac:dyDescent="0.2">
      <c r="D39" s="33"/>
      <c r="E39" s="33"/>
      <c r="F39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6AB75-170F-5047-9347-2DBD73A6C9D7}">
  <dimension ref="A2:C4"/>
  <sheetViews>
    <sheetView workbookViewId="0">
      <selection activeCell="B4" sqref="B4"/>
    </sheetView>
  </sheetViews>
  <sheetFormatPr baseColWidth="10" defaultRowHeight="16" x14ac:dyDescent="0.2"/>
  <cols>
    <col min="1" max="1" width="13.1640625" bestFit="1" customWidth="1"/>
    <col min="2" max="2" width="49" bestFit="1" customWidth="1"/>
  </cols>
  <sheetData>
    <row r="2" spans="1:3" x14ac:dyDescent="0.2">
      <c r="A2" s="2" t="s">
        <v>40</v>
      </c>
      <c r="B2" s="4" t="s">
        <v>39</v>
      </c>
      <c r="C2" s="2"/>
    </row>
    <row r="3" spans="1:3" x14ac:dyDescent="0.2">
      <c r="A3" s="2" t="s">
        <v>41</v>
      </c>
      <c r="B3" s="1" t="s">
        <v>42</v>
      </c>
      <c r="C3" s="1"/>
    </row>
    <row r="4" spans="1:3" x14ac:dyDescent="0.2">
      <c r="A4" s="2" t="s">
        <v>43</v>
      </c>
      <c r="B4" s="3" t="s">
        <v>44</v>
      </c>
      <c r="C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Região Metropolitana BH</vt:lpstr>
      <vt:lpstr>Total Julho</vt:lpstr>
      <vt:lpstr>Total Agosto</vt:lpstr>
      <vt:lpstr>Variação Julho -Agosto</vt:lpstr>
      <vt:lpstr>Fonte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WELLINGTON MIGLIARI</dc:creator>
  <cp:lastModifiedBy>WELLINGTON MIGLIARI</cp:lastModifiedBy>
  <dcterms:created xsi:type="dcterms:W3CDTF">2021-09-06T08:58:21Z</dcterms:created>
  <dcterms:modified xsi:type="dcterms:W3CDTF">2021-09-10T10:12:43Z</dcterms:modified>
</cp:coreProperties>
</file>