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K13" i="1"/>
  <c r="AK11"/>
  <c r="AM8"/>
  <c r="AK8"/>
  <c r="AK7"/>
  <c r="AK6"/>
  <c r="AG11"/>
  <c r="AG13" s="1"/>
  <c r="AG8"/>
  <c r="AG7"/>
  <c r="AG6"/>
  <c r="AI8" s="1"/>
  <c r="AC11"/>
  <c r="AC13" s="1"/>
  <c r="AC8"/>
  <c r="AC7"/>
  <c r="AC6"/>
  <c r="AE8" s="1"/>
  <c r="Y13"/>
  <c r="Y11"/>
  <c r="AA8"/>
  <c r="Y8"/>
  <c r="Y7"/>
  <c r="Y6"/>
  <c r="U11"/>
  <c r="U13" s="1"/>
  <c r="U8"/>
  <c r="U7"/>
  <c r="U6"/>
  <c r="W8" s="1"/>
  <c r="Q13"/>
  <c r="Q11"/>
  <c r="Q8"/>
  <c r="Q7"/>
  <c r="Q6"/>
  <c r="S8" s="1"/>
  <c r="M6"/>
  <c r="M11"/>
  <c r="M13" s="1"/>
  <c r="M8"/>
  <c r="M7"/>
  <c r="O8"/>
  <c r="K8"/>
  <c r="G8"/>
  <c r="I11"/>
  <c r="I13" s="1"/>
  <c r="I8"/>
  <c r="I7"/>
  <c r="I6"/>
  <c r="E8"/>
  <c r="E9" s="1"/>
  <c r="E7"/>
  <c r="E6"/>
  <c r="E11"/>
  <c r="E13" s="1"/>
  <c r="AK9" l="1"/>
  <c r="AG9"/>
  <c r="AC9"/>
  <c r="Y9"/>
  <c r="U9"/>
  <c r="Q9"/>
  <c r="M9"/>
  <c r="I9"/>
</calcChain>
</file>

<file path=xl/sharedStrings.xml><?xml version="1.0" encoding="utf-8"?>
<sst xmlns="http://schemas.openxmlformats.org/spreadsheetml/2006/main" count="157" uniqueCount="22">
  <si>
    <t>τ</t>
    <phoneticPr fontId="1" type="noConversion"/>
  </si>
  <si>
    <t>20度</t>
    <phoneticPr fontId="1" type="noConversion"/>
  </si>
  <si>
    <r>
      <rPr>
        <sz val="16"/>
        <color theme="1"/>
        <rFont val="黑体"/>
        <family val="3"/>
        <charset val="134"/>
      </rPr>
      <t>1</t>
    </r>
    <r>
      <rPr>
        <sz val="20"/>
        <color theme="1"/>
        <rFont val="黑体"/>
        <family val="3"/>
        <charset val="134"/>
      </rPr>
      <t>/τ</t>
    </r>
    <phoneticPr fontId="1" type="noConversion"/>
  </si>
  <si>
    <r>
      <rPr>
        <sz val="20"/>
        <color theme="1"/>
        <rFont val="黑体"/>
        <family val="3"/>
        <charset val="134"/>
      </rPr>
      <t>R</t>
    </r>
    <r>
      <rPr>
        <sz val="20"/>
        <color theme="1"/>
        <rFont val="宋体"/>
        <family val="2"/>
        <charset val="134"/>
        <scheme val="minor"/>
      </rPr>
      <t>(</t>
    </r>
    <r>
      <rPr>
        <sz val="20"/>
        <color theme="1"/>
        <rFont val="黑体"/>
        <family val="3"/>
        <charset val="134"/>
      </rPr>
      <t>mΩ</t>
    </r>
    <r>
      <rPr>
        <sz val="20"/>
        <color theme="1"/>
        <rFont val="宋体"/>
        <family val="2"/>
        <charset val="134"/>
        <scheme val="minor"/>
      </rPr>
      <t>)</t>
    </r>
    <phoneticPr fontId="1" type="noConversion"/>
  </si>
  <si>
    <t>C(F)</t>
    <phoneticPr fontId="1" type="noConversion"/>
  </si>
  <si>
    <t>SOC</t>
    <phoneticPr fontId="1" type="noConversion"/>
  </si>
  <si>
    <r>
      <t>U</t>
    </r>
    <r>
      <rPr>
        <vertAlign val="subscript"/>
        <sz val="22"/>
        <color theme="1"/>
        <rFont val="黑体"/>
        <family val="3"/>
        <charset val="134"/>
      </rPr>
      <t>oc</t>
    </r>
    <phoneticPr fontId="1" type="noConversion"/>
  </si>
  <si>
    <r>
      <t>U</t>
    </r>
    <r>
      <rPr>
        <vertAlign val="subscript"/>
        <sz val="22"/>
        <color theme="1"/>
        <rFont val="黑体"/>
        <family val="3"/>
        <charset val="134"/>
      </rPr>
      <t>r</t>
    </r>
    <r>
      <rPr>
        <sz val="22"/>
        <color theme="1"/>
        <rFont val="黑体"/>
        <family val="3"/>
        <charset val="134"/>
      </rPr>
      <t>-</t>
    </r>
    <phoneticPr fontId="1" type="noConversion"/>
  </si>
  <si>
    <r>
      <t>U</t>
    </r>
    <r>
      <rPr>
        <vertAlign val="subscript"/>
        <sz val="22"/>
        <color theme="1"/>
        <rFont val="黑体"/>
        <family val="3"/>
        <charset val="134"/>
      </rPr>
      <t>r</t>
    </r>
    <r>
      <rPr>
        <sz val="22"/>
        <color theme="1"/>
        <rFont val="黑体"/>
        <family val="3"/>
        <charset val="134"/>
      </rPr>
      <t>+</t>
    </r>
    <phoneticPr fontId="1" type="noConversion"/>
  </si>
  <si>
    <r>
      <t>U</t>
    </r>
    <r>
      <rPr>
        <vertAlign val="subscript"/>
        <sz val="22"/>
        <color theme="1"/>
        <rFont val="黑体"/>
        <family val="3"/>
        <charset val="134"/>
      </rPr>
      <t>r</t>
    </r>
    <phoneticPr fontId="1" type="noConversion"/>
  </si>
  <si>
    <r>
      <t>U</t>
    </r>
    <r>
      <rPr>
        <vertAlign val="subscript"/>
        <sz val="22"/>
        <color theme="1"/>
        <rFont val="黑体"/>
        <family val="3"/>
        <charset val="134"/>
      </rPr>
      <t>oc</t>
    </r>
    <r>
      <rPr>
        <sz val="22"/>
        <color theme="1"/>
        <rFont val="黑体"/>
        <family val="3"/>
        <charset val="134"/>
      </rPr>
      <t>-</t>
    </r>
    <r>
      <rPr>
        <sz val="16"/>
        <color theme="1"/>
        <rFont val="黑体"/>
        <family val="3"/>
        <charset val="134"/>
      </rPr>
      <t>(放)</t>
    </r>
    <phoneticPr fontId="1" type="noConversion"/>
  </si>
  <si>
    <r>
      <t>U</t>
    </r>
    <r>
      <rPr>
        <vertAlign val="subscript"/>
        <sz val="22"/>
        <color theme="1"/>
        <rFont val="黑体"/>
        <family val="3"/>
        <charset val="134"/>
      </rPr>
      <t>oc</t>
    </r>
    <r>
      <rPr>
        <sz val="22"/>
        <color theme="1"/>
        <rFont val="黑体"/>
        <family val="3"/>
        <charset val="134"/>
      </rPr>
      <t>+</t>
    </r>
    <r>
      <rPr>
        <sz val="16"/>
        <color theme="1"/>
        <rFont val="黑体"/>
        <family val="3"/>
        <charset val="134"/>
      </rPr>
      <t>(充)</t>
    </r>
    <phoneticPr fontId="1" type="noConversion"/>
  </si>
  <si>
    <t>cycle             T</t>
    <phoneticPr fontId="1" type="noConversion"/>
  </si>
  <si>
    <r>
      <t>U</t>
    </r>
    <r>
      <rPr>
        <vertAlign val="subscript"/>
        <sz val="22"/>
        <color theme="1"/>
        <rFont val="黑体"/>
        <family val="3"/>
        <charset val="134"/>
      </rPr>
      <t>p</t>
    </r>
    <r>
      <rPr>
        <sz val="22"/>
        <color theme="1"/>
        <rFont val="黑体"/>
        <family val="3"/>
        <charset val="134"/>
      </rPr>
      <t>(0)</t>
    </r>
    <phoneticPr fontId="1" type="noConversion"/>
  </si>
  <si>
    <t>RMSE(τ)</t>
    <phoneticPr fontId="1" type="noConversion"/>
  </si>
  <si>
    <t>RMSE(Rp)</t>
  </si>
  <si>
    <t>RMSE(Rp)</t>
    <phoneticPr fontId="1" type="noConversion"/>
  </si>
  <si>
    <t>放电末</t>
    <phoneticPr fontId="1" type="noConversion"/>
  </si>
  <si>
    <t>放搁初</t>
    <phoneticPr fontId="1" type="noConversion"/>
  </si>
  <si>
    <t>充电末</t>
    <phoneticPr fontId="1" type="noConversion"/>
  </si>
  <si>
    <t>充搁初</t>
    <phoneticPr fontId="1" type="noConversion"/>
  </si>
  <si>
    <t>0次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</si>
</sst>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黑体"/>
      <family val="3"/>
      <charset val="134"/>
    </font>
    <font>
      <sz val="16"/>
      <color theme="1"/>
      <name val="黑体"/>
      <family val="3"/>
      <charset val="134"/>
    </font>
    <font>
      <sz val="20"/>
      <color theme="1"/>
      <name val="宋体"/>
      <family val="2"/>
      <charset val="134"/>
      <scheme val="minor"/>
    </font>
    <font>
      <vertAlign val="subscript"/>
      <sz val="22"/>
      <color theme="1"/>
      <name val="黑体"/>
      <family val="3"/>
      <charset val="134"/>
    </font>
    <font>
      <sz val="2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 diagonalDown="1">
      <left/>
      <right/>
      <top/>
      <bottom/>
      <diagonal style="thick">
        <color auto="1"/>
      </diagonal>
    </border>
    <border>
      <left style="thick">
        <color theme="5"/>
      </left>
      <right/>
      <top style="thick">
        <color theme="5"/>
      </top>
      <bottom/>
      <diagonal/>
    </border>
    <border>
      <left/>
      <right style="thick">
        <color theme="5"/>
      </right>
      <top style="thick">
        <color theme="5"/>
      </top>
      <bottom/>
      <diagonal/>
    </border>
    <border>
      <left style="thick">
        <color theme="5"/>
      </left>
      <right/>
      <top/>
      <bottom/>
      <diagonal/>
    </border>
    <border>
      <left/>
      <right style="thick">
        <color theme="5"/>
      </right>
      <top/>
      <bottom/>
      <diagonal/>
    </border>
    <border>
      <left style="thick">
        <color theme="5"/>
      </left>
      <right/>
      <top/>
      <bottom style="thick">
        <color theme="5"/>
      </bottom>
      <diagonal/>
    </border>
    <border>
      <left/>
      <right style="thick">
        <color theme="5"/>
      </right>
      <top/>
      <bottom style="thick">
        <color theme="5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4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M115"/>
  <sheetViews>
    <sheetView tabSelected="1" workbookViewId="0">
      <selection activeCell="G13" sqref="G13"/>
    </sheetView>
  </sheetViews>
  <sheetFormatPr defaultRowHeight="13.5"/>
  <cols>
    <col min="1" max="1" width="20.625" customWidth="1"/>
    <col min="4" max="75" width="12.625" customWidth="1"/>
  </cols>
  <sheetData>
    <row r="2" spans="1:39" ht="35.1" customHeight="1">
      <c r="A2" s="3" t="s">
        <v>12</v>
      </c>
      <c r="D2" s="1" t="s">
        <v>1</v>
      </c>
      <c r="E2" s="1"/>
      <c r="F2" s="1"/>
      <c r="G2" s="1"/>
    </row>
    <row r="3" spans="1:39" ht="30" customHeight="1">
      <c r="A3" s="1" t="s">
        <v>21</v>
      </c>
      <c r="B3" s="1" t="s">
        <v>5</v>
      </c>
      <c r="C3" s="1"/>
      <c r="D3" s="1">
        <v>1</v>
      </c>
      <c r="E3" s="1"/>
      <c r="F3" s="1"/>
      <c r="G3" s="1"/>
      <c r="H3" s="1">
        <v>0.86939999999999995</v>
      </c>
      <c r="I3" s="1"/>
      <c r="J3" s="1"/>
      <c r="K3" s="1"/>
      <c r="L3" s="1">
        <v>0.73880000000000001</v>
      </c>
      <c r="M3" s="1"/>
      <c r="N3" s="1"/>
      <c r="O3" s="1"/>
      <c r="P3" s="1">
        <v>0.60819999999999996</v>
      </c>
      <c r="Q3" s="1"/>
      <c r="R3" s="1"/>
      <c r="S3" s="1"/>
      <c r="T3" s="1">
        <v>0.47760000000000002</v>
      </c>
      <c r="U3" s="1"/>
      <c r="V3" s="1"/>
      <c r="W3" s="1"/>
      <c r="X3" s="1">
        <v>0.34699999999999998</v>
      </c>
      <c r="Y3" s="1"/>
      <c r="Z3" s="1"/>
      <c r="AA3" s="1"/>
      <c r="AB3" s="1">
        <v>0.21640000000000001</v>
      </c>
      <c r="AC3" s="1"/>
      <c r="AD3" s="1"/>
      <c r="AE3" s="1"/>
      <c r="AF3" s="1">
        <v>8.5800000000000001E-2</v>
      </c>
      <c r="AG3" s="1"/>
      <c r="AH3" s="1"/>
      <c r="AI3" s="1"/>
      <c r="AJ3" s="1">
        <v>0</v>
      </c>
      <c r="AK3" s="1"/>
      <c r="AL3" s="1"/>
      <c r="AM3" s="1"/>
    </row>
    <row r="4" spans="1:39" ht="27" customHeight="1">
      <c r="A4" s="1"/>
      <c r="B4" s="1">
        <v>1</v>
      </c>
      <c r="C4" s="1"/>
      <c r="D4" s="2" t="s">
        <v>10</v>
      </c>
      <c r="E4">
        <v>4162.8999999999996</v>
      </c>
      <c r="F4" t="s">
        <v>17</v>
      </c>
      <c r="G4">
        <v>4050.7</v>
      </c>
      <c r="H4" s="2" t="s">
        <v>10</v>
      </c>
      <c r="I4">
        <v>4022.8</v>
      </c>
      <c r="J4" t="s">
        <v>17</v>
      </c>
      <c r="K4">
        <v>3919.8</v>
      </c>
      <c r="L4" s="2" t="s">
        <v>10</v>
      </c>
      <c r="M4">
        <v>3898.4</v>
      </c>
      <c r="N4" t="s">
        <v>17</v>
      </c>
      <c r="O4">
        <v>3796.8</v>
      </c>
      <c r="P4" s="2" t="s">
        <v>10</v>
      </c>
      <c r="Q4">
        <v>3794.9</v>
      </c>
      <c r="R4" t="s">
        <v>17</v>
      </c>
      <c r="S4">
        <v>3693.8</v>
      </c>
      <c r="T4" s="2" t="s">
        <v>10</v>
      </c>
      <c r="U4">
        <v>3667.5</v>
      </c>
      <c r="V4" t="s">
        <v>17</v>
      </c>
      <c r="W4">
        <v>3572.3</v>
      </c>
      <c r="X4" s="2" t="s">
        <v>10</v>
      </c>
      <c r="Y4">
        <v>3590.3</v>
      </c>
      <c r="Z4" t="s">
        <v>17</v>
      </c>
      <c r="AA4">
        <v>3493.9</v>
      </c>
      <c r="AB4" s="2" t="s">
        <v>10</v>
      </c>
      <c r="AC4">
        <v>3524.3</v>
      </c>
      <c r="AD4" t="s">
        <v>17</v>
      </c>
      <c r="AE4">
        <v>3421.6</v>
      </c>
      <c r="AF4" s="2" t="s">
        <v>10</v>
      </c>
      <c r="AG4">
        <v>3386.3</v>
      </c>
      <c r="AH4" t="s">
        <v>17</v>
      </c>
      <c r="AI4">
        <v>3222.6</v>
      </c>
      <c r="AJ4" s="2" t="s">
        <v>10</v>
      </c>
      <c r="AK4">
        <v>3307.6</v>
      </c>
      <c r="AL4" t="s">
        <v>17</v>
      </c>
      <c r="AM4">
        <v>2910.4</v>
      </c>
    </row>
    <row r="5" spans="1:39" ht="27" customHeight="1">
      <c r="A5" s="1"/>
      <c r="B5" s="1"/>
      <c r="C5" s="1"/>
      <c r="D5" s="2" t="s">
        <v>11</v>
      </c>
      <c r="E5">
        <v>4171.3</v>
      </c>
      <c r="F5" t="s">
        <v>18</v>
      </c>
      <c r="G5">
        <v>4151.1000000000004</v>
      </c>
      <c r="H5" s="2" t="s">
        <v>11</v>
      </c>
      <c r="I5">
        <v>4031.4</v>
      </c>
      <c r="J5" t="s">
        <v>18</v>
      </c>
      <c r="K5">
        <v>4009.1</v>
      </c>
      <c r="L5" s="2" t="s">
        <v>11</v>
      </c>
      <c r="M5">
        <v>3907.8</v>
      </c>
      <c r="N5" t="s">
        <v>18</v>
      </c>
      <c r="O5">
        <v>3883.9</v>
      </c>
      <c r="P5" s="2" t="s">
        <v>11</v>
      </c>
      <c r="Q5">
        <v>3806.1</v>
      </c>
      <c r="R5" t="s">
        <v>18</v>
      </c>
      <c r="S5">
        <v>3781</v>
      </c>
      <c r="T5" s="2" t="s">
        <v>11</v>
      </c>
      <c r="U5">
        <v>3674</v>
      </c>
      <c r="V5" t="s">
        <v>18</v>
      </c>
      <c r="W5">
        <v>3658.8</v>
      </c>
      <c r="X5" s="2" t="s">
        <v>11</v>
      </c>
      <c r="Y5">
        <v>3596.5</v>
      </c>
      <c r="Z5" t="s">
        <v>18</v>
      </c>
      <c r="AA5">
        <v>3580.4</v>
      </c>
      <c r="AB5" s="2" t="s">
        <v>11</v>
      </c>
      <c r="AC5">
        <v>3531.1</v>
      </c>
      <c r="AD5" t="s">
        <v>18</v>
      </c>
      <c r="AE5">
        <v>3515</v>
      </c>
      <c r="AF5" s="2" t="s">
        <v>11</v>
      </c>
      <c r="AG5">
        <v>3395.9</v>
      </c>
      <c r="AH5" t="s">
        <v>18</v>
      </c>
      <c r="AI5">
        <v>3368</v>
      </c>
      <c r="AJ5" s="2" t="s">
        <v>11</v>
      </c>
      <c r="AK5">
        <v>3325.2</v>
      </c>
      <c r="AL5" t="s">
        <v>18</v>
      </c>
      <c r="AM5">
        <v>3106.7</v>
      </c>
    </row>
    <row r="6" spans="1:39" ht="27" customHeight="1">
      <c r="A6" s="1"/>
      <c r="B6" s="1"/>
      <c r="C6" s="1"/>
      <c r="D6" s="2" t="s">
        <v>6</v>
      </c>
      <c r="E6">
        <f>(E5+E4)/2</f>
        <v>4167.1000000000004</v>
      </c>
      <c r="F6" t="s">
        <v>19</v>
      </c>
      <c r="G6">
        <v>4285.7</v>
      </c>
      <c r="H6" s="2" t="s">
        <v>6</v>
      </c>
      <c r="I6">
        <f>(I5+I4)/2</f>
        <v>4027.1000000000004</v>
      </c>
      <c r="J6" t="s">
        <v>19</v>
      </c>
      <c r="K6">
        <v>4130.7</v>
      </c>
      <c r="L6" s="2" t="s">
        <v>6</v>
      </c>
      <c r="M6">
        <f>(M5+M4)/2</f>
        <v>3903.1000000000004</v>
      </c>
      <c r="N6" t="s">
        <v>19</v>
      </c>
      <c r="O6">
        <v>4005.1</v>
      </c>
      <c r="P6" s="2" t="s">
        <v>6</v>
      </c>
      <c r="Q6">
        <f>(Q5+Q4)/2</f>
        <v>3800.5</v>
      </c>
      <c r="R6" t="s">
        <v>19</v>
      </c>
      <c r="S6">
        <v>3904.6</v>
      </c>
      <c r="T6" s="2" t="s">
        <v>6</v>
      </c>
      <c r="U6">
        <f>(U5+U4)/2</f>
        <v>3670.75</v>
      </c>
      <c r="V6" t="s">
        <v>19</v>
      </c>
      <c r="W6">
        <v>3770.4</v>
      </c>
      <c r="X6" s="2" t="s">
        <v>6</v>
      </c>
      <c r="Y6">
        <f>(Y5+Y4)/2</f>
        <v>3593.4</v>
      </c>
      <c r="Z6" t="s">
        <v>19</v>
      </c>
      <c r="AA6">
        <v>3694.1</v>
      </c>
      <c r="AB6" s="2" t="s">
        <v>6</v>
      </c>
      <c r="AC6">
        <f>(AC5+AC4)/2</f>
        <v>3527.7</v>
      </c>
      <c r="AD6" t="s">
        <v>19</v>
      </c>
      <c r="AE6">
        <v>3634</v>
      </c>
      <c r="AF6" s="2" t="s">
        <v>6</v>
      </c>
      <c r="AG6">
        <f>(AG5+AG4)/2</f>
        <v>3391.1000000000004</v>
      </c>
      <c r="AH6" t="s">
        <v>19</v>
      </c>
      <c r="AI6">
        <v>3530.8</v>
      </c>
      <c r="AJ6" s="2" t="s">
        <v>6</v>
      </c>
      <c r="AK6">
        <f>(AK5+AK4)/2</f>
        <v>3316.3999999999996</v>
      </c>
      <c r="AL6" t="s">
        <v>19</v>
      </c>
      <c r="AM6">
        <v>3505</v>
      </c>
    </row>
    <row r="7" spans="1:39" ht="27" customHeight="1">
      <c r="A7" s="1"/>
      <c r="B7" s="1"/>
      <c r="C7" s="1"/>
      <c r="D7" s="2" t="s">
        <v>7</v>
      </c>
      <c r="E7">
        <f>G5-G4</f>
        <v>100.40000000000055</v>
      </c>
      <c r="F7" t="s">
        <v>20</v>
      </c>
      <c r="G7">
        <v>4182.1000000000004</v>
      </c>
      <c r="H7" s="2" t="s">
        <v>7</v>
      </c>
      <c r="I7">
        <f>K5-K4</f>
        <v>89.299999999999727</v>
      </c>
      <c r="J7" t="s">
        <v>20</v>
      </c>
      <c r="K7">
        <v>4041.4</v>
      </c>
      <c r="L7" s="2" t="s">
        <v>7</v>
      </c>
      <c r="M7">
        <f>O5-O4</f>
        <v>87.099999999999909</v>
      </c>
      <c r="N7" t="s">
        <v>20</v>
      </c>
      <c r="O7">
        <v>3917.4</v>
      </c>
      <c r="P7" s="2" t="s">
        <v>7</v>
      </c>
      <c r="Q7">
        <f>S5-S4</f>
        <v>87.199999999999818</v>
      </c>
      <c r="R7" t="s">
        <v>20</v>
      </c>
      <c r="S7">
        <v>3816.3</v>
      </c>
      <c r="T7" s="2" t="s">
        <v>7</v>
      </c>
      <c r="U7">
        <f>W5-W4</f>
        <v>86.5</v>
      </c>
      <c r="V7" t="s">
        <v>20</v>
      </c>
      <c r="W7">
        <v>3681.7</v>
      </c>
      <c r="X7" s="2" t="s">
        <v>7</v>
      </c>
      <c r="Y7">
        <f>AA5-AA4</f>
        <v>86.5</v>
      </c>
      <c r="Z7" t="s">
        <v>20</v>
      </c>
      <c r="AA7">
        <v>3603.9</v>
      </c>
      <c r="AB7" s="2" t="s">
        <v>7</v>
      </c>
      <c r="AC7">
        <f>AE5-AE4</f>
        <v>93.400000000000091</v>
      </c>
      <c r="AD7" t="s">
        <v>20</v>
      </c>
      <c r="AE7">
        <v>3538.8</v>
      </c>
      <c r="AF7" s="2" t="s">
        <v>7</v>
      </c>
      <c r="AG7">
        <f>AI5-AI4</f>
        <v>145.40000000000009</v>
      </c>
      <c r="AH7" t="s">
        <v>20</v>
      </c>
      <c r="AI7">
        <v>3408.9</v>
      </c>
      <c r="AJ7" s="2" t="s">
        <v>7</v>
      </c>
      <c r="AK7">
        <f>AM5-AM4</f>
        <v>196.29999999999973</v>
      </c>
      <c r="AL7" t="s">
        <v>20</v>
      </c>
      <c r="AM7">
        <v>3360.3</v>
      </c>
    </row>
    <row r="8" spans="1:39" ht="27" customHeight="1">
      <c r="A8" s="1"/>
      <c r="B8" s="1"/>
      <c r="C8" s="1"/>
      <c r="D8" s="2" t="s">
        <v>8</v>
      </c>
      <c r="E8">
        <f>G6-G7</f>
        <v>103.59999999999945</v>
      </c>
      <c r="F8" s="2" t="s">
        <v>13</v>
      </c>
      <c r="G8">
        <f>E6-G5</f>
        <v>16</v>
      </c>
      <c r="H8" s="2" t="s">
        <v>8</v>
      </c>
      <c r="I8">
        <f>K6-K7</f>
        <v>89.299999999999727</v>
      </c>
      <c r="J8" s="2" t="s">
        <v>13</v>
      </c>
      <c r="K8">
        <f>I6-K5</f>
        <v>18.000000000000455</v>
      </c>
      <c r="L8" s="2" t="s">
        <v>8</v>
      </c>
      <c r="M8">
        <f>O6-O7</f>
        <v>87.699999999999818</v>
      </c>
      <c r="N8" s="2" t="s">
        <v>13</v>
      </c>
      <c r="O8">
        <f>M6-O5</f>
        <v>19.200000000000273</v>
      </c>
      <c r="P8" s="2" t="s">
        <v>8</v>
      </c>
      <c r="Q8">
        <f>S6-S7</f>
        <v>88.299999999999727</v>
      </c>
      <c r="R8" s="2" t="s">
        <v>13</v>
      </c>
      <c r="S8">
        <f>Q6-S5</f>
        <v>19.5</v>
      </c>
      <c r="T8" s="2" t="s">
        <v>8</v>
      </c>
      <c r="U8">
        <f>W6-W7</f>
        <v>88.700000000000273</v>
      </c>
      <c r="V8" s="2" t="s">
        <v>13</v>
      </c>
      <c r="W8">
        <f>U6-W5</f>
        <v>11.949999999999818</v>
      </c>
      <c r="X8" s="2" t="s">
        <v>8</v>
      </c>
      <c r="Y8">
        <f>AA6-AA7</f>
        <v>90.199999999999818</v>
      </c>
      <c r="Z8" s="2" t="s">
        <v>13</v>
      </c>
      <c r="AA8">
        <f>Y6-AA5</f>
        <v>13</v>
      </c>
      <c r="AB8" s="2" t="s">
        <v>8</v>
      </c>
      <c r="AC8">
        <f>AE6-AE7</f>
        <v>95.199999999999818</v>
      </c>
      <c r="AD8" s="2" t="s">
        <v>13</v>
      </c>
      <c r="AE8">
        <f>AC6-AE5</f>
        <v>12.699999999999818</v>
      </c>
      <c r="AF8" s="2" t="s">
        <v>8</v>
      </c>
      <c r="AG8">
        <f>AI6-AI7</f>
        <v>121.90000000000009</v>
      </c>
      <c r="AH8" s="2" t="s">
        <v>13</v>
      </c>
      <c r="AI8">
        <f>AG6-AI5</f>
        <v>23.100000000000364</v>
      </c>
      <c r="AJ8" s="2" t="s">
        <v>8</v>
      </c>
      <c r="AK8">
        <f>AM6-AM7</f>
        <v>144.69999999999982</v>
      </c>
      <c r="AL8" s="2" t="s">
        <v>13</v>
      </c>
      <c r="AM8">
        <f>AK6-AM5</f>
        <v>209.69999999999982</v>
      </c>
    </row>
    <row r="9" spans="1:39" ht="27" customHeight="1" thickBot="1">
      <c r="A9" s="1"/>
      <c r="B9" s="1"/>
      <c r="C9" s="1"/>
      <c r="D9" s="2" t="s">
        <v>9</v>
      </c>
      <c r="E9">
        <f>(E7+E8)/2</f>
        <v>102</v>
      </c>
      <c r="F9" t="s">
        <v>14</v>
      </c>
      <c r="H9" s="2" t="s">
        <v>9</v>
      </c>
      <c r="I9">
        <f>(I7+I8)/2</f>
        <v>89.299999999999727</v>
      </c>
      <c r="J9" t="s">
        <v>14</v>
      </c>
      <c r="K9">
        <v>1.3740000000000001</v>
      </c>
      <c r="L9" s="2" t="s">
        <v>9</v>
      </c>
      <c r="M9">
        <f>(M7+M8)/2</f>
        <v>87.399999999999864</v>
      </c>
      <c r="N9" t="s">
        <v>14</v>
      </c>
      <c r="O9">
        <v>1.387</v>
      </c>
      <c r="P9" s="2" t="s">
        <v>9</v>
      </c>
      <c r="Q9">
        <f>(Q7+Q8)/2</f>
        <v>87.749999999999773</v>
      </c>
      <c r="R9" t="s">
        <v>14</v>
      </c>
      <c r="S9">
        <v>1.381</v>
      </c>
      <c r="T9" s="2" t="s">
        <v>9</v>
      </c>
      <c r="U9">
        <f>(U7+U8)/2</f>
        <v>87.600000000000136</v>
      </c>
      <c r="V9" t="s">
        <v>14</v>
      </c>
      <c r="W9">
        <v>0.63019999999999998</v>
      </c>
      <c r="X9" s="2" t="s">
        <v>9</v>
      </c>
      <c r="Y9">
        <f>(Y7+Y8)/2</f>
        <v>88.349999999999909</v>
      </c>
      <c r="Z9" t="s">
        <v>14</v>
      </c>
      <c r="AA9">
        <v>0.78480000000000005</v>
      </c>
      <c r="AB9" s="2" t="s">
        <v>9</v>
      </c>
      <c r="AC9">
        <f>(AC7+AC8)/2</f>
        <v>94.299999999999955</v>
      </c>
      <c r="AD9" t="s">
        <v>14</v>
      </c>
      <c r="AE9">
        <v>0.64990000000000003</v>
      </c>
      <c r="AF9" s="2" t="s">
        <v>9</v>
      </c>
      <c r="AG9">
        <f>(AG7+AG8)/2</f>
        <v>133.65000000000009</v>
      </c>
      <c r="AH9" t="s">
        <v>14</v>
      </c>
      <c r="AI9">
        <v>2.2530000000000001</v>
      </c>
      <c r="AJ9" s="2" t="s">
        <v>9</v>
      </c>
      <c r="AK9">
        <f>(AK7+AK8)/2</f>
        <v>170.49999999999977</v>
      </c>
      <c r="AL9" t="s">
        <v>14</v>
      </c>
      <c r="AM9">
        <v>11.58</v>
      </c>
    </row>
    <row r="10" spans="1:39" ht="27" customHeight="1" thickTop="1">
      <c r="A10" s="1"/>
      <c r="B10" s="1"/>
      <c r="C10" s="1"/>
      <c r="D10" s="4" t="s">
        <v>2</v>
      </c>
      <c r="E10" s="5">
        <v>3.0210000000000001E-2</v>
      </c>
      <c r="F10" t="s">
        <v>16</v>
      </c>
      <c r="H10" s="4" t="s">
        <v>2</v>
      </c>
      <c r="I10" s="5">
        <v>3.4340000000000002E-2</v>
      </c>
      <c r="J10" t="s">
        <v>15</v>
      </c>
      <c r="K10">
        <v>1.0189999999999999</v>
      </c>
      <c r="L10" s="4" t="s">
        <v>2</v>
      </c>
      <c r="M10" s="5">
        <v>3.1099999999999999E-2</v>
      </c>
      <c r="N10" t="s">
        <v>15</v>
      </c>
      <c r="O10">
        <v>1.0580000000000001</v>
      </c>
      <c r="P10" s="4" t="s">
        <v>2</v>
      </c>
      <c r="Q10" s="5">
        <v>2.8840000000000001E-2</v>
      </c>
      <c r="R10" t="s">
        <v>15</v>
      </c>
      <c r="S10">
        <v>0.93959999999999999</v>
      </c>
      <c r="T10" s="4" t="s">
        <v>2</v>
      </c>
      <c r="U10" s="5">
        <v>2.818E-2</v>
      </c>
      <c r="V10" t="s">
        <v>15</v>
      </c>
      <c r="W10">
        <v>1.2390000000000001</v>
      </c>
      <c r="X10" s="4" t="s">
        <v>2</v>
      </c>
      <c r="Y10" s="5">
        <v>3.0300000000000001E-2</v>
      </c>
      <c r="Z10" t="s">
        <v>15</v>
      </c>
      <c r="AA10">
        <v>1.37</v>
      </c>
      <c r="AB10" s="4" t="s">
        <v>2</v>
      </c>
      <c r="AC10" s="5">
        <v>2.7539999999999999E-2</v>
      </c>
      <c r="AD10" t="s">
        <v>15</v>
      </c>
      <c r="AE10">
        <v>1.3140000000000001</v>
      </c>
      <c r="AF10" s="4" t="s">
        <v>2</v>
      </c>
      <c r="AG10" s="5">
        <v>4.0680000000000001E-2</v>
      </c>
      <c r="AH10" t="s">
        <v>15</v>
      </c>
      <c r="AI10">
        <v>1.98</v>
      </c>
      <c r="AJ10" s="4" t="s">
        <v>2</v>
      </c>
      <c r="AK10" s="5">
        <v>0.154</v>
      </c>
      <c r="AL10" t="s">
        <v>15</v>
      </c>
      <c r="AM10">
        <v>9.9260000000000002</v>
      </c>
    </row>
    <row r="11" spans="1:39" ht="27" customHeight="1">
      <c r="A11" s="1"/>
      <c r="B11" s="1"/>
      <c r="C11" s="1"/>
      <c r="D11" s="6" t="s">
        <v>0</v>
      </c>
      <c r="E11" s="7">
        <f>1/E10</f>
        <v>33.101621979476995</v>
      </c>
      <c r="H11" s="6" t="s">
        <v>0</v>
      </c>
      <c r="I11" s="7">
        <f>1/I10</f>
        <v>29.120559114735002</v>
      </c>
      <c r="L11" s="6" t="s">
        <v>0</v>
      </c>
      <c r="M11" s="7">
        <f>1/M10</f>
        <v>32.154340836012864</v>
      </c>
      <c r="P11" s="6" t="s">
        <v>0</v>
      </c>
      <c r="Q11" s="7">
        <f>1/Q10</f>
        <v>34.674063800277388</v>
      </c>
      <c r="T11" s="6" t="s">
        <v>0</v>
      </c>
      <c r="U11" s="7">
        <f>1/U10</f>
        <v>35.486160397444998</v>
      </c>
      <c r="X11" s="6" t="s">
        <v>0</v>
      </c>
      <c r="Y11" s="7">
        <f>1/Y10</f>
        <v>33.003300330032999</v>
      </c>
      <c r="AB11" s="6" t="s">
        <v>0</v>
      </c>
      <c r="AC11" s="7">
        <f>1/AC10</f>
        <v>36.310820624546118</v>
      </c>
      <c r="AF11" s="6" t="s">
        <v>0</v>
      </c>
      <c r="AG11" s="7">
        <f>1/AG10</f>
        <v>24.582104228121928</v>
      </c>
      <c r="AJ11" s="6" t="s">
        <v>0</v>
      </c>
      <c r="AK11" s="7">
        <f>1/AK10</f>
        <v>6.4935064935064934</v>
      </c>
    </row>
    <row r="12" spans="1:39" ht="27" customHeight="1">
      <c r="A12" s="1"/>
      <c r="B12" s="1"/>
      <c r="C12" s="1"/>
      <c r="D12" s="8" t="s">
        <v>3</v>
      </c>
      <c r="E12" s="7">
        <v>29.63</v>
      </c>
      <c r="H12" s="8" t="s">
        <v>3</v>
      </c>
      <c r="I12" s="7">
        <v>39.299999999999997</v>
      </c>
      <c r="L12" s="8" t="s">
        <v>3</v>
      </c>
      <c r="M12" s="7">
        <v>46.05</v>
      </c>
      <c r="P12" s="8" t="s">
        <v>3</v>
      </c>
      <c r="Q12" s="7">
        <v>48.4</v>
      </c>
      <c r="T12" s="8" t="s">
        <v>3</v>
      </c>
      <c r="U12" s="7">
        <v>25.17</v>
      </c>
      <c r="X12" s="8" t="s">
        <v>3</v>
      </c>
      <c r="Y12" s="7">
        <v>22.62</v>
      </c>
      <c r="AB12" s="8" t="s">
        <v>3</v>
      </c>
      <c r="AC12" s="7">
        <v>26.16</v>
      </c>
      <c r="AF12" s="8" t="s">
        <v>3</v>
      </c>
      <c r="AG12" s="7">
        <v>64.02</v>
      </c>
      <c r="AJ12" s="8" t="s">
        <v>3</v>
      </c>
      <c r="AK12" s="7">
        <v>189.5</v>
      </c>
    </row>
    <row r="13" spans="1:39" ht="27" customHeight="1" thickBot="1">
      <c r="A13" s="1"/>
      <c r="B13" s="1"/>
      <c r="C13" s="1"/>
      <c r="D13" s="9" t="s">
        <v>4</v>
      </c>
      <c r="E13" s="10">
        <f>1000*E11/E12</f>
        <v>1117.1657772351332</v>
      </c>
      <c r="H13" s="9" t="s">
        <v>4</v>
      </c>
      <c r="I13" s="10">
        <f>1000*I11/I12</f>
        <v>740.98114795763365</v>
      </c>
      <c r="L13" s="9" t="s">
        <v>4</v>
      </c>
      <c r="M13" s="10">
        <f>1000*M11/M12</f>
        <v>698.24844377878105</v>
      </c>
      <c r="P13" s="9" t="s">
        <v>4</v>
      </c>
      <c r="Q13" s="10">
        <f>1000*Q11/Q12</f>
        <v>716.40627686523521</v>
      </c>
      <c r="T13" s="9" t="s">
        <v>4</v>
      </c>
      <c r="U13" s="10">
        <f>1000*U11/U12</f>
        <v>1409.8593721670638</v>
      </c>
      <c r="X13" s="9" t="s">
        <v>4</v>
      </c>
      <c r="Y13" s="10">
        <f>1000*Y11/Y12</f>
        <v>1459.0318448290452</v>
      </c>
      <c r="AB13" s="9" t="s">
        <v>4</v>
      </c>
      <c r="AC13" s="10">
        <f>1000*AC11/AC12</f>
        <v>1388.0283113358607</v>
      </c>
      <c r="AF13" s="9" t="s">
        <v>4</v>
      </c>
      <c r="AG13" s="10">
        <f>1000*AG11/AG12</f>
        <v>383.97538625620007</v>
      </c>
      <c r="AJ13" s="9" t="s">
        <v>4</v>
      </c>
      <c r="AK13" s="10">
        <f>1000*AK11/AK12</f>
        <v>34.266525031696538</v>
      </c>
    </row>
    <row r="14" spans="1:39" ht="27" customHeight="1" thickTop="1"/>
    <row r="15" spans="1:39" ht="27" customHeight="1"/>
    <row r="16" spans="1:39" ht="27" customHeight="1"/>
    <row r="17" ht="27" customHeight="1"/>
    <row r="18" ht="27" customHeight="1"/>
    <row r="19" ht="27" customHeight="1"/>
    <row r="20" ht="27" customHeight="1"/>
    <row r="21" ht="27" customHeight="1"/>
    <row r="22" ht="27" customHeight="1"/>
    <row r="23" ht="27" customHeight="1"/>
    <row r="24" ht="27" customHeight="1"/>
    <row r="25" ht="27" customHeight="1"/>
    <row r="26" ht="27" customHeight="1"/>
    <row r="27" ht="27" customHeight="1"/>
    <row r="28" ht="27" customHeight="1"/>
    <row r="29" ht="27" customHeight="1"/>
    <row r="30" ht="27" customHeight="1"/>
    <row r="31" ht="27" customHeight="1"/>
    <row r="32" ht="27" customHeight="1"/>
    <row r="33" ht="27" customHeight="1"/>
    <row r="34" ht="27" customHeight="1"/>
    <row r="35" ht="27" customHeight="1"/>
    <row r="36" ht="27" customHeight="1"/>
    <row r="37" ht="27" customHeight="1"/>
    <row r="38" ht="27" customHeight="1"/>
    <row r="39" ht="27" customHeight="1"/>
    <row r="40" ht="27" customHeight="1"/>
    <row r="41" ht="27" customHeight="1"/>
    <row r="42" ht="27" customHeight="1"/>
    <row r="43" ht="27" customHeight="1"/>
    <row r="44" ht="27" customHeight="1"/>
    <row r="45" ht="27" customHeight="1"/>
    <row r="46" ht="27" customHeight="1"/>
    <row r="47" ht="27" customHeight="1"/>
    <row r="48" ht="27" customHeight="1"/>
    <row r="49" ht="27" customHeight="1"/>
    <row r="50" ht="27" customHeight="1"/>
    <row r="51" ht="27" customHeight="1"/>
    <row r="52" ht="27" customHeight="1"/>
    <row r="53" ht="27" customHeight="1"/>
    <row r="54" ht="27" customHeight="1"/>
    <row r="55" ht="27" customHeight="1"/>
    <row r="56" ht="27" customHeight="1"/>
    <row r="57" ht="27" customHeight="1"/>
    <row r="58" ht="27" customHeight="1"/>
    <row r="59" ht="27" customHeight="1"/>
    <row r="60" ht="27" customHeight="1"/>
    <row r="61" ht="27" customHeight="1"/>
    <row r="62" ht="27" customHeight="1"/>
    <row r="63" ht="27" customHeight="1"/>
    <row r="64" ht="27" customHeight="1"/>
    <row r="65" ht="27" customHeight="1"/>
    <row r="66" ht="27" customHeight="1"/>
    <row r="67" ht="27" customHeight="1"/>
    <row r="68" ht="27" customHeight="1"/>
    <row r="69" ht="27" customHeight="1"/>
    <row r="70" ht="27" customHeight="1"/>
    <row r="71" ht="27" customHeight="1"/>
    <row r="72" ht="27" customHeight="1"/>
    <row r="73" ht="27" customHeight="1"/>
    <row r="74" ht="27" customHeight="1"/>
    <row r="75" ht="27" customHeight="1"/>
    <row r="76" ht="27" customHeight="1"/>
    <row r="77" ht="27" customHeight="1"/>
    <row r="78" ht="27" customHeight="1"/>
    <row r="79" ht="27" customHeight="1"/>
    <row r="80" ht="27" customHeight="1"/>
    <row r="81" ht="27" customHeight="1"/>
    <row r="82" ht="27" customHeight="1"/>
    <row r="83" ht="27" customHeight="1"/>
    <row r="84" ht="27" customHeight="1"/>
    <row r="85" ht="27" customHeight="1"/>
    <row r="86" ht="27" customHeight="1"/>
    <row r="87" ht="27" customHeight="1"/>
    <row r="88" ht="27" customHeight="1"/>
    <row r="89" ht="27" customHeight="1"/>
    <row r="90" ht="27" customHeight="1"/>
    <row r="91" ht="27" customHeight="1"/>
    <row r="92" ht="27" customHeight="1"/>
    <row r="93" ht="27" customHeight="1"/>
    <row r="94" ht="27" customHeight="1"/>
    <row r="95" ht="27" customHeight="1"/>
    <row r="96" ht="27" customHeight="1"/>
    <row r="97" ht="27" customHeight="1"/>
    <row r="98" ht="27" customHeight="1"/>
    <row r="99" ht="27" customHeight="1"/>
    <row r="100" ht="27" customHeight="1"/>
    <row r="101" ht="27" customHeight="1"/>
    <row r="102" ht="27" customHeight="1"/>
    <row r="103" ht="27" customHeight="1"/>
    <row r="104" ht="27" customHeight="1"/>
    <row r="105" ht="27" customHeight="1"/>
    <row r="106" ht="27" customHeight="1"/>
    <row r="107" ht="27" customHeight="1"/>
    <row r="108" ht="27" customHeight="1"/>
    <row r="109" ht="27" customHeight="1"/>
    <row r="110" ht="27" customHeight="1"/>
    <row r="111" ht="27" customHeight="1"/>
    <row r="112" ht="27" customHeight="1"/>
    <row r="113" ht="27" customHeight="1"/>
    <row r="114" ht="27" customHeight="1"/>
    <row r="115" ht="27" customHeight="1"/>
  </sheetData>
  <mergeCells count="13">
    <mergeCell ref="A3:A13"/>
    <mergeCell ref="P3:S3"/>
    <mergeCell ref="T3:W3"/>
    <mergeCell ref="X3:AA3"/>
    <mergeCell ref="AB3:AE3"/>
    <mergeCell ref="AF3:AI3"/>
    <mergeCell ref="AJ3:AM3"/>
    <mergeCell ref="B3:C3"/>
    <mergeCell ref="D2:G2"/>
    <mergeCell ref="D3:G3"/>
    <mergeCell ref="B4:C13"/>
    <mergeCell ref="H3:K3"/>
    <mergeCell ref="L3:O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2018-01-24T13:58:30Z</dcterms:modified>
</cp:coreProperties>
</file>