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Elab\RGM\实验\实验数据\"/>
    </mc:Choice>
  </mc:AlternateContent>
  <xr:revisionPtr revIDLastSave="0" documentId="13_ncr:1_{018CC0CD-86A9-48AC-AE22-8E77E220D9B3}" xr6:coauthVersionLast="47" xr6:coauthVersionMax="47" xr10:uidLastSave="{00000000-0000-0000-0000-000000000000}"/>
  <bookViews>
    <workbookView xWindow="2424" yWindow="1380" windowWidth="17280" windowHeight="9420" activeTab="3" xr2:uid="{C07FD18A-E3FD-469B-8ABA-9F7549C2C608}"/>
  </bookViews>
  <sheets>
    <sheet name="Sheet1" sheetId="1" r:id="rId1"/>
    <sheet name="用户提出" sheetId="3" r:id="rId2"/>
    <sheet name="方法挖掘" sheetId="4" r:id="rId3"/>
    <sheet name="方法挖掘额外的评分" sheetId="2" r:id="rId4"/>
  </sheets>
  <definedNames>
    <definedName name="_xlnm._FilterDatabase" localSheetId="0" hidden="1">Sheet1!$B$1:$N$21</definedName>
    <definedName name="_xlnm._FilterDatabase" localSheetId="2" hidden="1">方法挖掘!$A$1:$U$19</definedName>
    <definedName name="_xlnm._FilterDatabase" localSheetId="3" hidden="1">方法挖掘额外的评分!$A$1:$W$19</definedName>
    <definedName name="_xlchart.v1.0" hidden="1">Sheet1!$E$2:$E$21</definedName>
    <definedName name="_xlchart.v1.1" hidden="1">Sheet1!$F$2:$F$21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4" i="2"/>
  <c r="E22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" i="4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1" i="3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1" i="4"/>
  <c r="W3" i="2"/>
  <c r="W4" i="2"/>
  <c r="W5" i="2"/>
  <c r="W6" i="2"/>
  <c r="W7" i="2"/>
  <c r="W8" i="2"/>
  <c r="W10" i="2"/>
  <c r="W11" i="2"/>
  <c r="W12" i="2"/>
  <c r="W13" i="2"/>
  <c r="W14" i="2"/>
  <c r="W15" i="2"/>
  <c r="W16" i="2"/>
  <c r="W17" i="2"/>
  <c r="W18" i="2"/>
  <c r="W19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1" i="2"/>
  <c r="F22" i="1"/>
  <c r="H22" i="1"/>
  <c r="K22" i="1"/>
  <c r="L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2" i="1" s="1"/>
  <c r="G16" i="1"/>
  <c r="G17" i="1"/>
  <c r="G18" i="1"/>
  <c r="G19" i="1"/>
  <c r="G20" i="1"/>
  <c r="G21" i="1"/>
  <c r="G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3" i="1"/>
  <c r="J4" i="1"/>
  <c r="J5" i="1"/>
  <c r="J6" i="1"/>
  <c r="J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I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22" i="1" l="1"/>
  <c r="J22" i="1"/>
  <c r="W21" i="2"/>
</calcChain>
</file>

<file path=xl/sharedStrings.xml><?xml version="1.0" encoding="utf-8"?>
<sst xmlns="http://schemas.openxmlformats.org/spreadsheetml/2006/main" count="206" uniqueCount="104">
  <si>
    <t>用户需求覆盖率</t>
    <phoneticPr fontId="1" type="noConversion"/>
  </si>
  <si>
    <t>用户提出</t>
    <phoneticPr fontId="1" type="noConversion"/>
  </si>
  <si>
    <t>用户</t>
    <phoneticPr fontId="1" type="noConversion"/>
  </si>
  <si>
    <t>提交按钮范围小，跳转课程详情页面，长页面，轮播图，关闭下载成功页面</t>
    <phoneticPr fontId="1" type="noConversion"/>
  </si>
  <si>
    <t>搜索框不明显，误导性控件，误导性标题，密码没有提示，清空内容过多</t>
    <phoneticPr fontId="1" type="noConversion"/>
  </si>
  <si>
    <t>方法检测多</t>
    <phoneticPr fontId="1" type="noConversion"/>
  </si>
  <si>
    <t>dfq</t>
    <phoneticPr fontId="1" type="noConversion"/>
  </si>
  <si>
    <t>新增需求个数</t>
    <phoneticPr fontId="1" type="noConversion"/>
  </si>
  <si>
    <t>挖掘需求种类覆盖率</t>
    <phoneticPr fontId="1" type="noConversion"/>
  </si>
  <si>
    <t>用户需求个数</t>
    <phoneticPr fontId="1" type="noConversion"/>
  </si>
  <si>
    <t>挖掘需求个数</t>
    <phoneticPr fontId="1" type="noConversion"/>
  </si>
  <si>
    <t>挖掘需求覆盖率</t>
    <phoneticPr fontId="1" type="noConversion"/>
  </si>
  <si>
    <t>挖掘需求种类</t>
    <phoneticPr fontId="1" type="noConversion"/>
  </si>
  <si>
    <t>创建课程没有反馈，难跳转课程详情页面，搜索框不明显</t>
    <phoneticPr fontId="1" type="noConversion"/>
  </si>
  <si>
    <t>wcq</t>
    <phoneticPr fontId="1" type="noConversion"/>
  </si>
  <si>
    <t>长页面，误导性控件，选择课件有难度，提交按钮范围小，密码要求没有体现，表单清空内容过多</t>
    <phoneticPr fontId="1" type="noConversion"/>
  </si>
  <si>
    <t>选择课件有难度</t>
    <phoneticPr fontId="3" type="noConversion"/>
  </si>
  <si>
    <t>jzh</t>
    <phoneticPr fontId="1" type="noConversion"/>
  </si>
  <si>
    <t>跳转课程详情页面，提交按钮范围小，误导性控件learn</t>
  </si>
  <si>
    <t>首页轮播图，创建课程后无反馈，选择课件有难度，长页面，密码要求没有体现，表单清空内容过多</t>
    <phoneticPr fontId="1" type="noConversion"/>
  </si>
  <si>
    <t>选择课件有难度</t>
    <phoneticPr fontId="1" type="noConversion"/>
  </si>
  <si>
    <t>lxy</t>
    <phoneticPr fontId="1" type="noConversion"/>
  </si>
  <si>
    <t>轮播图吸引注意力，长页面，课程页面标题误导</t>
    <phoneticPr fontId="1" type="noConversion"/>
  </si>
  <si>
    <t>跳转课程详情页面，提交按钮范围小，选择课件有难度，误导性控件learn</t>
  </si>
  <si>
    <t>szl</t>
    <phoneticPr fontId="1" type="noConversion"/>
  </si>
  <si>
    <t>添加课程没有反馈，上传课件长页面，密码要求没有体现，误导性控件learn</t>
  </si>
  <si>
    <t>上传课件没有反馈，跳转课程详情页面，关闭下载成功，误导性课程详情页面标题，提交按钮范围小，表单清空内容过多</t>
    <phoneticPr fontId="1" type="noConversion"/>
  </si>
  <si>
    <t>wjy</t>
    <phoneticPr fontId="1" type="noConversion"/>
  </si>
  <si>
    <t>多</t>
    <phoneticPr fontId="1" type="noConversion"/>
  </si>
  <si>
    <t>没挖掘到</t>
    <phoneticPr fontId="1" type="noConversion"/>
  </si>
  <si>
    <t>登陆反应慢</t>
    <phoneticPr fontId="3" type="noConversion"/>
  </si>
  <si>
    <t>课程页面入口难找，上传课件长页面，注册提交按钮有效范围小，登陆反应慢</t>
  </si>
  <si>
    <t>挖掘用户需求个数</t>
    <phoneticPr fontId="1" type="noConversion"/>
  </si>
  <si>
    <t>没有输入提示，表单清空内容过多，误导性控件learn，搜索框不明显，选择课件有难度</t>
  </si>
  <si>
    <t>ghm</t>
    <phoneticPr fontId="1" type="noConversion"/>
  </si>
  <si>
    <t>课程页面入口难找，上传课件长页面，上传课件没有反馈，退出下载成功页面难找</t>
  </si>
  <si>
    <t>没有输入提示，表单清空内容过多，课程页面标题误导，误导性控件learn，提交控件有效范围小</t>
    <phoneticPr fontId="1" type="noConversion"/>
  </si>
  <si>
    <t>shy</t>
    <phoneticPr fontId="1" type="noConversion"/>
  </si>
  <si>
    <t xml:space="preserve">
创建课程成功后没反馈，跳转课程详情页面，选择课件，误导性控件(learn)，课程页面标题误导，重复点击导航栏跳转页面，输入没有要求提示，失败后清空表单所有输入</t>
    <phoneticPr fontId="1" type="noConversion"/>
  </si>
  <si>
    <t>首页轮播图，注册提交按钮范围小，课件上传长页面</t>
  </si>
  <si>
    <t>xyx</t>
    <phoneticPr fontId="1" type="noConversion"/>
  </si>
  <si>
    <r>
      <rPr>
        <sz val="10"/>
        <color rgb="FF333333"/>
        <rFont val="等线"/>
        <family val="2"/>
        <charset val="134"/>
      </rPr>
      <t>课程页面入口难找，长页面，搜索课程的搜索框不明显</t>
    </r>
    <phoneticPr fontId="1" type="noConversion"/>
  </si>
  <si>
    <t>首页轮播图，提交按钮范围小，误导性控件learn，密码没有输入提示，表单清空内容过多</t>
    <phoneticPr fontId="1" type="noConversion"/>
  </si>
  <si>
    <t>wyy</t>
    <phoneticPr fontId="1" type="noConversion"/>
  </si>
  <si>
    <r>
      <rPr>
        <sz val="10"/>
        <color rgb="FF333333"/>
        <rFont val="等线"/>
        <family val="2"/>
        <charset val="134"/>
      </rPr>
      <t>课程页面入口难找，长页面</t>
    </r>
    <phoneticPr fontId="1" type="noConversion"/>
  </si>
  <si>
    <t>创建课程没有反馈，搜索框功能不清晰，轮播图，误导性空间learn，控件有效范围小，课程页面标题误导</t>
    <phoneticPr fontId="1" type="noConversion"/>
  </si>
  <si>
    <t>lh</t>
    <phoneticPr fontId="1" type="noConversion"/>
  </si>
  <si>
    <r>
      <rPr>
        <sz val="10"/>
        <color rgb="FF333333"/>
        <rFont val="等线"/>
        <family val="2"/>
        <charset val="134"/>
      </rPr>
      <t>首页轮播图，登陆页面不清楚，诱导性控件</t>
    </r>
    <r>
      <rPr>
        <sz val="10"/>
        <color rgb="FF333333"/>
        <rFont val="Arial"/>
        <family val="2"/>
      </rPr>
      <t>learn</t>
    </r>
    <r>
      <rPr>
        <sz val="10"/>
        <color rgb="FF333333"/>
        <rFont val="等线"/>
        <family val="2"/>
        <charset val="134"/>
      </rPr>
      <t>，课程页面入口难找，长页面，添加课件成功没有反馈，密码要求没有提示，控件有效范围小</t>
    </r>
    <phoneticPr fontId="1" type="noConversion"/>
  </si>
  <si>
    <t>登陆页面背景</t>
    <phoneticPr fontId="1" type="noConversion"/>
  </si>
  <si>
    <t>课程页面标题误导，失败后清空表单所有输入，搜索框不清晰，关闭下载成功控件不明显，页面功能分类模糊</t>
    <phoneticPr fontId="1" type="noConversion"/>
  </si>
  <si>
    <t>yp</t>
    <phoneticPr fontId="1" type="noConversion"/>
  </si>
  <si>
    <r>
      <rPr>
        <sz val="10"/>
        <color rgb="FF333333"/>
        <rFont val="等线"/>
        <family val="2"/>
        <charset val="134"/>
      </rPr>
      <t>跳转课程详情页面，注册提交按钮范围小，误导性控件</t>
    </r>
    <r>
      <rPr>
        <sz val="10"/>
        <color rgb="FF333333"/>
        <rFont val="Arial"/>
        <family val="2"/>
      </rPr>
      <t>(learn)</t>
    </r>
    <phoneticPr fontId="1" type="noConversion"/>
  </si>
  <si>
    <t>长页面，关闭下载成功页面，选择课件有困难，登录按钮范围小，输入没有提示，失败后清空输入过多，课程页面标题误导</t>
    <phoneticPr fontId="1" type="noConversion"/>
  </si>
  <si>
    <t>yw</t>
    <phoneticPr fontId="1" type="noConversion"/>
  </si>
  <si>
    <r>
      <rPr>
        <sz val="10"/>
        <color rgb="FF333333"/>
        <rFont val="等线"/>
        <family val="2"/>
        <charset val="134"/>
      </rPr>
      <t>登陆提交按钮范围小，课程页面入口难找，长页面，搜索框按钮不明显，下载成功退出按钮不明显，课程页面黑色标题误导</t>
    </r>
    <phoneticPr fontId="1" type="noConversion"/>
  </si>
  <si>
    <t>上传成功缺少反馈，控件有误导性(learn链接即pCourses-Status)，页面功能不明显</t>
    <phoneticPr fontId="1" type="noConversion"/>
  </si>
  <si>
    <t>wxl</t>
    <phoneticPr fontId="1" type="noConversion"/>
  </si>
  <si>
    <r>
      <rPr>
        <sz val="10"/>
        <color rgb="FF333333"/>
        <rFont val="等线"/>
        <family val="2"/>
        <charset val="134"/>
      </rPr>
      <t>课程页面入口难找，长页面，首页轮播图，登陆页面背景分散注意力，提交按钮范围小</t>
    </r>
    <phoneticPr fontId="1" type="noConversion"/>
  </si>
  <si>
    <t>下载成功退出按钮不明显，选择课件有困难，误导性控件learn，课程页面标题误导</t>
    <phoneticPr fontId="1" type="noConversion"/>
  </si>
  <si>
    <t>yst</t>
    <phoneticPr fontId="1" type="noConversion"/>
  </si>
  <si>
    <r>
      <rPr>
        <sz val="10"/>
        <color rgb="FF333333"/>
        <rFont val="等线"/>
        <family val="2"/>
        <charset val="134"/>
      </rPr>
      <t>课程页面入口难找，注册密码没有提示，误导性控件</t>
    </r>
    <r>
      <rPr>
        <sz val="10"/>
        <color rgb="FF333333"/>
        <rFont val="Arial"/>
        <family val="2"/>
      </rPr>
      <t>learn</t>
    </r>
    <r>
      <rPr>
        <sz val="10"/>
        <color rgb="FF333333"/>
        <rFont val="等线"/>
        <family val="2"/>
        <charset val="134"/>
      </rPr>
      <t>，课程详情页面黑体字</t>
    </r>
    <phoneticPr fontId="1" type="noConversion"/>
  </si>
  <si>
    <t>失败后清空表单所有输入，长页面，搜索框功能不明显，提交控件有效范围小</t>
  </si>
  <si>
    <t>课程详情页面黑体标题</t>
    <phoneticPr fontId="1" type="noConversion"/>
  </si>
  <si>
    <t>zq</t>
    <phoneticPr fontId="1" type="noConversion"/>
  </si>
  <si>
    <r>
      <rPr>
        <sz val="10"/>
        <color rgb="FF333333"/>
        <rFont val="等线"/>
        <family val="2"/>
        <charset val="134"/>
      </rPr>
      <t>登录背景影响输入，上传课件长页面，课程页面跳转不明显，注册密码没有提示，搜索框功能不明显，下载成功退出不明显</t>
    </r>
    <phoneticPr fontId="1" type="noConversion"/>
  </si>
  <si>
    <t>失败后清空表单所有输入，选择上传课件有难度，误导性控件learn，注册提交交互范围小，创建课程Confirm反复点击反应慢</t>
    <phoneticPr fontId="1" type="noConversion"/>
  </si>
  <si>
    <t xml:space="preserve">选择上传课件有难度，创建课程Confirm反应慢
</t>
    <phoneticPr fontId="1" type="noConversion"/>
  </si>
  <si>
    <t>zjf</t>
    <phoneticPr fontId="1" type="noConversion"/>
  </si>
  <si>
    <r>
      <rPr>
        <sz val="10"/>
        <color rgb="FF333333"/>
        <rFont val="等线"/>
        <family val="2"/>
        <charset val="134"/>
      </rPr>
      <t>轮播图，登录页面提交按钮，课程页面难找，长页面，误导性控件</t>
    </r>
    <r>
      <rPr>
        <sz val="10"/>
        <color rgb="FF333333"/>
        <rFont val="Arial"/>
        <family val="2"/>
      </rPr>
      <t>teach</t>
    </r>
    <r>
      <rPr>
        <sz val="10"/>
        <color rgb="FF333333"/>
        <rFont val="等线"/>
        <family val="2"/>
        <charset val="134"/>
      </rPr>
      <t>，注册没有密码提示，搜索框不明显</t>
    </r>
    <phoneticPr fontId="1" type="noConversion"/>
  </si>
  <si>
    <t>上传课件后没有提醒，关闭下载成功页面，注册页面提交按钮，表单清空内容过多，课程页面标题误导，误导性控件learn</t>
    <phoneticPr fontId="1" type="noConversion"/>
  </si>
  <si>
    <t>wyt</t>
    <phoneticPr fontId="1" type="noConversion"/>
  </si>
  <si>
    <r>
      <rPr>
        <sz val="10"/>
        <color rgb="FF333333"/>
        <rFont val="等线"/>
        <family val="2"/>
        <charset val="134"/>
      </rPr>
      <t>课程页面跳转不明显，上传课件长页面，没有输入提示，提交按钮范围小，下载成功页面关闭不好找</t>
    </r>
    <phoneticPr fontId="1" type="noConversion"/>
  </si>
  <si>
    <t>搜索框功能不清晰，上传课件缺少反馈，首页轮播图分散注意力，课程页面标题误导，误导性控件(learn)</t>
  </si>
  <si>
    <t>jxx</t>
    <phoneticPr fontId="1" type="noConversion"/>
  </si>
  <si>
    <r>
      <rPr>
        <sz val="10"/>
        <color rgb="FF333333"/>
        <rFont val="等线"/>
        <family val="2"/>
        <charset val="134"/>
      </rPr>
      <t>首页轮播图，上传课件长页面，登录页面影响输入，误导性控件</t>
    </r>
    <phoneticPr fontId="1" type="noConversion"/>
  </si>
  <si>
    <t xml:space="preserve">课程页面跳转不明显，上传成功没有提醒，提交按钮范围小，页面功能不明显，没有输入提示，表单清空过多
</t>
    <phoneticPr fontId="1" type="noConversion"/>
  </si>
  <si>
    <r>
      <rPr>
        <sz val="10"/>
        <color rgb="FF333333"/>
        <rFont val="等线"/>
        <family val="2"/>
        <charset val="134"/>
      </rPr>
      <t>课程页面跳转不明显，上传课件长页面，登录提交按钮范围小，下载成功后退出不明显，注册密码要求不明显</t>
    </r>
    <phoneticPr fontId="1" type="noConversion"/>
  </si>
  <si>
    <t>zqx</t>
    <phoneticPr fontId="1" type="noConversion"/>
  </si>
  <si>
    <t>误导性控件(learn)，上传成功没有提醒，表单清空内容过多，课程页面黑体字误导</t>
    <phoneticPr fontId="1" type="noConversion"/>
  </si>
  <si>
    <t>编号</t>
    <phoneticPr fontId="1" type="noConversion"/>
  </si>
  <si>
    <t>平均</t>
    <phoneticPr fontId="1" type="noConversion"/>
  </si>
  <si>
    <t>首页轮播图分散注意力</t>
  </si>
  <si>
    <t>注册页面密码要求没有提示</t>
  </si>
  <si>
    <t>注册页面失败后过多清空表单输入</t>
  </si>
  <si>
    <t>课程页面搜索框不明显</t>
  </si>
  <si>
    <t>课程页面创建课程没有反馈</t>
  </si>
  <si>
    <t>课程页面加入课程没有反馈</t>
  </si>
  <si>
    <t>课程页面误导性的控件(learn/teach)</t>
  </si>
  <si>
    <t>课程页面跳转按钮(c1)不明显</t>
  </si>
  <si>
    <t>课程详情页面黑体标题有误导性</t>
  </si>
  <si>
    <t>课程详情页面上传课件下滑长页面</t>
  </si>
  <si>
    <t>课程详情页面上传课件没有反馈</t>
  </si>
  <si>
    <t>课程详情页面下载课件成功关闭按钮不明显</t>
  </si>
  <si>
    <t>各个页面功能分类不清晰</t>
  </si>
  <si>
    <t>课程页面创建课程提交响应慢</t>
    <phoneticPr fontId="1" type="noConversion"/>
  </si>
  <si>
    <t>平均值</t>
    <phoneticPr fontId="1" type="noConversion"/>
  </si>
  <si>
    <t>总</t>
    <phoneticPr fontId="1" type="noConversion"/>
  </si>
  <si>
    <t>登陆页面背景</t>
    <phoneticPr fontId="1" type="noConversion"/>
  </si>
  <si>
    <t>登录页面背景分散注意力</t>
  </si>
  <si>
    <t>注册页面/登录页面提交按钮有效范围小</t>
  </si>
  <si>
    <t>注册页面/登录页面提交响应慢</t>
  </si>
  <si>
    <t>方差</t>
    <phoneticPr fontId="1" type="noConversion"/>
  </si>
  <si>
    <t>中位数</t>
    <phoneticPr fontId="1" type="noConversion"/>
  </si>
  <si>
    <t>值4.5的占比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</si>
</sst>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等线"/>
      <family val="2"/>
      <charset val="134"/>
    </font>
    <font>
      <b/>
      <sz val="11"/>
      <color theme="4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C98469F8-4B3E-49DE-9CB5-AF0C1806E904}">
          <cx:tx>
            <cx:txData>
              <cx:f/>
              <cx:v>用户需求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A82621-AEDF-4FDD-A494-06B8ED016C04}">
          <cx:tx>
            <cx:txData>
              <cx:f/>
              <cx:v>方法推理的用户需求</cx:v>
            </cx:txData>
          </cx:tx>
          <cx:dataLabels pos="r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26</xdr:row>
      <xdr:rowOff>7620</xdr:rowOff>
    </xdr:from>
    <xdr:to>
      <xdr:col>8</xdr:col>
      <xdr:colOff>213360</xdr:colOff>
      <xdr:row>41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E0FA673-F45B-7F22-B70B-E9C48BADD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5791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A81D-D3DF-4052-9EE5-DE74E153E1D3}">
  <dimension ref="A1:N22"/>
  <sheetViews>
    <sheetView topLeftCell="D19" workbookViewId="0">
      <selection activeCell="N17" sqref="N17"/>
    </sheetView>
  </sheetViews>
  <sheetFormatPr defaultRowHeight="13.8" x14ac:dyDescent="0.25"/>
  <cols>
    <col min="3" max="3" width="10.88671875" customWidth="1"/>
    <col min="4" max="4" width="11.44140625" customWidth="1"/>
    <col min="5" max="6" width="12.77734375" customWidth="1"/>
    <col min="7" max="7" width="14.88671875" customWidth="1"/>
    <col min="8" max="8" width="14.109375" customWidth="1"/>
    <col min="9" max="9" width="16.5546875" customWidth="1"/>
    <col min="10" max="11" width="14.109375" customWidth="1"/>
    <col min="12" max="12" width="20.33203125" customWidth="1"/>
    <col min="13" max="13" width="8.88671875" style="4"/>
  </cols>
  <sheetData>
    <row r="1" spans="1:14" s="1" customFormat="1" x14ac:dyDescent="0.25">
      <c r="A1" s="1" t="s">
        <v>79</v>
      </c>
      <c r="B1" s="1" t="s">
        <v>2</v>
      </c>
      <c r="C1" s="1" t="s">
        <v>1</v>
      </c>
      <c r="D1" s="1" t="s">
        <v>5</v>
      </c>
      <c r="E1" s="1" t="s">
        <v>9</v>
      </c>
      <c r="F1" s="1" t="s">
        <v>32</v>
      </c>
      <c r="G1" s="1" t="s">
        <v>0</v>
      </c>
      <c r="H1" s="1" t="s">
        <v>10</v>
      </c>
      <c r="I1" s="1" t="s">
        <v>11</v>
      </c>
      <c r="J1" s="1" t="s">
        <v>7</v>
      </c>
      <c r="K1" s="1" t="s">
        <v>12</v>
      </c>
      <c r="L1" s="1" t="s">
        <v>8</v>
      </c>
      <c r="M1" s="5" t="s">
        <v>28</v>
      </c>
      <c r="N1" s="1" t="s">
        <v>29</v>
      </c>
    </row>
    <row r="2" spans="1:14" x14ac:dyDescent="0.25">
      <c r="A2">
        <v>1</v>
      </c>
      <c r="B2" t="s">
        <v>6</v>
      </c>
      <c r="C2" t="s">
        <v>3</v>
      </c>
      <c r="D2" t="s">
        <v>4</v>
      </c>
      <c r="E2">
        <v>5</v>
      </c>
      <c r="F2">
        <v>5</v>
      </c>
      <c r="G2">
        <f>F2/E2</f>
        <v>1</v>
      </c>
      <c r="H2">
        <v>10</v>
      </c>
      <c r="I2">
        <f>H2/16</f>
        <v>0.625</v>
      </c>
      <c r="J2">
        <f t="shared" ref="J2:J7" si="0">H2-F2</f>
        <v>5</v>
      </c>
      <c r="K2">
        <v>8</v>
      </c>
      <c r="L2">
        <f>K2/10</f>
        <v>0.8</v>
      </c>
    </row>
    <row r="3" spans="1:14" ht="27.6" x14ac:dyDescent="0.25">
      <c r="A3">
        <v>2</v>
      </c>
      <c r="B3" t="s">
        <v>14</v>
      </c>
      <c r="C3" t="s">
        <v>13</v>
      </c>
      <c r="D3" t="s">
        <v>15</v>
      </c>
      <c r="E3">
        <v>3</v>
      </c>
      <c r="F3">
        <v>3</v>
      </c>
      <c r="G3">
        <f t="shared" ref="G3:G21" si="1">F3/E3</f>
        <v>1</v>
      </c>
      <c r="H3">
        <v>9</v>
      </c>
      <c r="I3">
        <f t="shared" ref="I3:I21" si="2">H3/16</f>
        <v>0.5625</v>
      </c>
      <c r="J3">
        <f t="shared" si="0"/>
        <v>6</v>
      </c>
      <c r="K3">
        <v>8</v>
      </c>
      <c r="L3">
        <f t="shared" ref="L3:L21" si="3">K3/10</f>
        <v>0.8</v>
      </c>
      <c r="M3" s="6" t="s">
        <v>16</v>
      </c>
    </row>
    <row r="4" spans="1:14" ht="27.6" x14ac:dyDescent="0.25">
      <c r="A4">
        <v>3</v>
      </c>
      <c r="B4" t="s">
        <v>17</v>
      </c>
      <c r="C4" t="s">
        <v>18</v>
      </c>
      <c r="D4" t="s">
        <v>19</v>
      </c>
      <c r="E4">
        <v>3</v>
      </c>
      <c r="F4">
        <v>3</v>
      </c>
      <c r="G4">
        <f t="shared" si="1"/>
        <v>1</v>
      </c>
      <c r="H4">
        <v>9</v>
      </c>
      <c r="I4">
        <f t="shared" si="2"/>
        <v>0.5625</v>
      </c>
      <c r="J4">
        <f t="shared" si="0"/>
        <v>6</v>
      </c>
      <c r="K4">
        <v>8</v>
      </c>
      <c r="L4">
        <f t="shared" si="3"/>
        <v>0.8</v>
      </c>
      <c r="M4" s="4" t="s">
        <v>20</v>
      </c>
    </row>
    <row r="5" spans="1:14" ht="27.6" x14ac:dyDescent="0.25">
      <c r="A5">
        <v>4</v>
      </c>
      <c r="B5" t="s">
        <v>21</v>
      </c>
      <c r="C5" t="s">
        <v>22</v>
      </c>
      <c r="D5" s="3" t="s">
        <v>23</v>
      </c>
      <c r="E5">
        <v>3</v>
      </c>
      <c r="F5">
        <v>3</v>
      </c>
      <c r="G5">
        <f t="shared" si="1"/>
        <v>1</v>
      </c>
      <c r="H5">
        <v>7</v>
      </c>
      <c r="I5">
        <f t="shared" si="2"/>
        <v>0.4375</v>
      </c>
      <c r="J5">
        <f t="shared" si="0"/>
        <v>4</v>
      </c>
      <c r="K5">
        <v>5</v>
      </c>
      <c r="L5">
        <f t="shared" si="3"/>
        <v>0.5</v>
      </c>
      <c r="M5" s="4" t="s">
        <v>20</v>
      </c>
    </row>
    <row r="6" spans="1:14" x14ac:dyDescent="0.25">
      <c r="A6">
        <v>5</v>
      </c>
      <c r="B6" t="s">
        <v>24</v>
      </c>
      <c r="C6" s="3" t="s">
        <v>25</v>
      </c>
      <c r="D6" t="s">
        <v>26</v>
      </c>
      <c r="E6">
        <v>4</v>
      </c>
      <c r="F6">
        <v>4</v>
      </c>
      <c r="G6">
        <f t="shared" si="1"/>
        <v>1</v>
      </c>
      <c r="H6">
        <v>10</v>
      </c>
      <c r="I6">
        <f t="shared" si="2"/>
        <v>0.625</v>
      </c>
      <c r="J6">
        <f t="shared" si="0"/>
        <v>6</v>
      </c>
      <c r="K6">
        <v>7</v>
      </c>
      <c r="L6">
        <f t="shared" si="3"/>
        <v>0.7</v>
      </c>
    </row>
    <row r="7" spans="1:14" ht="27.6" x14ac:dyDescent="0.25">
      <c r="A7">
        <v>6</v>
      </c>
      <c r="B7" t="s">
        <v>27</v>
      </c>
      <c r="C7" s="3" t="s">
        <v>31</v>
      </c>
      <c r="D7" s="3" t="s">
        <v>33</v>
      </c>
      <c r="E7">
        <v>4</v>
      </c>
      <c r="F7">
        <v>3</v>
      </c>
      <c r="G7">
        <f t="shared" si="1"/>
        <v>0.75</v>
      </c>
      <c r="H7">
        <v>8</v>
      </c>
      <c r="I7">
        <f t="shared" si="2"/>
        <v>0.5</v>
      </c>
      <c r="J7">
        <f t="shared" si="0"/>
        <v>5</v>
      </c>
      <c r="K7">
        <v>7</v>
      </c>
      <c r="L7">
        <f t="shared" si="3"/>
        <v>0.7</v>
      </c>
      <c r="M7" s="4" t="s">
        <v>20</v>
      </c>
      <c r="N7" s="2" t="s">
        <v>30</v>
      </c>
    </row>
    <row r="8" spans="1:14" x14ac:dyDescent="0.25">
      <c r="A8">
        <v>7</v>
      </c>
      <c r="B8" t="s">
        <v>34</v>
      </c>
      <c r="C8" s="3" t="s">
        <v>35</v>
      </c>
      <c r="D8" t="s">
        <v>36</v>
      </c>
      <c r="E8">
        <v>4</v>
      </c>
      <c r="F8">
        <v>4</v>
      </c>
      <c r="G8">
        <f t="shared" si="1"/>
        <v>1</v>
      </c>
      <c r="H8">
        <v>9</v>
      </c>
      <c r="I8">
        <f t="shared" si="2"/>
        <v>0.5625</v>
      </c>
      <c r="J8">
        <f t="shared" ref="J8:J21" si="4">H8-F8</f>
        <v>5</v>
      </c>
      <c r="K8">
        <v>7</v>
      </c>
      <c r="L8">
        <f t="shared" si="3"/>
        <v>0.7</v>
      </c>
    </row>
    <row r="9" spans="1:14" ht="27.6" x14ac:dyDescent="0.25">
      <c r="A9">
        <v>8</v>
      </c>
      <c r="B9" t="s">
        <v>37</v>
      </c>
      <c r="C9" s="3" t="s">
        <v>39</v>
      </c>
      <c r="D9" t="s">
        <v>38</v>
      </c>
      <c r="E9">
        <v>3</v>
      </c>
      <c r="F9">
        <v>3</v>
      </c>
      <c r="G9">
        <f t="shared" si="1"/>
        <v>1</v>
      </c>
      <c r="H9">
        <v>11</v>
      </c>
      <c r="I9">
        <f t="shared" si="2"/>
        <v>0.6875</v>
      </c>
      <c r="J9">
        <f t="shared" si="4"/>
        <v>8</v>
      </c>
      <c r="K9">
        <v>9</v>
      </c>
      <c r="L9">
        <f t="shared" si="3"/>
        <v>0.9</v>
      </c>
      <c r="M9" s="4" t="s">
        <v>20</v>
      </c>
    </row>
    <row r="10" spans="1:14" x14ac:dyDescent="0.25">
      <c r="A10">
        <v>9</v>
      </c>
      <c r="B10" t="s">
        <v>40</v>
      </c>
      <c r="C10" s="3" t="s">
        <v>41</v>
      </c>
      <c r="D10" t="s">
        <v>42</v>
      </c>
      <c r="E10">
        <v>3</v>
      </c>
      <c r="F10">
        <v>3</v>
      </c>
      <c r="G10">
        <f t="shared" si="1"/>
        <v>1</v>
      </c>
      <c r="H10">
        <v>8</v>
      </c>
      <c r="I10">
        <f t="shared" si="2"/>
        <v>0.5</v>
      </c>
      <c r="J10">
        <f t="shared" si="4"/>
        <v>5</v>
      </c>
      <c r="K10">
        <v>8</v>
      </c>
      <c r="L10">
        <f t="shared" si="3"/>
        <v>0.8</v>
      </c>
    </row>
    <row r="11" spans="1:14" x14ac:dyDescent="0.25">
      <c r="A11">
        <v>10</v>
      </c>
      <c r="B11" t="s">
        <v>43</v>
      </c>
      <c r="C11" s="3" t="s">
        <v>44</v>
      </c>
      <c r="D11" t="s">
        <v>45</v>
      </c>
      <c r="E11">
        <v>2</v>
      </c>
      <c r="F11">
        <v>2</v>
      </c>
      <c r="G11">
        <f t="shared" si="1"/>
        <v>1</v>
      </c>
      <c r="H11">
        <v>8</v>
      </c>
      <c r="I11">
        <f t="shared" si="2"/>
        <v>0.5</v>
      </c>
      <c r="J11">
        <f t="shared" si="4"/>
        <v>6</v>
      </c>
      <c r="K11">
        <v>7</v>
      </c>
      <c r="L11">
        <f t="shared" si="3"/>
        <v>0.7</v>
      </c>
    </row>
    <row r="12" spans="1:14" x14ac:dyDescent="0.25">
      <c r="A12">
        <v>11</v>
      </c>
      <c r="B12" t="s">
        <v>46</v>
      </c>
      <c r="C12" s="3" t="s">
        <v>47</v>
      </c>
      <c r="D12" t="s">
        <v>49</v>
      </c>
      <c r="E12">
        <v>8</v>
      </c>
      <c r="F12">
        <v>8</v>
      </c>
      <c r="G12">
        <f t="shared" si="1"/>
        <v>1</v>
      </c>
      <c r="H12">
        <v>13</v>
      </c>
      <c r="I12">
        <f t="shared" si="2"/>
        <v>0.8125</v>
      </c>
      <c r="J12">
        <f t="shared" si="4"/>
        <v>5</v>
      </c>
      <c r="K12">
        <v>10</v>
      </c>
      <c r="L12">
        <f t="shared" si="3"/>
        <v>1</v>
      </c>
    </row>
    <row r="13" spans="1:14" ht="27.6" x14ac:dyDescent="0.25">
      <c r="A13">
        <v>12</v>
      </c>
      <c r="B13" t="s">
        <v>50</v>
      </c>
      <c r="C13" s="3" t="s">
        <v>51</v>
      </c>
      <c r="D13" t="s">
        <v>52</v>
      </c>
      <c r="E13">
        <v>3</v>
      </c>
      <c r="F13">
        <v>3</v>
      </c>
      <c r="G13">
        <f t="shared" si="1"/>
        <v>1</v>
      </c>
      <c r="H13">
        <v>9</v>
      </c>
      <c r="I13">
        <f t="shared" si="2"/>
        <v>0.5625</v>
      </c>
      <c r="J13">
        <f t="shared" si="4"/>
        <v>6</v>
      </c>
      <c r="K13">
        <v>6</v>
      </c>
      <c r="L13">
        <f t="shared" si="3"/>
        <v>0.6</v>
      </c>
      <c r="M13" s="4" t="s">
        <v>20</v>
      </c>
    </row>
    <row r="14" spans="1:14" x14ac:dyDescent="0.25">
      <c r="A14">
        <v>13</v>
      </c>
      <c r="B14" t="s">
        <v>53</v>
      </c>
      <c r="C14" s="3" t="s">
        <v>54</v>
      </c>
      <c r="D14" t="s">
        <v>55</v>
      </c>
      <c r="E14">
        <v>6</v>
      </c>
      <c r="F14">
        <v>6</v>
      </c>
      <c r="G14">
        <f t="shared" si="1"/>
        <v>1</v>
      </c>
      <c r="H14">
        <v>9</v>
      </c>
      <c r="I14">
        <f t="shared" si="2"/>
        <v>0.5625</v>
      </c>
      <c r="J14">
        <f t="shared" si="4"/>
        <v>3</v>
      </c>
      <c r="K14">
        <v>7</v>
      </c>
      <c r="L14">
        <f t="shared" si="3"/>
        <v>0.7</v>
      </c>
    </row>
    <row r="15" spans="1:14" ht="27.6" x14ac:dyDescent="0.25">
      <c r="A15">
        <v>14</v>
      </c>
      <c r="B15" t="s">
        <v>56</v>
      </c>
      <c r="C15" s="3" t="s">
        <v>57</v>
      </c>
      <c r="D15" t="s">
        <v>58</v>
      </c>
      <c r="E15">
        <v>5</v>
      </c>
      <c r="F15">
        <v>4</v>
      </c>
      <c r="G15">
        <f t="shared" si="1"/>
        <v>0.8</v>
      </c>
      <c r="H15">
        <v>8</v>
      </c>
      <c r="I15">
        <f t="shared" si="2"/>
        <v>0.5</v>
      </c>
      <c r="J15">
        <f t="shared" si="4"/>
        <v>4</v>
      </c>
      <c r="K15">
        <v>5</v>
      </c>
      <c r="L15">
        <f t="shared" si="3"/>
        <v>0.5</v>
      </c>
      <c r="M15" s="4" t="s">
        <v>20</v>
      </c>
      <c r="N15" t="s">
        <v>48</v>
      </c>
    </row>
    <row r="16" spans="1:14" x14ac:dyDescent="0.25">
      <c r="A16">
        <v>15</v>
      </c>
      <c r="B16" t="s">
        <v>59</v>
      </c>
      <c r="C16" s="3" t="s">
        <v>60</v>
      </c>
      <c r="D16" s="3" t="s">
        <v>61</v>
      </c>
      <c r="E16">
        <v>4</v>
      </c>
      <c r="F16">
        <v>3</v>
      </c>
      <c r="G16">
        <f t="shared" si="1"/>
        <v>0.75</v>
      </c>
      <c r="H16">
        <v>7</v>
      </c>
      <c r="I16">
        <f t="shared" si="2"/>
        <v>0.4375</v>
      </c>
      <c r="J16">
        <f t="shared" si="4"/>
        <v>4</v>
      </c>
      <c r="K16">
        <v>7</v>
      </c>
      <c r="L16">
        <f t="shared" si="3"/>
        <v>0.7</v>
      </c>
      <c r="N16" t="s">
        <v>62</v>
      </c>
    </row>
    <row r="17" spans="1:14" x14ac:dyDescent="0.25">
      <c r="A17">
        <v>16</v>
      </c>
      <c r="B17" t="s">
        <v>63</v>
      </c>
      <c r="C17" s="3" t="s">
        <v>64</v>
      </c>
      <c r="D17" t="s">
        <v>65</v>
      </c>
      <c r="E17">
        <v>6</v>
      </c>
      <c r="F17">
        <v>5</v>
      </c>
      <c r="G17">
        <f t="shared" si="1"/>
        <v>0.83333333333333337</v>
      </c>
      <c r="H17">
        <v>10</v>
      </c>
      <c r="I17">
        <f t="shared" si="2"/>
        <v>0.625</v>
      </c>
      <c r="J17">
        <f t="shared" si="4"/>
        <v>5</v>
      </c>
      <c r="K17">
        <v>8</v>
      </c>
      <c r="L17">
        <f t="shared" si="3"/>
        <v>0.8</v>
      </c>
      <c r="M17" t="s">
        <v>66</v>
      </c>
      <c r="N17" t="s">
        <v>97</v>
      </c>
    </row>
    <row r="18" spans="1:14" x14ac:dyDescent="0.25">
      <c r="A18">
        <v>17</v>
      </c>
      <c r="B18" t="s">
        <v>67</v>
      </c>
      <c r="C18" s="3" t="s">
        <v>68</v>
      </c>
      <c r="D18" t="s">
        <v>69</v>
      </c>
      <c r="E18">
        <v>7</v>
      </c>
      <c r="F18">
        <v>7</v>
      </c>
      <c r="G18">
        <f t="shared" si="1"/>
        <v>1</v>
      </c>
      <c r="H18">
        <v>11</v>
      </c>
      <c r="I18">
        <f t="shared" si="2"/>
        <v>0.6875</v>
      </c>
      <c r="J18">
        <f t="shared" si="4"/>
        <v>4</v>
      </c>
      <c r="K18">
        <v>9</v>
      </c>
      <c r="L18">
        <f t="shared" si="3"/>
        <v>0.9</v>
      </c>
    </row>
    <row r="19" spans="1:14" x14ac:dyDescent="0.25">
      <c r="A19">
        <v>18</v>
      </c>
      <c r="B19" t="s">
        <v>70</v>
      </c>
      <c r="C19" s="3" t="s">
        <v>71</v>
      </c>
      <c r="D19" s="3" t="s">
        <v>72</v>
      </c>
      <c r="E19">
        <v>5</v>
      </c>
      <c r="F19">
        <v>5</v>
      </c>
      <c r="G19">
        <f t="shared" si="1"/>
        <v>1</v>
      </c>
      <c r="H19">
        <v>11</v>
      </c>
      <c r="I19">
        <f t="shared" si="2"/>
        <v>0.6875</v>
      </c>
      <c r="J19">
        <f t="shared" si="4"/>
        <v>6</v>
      </c>
      <c r="K19">
        <v>8</v>
      </c>
      <c r="L19">
        <f t="shared" si="3"/>
        <v>0.8</v>
      </c>
    </row>
    <row r="20" spans="1:14" x14ac:dyDescent="0.25">
      <c r="A20">
        <v>19</v>
      </c>
      <c r="B20" t="s">
        <v>73</v>
      </c>
      <c r="C20" s="3" t="s">
        <v>74</v>
      </c>
      <c r="D20" t="s">
        <v>75</v>
      </c>
      <c r="E20">
        <v>4</v>
      </c>
      <c r="F20">
        <v>4</v>
      </c>
      <c r="G20">
        <f t="shared" si="1"/>
        <v>1</v>
      </c>
      <c r="H20">
        <v>10</v>
      </c>
      <c r="I20">
        <f t="shared" si="2"/>
        <v>0.625</v>
      </c>
      <c r="J20">
        <f t="shared" si="4"/>
        <v>6</v>
      </c>
      <c r="K20">
        <v>9</v>
      </c>
      <c r="L20">
        <f t="shared" si="3"/>
        <v>0.9</v>
      </c>
    </row>
    <row r="21" spans="1:14" x14ac:dyDescent="0.25">
      <c r="A21">
        <v>20</v>
      </c>
      <c r="B21" t="s">
        <v>77</v>
      </c>
      <c r="C21" s="3" t="s">
        <v>76</v>
      </c>
      <c r="D21" t="s">
        <v>78</v>
      </c>
      <c r="E21">
        <v>5</v>
      </c>
      <c r="F21">
        <v>5</v>
      </c>
      <c r="G21">
        <f t="shared" si="1"/>
        <v>1</v>
      </c>
      <c r="H21">
        <v>9</v>
      </c>
      <c r="I21">
        <f t="shared" si="2"/>
        <v>0.5625</v>
      </c>
      <c r="J21">
        <f t="shared" si="4"/>
        <v>4</v>
      </c>
      <c r="K21">
        <v>7</v>
      </c>
      <c r="L21">
        <f t="shared" si="3"/>
        <v>0.7</v>
      </c>
    </row>
    <row r="22" spans="1:14" s="7" customFormat="1" x14ac:dyDescent="0.25">
      <c r="B22" s="7" t="s">
        <v>80</v>
      </c>
      <c r="E22" s="7">
        <f>AVERAGE(E2:E21)</f>
        <v>4.3499999999999996</v>
      </c>
      <c r="F22" s="7">
        <f t="shared" ref="F22:L22" si="5">AVERAGE(F2:F21)</f>
        <v>4.1500000000000004</v>
      </c>
      <c r="G22" s="7">
        <f t="shared" si="5"/>
        <v>0.95666666666666667</v>
      </c>
      <c r="H22" s="7">
        <f t="shared" si="5"/>
        <v>9.3000000000000007</v>
      </c>
      <c r="I22" s="7">
        <f t="shared" si="5"/>
        <v>0.58125000000000004</v>
      </c>
      <c r="J22" s="7">
        <f>AVERAGE(J2:J21)</f>
        <v>5.15</v>
      </c>
      <c r="K22" s="7">
        <f t="shared" si="5"/>
        <v>7.5</v>
      </c>
      <c r="L22" s="7">
        <f t="shared" si="5"/>
        <v>0.75000000000000011</v>
      </c>
      <c r="M22" s="8"/>
    </row>
  </sheetData>
  <autoFilter ref="B1:N21" xr:uid="{2DD8A81D-D3DF-4052-9EE5-DE74E153E1D3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43A3-FD06-4A04-816B-A41D5F3736D4}">
  <dimension ref="A1:W21"/>
  <sheetViews>
    <sheetView zoomScaleNormal="100" workbookViewId="0">
      <selection activeCell="L1" sqref="L1:L1048576"/>
    </sheetView>
  </sheetViews>
  <sheetFormatPr defaultRowHeight="13.8" x14ac:dyDescent="0.25"/>
  <cols>
    <col min="1" max="1" width="21.5546875" customWidth="1"/>
    <col min="2" max="2" width="9.109375" bestFit="1" customWidth="1"/>
  </cols>
  <sheetData>
    <row r="1" spans="1:23" x14ac:dyDescent="0.25">
      <c r="B1" s="11" t="s">
        <v>6</v>
      </c>
      <c r="C1" s="11" t="s">
        <v>77</v>
      </c>
      <c r="D1" s="11" t="s">
        <v>17</v>
      </c>
      <c r="E1" s="11" t="s">
        <v>14</v>
      </c>
      <c r="F1" s="11" t="s">
        <v>70</v>
      </c>
      <c r="G1" s="11" t="s">
        <v>63</v>
      </c>
      <c r="H1" s="11" t="s">
        <v>73</v>
      </c>
      <c r="I1" s="11" t="s">
        <v>56</v>
      </c>
      <c r="J1" s="11" t="s">
        <v>50</v>
      </c>
      <c r="K1" s="11" t="s">
        <v>53</v>
      </c>
      <c r="L1" t="s">
        <v>59</v>
      </c>
      <c r="M1" t="s">
        <v>21</v>
      </c>
      <c r="N1" t="s">
        <v>27</v>
      </c>
      <c r="O1" t="s">
        <v>24</v>
      </c>
      <c r="P1" t="s">
        <v>34</v>
      </c>
      <c r="Q1" t="s">
        <v>37</v>
      </c>
      <c r="R1" t="s">
        <v>43</v>
      </c>
      <c r="S1" t="s">
        <v>40</v>
      </c>
      <c r="T1" t="s">
        <v>46</v>
      </c>
      <c r="U1" t="s">
        <v>67</v>
      </c>
    </row>
    <row r="2" spans="1:23" x14ac:dyDescent="0.25">
      <c r="A2" t="s">
        <v>98</v>
      </c>
      <c r="G2">
        <v>1</v>
      </c>
      <c r="H2">
        <v>1</v>
      </c>
      <c r="I2">
        <v>1</v>
      </c>
      <c r="T2">
        <v>1</v>
      </c>
      <c r="W2">
        <f>SUM(B2:U2)</f>
        <v>4</v>
      </c>
    </row>
    <row r="3" spans="1:23" x14ac:dyDescent="0.25">
      <c r="A3" t="s">
        <v>81</v>
      </c>
      <c r="B3">
        <v>1</v>
      </c>
      <c r="H3">
        <v>1</v>
      </c>
      <c r="I3">
        <v>1</v>
      </c>
      <c r="M3">
        <v>1</v>
      </c>
      <c r="Q3">
        <v>1</v>
      </c>
      <c r="T3">
        <v>1</v>
      </c>
      <c r="U3">
        <v>1</v>
      </c>
      <c r="W3">
        <f t="shared" ref="W3:W19" si="0">SUM(B3:U3)</f>
        <v>7</v>
      </c>
    </row>
    <row r="4" spans="1:23" x14ac:dyDescent="0.25">
      <c r="A4" t="s">
        <v>82</v>
      </c>
      <c r="C4">
        <v>1</v>
      </c>
      <c r="F4">
        <v>1</v>
      </c>
      <c r="G4">
        <v>1</v>
      </c>
      <c r="L4">
        <v>1</v>
      </c>
      <c r="O4">
        <v>1</v>
      </c>
      <c r="T4">
        <v>1</v>
      </c>
      <c r="U4">
        <v>1</v>
      </c>
      <c r="W4">
        <f t="shared" si="0"/>
        <v>7</v>
      </c>
    </row>
    <row r="5" spans="1:23" x14ac:dyDescent="0.25">
      <c r="A5" t="s">
        <v>83</v>
      </c>
      <c r="W5">
        <f t="shared" si="0"/>
        <v>0</v>
      </c>
    </row>
    <row r="6" spans="1:23" x14ac:dyDescent="0.25">
      <c r="A6" t="s">
        <v>99</v>
      </c>
      <c r="B6">
        <v>1</v>
      </c>
      <c r="C6">
        <v>1</v>
      </c>
      <c r="D6">
        <v>1</v>
      </c>
      <c r="F6">
        <v>1</v>
      </c>
      <c r="I6">
        <v>1</v>
      </c>
      <c r="J6">
        <v>1</v>
      </c>
      <c r="K6">
        <v>1</v>
      </c>
      <c r="N6">
        <v>1</v>
      </c>
      <c r="Q6">
        <v>1</v>
      </c>
      <c r="T6">
        <v>1</v>
      </c>
      <c r="U6">
        <v>1</v>
      </c>
      <c r="W6">
        <f t="shared" si="0"/>
        <v>11</v>
      </c>
    </row>
    <row r="7" spans="1:23" x14ac:dyDescent="0.25">
      <c r="A7" t="s">
        <v>84</v>
      </c>
      <c r="E7">
        <v>1</v>
      </c>
      <c r="G7">
        <v>1</v>
      </c>
      <c r="K7">
        <v>1</v>
      </c>
      <c r="S7">
        <v>1</v>
      </c>
      <c r="U7">
        <v>1</v>
      </c>
      <c r="W7">
        <f t="shared" si="0"/>
        <v>5</v>
      </c>
    </row>
    <row r="8" spans="1:23" x14ac:dyDescent="0.25">
      <c r="A8" t="s">
        <v>85</v>
      </c>
      <c r="E8">
        <v>1</v>
      </c>
      <c r="W8">
        <f t="shared" si="0"/>
        <v>1</v>
      </c>
    </row>
    <row r="9" spans="1:23" x14ac:dyDescent="0.25">
      <c r="A9" t="s">
        <v>86</v>
      </c>
      <c r="O9">
        <v>1</v>
      </c>
      <c r="W9">
        <f t="shared" si="0"/>
        <v>1</v>
      </c>
    </row>
    <row r="10" spans="1:23" x14ac:dyDescent="0.25">
      <c r="A10" t="s">
        <v>87</v>
      </c>
      <c r="D10">
        <v>1</v>
      </c>
      <c r="H10">
        <v>1</v>
      </c>
      <c r="J10">
        <v>1</v>
      </c>
      <c r="L10">
        <v>1</v>
      </c>
      <c r="O10">
        <v>1</v>
      </c>
      <c r="T10">
        <v>1</v>
      </c>
      <c r="U10">
        <v>1</v>
      </c>
      <c r="W10">
        <f t="shared" si="0"/>
        <v>7</v>
      </c>
    </row>
    <row r="11" spans="1:2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N11">
        <v>1</v>
      </c>
      <c r="P11">
        <v>1</v>
      </c>
      <c r="R11">
        <v>1</v>
      </c>
      <c r="S11">
        <v>1</v>
      </c>
      <c r="T11">
        <v>1</v>
      </c>
      <c r="U11">
        <v>1</v>
      </c>
      <c r="W11">
        <f t="shared" si="0"/>
        <v>16</v>
      </c>
    </row>
    <row r="12" spans="1:23" x14ac:dyDescent="0.25">
      <c r="A12" t="s">
        <v>89</v>
      </c>
      <c r="K12">
        <v>1</v>
      </c>
      <c r="L12">
        <v>1</v>
      </c>
      <c r="M12">
        <v>1</v>
      </c>
      <c r="W12">
        <f t="shared" si="0"/>
        <v>3</v>
      </c>
    </row>
    <row r="13" spans="1:23" x14ac:dyDescent="0.25">
      <c r="A13" t="s">
        <v>90</v>
      </c>
      <c r="B13">
        <v>1</v>
      </c>
      <c r="C13">
        <v>1</v>
      </c>
      <c r="F13">
        <v>1</v>
      </c>
      <c r="G13">
        <v>1</v>
      </c>
      <c r="H13">
        <v>1</v>
      </c>
      <c r="I13">
        <v>1</v>
      </c>
      <c r="K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f t="shared" si="0"/>
        <v>16</v>
      </c>
    </row>
    <row r="14" spans="1:23" x14ac:dyDescent="0.25">
      <c r="A14" t="s">
        <v>91</v>
      </c>
      <c r="P14">
        <v>1</v>
      </c>
      <c r="T14">
        <v>1</v>
      </c>
      <c r="W14">
        <f t="shared" si="0"/>
        <v>2</v>
      </c>
    </row>
    <row r="15" spans="1:23" x14ac:dyDescent="0.25">
      <c r="A15" t="s">
        <v>92</v>
      </c>
      <c r="B15">
        <v>1</v>
      </c>
      <c r="C15">
        <v>1</v>
      </c>
      <c r="F15">
        <v>1</v>
      </c>
      <c r="G15">
        <v>1</v>
      </c>
      <c r="K15">
        <v>1</v>
      </c>
      <c r="P15">
        <v>1</v>
      </c>
      <c r="W15">
        <f t="shared" si="0"/>
        <v>6</v>
      </c>
    </row>
    <row r="16" spans="1:23" x14ac:dyDescent="0.25">
      <c r="A16" t="s">
        <v>93</v>
      </c>
      <c r="W16">
        <f t="shared" si="0"/>
        <v>0</v>
      </c>
    </row>
    <row r="17" spans="1:23" x14ac:dyDescent="0.25">
      <c r="A17" t="s">
        <v>20</v>
      </c>
      <c r="W17">
        <f t="shared" si="0"/>
        <v>0</v>
      </c>
    </row>
    <row r="18" spans="1:23" x14ac:dyDescent="0.25">
      <c r="A18" t="s">
        <v>100</v>
      </c>
      <c r="N18">
        <v>1</v>
      </c>
      <c r="W18">
        <f t="shared" si="0"/>
        <v>1</v>
      </c>
    </row>
    <row r="19" spans="1:23" x14ac:dyDescent="0.25">
      <c r="A19" t="s">
        <v>94</v>
      </c>
      <c r="W19">
        <f t="shared" si="0"/>
        <v>0</v>
      </c>
    </row>
    <row r="21" spans="1:23" x14ac:dyDescent="0.25">
      <c r="B21">
        <f>SUM(B2:B19)</f>
        <v>5</v>
      </c>
      <c r="C21">
        <f t="shared" ref="C21:U21" si="1">SUM(C2:C19)</f>
        <v>5</v>
      </c>
      <c r="D21">
        <f t="shared" si="1"/>
        <v>3</v>
      </c>
      <c r="E21">
        <f t="shared" si="1"/>
        <v>3</v>
      </c>
      <c r="F21">
        <f t="shared" si="1"/>
        <v>5</v>
      </c>
      <c r="G21">
        <f t="shared" si="1"/>
        <v>6</v>
      </c>
      <c r="H21">
        <f t="shared" si="1"/>
        <v>4</v>
      </c>
      <c r="I21">
        <f t="shared" si="1"/>
        <v>5</v>
      </c>
      <c r="J21">
        <f t="shared" si="1"/>
        <v>3</v>
      </c>
      <c r="K21">
        <f t="shared" si="1"/>
        <v>6</v>
      </c>
      <c r="L21">
        <f t="shared" si="1"/>
        <v>4</v>
      </c>
      <c r="M21">
        <f t="shared" si="1"/>
        <v>3</v>
      </c>
      <c r="N21">
        <f t="shared" si="1"/>
        <v>4</v>
      </c>
      <c r="O21">
        <f t="shared" si="1"/>
        <v>4</v>
      </c>
      <c r="P21">
        <f t="shared" si="1"/>
        <v>4</v>
      </c>
      <c r="Q21">
        <f t="shared" si="1"/>
        <v>3</v>
      </c>
      <c r="R21">
        <f t="shared" si="1"/>
        <v>2</v>
      </c>
      <c r="S21">
        <f t="shared" si="1"/>
        <v>3</v>
      </c>
      <c r="T21">
        <f t="shared" si="1"/>
        <v>8</v>
      </c>
      <c r="U21">
        <f t="shared" si="1"/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6B39-1AF1-40B6-8F64-B40AC2EFFA30}">
  <dimension ref="A1:W21"/>
  <sheetViews>
    <sheetView topLeftCell="A15" zoomScaleNormal="100" workbookViewId="0">
      <selection activeCell="C34" sqref="C34"/>
    </sheetView>
  </sheetViews>
  <sheetFormatPr defaultRowHeight="13.8" x14ac:dyDescent="0.25"/>
  <cols>
    <col min="1" max="1" width="32.109375" customWidth="1"/>
  </cols>
  <sheetData>
    <row r="1" spans="1:23" x14ac:dyDescent="0.25">
      <c r="B1" s="11" t="s">
        <v>6</v>
      </c>
      <c r="C1" s="11" t="s">
        <v>77</v>
      </c>
      <c r="D1" s="11" t="s">
        <v>17</v>
      </c>
      <c r="E1" s="11" t="s">
        <v>14</v>
      </c>
      <c r="F1" s="11" t="s">
        <v>70</v>
      </c>
      <c r="G1" s="11" t="s">
        <v>63</v>
      </c>
      <c r="H1" s="11" t="s">
        <v>73</v>
      </c>
      <c r="I1" s="11" t="s">
        <v>56</v>
      </c>
      <c r="J1" s="11" t="s">
        <v>50</v>
      </c>
      <c r="K1" s="11" t="s">
        <v>53</v>
      </c>
      <c r="L1" t="s">
        <v>59</v>
      </c>
      <c r="M1" t="s">
        <v>21</v>
      </c>
      <c r="N1" t="s">
        <v>27</v>
      </c>
      <c r="O1" t="s">
        <v>24</v>
      </c>
      <c r="P1" t="s">
        <v>34</v>
      </c>
      <c r="Q1" t="s">
        <v>37</v>
      </c>
      <c r="R1" t="s">
        <v>43</v>
      </c>
      <c r="S1" t="s">
        <v>40</v>
      </c>
      <c r="T1" t="s">
        <v>46</v>
      </c>
      <c r="U1" t="s">
        <v>67</v>
      </c>
    </row>
    <row r="2" spans="1:23" x14ac:dyDescent="0.25">
      <c r="A2" t="s">
        <v>98</v>
      </c>
      <c r="H2">
        <v>1</v>
      </c>
      <c r="T2">
        <v>1</v>
      </c>
      <c r="W2">
        <f>SUM(B2:U2)</f>
        <v>2</v>
      </c>
    </row>
    <row r="3" spans="1:23" x14ac:dyDescent="0.25">
      <c r="A3" t="s">
        <v>81</v>
      </c>
      <c r="B3">
        <v>1</v>
      </c>
      <c r="D3">
        <v>1</v>
      </c>
      <c r="F3">
        <v>1</v>
      </c>
      <c r="H3">
        <v>1</v>
      </c>
      <c r="I3">
        <v>1</v>
      </c>
      <c r="M3">
        <v>1</v>
      </c>
      <c r="Q3">
        <v>1</v>
      </c>
      <c r="R3">
        <v>1</v>
      </c>
      <c r="S3">
        <v>1</v>
      </c>
      <c r="T3">
        <v>1</v>
      </c>
      <c r="U3">
        <v>1</v>
      </c>
      <c r="W3">
        <f t="shared" ref="W3:W19" si="0">SUM(B3:U3)</f>
        <v>11</v>
      </c>
    </row>
    <row r="4" spans="1:23" x14ac:dyDescent="0.25">
      <c r="A4" t="s">
        <v>82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v>1</v>
      </c>
      <c r="L4">
        <v>1</v>
      </c>
      <c r="N4">
        <v>1</v>
      </c>
      <c r="O4">
        <v>1</v>
      </c>
      <c r="P4">
        <v>1</v>
      </c>
      <c r="Q4">
        <v>1</v>
      </c>
      <c r="S4">
        <v>1</v>
      </c>
      <c r="T4">
        <v>1</v>
      </c>
      <c r="U4">
        <v>1</v>
      </c>
      <c r="W4">
        <f t="shared" si="0"/>
        <v>16</v>
      </c>
    </row>
    <row r="5" spans="1:23" x14ac:dyDescent="0.25">
      <c r="A5" t="s">
        <v>83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J5">
        <v>1</v>
      </c>
      <c r="L5">
        <v>1</v>
      </c>
      <c r="N5">
        <v>1</v>
      </c>
      <c r="O5">
        <v>1</v>
      </c>
      <c r="P5">
        <v>1</v>
      </c>
      <c r="Q5">
        <v>1</v>
      </c>
      <c r="S5">
        <v>1</v>
      </c>
      <c r="T5">
        <v>1</v>
      </c>
      <c r="U5">
        <v>1</v>
      </c>
      <c r="W5">
        <f t="shared" si="0"/>
        <v>15</v>
      </c>
    </row>
    <row r="6" spans="1:23" x14ac:dyDescent="0.25">
      <c r="A6" t="s">
        <v>99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f t="shared" si="0"/>
        <v>20</v>
      </c>
    </row>
    <row r="7" spans="1:23" x14ac:dyDescent="0.25">
      <c r="A7" t="s">
        <v>84</v>
      </c>
      <c r="B7">
        <v>1</v>
      </c>
      <c r="E7">
        <v>1</v>
      </c>
      <c r="F7">
        <v>1</v>
      </c>
      <c r="G7">
        <v>1</v>
      </c>
      <c r="K7">
        <v>1</v>
      </c>
      <c r="L7">
        <v>1</v>
      </c>
      <c r="N7">
        <v>1</v>
      </c>
      <c r="R7">
        <v>1</v>
      </c>
      <c r="S7">
        <v>1</v>
      </c>
      <c r="T7">
        <v>1</v>
      </c>
      <c r="U7">
        <v>1</v>
      </c>
      <c r="W7">
        <f t="shared" si="0"/>
        <v>11</v>
      </c>
    </row>
    <row r="8" spans="1:23" x14ac:dyDescent="0.25">
      <c r="A8" t="s">
        <v>85</v>
      </c>
      <c r="D8">
        <v>1</v>
      </c>
      <c r="E8">
        <v>1</v>
      </c>
      <c r="Q8">
        <v>1</v>
      </c>
      <c r="R8">
        <v>1</v>
      </c>
      <c r="W8">
        <f t="shared" si="0"/>
        <v>4</v>
      </c>
    </row>
    <row r="9" spans="1:23" x14ac:dyDescent="0.25">
      <c r="A9" t="s">
        <v>86</v>
      </c>
      <c r="O9">
        <v>1</v>
      </c>
      <c r="W9">
        <f t="shared" si="0"/>
        <v>1</v>
      </c>
    </row>
    <row r="10" spans="1:23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f t="shared" si="0"/>
        <v>20</v>
      </c>
    </row>
    <row r="11" spans="1:2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f t="shared" si="0"/>
        <v>20</v>
      </c>
    </row>
    <row r="12" spans="1:23" x14ac:dyDescent="0.25">
      <c r="A12" t="s">
        <v>89</v>
      </c>
      <c r="B12">
        <v>1</v>
      </c>
      <c r="C12">
        <v>1</v>
      </c>
      <c r="F12">
        <v>1</v>
      </c>
      <c r="I12">
        <v>1</v>
      </c>
      <c r="J12">
        <v>1</v>
      </c>
      <c r="K12">
        <v>1</v>
      </c>
      <c r="M12">
        <v>1</v>
      </c>
      <c r="O12">
        <v>1</v>
      </c>
      <c r="P12">
        <v>1</v>
      </c>
      <c r="Q12">
        <v>1</v>
      </c>
      <c r="R12">
        <v>1</v>
      </c>
      <c r="T12">
        <v>1</v>
      </c>
      <c r="U12">
        <v>1</v>
      </c>
      <c r="W12">
        <f t="shared" si="0"/>
        <v>13</v>
      </c>
    </row>
    <row r="13" spans="1:23" x14ac:dyDescent="0.25">
      <c r="A13" t="s">
        <v>90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f t="shared" si="0"/>
        <v>20</v>
      </c>
    </row>
    <row r="14" spans="1:23" x14ac:dyDescent="0.25">
      <c r="A14" t="s">
        <v>91</v>
      </c>
      <c r="C14">
        <v>1</v>
      </c>
      <c r="F14">
        <v>1</v>
      </c>
      <c r="H14">
        <v>1</v>
      </c>
      <c r="K14">
        <v>1</v>
      </c>
      <c r="O14">
        <v>1</v>
      </c>
      <c r="P14">
        <v>1</v>
      </c>
      <c r="T14">
        <v>1</v>
      </c>
      <c r="U14">
        <v>1</v>
      </c>
      <c r="W14">
        <f t="shared" si="0"/>
        <v>8</v>
      </c>
    </row>
    <row r="15" spans="1:23" x14ac:dyDescent="0.25">
      <c r="A15" t="s">
        <v>92</v>
      </c>
      <c r="B15">
        <v>1</v>
      </c>
      <c r="C15">
        <v>1</v>
      </c>
      <c r="F15">
        <v>1</v>
      </c>
      <c r="G15">
        <v>1</v>
      </c>
      <c r="I15">
        <v>1</v>
      </c>
      <c r="J15">
        <v>1</v>
      </c>
      <c r="K15">
        <v>1</v>
      </c>
      <c r="O15">
        <v>1</v>
      </c>
      <c r="P15">
        <v>1</v>
      </c>
      <c r="T15">
        <v>1</v>
      </c>
      <c r="U15">
        <v>1</v>
      </c>
      <c r="W15">
        <f t="shared" si="0"/>
        <v>11</v>
      </c>
    </row>
    <row r="16" spans="1:23" x14ac:dyDescent="0.25">
      <c r="A16" t="s">
        <v>93</v>
      </c>
      <c r="H16">
        <v>1</v>
      </c>
      <c r="K16">
        <v>1</v>
      </c>
      <c r="Q16">
        <v>1</v>
      </c>
      <c r="T16">
        <v>1</v>
      </c>
      <c r="W16">
        <f t="shared" si="0"/>
        <v>4</v>
      </c>
    </row>
    <row r="17" spans="1:23" x14ac:dyDescent="0.25">
      <c r="A17" t="s">
        <v>20</v>
      </c>
      <c r="D17">
        <v>1</v>
      </c>
      <c r="E17">
        <v>1</v>
      </c>
      <c r="G17">
        <v>1</v>
      </c>
      <c r="I17">
        <v>1</v>
      </c>
      <c r="J17">
        <v>1</v>
      </c>
      <c r="M17">
        <v>1</v>
      </c>
      <c r="N17">
        <v>1</v>
      </c>
      <c r="Q17">
        <v>1</v>
      </c>
      <c r="W17">
        <f t="shared" si="0"/>
        <v>8</v>
      </c>
    </row>
    <row r="18" spans="1:23" x14ac:dyDescent="0.25">
      <c r="A18" t="s">
        <v>100</v>
      </c>
      <c r="F18">
        <v>1</v>
      </c>
      <c r="W18">
        <f t="shared" si="0"/>
        <v>1</v>
      </c>
    </row>
    <row r="19" spans="1:23" x14ac:dyDescent="0.25">
      <c r="A19" t="s">
        <v>94</v>
      </c>
      <c r="G19">
        <v>1</v>
      </c>
      <c r="W19">
        <f t="shared" si="0"/>
        <v>1</v>
      </c>
    </row>
    <row r="21" spans="1:23" x14ac:dyDescent="0.25">
      <c r="B21">
        <f>SUM(B2:B19)</f>
        <v>10</v>
      </c>
      <c r="C21">
        <f t="shared" ref="C21:U21" si="1">SUM(C2:C19)</f>
        <v>9</v>
      </c>
      <c r="D21">
        <f t="shared" si="1"/>
        <v>9</v>
      </c>
      <c r="E21">
        <f t="shared" si="1"/>
        <v>9</v>
      </c>
      <c r="F21">
        <f t="shared" si="1"/>
        <v>11</v>
      </c>
      <c r="G21">
        <f t="shared" si="1"/>
        <v>10</v>
      </c>
      <c r="H21">
        <f t="shared" si="1"/>
        <v>10</v>
      </c>
      <c r="I21">
        <f t="shared" si="1"/>
        <v>8</v>
      </c>
      <c r="J21">
        <f t="shared" si="1"/>
        <v>9</v>
      </c>
      <c r="K21">
        <f t="shared" si="1"/>
        <v>9</v>
      </c>
      <c r="L21">
        <f t="shared" si="1"/>
        <v>7</v>
      </c>
      <c r="M21">
        <f t="shared" si="1"/>
        <v>7</v>
      </c>
      <c r="N21">
        <f t="shared" si="1"/>
        <v>8</v>
      </c>
      <c r="O21">
        <f t="shared" si="1"/>
        <v>10</v>
      </c>
      <c r="P21">
        <f t="shared" si="1"/>
        <v>9</v>
      </c>
      <c r="Q21">
        <f t="shared" si="1"/>
        <v>11</v>
      </c>
      <c r="R21">
        <f t="shared" si="1"/>
        <v>8</v>
      </c>
      <c r="S21">
        <f t="shared" si="1"/>
        <v>8</v>
      </c>
      <c r="T21">
        <f t="shared" si="1"/>
        <v>13</v>
      </c>
      <c r="U21">
        <f t="shared" si="1"/>
        <v>11</v>
      </c>
    </row>
  </sheetData>
  <autoFilter ref="A1:U19" xr:uid="{08C86B39-1AF1-40B6-8F64-B40AC2EFFA3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6D7A-01F4-47C6-98F3-D7ED6707C215}">
  <dimension ref="A1:W24"/>
  <sheetViews>
    <sheetView tabSelected="1" zoomScale="85" zoomScaleNormal="85" workbookViewId="0">
      <selection activeCell="M9" sqref="M9"/>
    </sheetView>
  </sheetViews>
  <sheetFormatPr defaultRowHeight="13.8" x14ac:dyDescent="0.25"/>
  <cols>
    <col min="1" max="1" width="30.77734375" customWidth="1"/>
    <col min="2" max="2" width="9.21875" customWidth="1"/>
    <col min="23" max="23" width="9.6640625" bestFit="1" customWidth="1"/>
  </cols>
  <sheetData>
    <row r="1" spans="1:23" x14ac:dyDescent="0.25">
      <c r="B1" t="s">
        <v>6</v>
      </c>
      <c r="C1" t="s">
        <v>77</v>
      </c>
      <c r="D1" t="s">
        <v>17</v>
      </c>
      <c r="E1" t="s">
        <v>14</v>
      </c>
      <c r="F1" t="s">
        <v>70</v>
      </c>
      <c r="G1" t="s">
        <v>63</v>
      </c>
      <c r="H1" t="s">
        <v>73</v>
      </c>
      <c r="I1" t="s">
        <v>56</v>
      </c>
      <c r="J1" t="s">
        <v>50</v>
      </c>
      <c r="K1" t="s">
        <v>53</v>
      </c>
      <c r="L1" t="s">
        <v>59</v>
      </c>
      <c r="M1" t="s">
        <v>21</v>
      </c>
      <c r="N1" t="s">
        <v>27</v>
      </c>
      <c r="O1" t="s">
        <v>24</v>
      </c>
      <c r="P1" t="s">
        <v>34</v>
      </c>
      <c r="Q1" t="s">
        <v>37</v>
      </c>
      <c r="R1" t="s">
        <v>43</v>
      </c>
      <c r="S1" t="s">
        <v>40</v>
      </c>
      <c r="T1" t="s">
        <v>46</v>
      </c>
      <c r="U1" t="s">
        <v>67</v>
      </c>
      <c r="W1" t="s">
        <v>96</v>
      </c>
    </row>
    <row r="2" spans="1:23" x14ac:dyDescent="0.25">
      <c r="A2" t="s">
        <v>98</v>
      </c>
    </row>
    <row r="3" spans="1:23" x14ac:dyDescent="0.25">
      <c r="A3" t="s">
        <v>81</v>
      </c>
      <c r="D3">
        <v>4</v>
      </c>
      <c r="F3">
        <v>4</v>
      </c>
      <c r="R3">
        <v>4</v>
      </c>
      <c r="S3">
        <v>4</v>
      </c>
      <c r="W3">
        <f t="shared" ref="W3:W19" si="0">AVERAGE(B3:U3)</f>
        <v>4</v>
      </c>
    </row>
    <row r="4" spans="1:23" x14ac:dyDescent="0.25">
      <c r="A4" t="s">
        <v>82</v>
      </c>
      <c r="B4">
        <v>4</v>
      </c>
      <c r="D4">
        <v>5</v>
      </c>
      <c r="E4">
        <v>5</v>
      </c>
      <c r="H4">
        <v>4</v>
      </c>
      <c r="J4">
        <v>5</v>
      </c>
      <c r="N4">
        <v>4</v>
      </c>
      <c r="P4">
        <v>4</v>
      </c>
      <c r="Q4">
        <v>3</v>
      </c>
      <c r="S4">
        <v>4</v>
      </c>
      <c r="W4">
        <f t="shared" si="0"/>
        <v>4.2222222222222223</v>
      </c>
    </row>
    <row r="5" spans="1:23" x14ac:dyDescent="0.25">
      <c r="A5" t="s">
        <v>83</v>
      </c>
      <c r="B5">
        <v>3</v>
      </c>
      <c r="C5">
        <v>3</v>
      </c>
      <c r="D5">
        <v>5</v>
      </c>
      <c r="E5">
        <v>5</v>
      </c>
      <c r="G5">
        <v>2</v>
      </c>
      <c r="H5">
        <v>3</v>
      </c>
      <c r="J5">
        <v>2</v>
      </c>
      <c r="L5">
        <v>5</v>
      </c>
      <c r="N5">
        <v>5</v>
      </c>
      <c r="O5">
        <v>4</v>
      </c>
      <c r="P5">
        <v>4</v>
      </c>
      <c r="Q5">
        <v>2</v>
      </c>
      <c r="S5">
        <v>3</v>
      </c>
      <c r="T5">
        <v>5</v>
      </c>
      <c r="U5">
        <v>3</v>
      </c>
      <c r="W5">
        <f t="shared" si="0"/>
        <v>3.6</v>
      </c>
    </row>
    <row r="6" spans="1:23" x14ac:dyDescent="0.25">
      <c r="A6" t="s">
        <v>99</v>
      </c>
      <c r="E6">
        <v>5</v>
      </c>
      <c r="G6">
        <v>4</v>
      </c>
      <c r="H6">
        <v>2</v>
      </c>
      <c r="L6">
        <v>2</v>
      </c>
      <c r="M6">
        <v>4</v>
      </c>
      <c r="O6">
        <v>4</v>
      </c>
      <c r="P6">
        <v>5</v>
      </c>
      <c r="R6">
        <v>2</v>
      </c>
      <c r="S6">
        <v>4</v>
      </c>
      <c r="W6">
        <f t="shared" si="0"/>
        <v>3.5555555555555554</v>
      </c>
    </row>
    <row r="7" spans="1:23" x14ac:dyDescent="0.25">
      <c r="A7" t="s">
        <v>84</v>
      </c>
      <c r="B7">
        <v>3</v>
      </c>
      <c r="F7">
        <v>4</v>
      </c>
      <c r="L7">
        <v>4</v>
      </c>
      <c r="N7">
        <v>2</v>
      </c>
      <c r="R7">
        <v>5</v>
      </c>
      <c r="T7">
        <v>3</v>
      </c>
      <c r="W7">
        <f t="shared" si="0"/>
        <v>3.5</v>
      </c>
    </row>
    <row r="8" spans="1:23" x14ac:dyDescent="0.25">
      <c r="A8" t="s">
        <v>85</v>
      </c>
      <c r="D8">
        <v>5</v>
      </c>
      <c r="Q8">
        <v>3</v>
      </c>
      <c r="R8">
        <v>4</v>
      </c>
      <c r="W8">
        <f t="shared" si="0"/>
        <v>4</v>
      </c>
    </row>
    <row r="9" spans="1:23" x14ac:dyDescent="0.25">
      <c r="A9" t="s">
        <v>86</v>
      </c>
    </row>
    <row r="10" spans="1:23" x14ac:dyDescent="0.25">
      <c r="A10" t="s">
        <v>87</v>
      </c>
      <c r="B10">
        <v>5</v>
      </c>
      <c r="C10">
        <v>5</v>
      </c>
      <c r="E10">
        <v>5</v>
      </c>
      <c r="F10">
        <v>4</v>
      </c>
      <c r="G10">
        <v>5</v>
      </c>
      <c r="I10">
        <v>5</v>
      </c>
      <c r="K10">
        <v>4</v>
      </c>
      <c r="M10">
        <v>5</v>
      </c>
      <c r="N10">
        <v>4</v>
      </c>
      <c r="P10">
        <v>5</v>
      </c>
      <c r="Q10">
        <v>4</v>
      </c>
      <c r="R10">
        <v>5</v>
      </c>
      <c r="S10">
        <v>5</v>
      </c>
      <c r="W10">
        <f t="shared" si="0"/>
        <v>4.6923076923076925</v>
      </c>
    </row>
    <row r="11" spans="1:23" x14ac:dyDescent="0.25">
      <c r="A11" t="s">
        <v>88</v>
      </c>
      <c r="H11">
        <v>5</v>
      </c>
      <c r="M11">
        <v>5</v>
      </c>
      <c r="O11">
        <v>2</v>
      </c>
      <c r="Q11">
        <v>3</v>
      </c>
      <c r="W11">
        <f t="shared" si="0"/>
        <v>3.75</v>
      </c>
    </row>
    <row r="12" spans="1:23" x14ac:dyDescent="0.25">
      <c r="A12" t="s">
        <v>89</v>
      </c>
      <c r="B12">
        <v>5</v>
      </c>
      <c r="C12">
        <v>4</v>
      </c>
      <c r="F12">
        <v>4</v>
      </c>
      <c r="I12">
        <v>5</v>
      </c>
      <c r="J12">
        <v>4</v>
      </c>
      <c r="O12">
        <v>4</v>
      </c>
      <c r="P12">
        <v>5</v>
      </c>
      <c r="Q12">
        <v>4</v>
      </c>
      <c r="R12">
        <v>5</v>
      </c>
      <c r="T12">
        <v>5</v>
      </c>
      <c r="U12">
        <v>5</v>
      </c>
      <c r="W12">
        <f t="shared" si="0"/>
        <v>4.5454545454545459</v>
      </c>
    </row>
    <row r="13" spans="1:23" x14ac:dyDescent="0.25">
      <c r="A13" t="s">
        <v>90</v>
      </c>
      <c r="D13">
        <v>4</v>
      </c>
      <c r="E13">
        <v>5</v>
      </c>
      <c r="J13">
        <v>4</v>
      </c>
      <c r="L13">
        <v>3</v>
      </c>
      <c r="W13">
        <f t="shared" si="0"/>
        <v>4</v>
      </c>
    </row>
    <row r="14" spans="1:23" x14ac:dyDescent="0.25">
      <c r="A14" t="s">
        <v>91</v>
      </c>
      <c r="C14">
        <v>3</v>
      </c>
      <c r="F14">
        <v>4</v>
      </c>
      <c r="H14">
        <v>5</v>
      </c>
      <c r="K14">
        <v>5</v>
      </c>
      <c r="O14">
        <v>5</v>
      </c>
      <c r="U14">
        <v>4</v>
      </c>
      <c r="W14">
        <f t="shared" si="0"/>
        <v>4.333333333333333</v>
      </c>
    </row>
    <row r="15" spans="1:23" x14ac:dyDescent="0.25">
      <c r="A15" t="s">
        <v>92</v>
      </c>
      <c r="I15">
        <v>4</v>
      </c>
      <c r="J15">
        <v>5</v>
      </c>
      <c r="O15">
        <v>4</v>
      </c>
      <c r="T15">
        <v>4</v>
      </c>
      <c r="U15">
        <v>5</v>
      </c>
      <c r="W15">
        <f t="shared" si="0"/>
        <v>4.4000000000000004</v>
      </c>
    </row>
    <row r="16" spans="1:23" x14ac:dyDescent="0.25">
      <c r="A16" t="s">
        <v>93</v>
      </c>
      <c r="H16">
        <v>4</v>
      </c>
      <c r="K16">
        <v>4</v>
      </c>
      <c r="Q16">
        <v>4</v>
      </c>
      <c r="T16">
        <v>4</v>
      </c>
      <c r="W16">
        <f t="shared" si="0"/>
        <v>4</v>
      </c>
    </row>
    <row r="17" spans="1:23" x14ac:dyDescent="0.25">
      <c r="A17" s="9" t="s">
        <v>20</v>
      </c>
      <c r="D17">
        <v>5</v>
      </c>
      <c r="E17">
        <v>5</v>
      </c>
      <c r="G17">
        <v>4</v>
      </c>
      <c r="I17">
        <v>3</v>
      </c>
      <c r="J17">
        <v>5</v>
      </c>
      <c r="M17">
        <v>5</v>
      </c>
      <c r="N17">
        <v>5</v>
      </c>
      <c r="Q17">
        <v>5</v>
      </c>
      <c r="W17">
        <f t="shared" si="0"/>
        <v>4.625</v>
      </c>
    </row>
    <row r="18" spans="1:23" x14ac:dyDescent="0.25">
      <c r="A18" s="9" t="s">
        <v>100</v>
      </c>
      <c r="F18">
        <v>4</v>
      </c>
      <c r="W18">
        <f t="shared" si="0"/>
        <v>4</v>
      </c>
    </row>
    <row r="19" spans="1:23" x14ac:dyDescent="0.25">
      <c r="A19" s="9" t="s">
        <v>94</v>
      </c>
      <c r="G19">
        <v>2</v>
      </c>
      <c r="W19">
        <f t="shared" si="0"/>
        <v>2</v>
      </c>
    </row>
    <row r="21" spans="1:23" x14ac:dyDescent="0.25">
      <c r="A21" s="10" t="s">
        <v>95</v>
      </c>
      <c r="B21">
        <f>AVERAGE(B2:B19)</f>
        <v>4</v>
      </c>
      <c r="C21">
        <f t="shared" ref="C21:U21" si="1">AVERAGE(C2:C19)</f>
        <v>3.75</v>
      </c>
      <c r="D21">
        <f t="shared" si="1"/>
        <v>4.666666666666667</v>
      </c>
      <c r="E21">
        <f t="shared" si="1"/>
        <v>5</v>
      </c>
      <c r="F21">
        <f t="shared" si="1"/>
        <v>4</v>
      </c>
      <c r="G21">
        <f t="shared" si="1"/>
        <v>3.4</v>
      </c>
      <c r="H21">
        <f t="shared" si="1"/>
        <v>3.8333333333333335</v>
      </c>
      <c r="I21">
        <f t="shared" si="1"/>
        <v>4.25</v>
      </c>
      <c r="J21">
        <f t="shared" si="1"/>
        <v>4.166666666666667</v>
      </c>
      <c r="K21">
        <f t="shared" si="1"/>
        <v>4.333333333333333</v>
      </c>
      <c r="L21">
        <f t="shared" si="1"/>
        <v>3.5</v>
      </c>
      <c r="M21">
        <f t="shared" si="1"/>
        <v>4.75</v>
      </c>
      <c r="N21">
        <f t="shared" si="1"/>
        <v>4</v>
      </c>
      <c r="O21">
        <f t="shared" si="1"/>
        <v>3.8333333333333335</v>
      </c>
      <c r="P21">
        <f t="shared" si="1"/>
        <v>4.5999999999999996</v>
      </c>
      <c r="Q21">
        <f t="shared" si="1"/>
        <v>3.5</v>
      </c>
      <c r="R21">
        <f t="shared" si="1"/>
        <v>4.166666666666667</v>
      </c>
      <c r="S21">
        <f t="shared" si="1"/>
        <v>4</v>
      </c>
      <c r="T21">
        <f t="shared" si="1"/>
        <v>4.2</v>
      </c>
      <c r="U21">
        <f t="shared" si="1"/>
        <v>4.25</v>
      </c>
      <c r="W21">
        <f>AVERAGE(B21:U21)</f>
        <v>4.1100000000000012</v>
      </c>
    </row>
    <row r="22" spans="1:23" x14ac:dyDescent="0.25">
      <c r="A22" s="9" t="s">
        <v>102</v>
      </c>
      <c r="B22">
        <f>MEDIAN(B2:B19)</f>
        <v>4</v>
      </c>
      <c r="C22">
        <f t="shared" ref="C22:U22" si="2">MEDIAN(C2:C19)</f>
        <v>3.5</v>
      </c>
      <c r="D22">
        <f t="shared" si="2"/>
        <v>5</v>
      </c>
      <c r="E22">
        <f t="shared" si="2"/>
        <v>5</v>
      </c>
      <c r="F22">
        <f t="shared" si="2"/>
        <v>4</v>
      </c>
      <c r="G22">
        <f t="shared" si="2"/>
        <v>4</v>
      </c>
      <c r="H22">
        <f t="shared" si="2"/>
        <v>4</v>
      </c>
      <c r="I22">
        <f t="shared" si="2"/>
        <v>4.5</v>
      </c>
      <c r="J22">
        <f t="shared" si="2"/>
        <v>4.5</v>
      </c>
      <c r="K22">
        <f t="shared" si="2"/>
        <v>4</v>
      </c>
      <c r="L22">
        <f t="shared" si="2"/>
        <v>3.5</v>
      </c>
      <c r="M22">
        <f t="shared" si="2"/>
        <v>5</v>
      </c>
      <c r="N22">
        <f t="shared" si="2"/>
        <v>4</v>
      </c>
      <c r="O22">
        <f t="shared" si="2"/>
        <v>4</v>
      </c>
      <c r="P22">
        <f t="shared" si="2"/>
        <v>5</v>
      </c>
      <c r="Q22">
        <f t="shared" si="2"/>
        <v>3.5</v>
      </c>
      <c r="R22">
        <f t="shared" si="2"/>
        <v>4.5</v>
      </c>
      <c r="S22">
        <f t="shared" si="2"/>
        <v>4</v>
      </c>
      <c r="T22">
        <f t="shared" si="2"/>
        <v>4</v>
      </c>
      <c r="U22">
        <f t="shared" si="2"/>
        <v>4.5</v>
      </c>
    </row>
    <row r="23" spans="1:23" x14ac:dyDescent="0.25">
      <c r="A23" s="9" t="s">
        <v>101</v>
      </c>
      <c r="B23">
        <f>_xlfn.VAR.S(B2:B19)</f>
        <v>1</v>
      </c>
      <c r="C23">
        <f t="shared" ref="C23:U23" si="3">_xlfn.VAR.S(C2:C19)</f>
        <v>0.91666666666666663</v>
      </c>
      <c r="D23">
        <f t="shared" si="3"/>
        <v>0.26666666666666855</v>
      </c>
      <c r="E23">
        <f t="shared" si="3"/>
        <v>0</v>
      </c>
      <c r="F23">
        <f t="shared" si="3"/>
        <v>0</v>
      </c>
      <c r="G23">
        <f t="shared" si="3"/>
        <v>1.8000000000000007</v>
      </c>
      <c r="H23">
        <f t="shared" si="3"/>
        <v>1.3666666666666658</v>
      </c>
      <c r="I23">
        <f t="shared" si="3"/>
        <v>0.91666666666666663</v>
      </c>
      <c r="J23">
        <f t="shared" si="3"/>
        <v>1.3666666666666658</v>
      </c>
      <c r="K23">
        <f t="shared" si="3"/>
        <v>0.33333333333333215</v>
      </c>
      <c r="L23">
        <f t="shared" si="3"/>
        <v>1.6666666666666667</v>
      </c>
      <c r="M23">
        <f t="shared" si="3"/>
        <v>0.25</v>
      </c>
      <c r="N23">
        <f t="shared" si="3"/>
        <v>1.5</v>
      </c>
      <c r="O23">
        <f t="shared" si="3"/>
        <v>0.96666666666666567</v>
      </c>
      <c r="P23">
        <f t="shared" si="3"/>
        <v>0.30000000000000071</v>
      </c>
      <c r="Q23">
        <f t="shared" si="3"/>
        <v>0.8571428571428571</v>
      </c>
      <c r="R23">
        <f t="shared" si="3"/>
        <v>1.3666666666666658</v>
      </c>
      <c r="S23">
        <f t="shared" si="3"/>
        <v>0.5</v>
      </c>
      <c r="T23">
        <f t="shared" si="3"/>
        <v>0.69999999999999929</v>
      </c>
      <c r="U23">
        <f t="shared" si="3"/>
        <v>0.91666666666666663</v>
      </c>
    </row>
    <row r="24" spans="1:23" x14ac:dyDescent="0.25">
      <c r="A24" s="9" t="s">
        <v>103</v>
      </c>
      <c r="B24">
        <f>(COUNTIF(B2:B19,4) + COUNTIF(B2:B19,5)) / COUNTA(B2:B19)</f>
        <v>0.6</v>
      </c>
      <c r="C24">
        <f t="shared" ref="C24:U24" si="4">(COUNTIF(C2:C19,4) + COUNTIF(C2:C19,5)) / COUNTA(C2:C19)</f>
        <v>0.5</v>
      </c>
      <c r="D24">
        <f t="shared" si="4"/>
        <v>1</v>
      </c>
      <c r="E24">
        <f t="shared" si="4"/>
        <v>1</v>
      </c>
      <c r="F24">
        <f t="shared" si="4"/>
        <v>1</v>
      </c>
      <c r="G24">
        <f t="shared" si="4"/>
        <v>0.6</v>
      </c>
      <c r="H24">
        <f t="shared" si="4"/>
        <v>0.66666666666666663</v>
      </c>
      <c r="I24">
        <f t="shared" si="4"/>
        <v>0.75</v>
      </c>
      <c r="J24">
        <f t="shared" si="4"/>
        <v>0.83333333333333337</v>
      </c>
      <c r="K24">
        <f t="shared" si="4"/>
        <v>1</v>
      </c>
      <c r="L24">
        <f t="shared" si="4"/>
        <v>0.5</v>
      </c>
      <c r="M24">
        <f t="shared" si="4"/>
        <v>1</v>
      </c>
      <c r="N24">
        <f t="shared" si="4"/>
        <v>0.8</v>
      </c>
      <c r="O24">
        <f t="shared" si="4"/>
        <v>0.83333333333333337</v>
      </c>
      <c r="P24">
        <f t="shared" si="4"/>
        <v>1</v>
      </c>
      <c r="Q24">
        <f t="shared" si="4"/>
        <v>0.5</v>
      </c>
      <c r="R24">
        <f t="shared" si="4"/>
        <v>0.83333333333333337</v>
      </c>
      <c r="S24">
        <f t="shared" si="4"/>
        <v>0.8</v>
      </c>
      <c r="T24">
        <f t="shared" si="4"/>
        <v>0.8</v>
      </c>
      <c r="U24">
        <f t="shared" si="4"/>
        <v>0.75</v>
      </c>
    </row>
  </sheetData>
  <autoFilter ref="A1:W19" xr:uid="{7ECA6D7A-01F4-47C6-98F3-D7ED6707C215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用户提出</vt:lpstr>
      <vt:lpstr>方法挖掘</vt:lpstr>
      <vt:lpstr>方法挖掘额外的评分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昕然 张</dc:creator>
  <cp:lastModifiedBy>昕然 张</cp:lastModifiedBy>
  <dcterms:created xsi:type="dcterms:W3CDTF">2024-12-08T10:30:13Z</dcterms:created>
  <dcterms:modified xsi:type="dcterms:W3CDTF">2025-07-18T02:02:46Z</dcterms:modified>
</cp:coreProperties>
</file>