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0" yWindow="0" windowWidth="15825" windowHeight="6555"/>
  </bookViews>
  <sheets>
    <sheet name="ProjectSchedule" sheetId="11" r:id="rId1"/>
    <sheet name="About" sheetId="12" r:id="rId2"/>
  </sheets>
  <definedNames>
    <definedName name="Display_Week">ProjectSchedule!$C$4</definedName>
    <definedName name="_xlnm.Print_Titles" localSheetId="0">ProjectSchedule!$4:$6</definedName>
    <definedName name="Project_Start">ProjectSchedule!$C$3</definedName>
    <definedName name="task_end" localSheetId="0">ProjectSchedule!$D1</definedName>
    <definedName name="task_progress" localSheetId="0">ProjectSchedule!#REF!</definedName>
    <definedName name="task_start" localSheetId="0">ProjectSchedule!$C1</definedName>
    <definedName name="today" localSheetId="0">TODAY()</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9" i="11" l="1"/>
  <c r="C19" i="11"/>
  <c r="C18" i="11"/>
  <c r="D18" i="11"/>
  <c r="C29" i="11"/>
  <c r="D29" i="11" s="1"/>
  <c r="C28" i="11"/>
  <c r="D28" i="11" s="1"/>
  <c r="C26" i="11"/>
  <c r="C27" i="11" s="1"/>
  <c r="D27" i="11" s="1"/>
  <c r="C11" i="11"/>
  <c r="D11" i="11" s="1"/>
  <c r="C10" i="11"/>
  <c r="D10" i="11" s="1"/>
  <c r="C14" i="11"/>
  <c r="D14" i="11" s="1"/>
  <c r="C15" i="11" s="1"/>
  <c r="D15" i="11" s="1"/>
  <c r="D13" i="11"/>
  <c r="G5" i="11"/>
  <c r="H5" i="11" s="1"/>
  <c r="I5" i="11" s="1"/>
  <c r="J5" i="11" s="1"/>
  <c r="K5" i="11" s="1"/>
  <c r="L5" i="11" s="1"/>
  <c r="M5" i="11" s="1"/>
  <c r="D26" i="11" l="1"/>
  <c r="F7" i="11"/>
  <c r="C9" i="11" l="1"/>
  <c r="C17" i="11" s="1"/>
  <c r="D17" i="11" l="1"/>
  <c r="F17" i="11" s="1"/>
  <c r="D9" i="11"/>
  <c r="F30" i="11"/>
  <c r="F26" i="11"/>
  <c r="F20" i="11"/>
  <c r="F16" i="11"/>
  <c r="F12" i="11"/>
  <c r="F8" i="11"/>
  <c r="C21" i="11" l="1"/>
  <c r="D21" i="11"/>
  <c r="F19" i="11"/>
  <c r="F9" i="11"/>
  <c r="G6" i="11"/>
  <c r="D23" i="11" l="1"/>
  <c r="C23" i="11"/>
  <c r="C24" i="11" s="1"/>
  <c r="D24" i="11" s="1"/>
  <c r="F21" i="11"/>
  <c r="F13" i="11"/>
  <c r="N5" i="11"/>
  <c r="F14" i="11" l="1"/>
  <c r="N4" i="11"/>
  <c r="O5" i="11"/>
  <c r="P5" i="11" s="1"/>
  <c r="Q5" i="11" s="1"/>
  <c r="R5" i="11" s="1"/>
  <c r="S5" i="11" s="1"/>
  <c r="T5" i="11" s="1"/>
  <c r="U5" i="11" s="1"/>
  <c r="H6" i="11"/>
  <c r="F15" i="11" l="1"/>
  <c r="U4" i="11"/>
  <c r="V5" i="11"/>
  <c r="W5" i="11" s="1"/>
  <c r="X5" i="11" s="1"/>
  <c r="Y5" i="11" s="1"/>
  <c r="Z5" i="11" s="1"/>
  <c r="AA5" i="11" s="1"/>
  <c r="AB5" i="11" s="1"/>
  <c r="I6" i="11"/>
  <c r="AC5" i="11" l="1"/>
  <c r="AD5" i="11" s="1"/>
  <c r="AE5" i="11" s="1"/>
  <c r="AF5" i="11" s="1"/>
  <c r="AG5" i="11" s="1"/>
  <c r="AH5" i="11" s="1"/>
  <c r="AI5" i="11" s="1"/>
  <c r="AB4" i="11"/>
  <c r="J6" i="11"/>
  <c r="AI4" i="11" l="1"/>
  <c r="AI6" i="11"/>
  <c r="AJ5" i="11"/>
  <c r="K6" i="11"/>
  <c r="AJ6" i="11" l="1"/>
  <c r="AK5" i="11"/>
  <c r="L6" i="11"/>
  <c r="AL5" i="11" l="1"/>
  <c r="AK6" i="11"/>
  <c r="M6" i="11"/>
  <c r="AM5" i="11" l="1"/>
  <c r="AL6" i="11"/>
  <c r="N6" i="11"/>
  <c r="O6" i="11"/>
  <c r="AN5" i="11" l="1"/>
  <c r="AM6" i="11"/>
  <c r="P6" i="11"/>
  <c r="AN6" i="11" l="1"/>
  <c r="AO5" i="11"/>
  <c r="Q6" i="11"/>
  <c r="AO6" i="11" l="1"/>
  <c r="R6" i="11"/>
  <c r="S6" i="11" l="1"/>
  <c r="T6" i="11" l="1"/>
  <c r="U6" i="11" l="1"/>
  <c r="V6" i="11" l="1"/>
  <c r="W6" i="11" l="1"/>
  <c r="X6" i="11" l="1"/>
  <c r="Y6" i="11" l="1"/>
  <c r="Z6" i="11" l="1"/>
  <c r="AA6" i="11" l="1"/>
  <c r="AB6" i="11" l="1"/>
  <c r="AC6" i="11" l="1"/>
  <c r="AD6" i="11" l="1"/>
  <c r="AE6" i="11" l="1"/>
  <c r="AF6" i="11" l="1"/>
  <c r="AG6" i="11" l="1"/>
  <c r="AH6" i="11" l="1"/>
</calcChain>
</file>

<file path=xl/sharedStrings.xml><?xml version="1.0" encoding="utf-8"?>
<sst xmlns="http://schemas.openxmlformats.org/spreadsheetml/2006/main" count="58" uniqueCount="57">
  <si>
    <t>Project Management Templates</t>
  </si>
  <si>
    <t>START</t>
  </si>
  <si>
    <t>END</t>
  </si>
  <si>
    <t>DAYS</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</si>
  <si>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</si>
  <si>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</si>
  <si>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</si>
  <si>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</si>
  <si>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</si>
  <si>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</si>
  <si>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</si>
  <si>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</si>
  <si>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</si>
  <si>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</si>
  <si>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</si>
  <si>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</si>
  <si>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</si>
  <si>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</si>
  <si>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</si>
  <si>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</si>
  <si>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</si>
  <si>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</si>
  <si>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</si>
  <si>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</si>
  <si>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</si>
  <si>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</si>
  <si>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</si>
  <si>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</si>
  <si>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</si>
  <si>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</si>
  <si>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</si>
  <si>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</si>
  <si>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BRICK FINDER</t>
  </si>
  <si>
    <t>GDP 1</t>
  </si>
  <si>
    <t>For NWMSU Alumni Relations</t>
  </si>
  <si>
    <t>Reading from multi-tabbed Excel file with JavaScript</t>
  </si>
  <si>
    <t>Develop Search Algorithm</t>
  </si>
  <si>
    <t>Read from Donor or Inscription column</t>
  </si>
  <si>
    <t>Search for all queried words individually</t>
  </si>
  <si>
    <t>Decide if results dislayed for individual words are OR or AND</t>
  </si>
  <si>
    <t>Displaying Results</t>
  </si>
  <si>
    <t>Display table based on search results</t>
  </si>
  <si>
    <t>Clicking on table displays inscription and map</t>
  </si>
  <si>
    <t>Print Functionality</t>
  </si>
  <si>
    <t>A button is added that will print the map and inscription</t>
  </si>
  <si>
    <t>Creating and Retreiving Data</t>
  </si>
  <si>
    <t>Create zones for brick locations</t>
  </si>
  <si>
    <t>Create maps of brick locations</t>
  </si>
  <si>
    <t>Website Visual Development</t>
  </si>
  <si>
    <t>Created basic HTML and CSS layouts</t>
  </si>
  <si>
    <t>Documentation</t>
  </si>
  <si>
    <t>Create early documentation for GDP 1</t>
  </si>
  <si>
    <t>Test Cases for GDP 1 prototype</t>
  </si>
  <si>
    <t>Comment code for submission to client</t>
  </si>
  <si>
    <t>Create artifacts for GDP 2</t>
  </si>
  <si>
    <t>Fix double click issue</t>
  </si>
  <si>
    <t>Adjust website visuals based on client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</si>
</sst>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m/d/yy;@"/>
    <numFmt numFmtId="165" formatCode="ddd\,\ m/d/yyyy"/>
    <numFmt numFmtId="166" formatCode="mmm\ d\,\ yyyy"/>
    <numFmt numFmtId="167" formatCode="d"/>
  </numFmts>
  <fonts count="20"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8">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3" tint="0.59999389629810485"/>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2">
    <xf numFmtId="0" fontId="0" fillId="0" borderId="0"/>
    <xf numFmtId="0" fontId="2" fillId="0" borderId="0" applyNumberFormat="0" applyFill="0" applyBorder="0" applyAlignment="0" applyProtection="0">
      <alignment vertical="top"/>
      <protection locked="0"/>
    </xf>
    <xf numFmtId="0" fontId="19" fillId="0" borderId="0"/>
    <xf numFmtId="43" fontId="6" fillId="0" borderId="3" applyFont="0" applyFill="0" applyAlignment="0" applyProtection="0"/>
    <xf numFmtId="0" fontId="10"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indent="1"/>
    </xf>
    <xf numFmtId="165" fontId="6" fillId="0" borderId="3">
      <alignment horizontal="center" vertical="center"/>
    </xf>
    <xf numFmtId="164" fontId="6" fillId="0" borderId="2" applyFill="0">
      <alignment horizontal="center" vertical="center"/>
    </xf>
    <xf numFmtId="0" fontId="6" fillId="0" borderId="2" applyFill="0">
      <alignment horizontal="center" vertical="center"/>
    </xf>
    <xf numFmtId="0" fontId="6" fillId="0" borderId="2" applyFill="0">
      <alignment horizontal="left" vertical="center" indent="2"/>
    </xf>
  </cellStyleXfs>
  <cellXfs count="75">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5" fillId="13" borderId="1" xfId="0" applyFont="1" applyFill="1" applyBorder="1" applyAlignment="1">
      <alignment horizontal="left" vertical="center" indent="1"/>
    </xf>
    <xf numFmtId="0" fontId="5" fillId="13" borderId="1" xfId="0" applyFont="1" applyFill="1" applyBorder="1" applyAlignment="1">
      <alignment horizontal="center" vertical="center" wrapText="1"/>
    </xf>
    <xf numFmtId="167" fontId="8" fillId="7" borderId="0" xfId="0" applyNumberFormat="1" applyFont="1" applyFill="1" applyAlignment="1">
      <alignment horizontal="center" vertical="center"/>
    </xf>
    <xf numFmtId="167" fontId="8" fillId="7" borderId="6" xfId="0" applyNumberFormat="1" applyFont="1" applyFill="1" applyBorder="1" applyAlignment="1">
      <alignment horizontal="center" vertical="center"/>
    </xf>
    <xf numFmtId="167" fontId="8" fillId="7" borderId="7" xfId="0" applyNumberFormat="1" applyFont="1" applyFill="1" applyBorder="1" applyAlignment="1">
      <alignment horizontal="center" vertical="center"/>
    </xf>
    <xf numFmtId="0" fontId="9" fillId="12" borderId="8" xfId="0" applyFont="1" applyFill="1" applyBorder="1" applyAlignment="1">
      <alignment horizontal="center" vertical="center" shrinkToFit="1"/>
    </xf>
    <xf numFmtId="0" fontId="11" fillId="0" borderId="0" xfId="0" applyFont="1"/>
    <xf numFmtId="0" fontId="3" fillId="0" borderId="2" xfId="0" applyFont="1" applyBorder="1" applyAlignment="1">
      <alignment horizontal="center" vertical="center"/>
    </xf>
    <xf numFmtId="0" fontId="4" fillId="8" borderId="2" xfId="0" applyFont="1" applyFill="1" applyBorder="1" applyAlignment="1">
      <alignment horizontal="left" vertical="center" indent="1"/>
    </xf>
    <xf numFmtId="164" fontId="0" fillId="8" borderId="2" xfId="0" applyNumberFormat="1" applyFill="1" applyBorder="1" applyAlignment="1">
      <alignment horizontal="center" vertical="center"/>
    </xf>
    <xf numFmtId="164" fontId="3" fillId="8" borderId="2" xfId="0" applyNumberFormat="1" applyFont="1" applyFill="1" applyBorder="1" applyAlignment="1">
      <alignment horizontal="center" vertical="center"/>
    </xf>
    <xf numFmtId="0" fontId="4" fillId="9" borderId="2" xfId="0" applyFont="1" applyFill="1" applyBorder="1" applyAlignment="1">
      <alignment horizontal="left" vertical="center" indent="1"/>
    </xf>
    <xf numFmtId="164" fontId="0" fillId="9" borderId="2" xfId="0" applyNumberFormat="1" applyFill="1" applyBorder="1" applyAlignment="1">
      <alignment horizontal="center" vertical="center"/>
    </xf>
    <xf numFmtId="164" fontId="3" fillId="9" borderId="2" xfId="0" applyNumberFormat="1" applyFont="1" applyFill="1" applyBorder="1" applyAlignment="1">
      <alignment horizontal="center" vertical="center"/>
    </xf>
    <xf numFmtId="0" fontId="4" fillId="6" borderId="2" xfId="0" applyFont="1" applyFill="1" applyBorder="1" applyAlignment="1">
      <alignment horizontal="left" vertical="center" indent="1"/>
    </xf>
    <xf numFmtId="164" fontId="0" fillId="6" borderId="2" xfId="0" applyNumberFormat="1" applyFill="1" applyBorder="1" applyAlignment="1">
      <alignment horizontal="center" vertical="center"/>
    </xf>
    <xf numFmtId="164" fontId="3" fillId="6" borderId="2" xfId="0" applyNumberFormat="1" applyFont="1" applyFill="1" applyBorder="1" applyAlignment="1">
      <alignment horizontal="center" vertical="center"/>
    </xf>
    <xf numFmtId="0" fontId="4" fillId="5" borderId="2" xfId="0" applyFont="1" applyFill="1" applyBorder="1" applyAlignment="1">
      <alignment horizontal="left" vertical="center" indent="1"/>
    </xf>
    <xf numFmtId="164" fontId="0" fillId="5" borderId="2" xfId="0" applyNumberFormat="1" applyFill="1" applyBorder="1" applyAlignment="1">
      <alignment horizontal="center" vertical="center"/>
    </xf>
    <xf numFmtId="164" fontId="3" fillId="5" borderId="2" xfId="0" applyNumberFormat="1" applyFont="1" applyFill="1" applyBorder="1" applyAlignment="1">
      <alignment horizontal="center" vertical="center"/>
    </xf>
    <xf numFmtId="0" fontId="3"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1" fillId="0" borderId="0" xfId="0" applyFont="1" applyAlignment="1">
      <alignment horizontal="center" vertical="center"/>
    </xf>
    <xf numFmtId="0" fontId="1" fillId="0" borderId="0" xfId="0" applyFont="1" applyAlignment="1">
      <alignment vertical="top"/>
    </xf>
    <xf numFmtId="0" fontId="13" fillId="0" borderId="0" xfId="0" applyFont="1" applyAlignment="1">
      <alignment horizontal="left" vertical="center"/>
    </xf>
    <xf numFmtId="0" fontId="14" fillId="0" borderId="0" xfId="0" applyFont="1" applyAlignment="1">
      <alignment horizontal="left" vertical="center"/>
    </xf>
    <xf numFmtId="0" fontId="16" fillId="0" borderId="0" xfId="0" applyFont="1"/>
    <xf numFmtId="0" fontId="18" fillId="0" borderId="0" xfId="0" applyFont="1" applyAlignment="1">
      <alignment vertical="center"/>
    </xf>
    <xf numFmtId="0" fontId="17" fillId="0" borderId="0" xfId="0" applyFont="1" applyAlignment="1">
      <alignment horizontal="left" vertical="top" wrapText="1" indent="1"/>
    </xf>
    <xf numFmtId="0" fontId="1" fillId="0" borderId="0" xfId="0" applyFont="1" applyAlignment="1">
      <alignment horizontal="left" vertical="top"/>
    </xf>
    <xf numFmtId="0" fontId="15"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19" fillId="0" borderId="0" xfId="2"/>
    <xf numFmtId="0" fontId="19" fillId="0" borderId="0" xfId="2" applyAlignment="1">
      <alignment wrapText="1"/>
    </xf>
    <xf numFmtId="0" fontId="19" fillId="0" borderId="0" xfId="0" applyFont="1" applyAlignment="1">
      <alignment horizontal="center"/>
    </xf>
    <xf numFmtId="0" fontId="12" fillId="0" borderId="0" xfId="1" applyFont="1" applyProtection="1">
      <alignment vertical="top"/>
    </xf>
    <xf numFmtId="0" fontId="10" fillId="0" borderId="0" xfId="4" applyAlignment="1">
      <alignment horizontal="left"/>
    </xf>
    <xf numFmtId="0" fontId="7" fillId="0" borderId="0" xfId="5"/>
    <xf numFmtId="0" fontId="7" fillId="0" borderId="0" xfId="6">
      <alignment vertical="top"/>
    </xf>
    <xf numFmtId="164" fontId="6" fillId="3" borderId="2" xfId="9" applyFill="1">
      <alignment horizontal="center" vertical="center"/>
    </xf>
    <xf numFmtId="164" fontId="6" fillId="4" borderId="2" xfId="9" applyFill="1">
      <alignment horizontal="center" vertical="center"/>
    </xf>
    <xf numFmtId="164" fontId="6" fillId="11" borderId="2" xfId="9" applyFill="1">
      <alignment horizontal="center" vertical="center"/>
    </xf>
    <xf numFmtId="164" fontId="6" fillId="10" borderId="2" xfId="9" applyFill="1">
      <alignment horizontal="center" vertical="center"/>
    </xf>
    <xf numFmtId="0" fontId="0" fillId="0" borderId="10" xfId="0" applyBorder="1"/>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6" fillId="0" borderId="3" xfId="8">
      <alignment horizontal="center" vertical="center"/>
    </xf>
    <xf numFmtId="0" fontId="0" fillId="3" borderId="2" xfId="11" applyFont="1" applyFill="1" applyAlignment="1">
      <alignment horizontal="left" vertical="center" wrapText="1"/>
    </xf>
    <xf numFmtId="0" fontId="0" fillId="4" borderId="2" xfId="11" applyFont="1" applyFill="1" applyAlignment="1">
      <alignment horizontal="left" vertical="center" wrapText="1"/>
    </xf>
    <xf numFmtId="0" fontId="0" fillId="11" borderId="2" xfId="11" applyFont="1" applyFill="1" applyAlignment="1">
      <alignment horizontal="left" vertical="center" wrapText="1"/>
    </xf>
    <xf numFmtId="0" fontId="0" fillId="10" borderId="2" xfId="11" applyFont="1" applyFill="1" applyAlignment="1">
      <alignment horizontal="left" vertical="center" wrapText="1"/>
    </xf>
    <xf numFmtId="164" fontId="0" fillId="10" borderId="2" xfId="9" applyFont="1" applyFill="1">
      <alignment horizontal="center" vertical="center"/>
    </xf>
    <xf numFmtId="164" fontId="6" fillId="14" borderId="2" xfId="9" applyFill="1">
      <alignment horizontal="center" vertical="center"/>
    </xf>
    <xf numFmtId="164" fontId="0" fillId="14" borderId="2" xfId="9" applyFont="1" applyFill="1">
      <alignment horizontal="center" vertical="center"/>
    </xf>
    <xf numFmtId="0" fontId="0" fillId="15" borderId="2" xfId="11" applyFont="1" applyFill="1" applyAlignment="1">
      <alignment horizontal="left" vertical="center" wrapText="1"/>
    </xf>
    <xf numFmtId="164" fontId="6" fillId="15" borderId="2" xfId="9" applyFill="1">
      <alignment horizontal="center" vertical="center"/>
    </xf>
    <xf numFmtId="164" fontId="0" fillId="15" borderId="2" xfId="9" applyFont="1" applyFill="1">
      <alignment horizontal="center" vertical="center"/>
    </xf>
    <xf numFmtId="0" fontId="4" fillId="14" borderId="2" xfId="0" applyFont="1" applyFill="1" applyBorder="1" applyAlignment="1">
      <alignment horizontal="left" vertical="center" indent="1"/>
    </xf>
    <xf numFmtId="164" fontId="6" fillId="16" borderId="2" xfId="9" applyFill="1">
      <alignment horizontal="center" vertical="center"/>
    </xf>
    <xf numFmtId="164" fontId="0" fillId="16" borderId="2" xfId="9" applyFont="1" applyFill="1">
      <alignment horizontal="center" vertical="center"/>
    </xf>
    <xf numFmtId="0" fontId="4" fillId="17" borderId="2" xfId="0" applyFont="1" applyFill="1" applyBorder="1" applyAlignment="1">
      <alignment horizontal="left" vertical="center" indent="1"/>
    </xf>
    <xf numFmtId="164" fontId="6" fillId="17" borderId="2" xfId="9" applyFill="1">
      <alignment horizontal="center" vertical="center"/>
    </xf>
    <xf numFmtId="164" fontId="0" fillId="17" borderId="2" xfId="9" applyFont="1" applyFill="1">
      <alignment horizontal="center" vertical="center"/>
    </xf>
    <xf numFmtId="0" fontId="0" fillId="16" borderId="2" xfId="11" applyFont="1" applyFill="1" applyAlignment="1">
      <alignment horizontal="left" vertical="center" wrapText="1"/>
    </xf>
  </cellXfs>
  <cellStyles count="12">
    <cellStyle name="Comma" xfId="3" builtinId="3" customBuiltin="1"/>
    <cellStyle name="Date" xfId="9"/>
    <cellStyle name="Heading 1" xfId="5" builtinId="16" customBuiltin="1"/>
    <cellStyle name="Heading 2" xfId="6" builtinId="17" customBuiltin="1"/>
    <cellStyle name="Heading 3" xfId="7" builtinId="18" customBuiltin="1"/>
    <cellStyle name="Hyperlink" xfId="1" builtinId="8" customBuiltin="1"/>
    <cellStyle name="Name" xfId="10"/>
    <cellStyle name="Normal" xfId="0" builtinId="0"/>
    <cellStyle name="Project Start" xfId="8"/>
    <cellStyle name="Task" xfId="11"/>
    <cellStyle name="Title" xfId="4" builtinId="15" customBuiltin="1"/>
    <cellStyle name="zHiddenText" xfId="2"/>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O32"/>
  <sheetViews>
    <sheetView showGridLines="0" tabSelected="1" showRuler="0" zoomScaleNormal="100" zoomScalePageLayoutView="70" workbookViewId="0">
      <pane ySplit="6" topLeftCell="A7" activePane="bottomLeft" state="frozen"/>
      <selection pane="bottomLeft" activeCell="B25" sqref="B25"/>
    </sheetView>
  </sheetViews>
  <sheetFormatPr defaultRowHeight="30" customHeight="1" x14ac:dyDescent="0.25"/>
  <cols>
    <col min="1" max="1" width="2.7109375" style="42" customWidth="1"/>
    <col min="2" max="2" width="21.140625" customWidth="1"/>
    <col min="3" max="3" width="10.42578125" style="4" customWidth="1"/>
    <col min="4" max="4" width="10.42578125" customWidth="1"/>
    <col min="5" max="5" width="2.7109375" customWidth="1"/>
    <col min="6" max="6" width="6.140625" hidden="1" customWidth="1"/>
    <col min="7" max="41" width="2.5703125" customWidth="1"/>
    <col min="46" max="47" width="10.28515625"/>
  </cols>
  <sheetData>
    <row r="1" spans="1:41" ht="24" customHeight="1" x14ac:dyDescent="0.45">
      <c r="A1" s="43" t="s">
        <v>24</v>
      </c>
      <c r="B1" s="46" t="s">
        <v>32</v>
      </c>
      <c r="C1" s="3"/>
      <c r="D1" s="31"/>
      <c r="F1" s="1"/>
      <c r="G1" s="13"/>
    </row>
    <row r="2" spans="1:41" ht="16.5" customHeight="1" x14ac:dyDescent="0.3">
      <c r="A2" s="42" t="s">
        <v>19</v>
      </c>
      <c r="B2" s="47" t="s">
        <v>34</v>
      </c>
      <c r="G2" s="45"/>
    </row>
    <row r="3" spans="1:41" ht="15.75" customHeight="1" x14ac:dyDescent="0.25">
      <c r="A3" s="42" t="s">
        <v>25</v>
      </c>
      <c r="B3" s="48"/>
      <c r="C3" s="57">
        <v>43591</v>
      </c>
      <c r="D3" s="57"/>
    </row>
    <row r="4" spans="1:41" ht="21" customHeight="1" x14ac:dyDescent="0.25">
      <c r="A4" s="43" t="s">
        <v>26</v>
      </c>
      <c r="C4" s="6">
        <v>1</v>
      </c>
      <c r="G4" s="54" t="s">
        <v>33</v>
      </c>
      <c r="H4" s="55"/>
      <c r="I4" s="55"/>
      <c r="J4" s="55"/>
      <c r="K4" s="55"/>
      <c r="L4" s="55"/>
      <c r="M4" s="56"/>
      <c r="N4" s="54">
        <f>N5</f>
        <v>43598</v>
      </c>
      <c r="O4" s="55"/>
      <c r="P4" s="55"/>
      <c r="Q4" s="55"/>
      <c r="R4" s="55"/>
      <c r="S4" s="55"/>
      <c r="T4" s="56"/>
      <c r="U4" s="54">
        <f>U5</f>
        <v>43605</v>
      </c>
      <c r="V4" s="55"/>
      <c r="W4" s="55"/>
      <c r="X4" s="55"/>
      <c r="Y4" s="55"/>
      <c r="Z4" s="55"/>
      <c r="AA4" s="56"/>
      <c r="AB4" s="54">
        <f>AB5</f>
        <v>43612</v>
      </c>
      <c r="AC4" s="55"/>
      <c r="AD4" s="55"/>
      <c r="AE4" s="55"/>
      <c r="AF4" s="55"/>
      <c r="AG4" s="55"/>
      <c r="AH4" s="56"/>
      <c r="AI4" s="54">
        <f>AI5</f>
        <v>43619</v>
      </c>
      <c r="AJ4" s="55"/>
      <c r="AK4" s="55"/>
      <c r="AL4" s="55"/>
      <c r="AM4" s="55"/>
      <c r="AN4" s="55"/>
      <c r="AO4" s="56"/>
    </row>
    <row r="5" spans="1:41" ht="15" customHeight="1" x14ac:dyDescent="0.25">
      <c r="A5" s="43" t="s">
        <v>27</v>
      </c>
      <c r="B5" s="53"/>
      <c r="C5" s="53"/>
      <c r="D5" s="53"/>
      <c r="E5" s="53"/>
      <c r="G5" s="10">
        <f>Project_Start-WEEKDAY(Project_Start,1)+2+7*(Display_Week-1)</f>
        <v>43591</v>
      </c>
      <c r="H5" s="9">
        <f>G5+1</f>
        <v>43592</v>
      </c>
      <c r="I5" s="9">
        <f t="shared" ref="I5:AO5" si="0">H5+1</f>
        <v>43593</v>
      </c>
      <c r="J5" s="9">
        <f t="shared" si="0"/>
        <v>43594</v>
      </c>
      <c r="K5" s="9">
        <f t="shared" si="0"/>
        <v>43595</v>
      </c>
      <c r="L5" s="9">
        <f t="shared" si="0"/>
        <v>43596</v>
      </c>
      <c r="M5" s="11">
        <f t="shared" si="0"/>
        <v>43597</v>
      </c>
      <c r="N5" s="10">
        <f>M5+1</f>
        <v>43598</v>
      </c>
      <c r="O5" s="9">
        <f>N5+1</f>
        <v>43599</v>
      </c>
      <c r="P5" s="9">
        <f t="shared" si="0"/>
        <v>43600</v>
      </c>
      <c r="Q5" s="9">
        <f t="shared" si="0"/>
        <v>43601</v>
      </c>
      <c r="R5" s="9">
        <f t="shared" si="0"/>
        <v>43602</v>
      </c>
      <c r="S5" s="9">
        <f t="shared" si="0"/>
        <v>43603</v>
      </c>
      <c r="T5" s="11">
        <f t="shared" si="0"/>
        <v>43604</v>
      </c>
      <c r="U5" s="10">
        <f>T5+1</f>
        <v>43605</v>
      </c>
      <c r="V5" s="9">
        <f>U5+1</f>
        <v>43606</v>
      </c>
      <c r="W5" s="9">
        <f t="shared" si="0"/>
        <v>43607</v>
      </c>
      <c r="X5" s="9">
        <f t="shared" si="0"/>
        <v>43608</v>
      </c>
      <c r="Y5" s="9">
        <f t="shared" si="0"/>
        <v>43609</v>
      </c>
      <c r="Z5" s="9">
        <f t="shared" si="0"/>
        <v>43610</v>
      </c>
      <c r="AA5" s="11">
        <f t="shared" si="0"/>
        <v>43611</v>
      </c>
      <c r="AB5" s="10">
        <f>AA5+1</f>
        <v>43612</v>
      </c>
      <c r="AC5" s="9">
        <f>AB5+1</f>
        <v>43613</v>
      </c>
      <c r="AD5" s="9">
        <f t="shared" si="0"/>
        <v>43614</v>
      </c>
      <c r="AE5" s="9">
        <f t="shared" si="0"/>
        <v>43615</v>
      </c>
      <c r="AF5" s="9">
        <f t="shared" si="0"/>
        <v>43616</v>
      </c>
      <c r="AG5" s="9">
        <f t="shared" si="0"/>
        <v>43617</v>
      </c>
      <c r="AH5" s="11">
        <f t="shared" si="0"/>
        <v>43618</v>
      </c>
      <c r="AI5" s="10">
        <f>AH5+1</f>
        <v>43619</v>
      </c>
      <c r="AJ5" s="9">
        <f>AI5+1</f>
        <v>43620</v>
      </c>
      <c r="AK5" s="9">
        <f t="shared" si="0"/>
        <v>43621</v>
      </c>
      <c r="AL5" s="9">
        <f t="shared" si="0"/>
        <v>43622</v>
      </c>
      <c r="AM5" s="9">
        <f t="shared" si="0"/>
        <v>43623</v>
      </c>
      <c r="AN5" s="9">
        <f t="shared" si="0"/>
        <v>43624</v>
      </c>
      <c r="AO5" s="11">
        <f t="shared" si="0"/>
        <v>43625</v>
      </c>
    </row>
    <row r="6" spans="1:41" ht="23.25" customHeight="1" thickBot="1" x14ac:dyDescent="0.3">
      <c r="A6" s="43" t="s">
        <v>28</v>
      </c>
      <c r="B6" s="7" t="s">
        <v>4</v>
      </c>
      <c r="C6" s="8" t="s">
        <v>1</v>
      </c>
      <c r="D6" s="8" t="s">
        <v>2</v>
      </c>
      <c r="E6" s="8"/>
      <c r="F6" s="8" t="s">
        <v>3</v>
      </c>
      <c r="G6" s="12" t="str">
        <f t="shared" ref="G6" si="1">LEFT(TEXT(G5,"ddd"),1)</f>
        <v>M</v>
      </c>
      <c r="H6" s="12" t="str">
        <f t="shared" ref="H6:AO6" si="2">LEFT(TEXT(H5,"ddd"),1)</f>
        <v>T</v>
      </c>
      <c r="I6" s="12" t="str">
        <f t="shared" si="2"/>
        <v>W</v>
      </c>
      <c r="J6" s="12" t="str">
        <f t="shared" si="2"/>
        <v>T</v>
      </c>
      <c r="K6" s="12" t="str">
        <f t="shared" si="2"/>
        <v>F</v>
      </c>
      <c r="L6" s="12" t="str">
        <f t="shared" si="2"/>
        <v>S</v>
      </c>
      <c r="M6" s="12" t="str">
        <f t="shared" si="2"/>
        <v>S</v>
      </c>
      <c r="N6" s="12" t="str">
        <f t="shared" si="2"/>
        <v>M</v>
      </c>
      <c r="O6" s="12" t="str">
        <f t="shared" si="2"/>
        <v>T</v>
      </c>
      <c r="P6" s="12" t="str">
        <f t="shared" si="2"/>
        <v>W</v>
      </c>
      <c r="Q6" s="12" t="str">
        <f t="shared" si="2"/>
        <v>T</v>
      </c>
      <c r="R6" s="12" t="str">
        <f t="shared" si="2"/>
        <v>F</v>
      </c>
      <c r="S6" s="12" t="str">
        <f t="shared" si="2"/>
        <v>S</v>
      </c>
      <c r="T6" s="12" t="str">
        <f t="shared" si="2"/>
        <v>S</v>
      </c>
      <c r="U6" s="12" t="str">
        <f t="shared" si="2"/>
        <v>M</v>
      </c>
      <c r="V6" s="12" t="str">
        <f t="shared" si="2"/>
        <v>T</v>
      </c>
      <c r="W6" s="12" t="str">
        <f t="shared" si="2"/>
        <v>W</v>
      </c>
      <c r="X6" s="12" t="str">
        <f t="shared" si="2"/>
        <v>T</v>
      </c>
      <c r="Y6" s="12" t="str">
        <f t="shared" si="2"/>
        <v>F</v>
      </c>
      <c r="Z6" s="12" t="str">
        <f t="shared" si="2"/>
        <v>S</v>
      </c>
      <c r="AA6" s="12" t="str">
        <f t="shared" si="2"/>
        <v>S</v>
      </c>
      <c r="AB6" s="12" t="str">
        <f t="shared" si="2"/>
        <v>M</v>
      </c>
      <c r="AC6" s="12" t="str">
        <f t="shared" si="2"/>
        <v>T</v>
      </c>
      <c r="AD6" s="12" t="str">
        <f t="shared" si="2"/>
        <v>W</v>
      </c>
      <c r="AE6" s="12" t="str">
        <f t="shared" si="2"/>
        <v>T</v>
      </c>
      <c r="AF6" s="12" t="str">
        <f t="shared" si="2"/>
        <v>F</v>
      </c>
      <c r="AG6" s="12" t="str">
        <f t="shared" si="2"/>
        <v>S</v>
      </c>
      <c r="AH6" s="12" t="str">
        <f t="shared" si="2"/>
        <v>S</v>
      </c>
      <c r="AI6" s="12" t="str">
        <f t="shared" si="2"/>
        <v>M</v>
      </c>
      <c r="AJ6" s="12" t="str">
        <f t="shared" si="2"/>
        <v>T</v>
      </c>
      <c r="AK6" s="12" t="str">
        <f t="shared" si="2"/>
        <v>W</v>
      </c>
      <c r="AL6" s="12" t="str">
        <f t="shared" si="2"/>
        <v>T</v>
      </c>
      <c r="AM6" s="12" t="str">
        <f t="shared" si="2"/>
        <v>F</v>
      </c>
      <c r="AN6" s="12" t="str">
        <f t="shared" si="2"/>
        <v>S</v>
      </c>
      <c r="AO6" s="12" t="str">
        <f t="shared" si="2"/>
        <v>S</v>
      </c>
    </row>
    <row r="7" spans="1:41" ht="30" hidden="1" customHeight="1" thickBot="1" x14ac:dyDescent="0.3">
      <c r="A7" s="42" t="s">
        <v>23</v>
      </c>
      <c r="C7"/>
      <c r="F7" t="str">
        <f>IF(OR(ISBLANK(task_start),ISBLANK(task_end)),"",task_end-task_start+1)</f>
        <v/>
      </c>
      <c r="G7" s="28"/>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row>
    <row r="8" spans="1:41" s="2" customFormat="1" ht="30" customHeight="1" thickBot="1" x14ac:dyDescent="0.3">
      <c r="A8" s="43" t="s">
        <v>29</v>
      </c>
      <c r="B8" s="15" t="s">
        <v>45</v>
      </c>
      <c r="C8" s="16"/>
      <c r="D8" s="17"/>
      <c r="E8" s="14"/>
      <c r="F8" s="14" t="str">
        <f t="shared" ref="F8:F30" si="3">IF(OR(ISBLANK(task_start),ISBLANK(task_end)),"",task_end-task_start+1)</f>
        <v/>
      </c>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row>
    <row r="9" spans="1:41" s="2" customFormat="1" ht="60" customHeight="1" thickBot="1" x14ac:dyDescent="0.3">
      <c r="A9" s="43" t="s">
        <v>30</v>
      </c>
      <c r="B9" s="58" t="s">
        <v>35</v>
      </c>
      <c r="C9" s="49">
        <f>Project_Start</f>
        <v>43591</v>
      </c>
      <c r="D9" s="49">
        <f>C9+6</f>
        <v>43597</v>
      </c>
      <c r="E9" s="14"/>
      <c r="F9" s="14">
        <f t="shared" si="3"/>
        <v>7</v>
      </c>
      <c r="G9" s="28"/>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row>
    <row r="10" spans="1:41" s="2" customFormat="1" ht="42" customHeight="1" thickBot="1" x14ac:dyDescent="0.3">
      <c r="A10" s="43"/>
      <c r="B10" s="58" t="s">
        <v>46</v>
      </c>
      <c r="C10" s="49">
        <f>Project_Start</f>
        <v>43591</v>
      </c>
      <c r="D10" s="49">
        <f>C10+6</f>
        <v>43597</v>
      </c>
      <c r="E10" s="14"/>
      <c r="F10" s="14"/>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row>
    <row r="11" spans="1:41" s="2" customFormat="1" ht="31.5" customHeight="1" thickBot="1" x14ac:dyDescent="0.3">
      <c r="A11" s="43"/>
      <c r="B11" s="58" t="s">
        <v>47</v>
      </c>
      <c r="C11" s="49">
        <f>Project_Start</f>
        <v>43591</v>
      </c>
      <c r="D11" s="49">
        <f>C11+6</f>
        <v>43597</v>
      </c>
      <c r="E11" s="14"/>
      <c r="F11" s="14"/>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row>
    <row r="12" spans="1:41" s="2" customFormat="1" ht="30" customHeight="1" thickBot="1" x14ac:dyDescent="0.3">
      <c r="A12" s="43" t="s">
        <v>31</v>
      </c>
      <c r="B12" s="18" t="s">
        <v>36</v>
      </c>
      <c r="C12" s="19"/>
      <c r="D12" s="20"/>
      <c r="E12" s="14"/>
      <c r="F12" s="14" t="str">
        <f t="shared" si="3"/>
        <v/>
      </c>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row>
    <row r="13" spans="1:41" s="2" customFormat="1" ht="30" customHeight="1" thickBot="1" x14ac:dyDescent="0.3">
      <c r="A13" s="43"/>
      <c r="B13" s="59" t="s">
        <v>37</v>
      </c>
      <c r="C13" s="50">
        <v>43591</v>
      </c>
      <c r="D13" s="50">
        <f>C13+6</f>
        <v>43597</v>
      </c>
      <c r="E13" s="14"/>
      <c r="F13" s="14">
        <f t="shared" si="3"/>
        <v>7</v>
      </c>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row>
    <row r="14" spans="1:41" s="2" customFormat="1" ht="30" customHeight="1" thickBot="1" x14ac:dyDescent="0.3">
      <c r="A14" s="42"/>
      <c r="B14" s="59" t="s">
        <v>38</v>
      </c>
      <c r="C14" s="50">
        <f>C13</f>
        <v>43591</v>
      </c>
      <c r="D14" s="50">
        <f>C14+8</f>
        <v>43599</v>
      </c>
      <c r="E14" s="14"/>
      <c r="F14" s="14">
        <f t="shared" si="3"/>
        <v>9</v>
      </c>
      <c r="G14" s="28"/>
      <c r="H14" s="28"/>
      <c r="I14" s="28"/>
      <c r="J14" s="28"/>
      <c r="K14" s="28"/>
      <c r="L14" s="28"/>
      <c r="M14" s="28"/>
      <c r="N14" s="28"/>
      <c r="O14" s="28"/>
      <c r="P14" s="28"/>
      <c r="Q14" s="28"/>
      <c r="R14" s="28"/>
      <c r="S14" s="29"/>
      <c r="T14" s="29"/>
      <c r="U14" s="28"/>
      <c r="V14" s="28"/>
      <c r="W14" s="28"/>
      <c r="X14" s="28"/>
      <c r="Y14" s="28"/>
      <c r="Z14" s="28"/>
      <c r="AA14" s="28"/>
      <c r="AB14" s="28"/>
      <c r="AC14" s="28"/>
      <c r="AD14" s="28"/>
      <c r="AE14" s="28"/>
      <c r="AF14" s="28"/>
      <c r="AG14" s="28"/>
      <c r="AH14" s="28"/>
      <c r="AI14" s="28"/>
      <c r="AJ14" s="28"/>
      <c r="AK14" s="28"/>
      <c r="AL14" s="28"/>
      <c r="AM14" s="28"/>
      <c r="AN14" s="28"/>
      <c r="AO14" s="28"/>
    </row>
    <row r="15" spans="1:41" s="2" customFormat="1" ht="42" customHeight="1" thickBot="1" x14ac:dyDescent="0.3">
      <c r="A15" s="42"/>
      <c r="B15" s="59" t="s">
        <v>39</v>
      </c>
      <c r="C15" s="50">
        <f>D14+6</f>
        <v>43605</v>
      </c>
      <c r="D15" s="50">
        <f>C15</f>
        <v>43605</v>
      </c>
      <c r="E15" s="14"/>
      <c r="F15" s="14">
        <f t="shared" si="3"/>
        <v>1</v>
      </c>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row>
    <row r="16" spans="1:41" s="2" customFormat="1" ht="30" customHeight="1" thickBot="1" x14ac:dyDescent="0.3">
      <c r="A16" s="42" t="s">
        <v>20</v>
      </c>
      <c r="B16" s="21" t="s">
        <v>40</v>
      </c>
      <c r="C16" s="22"/>
      <c r="D16" s="23"/>
      <c r="E16" s="14"/>
      <c r="F16" s="14" t="str">
        <f t="shared" si="3"/>
        <v/>
      </c>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row>
    <row r="17" spans="1:41" s="2" customFormat="1" ht="30" customHeight="1" thickBot="1" x14ac:dyDescent="0.3">
      <c r="A17" s="42"/>
      <c r="B17" s="60" t="s">
        <v>41</v>
      </c>
      <c r="C17" s="51">
        <f>C9</f>
        <v>43591</v>
      </c>
      <c r="D17" s="51">
        <f>C17+6</f>
        <v>43597</v>
      </c>
      <c r="E17" s="14"/>
      <c r="F17" s="14">
        <f t="shared" si="3"/>
        <v>7</v>
      </c>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row>
    <row r="18" spans="1:41" s="2" customFormat="1" ht="30" customHeight="1" thickBot="1" x14ac:dyDescent="0.3">
      <c r="A18" s="42"/>
      <c r="B18" s="60" t="s">
        <v>42</v>
      </c>
      <c r="C18" s="51">
        <f>C17</f>
        <v>43591</v>
      </c>
      <c r="D18" s="51">
        <f>C18+6</f>
        <v>43597</v>
      </c>
      <c r="E18" s="14"/>
      <c r="F18" s="14"/>
      <c r="G18" s="28"/>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row>
    <row r="19" spans="1:41" s="2" customFormat="1" ht="45" customHeight="1" thickBot="1" x14ac:dyDescent="0.3">
      <c r="A19" s="42"/>
      <c r="B19" s="60" t="s">
        <v>55</v>
      </c>
      <c r="C19" s="51">
        <f>C17+7</f>
        <v>43598</v>
      </c>
      <c r="D19" s="51">
        <f>C19+9</f>
        <v>43607</v>
      </c>
      <c r="E19" s="14"/>
      <c r="F19" s="14">
        <f t="shared" si="3"/>
        <v>10</v>
      </c>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row>
    <row r="20" spans="1:41" s="2" customFormat="1" ht="30" customHeight="1" thickBot="1" x14ac:dyDescent="0.3">
      <c r="A20" s="42" t="s">
        <v>20</v>
      </c>
      <c r="B20" s="24" t="s">
        <v>43</v>
      </c>
      <c r="C20" s="25"/>
      <c r="D20" s="26"/>
      <c r="E20" s="14"/>
      <c r="F20" s="14" t="str">
        <f t="shared" si="3"/>
        <v/>
      </c>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row>
    <row r="21" spans="1:41" s="2" customFormat="1" ht="45" customHeight="1" thickBot="1" x14ac:dyDescent="0.3">
      <c r="A21" s="42"/>
      <c r="B21" s="61" t="s">
        <v>44</v>
      </c>
      <c r="C21" s="52">
        <f>C19</f>
        <v>43598</v>
      </c>
      <c r="D21" s="62">
        <f>C19+6</f>
        <v>43604</v>
      </c>
      <c r="E21" s="14"/>
      <c r="F21" s="14">
        <f t="shared" si="3"/>
        <v>7</v>
      </c>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row>
    <row r="22" spans="1:41" s="2" customFormat="1" ht="45" customHeight="1" thickBot="1" x14ac:dyDescent="0.3">
      <c r="A22" s="42"/>
      <c r="B22" s="68" t="s">
        <v>48</v>
      </c>
      <c r="C22" s="63"/>
      <c r="D22" s="64"/>
      <c r="E22" s="14"/>
      <c r="F22" s="14"/>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row>
    <row r="23" spans="1:41" s="2" customFormat="1" ht="45" customHeight="1" thickBot="1" x14ac:dyDescent="0.3">
      <c r="A23" s="42"/>
      <c r="B23" s="65" t="s">
        <v>49</v>
      </c>
      <c r="C23" s="66">
        <f>C21</f>
        <v>43598</v>
      </c>
      <c r="D23" s="67">
        <f>C21+6</f>
        <v>43604</v>
      </c>
      <c r="E23" s="14"/>
      <c r="F23" s="14"/>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row>
    <row r="24" spans="1:41" s="2" customFormat="1" ht="45" customHeight="1" thickBot="1" x14ac:dyDescent="0.3">
      <c r="A24" s="42"/>
      <c r="B24" s="65" t="s">
        <v>56</v>
      </c>
      <c r="C24" s="66">
        <f>C23+7</f>
        <v>43605</v>
      </c>
      <c r="D24" s="67">
        <f>C24+16</f>
        <v>43621</v>
      </c>
      <c r="E24" s="14"/>
      <c r="F24" s="14"/>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row>
    <row r="25" spans="1:41" s="2" customFormat="1" ht="45" customHeight="1" thickBot="1" x14ac:dyDescent="0.3">
      <c r="A25" s="42"/>
      <c r="B25" s="71" t="s">
        <v>50</v>
      </c>
      <c r="C25" s="72"/>
      <c r="D25" s="73"/>
      <c r="E25" s="14"/>
      <c r="F25" s="14"/>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row>
    <row r="26" spans="1:41" s="2" customFormat="1" ht="48.75" customHeight="1" thickBot="1" x14ac:dyDescent="0.3">
      <c r="A26" s="42" t="s">
        <v>22</v>
      </c>
      <c r="B26" s="74" t="s">
        <v>51</v>
      </c>
      <c r="C26" s="69">
        <f>C3</f>
        <v>43591</v>
      </c>
      <c r="D26" s="70">
        <f>C26+6</f>
        <v>43597</v>
      </c>
      <c r="E26" s="14"/>
      <c r="F26" s="14">
        <f t="shared" si="3"/>
        <v>7</v>
      </c>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row>
    <row r="27" spans="1:41" s="2" customFormat="1" ht="48.75" customHeight="1" thickBot="1" x14ac:dyDescent="0.3">
      <c r="A27" s="42"/>
      <c r="B27" s="74" t="s">
        <v>52</v>
      </c>
      <c r="C27" s="69">
        <f>C26</f>
        <v>43591</v>
      </c>
      <c r="D27" s="70">
        <f>C27+6</f>
        <v>43597</v>
      </c>
      <c r="E27" s="14"/>
      <c r="F27" s="14"/>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row>
    <row r="28" spans="1:41" s="2" customFormat="1" ht="48.75" customHeight="1" thickBot="1" x14ac:dyDescent="0.3">
      <c r="A28" s="42"/>
      <c r="B28" s="74" t="s">
        <v>53</v>
      </c>
      <c r="C28" s="69">
        <f>C3</f>
        <v>43591</v>
      </c>
      <c r="D28" s="70">
        <f>C28+23</f>
        <v>43614</v>
      </c>
      <c r="E28" s="14"/>
      <c r="F28" s="14"/>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row>
    <row r="29" spans="1:41" s="2" customFormat="1" ht="48.75" customHeight="1" thickBot="1" x14ac:dyDescent="0.3">
      <c r="A29" s="42"/>
      <c r="B29" s="74" t="s">
        <v>54</v>
      </c>
      <c r="C29" s="69">
        <f>C3+7</f>
        <v>43598</v>
      </c>
      <c r="D29" s="70">
        <f>C29+23</f>
        <v>43621</v>
      </c>
      <c r="E29" s="14"/>
      <c r="F29" s="14"/>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row>
    <row r="30" spans="1:41" s="2" customFormat="1" ht="30" customHeight="1" thickBot="1" x14ac:dyDescent="0.3">
      <c r="A30" s="43" t="s">
        <v>21</v>
      </c>
      <c r="E30" s="27"/>
      <c r="F30" s="27" t="str">
        <f t="shared" si="3"/>
        <v/>
      </c>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row>
    <row r="31" spans="1:41" ht="30" customHeight="1" x14ac:dyDescent="0.25">
      <c r="E31" s="5"/>
    </row>
    <row r="32" spans="1:41" ht="30" customHeight="1" x14ac:dyDescent="0.25">
      <c r="D32" s="44"/>
    </row>
  </sheetData>
  <mergeCells count="7">
    <mergeCell ref="C3:D3"/>
    <mergeCell ref="G4:M4"/>
    <mergeCell ref="N4:T4"/>
    <mergeCell ref="U4:AA4"/>
    <mergeCell ref="AB4:AH4"/>
    <mergeCell ref="B5:E5"/>
    <mergeCell ref="AI4:AO4"/>
  </mergeCells>
  <conditionalFormatting sqref="G5:AN30">
    <cfRule type="expression" dxfId="5" priority="41">
      <formula>AND(TODAY()&gt;=G$5,TODAY()&lt;H$5)</formula>
    </cfRule>
  </conditionalFormatting>
  <conditionalFormatting sqref="G7:AN30">
    <cfRule type="expression" dxfId="4" priority="35">
      <formula>AND(task_start&lt;=G$5,ROUNDDOWN((task_end-task_start+1)*task_progress,0)+task_start-1&gt;=G$5)</formula>
    </cfRule>
    <cfRule type="expression" dxfId="3" priority="36" stopIfTrue="1">
      <formula>AND(task_end&gt;=G$5,task_start&lt;H$5)</formula>
    </cfRule>
  </conditionalFormatting>
  <conditionalFormatting sqref="AO5:AO30">
    <cfRule type="expression" dxfId="2" priority="43">
      <formula>AND(TODAY()&gt;=AO$5,TODAY()&lt;#REF!)</formula>
    </cfRule>
  </conditionalFormatting>
  <conditionalFormatting sqref="AO7:AO30">
    <cfRule type="expression" dxfId="1" priority="46">
      <formula>AND(task_start&lt;=AO$5,ROUNDDOWN((task_end-task_start+1)*task_progress,0)+task_start-1&gt;=AO$5)</formula>
    </cfRule>
    <cfRule type="expression" dxfId="0" priority="47" stopIfTrue="1">
      <formula>AND(task_end&gt;=AO$5,task_start&lt;#REF!)</formula>
    </cfRule>
  </conditionalFormatting>
  <dataValidations count="1">
    <dataValidation type="whole" operator="greaterThanOrEqual" allowBlank="1" showInputMessage="1" promptTitle="Display Week" prompt="Changing this number will scroll the Gantt Chart view." sqref="C4">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zoomScaleNormal="100" workbookViewId="0"/>
  </sheetViews>
  <sheetFormatPr defaultRowHeight="12.75" x14ac:dyDescent="0.2"/>
  <cols>
    <col min="1" max="1" width="87.140625" style="32" customWidth="1"/>
    <col min="2" max="16384" width="9.140625" style="1"/>
  </cols>
  <sheetData>
    <row r="1" spans="1:2" ht="46.5" customHeight="1" x14ac:dyDescent="0.2"/>
    <row r="2" spans="1:2" s="34" customFormat="1" ht="15.75" x14ac:dyDescent="0.25">
      <c r="A2" s="33" t="s">
        <v>7</v>
      </c>
      <c r="B2" s="33"/>
    </row>
    <row r="3" spans="1:2" s="38" customFormat="1" ht="27" customHeight="1" x14ac:dyDescent="0.25">
      <c r="A3" s="39" t="s">
        <v>12</v>
      </c>
      <c r="B3" s="39"/>
    </row>
    <row r="4" spans="1:2" s="35" customFormat="1" ht="26.25" x14ac:dyDescent="0.4">
      <c r="A4" s="36" t="s">
        <v>6</v>
      </c>
    </row>
    <row r="5" spans="1:2" ht="74.099999999999994" customHeight="1" x14ac:dyDescent="0.2">
      <c r="A5" s="37" t="s">
        <v>15</v>
      </c>
    </row>
    <row r="6" spans="1:2" ht="26.25" customHeight="1" x14ac:dyDescent="0.2">
      <c r="A6" s="36" t="s">
        <v>18</v>
      </c>
    </row>
    <row r="7" spans="1:2" s="32" customFormat="1" ht="204.95" customHeight="1" x14ac:dyDescent="0.25">
      <c r="A7" s="41" t="s">
        <v>17</v>
      </c>
    </row>
    <row r="8" spans="1:2" s="35" customFormat="1" ht="26.25" x14ac:dyDescent="0.4">
      <c r="A8" s="36" t="s">
        <v>8</v>
      </c>
    </row>
    <row r="9" spans="1:2" ht="60" x14ac:dyDescent="0.2">
      <c r="A9" s="37" t="s">
        <v>16</v>
      </c>
    </row>
    <row r="10" spans="1:2" s="32" customFormat="1" ht="27.95" customHeight="1" x14ac:dyDescent="0.25">
      <c r="A10" s="40" t="s">
        <v>14</v>
      </c>
    </row>
    <row r="11" spans="1:2" s="35" customFormat="1" ht="26.25" x14ac:dyDescent="0.4">
      <c r="A11" s="36" t="s">
        <v>5</v>
      </c>
    </row>
    <row r="12" spans="1:2" ht="30" x14ac:dyDescent="0.2">
      <c r="A12" s="37" t="s">
        <v>13</v>
      </c>
    </row>
    <row r="13" spans="1:2" s="32" customFormat="1" ht="27.95" customHeight="1" x14ac:dyDescent="0.25">
      <c r="A13" s="40" t="s">
        <v>0</v>
      </c>
    </row>
    <row r="14" spans="1:2" s="35" customFormat="1" ht="26.25" x14ac:dyDescent="0.4">
      <c r="A14" s="36" t="s">
        <v>9</v>
      </c>
    </row>
    <row r="15" spans="1:2" ht="75" customHeight="1" x14ac:dyDescent="0.2">
      <c r="A15" s="37" t="s">
        <v>10</v>
      </c>
    </row>
    <row r="16" spans="1:2" ht="75" x14ac:dyDescent="0.2">
      <c r="A16" s="37" t="s">
        <v>11</v>
      </c>
    </row>
  </sheetData>
  <hyperlinks>
    <hyperlink ref="A13" r:id="rId1"/>
    <hyperlink ref="A10" r:id="rId2"/>
    <hyperlink ref="A3" r:id="rId3"/>
    <hyperlink ref="A2" r:id="rId4"/>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ProjectSchedule</vt:lpstr>
      <vt:lpstr>About</vt:lpstr>
      <vt:lpstr>Display_Week</vt:lpstr>
      <vt:lpstr>ProjectSchedule!Print_Titles</vt:lpstr>
      <vt:lpstr>Project_Start</vt:lpstr>
      <vt:lpstr>ProjectSchedule!task_end</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2019-05-15T19:31:12Z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2019-03-19T17:17:07.6273720Z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ae87efaf-4711-40ea-b5db-c90354dd2317</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