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迅雷下载\"/>
    </mc:Choice>
  </mc:AlternateContent>
  <bookViews>
    <workbookView xWindow="0" yWindow="0" windowWidth="23835" windowHeight="12630"/>
  </bookViews>
  <sheets>
    <sheet name="评价等级转换分值" sheetId="2" r:id="rId1"/>
  </sheets>
  <calcPr calcId="152511"/>
</workbook>
</file>

<file path=xl/calcChain.xml><?xml version="1.0" encoding="utf-8"?>
<calcChain xmlns="http://schemas.openxmlformats.org/spreadsheetml/2006/main">
  <c r="AS37" i="2" l="1"/>
  <c r="AP37" i="2"/>
  <c r="AM37" i="2"/>
  <c r="AN37" i="2" s="1"/>
  <c r="AJ37" i="2"/>
  <c r="AG37" i="2"/>
  <c r="AD37" i="2"/>
  <c r="AA37" i="2"/>
  <c r="AB37" i="2" s="1"/>
  <c r="X37" i="2"/>
  <c r="U37" i="2"/>
  <c r="R37" i="2"/>
  <c r="O37" i="2"/>
  <c r="L37" i="2"/>
  <c r="I37" i="2"/>
  <c r="F37" i="2"/>
  <c r="C37" i="2"/>
  <c r="AS36" i="2"/>
  <c r="AP36" i="2"/>
  <c r="AN36" i="2"/>
  <c r="AM36" i="2"/>
  <c r="AJ36" i="2"/>
  <c r="AG36" i="2"/>
  <c r="AD36" i="2"/>
  <c r="AA36" i="2"/>
  <c r="X36" i="2"/>
  <c r="U36" i="2"/>
  <c r="R36" i="2"/>
  <c r="O36" i="2"/>
  <c r="L36" i="2"/>
  <c r="I36" i="2"/>
  <c r="F36" i="2"/>
  <c r="C36" i="2"/>
  <c r="AS35" i="2"/>
  <c r="AP35" i="2"/>
  <c r="AM35" i="2"/>
  <c r="AJ35" i="2"/>
  <c r="AG35" i="2"/>
  <c r="AD35" i="2"/>
  <c r="AA35" i="2"/>
  <c r="X35" i="2"/>
  <c r="U35" i="2"/>
  <c r="R35" i="2"/>
  <c r="O35" i="2"/>
  <c r="L35" i="2"/>
  <c r="I35" i="2"/>
  <c r="F35" i="2"/>
  <c r="C35" i="2"/>
  <c r="AW34" i="2"/>
  <c r="AX34" i="2" s="1"/>
  <c r="AT36" i="2" s="1"/>
  <c r="AV34" i="2"/>
  <c r="AS34" i="2"/>
  <c r="AP34" i="2"/>
  <c r="AM34" i="2"/>
  <c r="AN34" i="2" s="1"/>
  <c r="AJ34" i="2"/>
  <c r="AG34" i="2"/>
  <c r="AD34" i="2"/>
  <c r="AA34" i="2"/>
  <c r="AB34" i="2" s="1"/>
  <c r="X34" i="2"/>
  <c r="U34" i="2"/>
  <c r="R34" i="2"/>
  <c r="O34" i="2"/>
  <c r="L34" i="2"/>
  <c r="I34" i="2"/>
  <c r="F34" i="2"/>
  <c r="C34" i="2"/>
  <c r="AW33" i="2"/>
  <c r="AX33" i="2" s="1"/>
  <c r="AV33" i="2"/>
  <c r="AS33" i="2"/>
  <c r="AT33" i="2" s="1"/>
  <c r="AP33" i="2"/>
  <c r="AQ33" i="2" s="1"/>
  <c r="AM33" i="2"/>
  <c r="AJ33" i="2"/>
  <c r="AG33" i="2"/>
  <c r="AH33" i="2" s="1"/>
  <c r="AD33" i="2"/>
  <c r="AA33" i="2"/>
  <c r="X33" i="2"/>
  <c r="U33" i="2"/>
  <c r="R33" i="2"/>
  <c r="O33" i="2"/>
  <c r="L33" i="2"/>
  <c r="I33" i="2"/>
  <c r="F33" i="2"/>
  <c r="C33" i="2"/>
  <c r="AW32" i="2"/>
  <c r="AX32" i="2" s="1"/>
  <c r="AV32" i="2"/>
  <c r="AS32" i="2"/>
  <c r="AP32" i="2"/>
  <c r="AM32" i="2"/>
  <c r="AN32" i="2" s="1"/>
  <c r="AJ32" i="2"/>
  <c r="AG32" i="2"/>
  <c r="AH32" i="2" s="1"/>
  <c r="AD32" i="2"/>
  <c r="AA32" i="2"/>
  <c r="X32" i="2"/>
  <c r="U32" i="2"/>
  <c r="R32" i="2"/>
  <c r="O32" i="2"/>
  <c r="L32" i="2"/>
  <c r="I32" i="2"/>
  <c r="F32" i="2"/>
  <c r="C32" i="2"/>
  <c r="AW31" i="2"/>
  <c r="AX31" i="2" s="1"/>
  <c r="AK19" i="2" s="1"/>
  <c r="AV31" i="2"/>
  <c r="AS31" i="2"/>
  <c r="AP31" i="2"/>
  <c r="AQ31" i="2" s="1"/>
  <c r="AM31" i="2"/>
  <c r="AN31" i="2" s="1"/>
  <c r="AJ31" i="2"/>
  <c r="AG31" i="2"/>
  <c r="AD31" i="2"/>
  <c r="AA31" i="2"/>
  <c r="X31" i="2"/>
  <c r="U31" i="2"/>
  <c r="R31" i="2"/>
  <c r="S31" i="2" s="1"/>
  <c r="O31" i="2"/>
  <c r="L31" i="2"/>
  <c r="I31" i="2"/>
  <c r="F31" i="2"/>
  <c r="C31" i="2"/>
  <c r="AW30" i="2"/>
  <c r="AX30" i="2" s="1"/>
  <c r="AH36" i="2" s="1"/>
  <c r="AV30" i="2"/>
  <c r="AS30" i="2"/>
  <c r="AP30" i="2"/>
  <c r="AQ30" i="2" s="1"/>
  <c r="AM30" i="2"/>
  <c r="AN30" i="2" s="1"/>
  <c r="AJ30" i="2"/>
  <c r="AK30" i="2" s="1"/>
  <c r="AG30" i="2"/>
  <c r="AH30" i="2" s="1"/>
  <c r="AD30" i="2"/>
  <c r="AA30" i="2"/>
  <c r="X30" i="2"/>
  <c r="U30" i="2"/>
  <c r="R30" i="2"/>
  <c r="O30" i="2"/>
  <c r="L30" i="2"/>
  <c r="I30" i="2"/>
  <c r="F30" i="2"/>
  <c r="C30" i="2"/>
  <c r="AW29" i="2"/>
  <c r="AX29" i="2" s="1"/>
  <c r="AE19" i="2" s="1"/>
  <c r="AV29" i="2"/>
  <c r="AS29" i="2"/>
  <c r="AQ29" i="2"/>
  <c r="AP29" i="2"/>
  <c r="AM29" i="2"/>
  <c r="AN29" i="2" s="1"/>
  <c r="AJ29" i="2"/>
  <c r="AK29" i="2" s="1"/>
  <c r="AG29" i="2"/>
  <c r="AH29" i="2" s="1"/>
  <c r="AD29" i="2"/>
  <c r="AA29" i="2"/>
  <c r="AB29" i="2" s="1"/>
  <c r="X29" i="2"/>
  <c r="U29" i="2"/>
  <c r="S29" i="2"/>
  <c r="R29" i="2"/>
  <c r="O29" i="2"/>
  <c r="L29" i="2"/>
  <c r="M29" i="2" s="1"/>
  <c r="I29" i="2"/>
  <c r="F29" i="2"/>
  <c r="C29" i="2"/>
  <c r="AX28" i="2"/>
  <c r="AB36" i="2" s="1"/>
  <c r="AW28" i="2"/>
  <c r="AV28" i="2"/>
  <c r="AS28" i="2"/>
  <c r="AP28" i="2"/>
  <c r="AQ28" i="2" s="1"/>
  <c r="AN28" i="2"/>
  <c r="AM28" i="2"/>
  <c r="AJ28" i="2"/>
  <c r="AG28" i="2"/>
  <c r="AH28" i="2" s="1"/>
  <c r="AD28" i="2"/>
  <c r="AA28" i="2"/>
  <c r="X28" i="2"/>
  <c r="Y28" i="2" s="1"/>
  <c r="U28" i="2"/>
  <c r="R28" i="2"/>
  <c r="O28" i="2"/>
  <c r="L28" i="2"/>
  <c r="I28" i="2"/>
  <c r="J28" i="2" s="1"/>
  <c r="F28" i="2"/>
  <c r="C28" i="2"/>
  <c r="AW27" i="2"/>
  <c r="AX27" i="2" s="1"/>
  <c r="Y29" i="2" s="1"/>
  <c r="AV27" i="2"/>
  <c r="AS27" i="2"/>
  <c r="AQ27" i="2"/>
  <c r="AP27" i="2"/>
  <c r="AM27" i="2"/>
  <c r="AN27" i="2" s="1"/>
  <c r="AJ27" i="2"/>
  <c r="AK27" i="2" s="1"/>
  <c r="AG27" i="2"/>
  <c r="AH27" i="2" s="1"/>
  <c r="AD27" i="2"/>
  <c r="AA27" i="2"/>
  <c r="AB27" i="2" s="1"/>
  <c r="X27" i="2"/>
  <c r="Y27" i="2" s="1"/>
  <c r="U27" i="2"/>
  <c r="S27" i="2"/>
  <c r="R27" i="2"/>
  <c r="O27" i="2"/>
  <c r="L27" i="2"/>
  <c r="I27" i="2"/>
  <c r="F27" i="2"/>
  <c r="C27" i="2"/>
  <c r="AW26" i="2"/>
  <c r="AX26" i="2" s="1"/>
  <c r="AV26" i="2"/>
  <c r="AS26" i="2"/>
  <c r="AT26" i="2" s="1"/>
  <c r="AP26" i="2"/>
  <c r="AQ26" i="2" s="1"/>
  <c r="AN26" i="2"/>
  <c r="AM26" i="2"/>
  <c r="AJ26" i="2"/>
  <c r="AG26" i="2"/>
  <c r="AH26" i="2" s="1"/>
  <c r="AD26" i="2"/>
  <c r="AB26" i="2"/>
  <c r="AA26" i="2"/>
  <c r="X26" i="2"/>
  <c r="Y26" i="2" s="1"/>
  <c r="U26" i="2"/>
  <c r="V26" i="2" s="1"/>
  <c r="R26" i="2"/>
  <c r="O26" i="2"/>
  <c r="L26" i="2"/>
  <c r="I26" i="2"/>
  <c r="F26" i="2"/>
  <c r="C26" i="2"/>
  <c r="AX25" i="2"/>
  <c r="AW25" i="2"/>
  <c r="AV25" i="2"/>
  <c r="AS25" i="2"/>
  <c r="AQ25" i="2"/>
  <c r="AP25" i="2"/>
  <c r="AN25" i="2"/>
  <c r="AM25" i="2"/>
  <c r="AK25" i="2"/>
  <c r="AJ25" i="2"/>
  <c r="AH25" i="2"/>
  <c r="AG25" i="2"/>
  <c r="AE25" i="2"/>
  <c r="AD25" i="2"/>
  <c r="AB25" i="2"/>
  <c r="AA25" i="2"/>
  <c r="Y25" i="2"/>
  <c r="X25" i="2"/>
  <c r="U25" i="2"/>
  <c r="S25" i="2"/>
  <c r="R25" i="2"/>
  <c r="O25" i="2"/>
  <c r="L25" i="2"/>
  <c r="I25" i="2"/>
  <c r="F25" i="2"/>
  <c r="C25" i="2"/>
  <c r="AX24" i="2"/>
  <c r="P17" i="2" s="1"/>
  <c r="AW24" i="2"/>
  <c r="AV24" i="2"/>
  <c r="AT24" i="2"/>
  <c r="AS24" i="2"/>
  <c r="AP24" i="2"/>
  <c r="AQ24" i="2" s="1"/>
  <c r="AN24" i="2"/>
  <c r="AM24" i="2"/>
  <c r="AJ24" i="2"/>
  <c r="AK24" i="2" s="1"/>
  <c r="AH24" i="2"/>
  <c r="AG24" i="2"/>
  <c r="AD24" i="2"/>
  <c r="AE24" i="2" s="1"/>
  <c r="AB24" i="2"/>
  <c r="AA24" i="2"/>
  <c r="X24" i="2"/>
  <c r="Y24" i="2" s="1"/>
  <c r="U24" i="2"/>
  <c r="R24" i="2"/>
  <c r="S24" i="2" s="1"/>
  <c r="P24" i="2"/>
  <c r="O24" i="2"/>
  <c r="L24" i="2"/>
  <c r="I24" i="2"/>
  <c r="F24" i="2"/>
  <c r="C24" i="2"/>
  <c r="AW23" i="2"/>
  <c r="AX23" i="2" s="1"/>
  <c r="AV23" i="2"/>
  <c r="AS23" i="2"/>
  <c r="AT23" i="2" s="1"/>
  <c r="AQ23" i="2"/>
  <c r="AP23" i="2"/>
  <c r="AM23" i="2"/>
  <c r="AN23" i="2" s="1"/>
  <c r="AK23" i="2"/>
  <c r="AJ23" i="2"/>
  <c r="AG23" i="2"/>
  <c r="AH23" i="2" s="1"/>
  <c r="AE23" i="2"/>
  <c r="AD23" i="2"/>
  <c r="AA23" i="2"/>
  <c r="AB23" i="2" s="1"/>
  <c r="Y23" i="2"/>
  <c r="X23" i="2"/>
  <c r="U23" i="2"/>
  <c r="V23" i="2" s="1"/>
  <c r="S23" i="2"/>
  <c r="R23" i="2"/>
  <c r="O23" i="2"/>
  <c r="P23" i="2" s="1"/>
  <c r="L23" i="2"/>
  <c r="I23" i="2"/>
  <c r="J23" i="2" s="1"/>
  <c r="F23" i="2"/>
  <c r="C23" i="2"/>
  <c r="D23" i="2" s="1"/>
  <c r="AX22" i="2"/>
  <c r="J17" i="2" s="1"/>
  <c r="AW22" i="2"/>
  <c r="AV22" i="2"/>
  <c r="AT22" i="2"/>
  <c r="AS22" i="2"/>
  <c r="AP22" i="2"/>
  <c r="AQ22" i="2" s="1"/>
  <c r="AN22" i="2"/>
  <c r="AM22" i="2"/>
  <c r="AJ22" i="2"/>
  <c r="AK22" i="2" s="1"/>
  <c r="AH22" i="2"/>
  <c r="AG22" i="2"/>
  <c r="AD22" i="2"/>
  <c r="AE22" i="2" s="1"/>
  <c r="AB22" i="2"/>
  <c r="AA22" i="2"/>
  <c r="X22" i="2"/>
  <c r="Y22" i="2" s="1"/>
  <c r="U22" i="2"/>
  <c r="R22" i="2"/>
  <c r="S22" i="2" s="1"/>
  <c r="P22" i="2"/>
  <c r="O22" i="2"/>
  <c r="L22" i="2"/>
  <c r="M22" i="2" s="1"/>
  <c r="J22" i="2"/>
  <c r="I22" i="2"/>
  <c r="F22" i="2"/>
  <c r="C22" i="2"/>
  <c r="AW21" i="2"/>
  <c r="AX21" i="2" s="1"/>
  <c r="AV21" i="2"/>
  <c r="AS21" i="2"/>
  <c r="AT21" i="2" s="1"/>
  <c r="AQ21" i="2"/>
  <c r="AP21" i="2"/>
  <c r="AM21" i="2"/>
  <c r="AN21" i="2" s="1"/>
  <c r="AK21" i="2"/>
  <c r="AJ21" i="2"/>
  <c r="AG21" i="2"/>
  <c r="AH21" i="2" s="1"/>
  <c r="AE21" i="2"/>
  <c r="AD21" i="2"/>
  <c r="AA21" i="2"/>
  <c r="AB21" i="2" s="1"/>
  <c r="Y21" i="2"/>
  <c r="X21" i="2"/>
  <c r="U21" i="2"/>
  <c r="V21" i="2" s="1"/>
  <c r="S21" i="2"/>
  <c r="R21" i="2"/>
  <c r="O21" i="2"/>
  <c r="P21" i="2" s="1"/>
  <c r="L21" i="2"/>
  <c r="I21" i="2"/>
  <c r="J21" i="2" s="1"/>
  <c r="F21" i="2"/>
  <c r="C21" i="2"/>
  <c r="D21" i="2" s="1"/>
  <c r="AX20" i="2"/>
  <c r="AW20" i="2"/>
  <c r="AV20" i="2"/>
  <c r="AT20" i="2"/>
  <c r="AS20" i="2"/>
  <c r="AP20" i="2"/>
  <c r="AQ20" i="2" s="1"/>
  <c r="AN20" i="2"/>
  <c r="AM20" i="2"/>
  <c r="AJ20" i="2"/>
  <c r="AK20" i="2" s="1"/>
  <c r="AH20" i="2"/>
  <c r="AG20" i="2"/>
  <c r="AD20" i="2"/>
  <c r="AE20" i="2" s="1"/>
  <c r="AB20" i="2"/>
  <c r="AA20" i="2"/>
  <c r="X20" i="2"/>
  <c r="Y20" i="2" s="1"/>
  <c r="U20" i="2"/>
  <c r="R20" i="2"/>
  <c r="S20" i="2" s="1"/>
  <c r="P20" i="2"/>
  <c r="O20" i="2"/>
  <c r="L20" i="2"/>
  <c r="M20" i="2" s="1"/>
  <c r="J20" i="2"/>
  <c r="I20" i="2"/>
  <c r="F20" i="2"/>
  <c r="G20" i="2" s="1"/>
  <c r="D20" i="2"/>
  <c r="C20" i="2"/>
  <c r="AS19" i="2"/>
  <c r="AT19" i="2" s="1"/>
  <c r="AQ19" i="2"/>
  <c r="AP19" i="2"/>
  <c r="AM19" i="2"/>
  <c r="AN19" i="2" s="1"/>
  <c r="AJ19" i="2"/>
  <c r="AG19" i="2"/>
  <c r="AH19" i="2" s="1"/>
  <c r="AD19" i="2"/>
  <c r="AA19" i="2"/>
  <c r="AB19" i="2" s="1"/>
  <c r="X19" i="2"/>
  <c r="U19" i="2"/>
  <c r="V19" i="2" s="1"/>
  <c r="S19" i="2"/>
  <c r="R19" i="2"/>
  <c r="O19" i="2"/>
  <c r="P19" i="2" s="1"/>
  <c r="L19" i="2"/>
  <c r="I19" i="2"/>
  <c r="J19" i="2" s="1"/>
  <c r="F19" i="2"/>
  <c r="C19" i="2"/>
  <c r="D19" i="2" s="1"/>
  <c r="AS18" i="2"/>
  <c r="AT18" i="2" s="1"/>
  <c r="AQ18" i="2"/>
  <c r="AP18" i="2"/>
  <c r="AM18" i="2"/>
  <c r="AN18" i="2" s="1"/>
  <c r="AK18" i="2"/>
  <c r="AJ18" i="2"/>
  <c r="AG18" i="2"/>
  <c r="AH18" i="2" s="1"/>
  <c r="AE18" i="2"/>
  <c r="AD18" i="2"/>
  <c r="AA18" i="2"/>
  <c r="AB18" i="2" s="1"/>
  <c r="Y18" i="2"/>
  <c r="X18" i="2"/>
  <c r="U18" i="2"/>
  <c r="V18" i="2" s="1"/>
  <c r="S18" i="2"/>
  <c r="R18" i="2"/>
  <c r="O18" i="2"/>
  <c r="P18" i="2" s="1"/>
  <c r="M18" i="2"/>
  <c r="L18" i="2"/>
  <c r="I18" i="2"/>
  <c r="J18" i="2" s="1"/>
  <c r="G18" i="2"/>
  <c r="F18" i="2"/>
  <c r="C18" i="2"/>
  <c r="D18" i="2" s="1"/>
  <c r="AS17" i="2"/>
  <c r="AP17" i="2"/>
  <c r="AQ17" i="2" s="1"/>
  <c r="AN17" i="2"/>
  <c r="AM17" i="2"/>
  <c r="AJ17" i="2"/>
  <c r="AK17" i="2" s="1"/>
  <c r="AH17" i="2"/>
  <c r="AG17" i="2"/>
  <c r="AD17" i="2"/>
  <c r="AE17" i="2" s="1"/>
  <c r="AB17" i="2"/>
  <c r="AA17" i="2"/>
  <c r="X17" i="2"/>
  <c r="Y17" i="2" s="1"/>
  <c r="U17" i="2"/>
  <c r="R17" i="2"/>
  <c r="S17" i="2" s="1"/>
  <c r="O17" i="2"/>
  <c r="L17" i="2"/>
  <c r="M17" i="2" s="1"/>
  <c r="I17" i="2"/>
  <c r="F17" i="2"/>
  <c r="G17" i="2" s="1"/>
  <c r="C17" i="2"/>
  <c r="AT16" i="2"/>
  <c r="AS16" i="2"/>
  <c r="AP16" i="2"/>
  <c r="AQ16" i="2" s="1"/>
  <c r="AN16" i="2"/>
  <c r="AM16" i="2"/>
  <c r="AJ16" i="2"/>
  <c r="AK16" i="2" s="1"/>
  <c r="AH16" i="2"/>
  <c r="AG16" i="2"/>
  <c r="AD16" i="2"/>
  <c r="AE16" i="2" s="1"/>
  <c r="AB16" i="2"/>
  <c r="AA16" i="2"/>
  <c r="X16" i="2"/>
  <c r="Y16" i="2" s="1"/>
  <c r="V16" i="2"/>
  <c r="U16" i="2"/>
  <c r="R16" i="2"/>
  <c r="S16" i="2" s="1"/>
  <c r="P16" i="2"/>
  <c r="O16" i="2"/>
  <c r="L16" i="2"/>
  <c r="M16" i="2" s="1"/>
  <c r="J16" i="2"/>
  <c r="I16" i="2"/>
  <c r="F16" i="2"/>
  <c r="G16" i="2" s="1"/>
  <c r="D16" i="2"/>
  <c r="C16" i="2"/>
  <c r="AS15" i="2"/>
  <c r="AT15" i="2" s="1"/>
  <c r="AQ15" i="2"/>
  <c r="AP15" i="2"/>
  <c r="AM15" i="2"/>
  <c r="AN15" i="2" s="1"/>
  <c r="AJ15" i="2"/>
  <c r="AG15" i="2"/>
  <c r="AH15" i="2" s="1"/>
  <c r="AD15" i="2"/>
  <c r="AA15" i="2"/>
  <c r="AB15" i="2" s="1"/>
  <c r="X15" i="2"/>
  <c r="U15" i="2"/>
  <c r="V15" i="2" s="1"/>
  <c r="S15" i="2"/>
  <c r="R15" i="2"/>
  <c r="O15" i="2"/>
  <c r="P15" i="2" s="1"/>
  <c r="L15" i="2"/>
  <c r="I15" i="2"/>
  <c r="J15" i="2" s="1"/>
  <c r="F15" i="2"/>
  <c r="C15" i="2"/>
  <c r="D15" i="2" s="1"/>
  <c r="AS14" i="2"/>
  <c r="AT14" i="2" s="1"/>
  <c r="AQ14" i="2"/>
  <c r="AP14" i="2"/>
  <c r="AM14" i="2"/>
  <c r="AN14" i="2" s="1"/>
  <c r="AK14" i="2"/>
  <c r="AJ14" i="2"/>
  <c r="AG14" i="2"/>
  <c r="AH14" i="2" s="1"/>
  <c r="AE14" i="2"/>
  <c r="AD14" i="2"/>
  <c r="AA14" i="2"/>
  <c r="AB14" i="2" s="1"/>
  <c r="Y14" i="2"/>
  <c r="X14" i="2"/>
  <c r="U14" i="2"/>
  <c r="V14" i="2" s="1"/>
  <c r="S14" i="2"/>
  <c r="R14" i="2"/>
  <c r="O14" i="2"/>
  <c r="P14" i="2" s="1"/>
  <c r="M14" i="2"/>
  <c r="L14" i="2"/>
  <c r="I14" i="2"/>
  <c r="J14" i="2" s="1"/>
  <c r="G14" i="2"/>
  <c r="F14" i="2"/>
  <c r="C14" i="2"/>
  <c r="D14" i="2" s="1"/>
  <c r="AS13" i="2"/>
  <c r="AP13" i="2"/>
  <c r="AQ13" i="2" s="1"/>
  <c r="AN13" i="2"/>
  <c r="AM13" i="2"/>
  <c r="AJ13" i="2"/>
  <c r="AK13" i="2" s="1"/>
  <c r="AH13" i="2"/>
  <c r="AG13" i="2"/>
  <c r="AD13" i="2"/>
  <c r="AE13" i="2" s="1"/>
  <c r="AB13" i="2"/>
  <c r="AA13" i="2"/>
  <c r="X13" i="2"/>
  <c r="Y13" i="2" s="1"/>
  <c r="U13" i="2"/>
  <c r="R13" i="2"/>
  <c r="S13" i="2" s="1"/>
  <c r="O13" i="2"/>
  <c r="L13" i="2"/>
  <c r="M13" i="2" s="1"/>
  <c r="I13" i="2"/>
  <c r="F13" i="2"/>
  <c r="G13" i="2" s="1"/>
  <c r="C13" i="2"/>
  <c r="AT12" i="2"/>
  <c r="AS12" i="2"/>
  <c r="AP12" i="2"/>
  <c r="AQ12" i="2" s="1"/>
  <c r="AN12" i="2"/>
  <c r="AM12" i="2"/>
  <c r="AJ12" i="2"/>
  <c r="AK12" i="2" s="1"/>
  <c r="AH12" i="2"/>
  <c r="AG12" i="2"/>
  <c r="AD12" i="2"/>
  <c r="AE12" i="2" s="1"/>
  <c r="AB12" i="2"/>
  <c r="AA12" i="2"/>
  <c r="X12" i="2"/>
  <c r="Y12" i="2" s="1"/>
  <c r="V12" i="2"/>
  <c r="U12" i="2"/>
  <c r="R12" i="2"/>
  <c r="S12" i="2" s="1"/>
  <c r="P12" i="2"/>
  <c r="O12" i="2"/>
  <c r="L12" i="2"/>
  <c r="M12" i="2" s="1"/>
  <c r="J12" i="2"/>
  <c r="I12" i="2"/>
  <c r="F12" i="2"/>
  <c r="G12" i="2" s="1"/>
  <c r="D12" i="2"/>
  <c r="AU12" i="2" s="1"/>
  <c r="C12" i="2"/>
  <c r="AS11" i="2"/>
  <c r="AT11" i="2" s="1"/>
  <c r="AQ11" i="2"/>
  <c r="AP11" i="2"/>
  <c r="AM11" i="2"/>
  <c r="AN11" i="2" s="1"/>
  <c r="AJ11" i="2"/>
  <c r="AG11" i="2"/>
  <c r="AH11" i="2" s="1"/>
  <c r="AD11" i="2"/>
  <c r="AA11" i="2"/>
  <c r="AB11" i="2" s="1"/>
  <c r="X11" i="2"/>
  <c r="U11" i="2"/>
  <c r="V11" i="2" s="1"/>
  <c r="S11" i="2"/>
  <c r="R11" i="2"/>
  <c r="O11" i="2"/>
  <c r="P11" i="2" s="1"/>
  <c r="L11" i="2"/>
  <c r="I11" i="2"/>
  <c r="J11" i="2" s="1"/>
  <c r="F11" i="2"/>
  <c r="C11" i="2"/>
  <c r="D11" i="2" s="1"/>
  <c r="AS10" i="2"/>
  <c r="AT10" i="2" s="1"/>
  <c r="AQ10" i="2"/>
  <c r="AP10" i="2"/>
  <c r="AM10" i="2"/>
  <c r="AN10" i="2" s="1"/>
  <c r="AK10" i="2"/>
  <c r="AJ10" i="2"/>
  <c r="AG10" i="2"/>
  <c r="AH10" i="2" s="1"/>
  <c r="AE10" i="2"/>
  <c r="AD10" i="2"/>
  <c r="AA10" i="2"/>
  <c r="AB10" i="2" s="1"/>
  <c r="Y10" i="2"/>
  <c r="X10" i="2"/>
  <c r="U10" i="2"/>
  <c r="V10" i="2" s="1"/>
  <c r="S10" i="2"/>
  <c r="R10" i="2"/>
  <c r="O10" i="2"/>
  <c r="P10" i="2" s="1"/>
  <c r="M10" i="2"/>
  <c r="L10" i="2"/>
  <c r="I10" i="2"/>
  <c r="J10" i="2" s="1"/>
  <c r="G10" i="2"/>
  <c r="F10" i="2"/>
  <c r="C10" i="2"/>
  <c r="D10" i="2" s="1"/>
  <c r="AU10" i="2" s="1"/>
  <c r="AT9" i="2"/>
  <c r="AS9" i="2"/>
  <c r="AP9" i="2"/>
  <c r="AQ9" i="2" s="1"/>
  <c r="AN9" i="2"/>
  <c r="AM9" i="2"/>
  <c r="AJ9" i="2"/>
  <c r="AK9" i="2" s="1"/>
  <c r="AH9" i="2"/>
  <c r="AG9" i="2"/>
  <c r="AD9" i="2"/>
  <c r="AE9" i="2" s="1"/>
  <c r="AB9" i="2"/>
  <c r="AA9" i="2"/>
  <c r="X9" i="2"/>
  <c r="Y9" i="2" s="1"/>
  <c r="U9" i="2"/>
  <c r="R9" i="2"/>
  <c r="S9" i="2" s="1"/>
  <c r="O9" i="2"/>
  <c r="L9" i="2"/>
  <c r="M9" i="2" s="1"/>
  <c r="I9" i="2"/>
  <c r="F9" i="2"/>
  <c r="G9" i="2" s="1"/>
  <c r="C9" i="2"/>
  <c r="AT8" i="2"/>
  <c r="AS8" i="2"/>
  <c r="AP8" i="2"/>
  <c r="AQ8" i="2" s="1"/>
  <c r="AN8" i="2"/>
  <c r="AM8" i="2"/>
  <c r="AJ8" i="2"/>
  <c r="AK8" i="2" s="1"/>
  <c r="AH8" i="2"/>
  <c r="AG8" i="2"/>
  <c r="AD8" i="2"/>
  <c r="AE8" i="2" s="1"/>
  <c r="AB8" i="2"/>
  <c r="AA8" i="2"/>
  <c r="X8" i="2"/>
  <c r="Y8" i="2" s="1"/>
  <c r="V8" i="2"/>
  <c r="U8" i="2"/>
  <c r="R8" i="2"/>
  <c r="S8" i="2" s="1"/>
  <c r="P8" i="2"/>
  <c r="O8" i="2"/>
  <c r="L8" i="2"/>
  <c r="M8" i="2" s="1"/>
  <c r="J8" i="2"/>
  <c r="I8" i="2"/>
  <c r="F8" i="2"/>
  <c r="G8" i="2" s="1"/>
  <c r="D8" i="2"/>
  <c r="C8" i="2"/>
  <c r="AP4" i="2"/>
  <c r="AD4" i="2"/>
  <c r="P4" i="2"/>
  <c r="D4" i="2"/>
  <c r="AU8" i="2" l="1"/>
  <c r="AU18" i="2"/>
  <c r="G19" i="2"/>
  <c r="G15" i="2"/>
  <c r="G11" i="2"/>
  <c r="AU11" i="2" s="1"/>
  <c r="G23" i="2"/>
  <c r="G29" i="2"/>
  <c r="G27" i="2"/>
  <c r="G26" i="2"/>
  <c r="G25" i="2"/>
  <c r="G21" i="2"/>
  <c r="AU21" i="2" s="1"/>
  <c r="G24" i="2"/>
  <c r="AU14" i="2"/>
  <c r="AU16" i="2"/>
  <c r="AX35" i="2"/>
  <c r="D17" i="2"/>
  <c r="D13" i="2"/>
  <c r="D9" i="2"/>
  <c r="D36" i="2"/>
  <c r="D28" i="2"/>
  <c r="D25" i="2"/>
  <c r="D24" i="2"/>
  <c r="D22" i="2"/>
  <c r="D26" i="2"/>
  <c r="G22" i="2"/>
  <c r="M19" i="2"/>
  <c r="AU19" i="2" s="1"/>
  <c r="M15" i="2"/>
  <c r="AU15" i="2" s="1"/>
  <c r="M11" i="2"/>
  <c r="M25" i="2"/>
  <c r="M26" i="2"/>
  <c r="M23" i="2"/>
  <c r="AU23" i="2" s="1"/>
  <c r="M21" i="2"/>
  <c r="M24" i="2"/>
  <c r="V36" i="2"/>
  <c r="V28" i="2"/>
  <c r="V17" i="2"/>
  <c r="V13" i="2"/>
  <c r="V9" i="2"/>
  <c r="V20" i="2"/>
  <c r="AU20" i="2" s="1"/>
  <c r="V25" i="2"/>
  <c r="V24" i="2"/>
  <c r="V22" i="2"/>
  <c r="M27" i="2"/>
  <c r="J26" i="2"/>
  <c r="P26" i="2"/>
  <c r="P28" i="2"/>
  <c r="D29" i="2"/>
  <c r="M30" i="2"/>
  <c r="G31" i="2"/>
  <c r="AE31" i="2"/>
  <c r="M32" i="2"/>
  <c r="Y32" i="2"/>
  <c r="AK32" i="2"/>
  <c r="J33" i="2"/>
  <c r="V33" i="2"/>
  <c r="D34" i="2"/>
  <c r="P34" i="2"/>
  <c r="M35" i="2"/>
  <c r="Y35" i="2"/>
  <c r="AK35" i="2"/>
  <c r="P36" i="2"/>
  <c r="Y36" i="2"/>
  <c r="D37" i="2"/>
  <c r="P37" i="2"/>
  <c r="Y30" i="2"/>
  <c r="S26" i="2"/>
  <c r="V27" i="2"/>
  <c r="AT27" i="2"/>
  <c r="S28" i="2"/>
  <c r="V29" i="2"/>
  <c r="AT29" i="2"/>
  <c r="D30" i="2"/>
  <c r="P30" i="2"/>
  <c r="AB30" i="2"/>
  <c r="J31" i="2"/>
  <c r="V31" i="2"/>
  <c r="AH31" i="2"/>
  <c r="AT31" i="2"/>
  <c r="D32" i="2"/>
  <c r="P32" i="2"/>
  <c r="AB32" i="2"/>
  <c r="M33" i="2"/>
  <c r="Y33" i="2"/>
  <c r="AK33" i="2"/>
  <c r="G34" i="2"/>
  <c r="S34" i="2"/>
  <c r="AE34" i="2"/>
  <c r="AQ34" i="2"/>
  <c r="D35" i="2"/>
  <c r="P35" i="2"/>
  <c r="AB35" i="2"/>
  <c r="AN35" i="2"/>
  <c r="J36" i="2"/>
  <c r="S36" i="2"/>
  <c r="AQ36" i="2"/>
  <c r="G37" i="2"/>
  <c r="S37" i="2"/>
  <c r="AE37" i="2"/>
  <c r="AQ37" i="2"/>
  <c r="J25" i="2"/>
  <c r="P25" i="2"/>
  <c r="AT25" i="2"/>
  <c r="AK26" i="2"/>
  <c r="P27" i="2"/>
  <c r="AE27" i="2"/>
  <c r="M28" i="2"/>
  <c r="AB28" i="2"/>
  <c r="AK28" i="2"/>
  <c r="P29" i="2"/>
  <c r="AE29" i="2"/>
  <c r="G30" i="2"/>
  <c r="S30" i="2"/>
  <c r="AE30" i="2"/>
  <c r="M31" i="2"/>
  <c r="Y31" i="2"/>
  <c r="AK31" i="2"/>
  <c r="G32" i="2"/>
  <c r="S32" i="2"/>
  <c r="AE32" i="2"/>
  <c r="AQ32" i="2"/>
  <c r="D33" i="2"/>
  <c r="AU33" i="2" s="1"/>
  <c r="P33" i="2"/>
  <c r="AB33" i="2"/>
  <c r="AN33" i="2"/>
  <c r="J34" i="2"/>
  <c r="V34" i="2"/>
  <c r="AH34" i="2"/>
  <c r="AT34" i="2"/>
  <c r="G35" i="2"/>
  <c r="S35" i="2"/>
  <c r="AE35" i="2"/>
  <c r="AQ35" i="2"/>
  <c r="M36" i="2"/>
  <c r="AK36" i="2"/>
  <c r="J37" i="2"/>
  <c r="V37" i="2"/>
  <c r="AH37" i="2"/>
  <c r="AT37" i="2"/>
  <c r="J24" i="2"/>
  <c r="D27" i="2"/>
  <c r="AU27" i="2" s="1"/>
  <c r="J9" i="2"/>
  <c r="P9" i="2"/>
  <c r="Y11" i="2"/>
  <c r="AE11" i="2"/>
  <c r="AK11" i="2"/>
  <c r="J13" i="2"/>
  <c r="P13" i="2"/>
  <c r="AT13" i="2"/>
  <c r="Y15" i="2"/>
  <c r="AE15" i="2"/>
  <c r="AK15" i="2"/>
  <c r="AT17" i="2"/>
  <c r="Y19" i="2"/>
  <c r="AW35" i="2"/>
  <c r="AE26" i="2"/>
  <c r="J27" i="2"/>
  <c r="G28" i="2"/>
  <c r="AE28" i="2"/>
  <c r="AT28" i="2"/>
  <c r="J29" i="2"/>
  <c r="J30" i="2"/>
  <c r="V30" i="2"/>
  <c r="AT30" i="2"/>
  <c r="D31" i="2"/>
  <c r="AU31" i="2" s="1"/>
  <c r="P31" i="2"/>
  <c r="AB31" i="2"/>
  <c r="J32" i="2"/>
  <c r="V32" i="2"/>
  <c r="AT32" i="2"/>
  <c r="G33" i="2"/>
  <c r="S33" i="2"/>
  <c r="AE33" i="2"/>
  <c r="M34" i="2"/>
  <c r="Y34" i="2"/>
  <c r="AK34" i="2"/>
  <c r="J35" i="2"/>
  <c r="V35" i="2"/>
  <c r="AH35" i="2"/>
  <c r="AT35" i="2"/>
  <c r="G36" i="2"/>
  <c r="AE36" i="2"/>
  <c r="M37" i="2"/>
  <c r="Y37" i="2"/>
  <c r="AK37" i="2"/>
  <c r="AU37" i="2" l="1"/>
  <c r="AU24" i="2"/>
  <c r="AU9" i="2"/>
  <c r="AU35" i="2"/>
  <c r="AU25" i="2"/>
  <c r="AU13" i="2"/>
  <c r="AU30" i="2"/>
  <c r="AU34" i="2"/>
  <c r="AU26" i="2"/>
  <c r="AU28" i="2"/>
  <c r="AU17" i="2"/>
  <c r="AU32" i="2"/>
  <c r="AU29" i="2"/>
  <c r="AU22" i="2"/>
  <c r="AU36" i="2"/>
</calcChain>
</file>

<file path=xl/sharedStrings.xml><?xml version="1.0" encoding="utf-8"?>
<sst xmlns="http://schemas.openxmlformats.org/spreadsheetml/2006/main" count="586" uniqueCount="93">
  <si>
    <t xml:space="preserve">         人力资源管理实用工具——绩效考核</t>
  </si>
  <si>
    <r>
      <rPr>
        <b/>
        <sz val="18"/>
        <rFont val="微软雅黑"/>
        <charset val="134"/>
      </rPr>
      <t>评价等级转换加权分值工具</t>
    </r>
    <r>
      <rPr>
        <b/>
        <sz val="16"/>
        <color theme="9" tint="-0.249977111117893"/>
        <rFont val="微软雅黑"/>
        <charset val="134"/>
      </rPr>
      <t>（以试用期员工考核为例）</t>
    </r>
  </si>
  <si>
    <r>
      <rPr>
        <sz val="14"/>
        <color theme="1"/>
        <rFont val="微软雅黑"/>
        <charset val="134"/>
      </rPr>
      <t>说明：本工具主要用于将绩效考核等级评价结果（各项指标的考核评价为等级评价方式）直接转换为评分值以及加权分值。</t>
    </r>
    <r>
      <rPr>
        <b/>
        <sz val="14"/>
        <color theme="1"/>
        <rFont val="微软雅黑"/>
        <charset val="134"/>
      </rPr>
      <t>只需要将每位员工的评价结果信息（各项指标评价后等级）录入以下表格中，即可自动计算出各指标加权分值及加权总分值。</t>
    </r>
    <r>
      <rPr>
        <sz val="14"/>
        <color theme="1"/>
        <rFont val="微软雅黑"/>
        <charset val="134"/>
      </rPr>
      <t>使用方法：先在以下表格上方，设置好各项指标内容及其权重值（本表格以试用期员工绩效考核指标为例，已经设置好），然后在表格右侧设置好等级评分标准，最后填入评价等级便自动生成所有数据。注意：表格上方的指标权重值可以随便调整，只要保证数值科学合理即可，但是如果要增减指标项目，请注意调整相应的自动计算函数，所以不建议进行大调整。</t>
    </r>
  </si>
  <si>
    <t>指标类别</t>
  </si>
  <si>
    <t>考勤方面</t>
  </si>
  <si>
    <t>专业知识和技能方面</t>
  </si>
  <si>
    <t xml:space="preserve">实际工作达成情况方面 </t>
  </si>
  <si>
    <t xml:space="preserve">态度和品质方面 </t>
  </si>
  <si>
    <t>加权后实际分值合计</t>
  </si>
  <si>
    <t>指标明细</t>
  </si>
  <si>
    <t>指标1</t>
  </si>
  <si>
    <t>指标2</t>
  </si>
  <si>
    <t>指标3</t>
  </si>
  <si>
    <t xml:space="preserve">指标4 </t>
  </si>
  <si>
    <t>指标5</t>
  </si>
  <si>
    <t>指标6</t>
  </si>
  <si>
    <t>指标7</t>
  </si>
  <si>
    <t>指标8</t>
  </si>
  <si>
    <t>指标9</t>
  </si>
  <si>
    <t>指标10</t>
  </si>
  <si>
    <t>指标11</t>
  </si>
  <si>
    <t>指标12</t>
  </si>
  <si>
    <t>指标13</t>
  </si>
  <si>
    <t>指标14</t>
  </si>
  <si>
    <t>指标15</t>
  </si>
  <si>
    <t>出勤情况</t>
  </si>
  <si>
    <t>专业知识能力</t>
  </si>
  <si>
    <t>沟通及理解能力</t>
  </si>
  <si>
    <t>团队协作能力</t>
  </si>
  <si>
    <t>服务意识和亲和力</t>
  </si>
  <si>
    <t>创新能力</t>
  </si>
  <si>
    <t>学习进取能力</t>
  </si>
  <si>
    <t>工作执行力</t>
  </si>
  <si>
    <t>工作效率及抗压性</t>
  </si>
  <si>
    <t>工作任务饱和度和难易度</t>
  </si>
  <si>
    <t>工作经验契合度</t>
  </si>
  <si>
    <t>诚实守信</t>
  </si>
  <si>
    <t>责任心</t>
  </si>
  <si>
    <t>职业道德</t>
  </si>
  <si>
    <t>工作热情与精神面貌</t>
  </si>
  <si>
    <t>员工姓名</t>
  </si>
  <si>
    <t>评价等级</t>
  </si>
  <si>
    <t>转换分值</t>
  </si>
  <si>
    <t>实际分值</t>
  </si>
  <si>
    <t>等级评分标准</t>
  </si>
  <si>
    <t>请在此输入等级评分标准。</t>
  </si>
  <si>
    <t>美人鱼1</t>
  </si>
  <si>
    <t>A</t>
  </si>
  <si>
    <t>B</t>
  </si>
  <si>
    <t>C</t>
  </si>
  <si>
    <t>D</t>
  </si>
  <si>
    <t>E</t>
  </si>
  <si>
    <t>满分</t>
  </si>
  <si>
    <t>美人鱼2</t>
  </si>
  <si>
    <t>等级</t>
  </si>
  <si>
    <t>分值标准</t>
  </si>
  <si>
    <t>其中，字母序号表示等级或者程度，例如表现很好、比较好、一般、不太好、不好、很不好。</t>
  </si>
  <si>
    <t>美人鱼3</t>
  </si>
  <si>
    <t>美人鱼4</t>
  </si>
  <si>
    <t>美人鱼5</t>
  </si>
  <si>
    <t>美人鱼6</t>
  </si>
  <si>
    <t>美人鱼7</t>
  </si>
  <si>
    <t>美人鱼8</t>
  </si>
  <si>
    <t>F</t>
  </si>
  <si>
    <t>美人鱼9</t>
  </si>
  <si>
    <t>各项指标权重值标准</t>
  </si>
  <si>
    <t>此处权重值标准为自动生成。</t>
  </si>
  <si>
    <t>美人鱼10</t>
  </si>
  <si>
    <t>美人鱼11</t>
  </si>
  <si>
    <t>美人鱼12</t>
  </si>
  <si>
    <t>指标序号</t>
  </si>
  <si>
    <t>权重比例</t>
  </si>
  <si>
    <t>权重值</t>
  </si>
  <si>
    <t>1.左侧表格中指标序号、权重比例及权重值为自动生成，数据来源：考核评分统计总表；        2.此处也可以手工输入数据，但需要与总表中保持一致；              3.本表还可以用来检测表格中权重值是否设置正确。（若合计值自动显示满分值，则表明设置准确无误）</t>
  </si>
  <si>
    <t>美人鱼13</t>
  </si>
  <si>
    <t>美人鱼14</t>
  </si>
  <si>
    <t>美人鱼15</t>
  </si>
  <si>
    <t>美人鱼16</t>
  </si>
  <si>
    <t>美人鱼17</t>
  </si>
  <si>
    <t>美人鱼18</t>
  </si>
  <si>
    <t>美人鱼19</t>
  </si>
  <si>
    <t>美人鱼20</t>
  </si>
  <si>
    <t>美人鱼21</t>
  </si>
  <si>
    <t>美人鱼22</t>
  </si>
  <si>
    <t>美人鱼23</t>
  </si>
  <si>
    <t>美人鱼24</t>
  </si>
  <si>
    <t>美人鱼25</t>
  </si>
  <si>
    <t>美人鱼26</t>
  </si>
  <si>
    <t>美人鱼27</t>
  </si>
  <si>
    <t>美人鱼28</t>
  </si>
  <si>
    <t>合计</t>
  </si>
  <si>
    <t>美人鱼29</t>
  </si>
  <si>
    <t>美人鱼30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</si>
</sst>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_);[Red]\(0\)"/>
    <numFmt numFmtId="179" formatCode="0.00_ "/>
    <numFmt numFmtId="180" formatCode="0.00_);[Red]\(0.00\)"/>
    <numFmt numFmtId="181" formatCode="0_ "/>
  </numFmts>
  <fonts count="2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8"/>
      <name val="微软雅黑"/>
      <charset val="134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8"/>
      <color rgb="FF0070C0"/>
      <name val="微软雅黑"/>
      <charset val="134"/>
    </font>
    <font>
      <b/>
      <sz val="12"/>
      <name val="微软雅黑"/>
      <charset val="134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6"/>
      <color theme="9" tint="-0.249977111117893"/>
      <name val="微软雅黑"/>
      <charset val="134"/>
    </font>
    <font>
      <b/>
      <sz val="14"/>
      <color theme="1"/>
      <name val="微软雅黑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9" fontId="8" fillId="5" borderId="5" xfId="0" applyNumberFormat="1" applyFont="1" applyFill="1" applyBorder="1" applyAlignment="1">
      <alignment horizontal="center" vertical="center" wrapText="1"/>
    </xf>
    <xf numFmtId="10" fontId="10" fillId="9" borderId="5" xfId="0" applyNumberFormat="1" applyFont="1" applyFill="1" applyBorder="1" applyAlignment="1">
      <alignment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178" fontId="14" fillId="13" borderId="2" xfId="0" applyNumberFormat="1" applyFont="1" applyFill="1" applyBorder="1" applyAlignment="1">
      <alignment horizontal="center" vertical="center" wrapText="1"/>
    </xf>
    <xf numFmtId="180" fontId="14" fillId="13" borderId="2" xfId="0" applyNumberFormat="1" applyFont="1" applyFill="1" applyBorder="1" applyAlignment="1">
      <alignment horizontal="center" vertical="center" wrapText="1"/>
    </xf>
    <xf numFmtId="178" fontId="13" fillId="14" borderId="2" xfId="0" applyNumberFormat="1" applyFont="1" applyFill="1" applyBorder="1" applyAlignment="1">
      <alignment horizontal="center" vertical="center" wrapText="1"/>
    </xf>
    <xf numFmtId="180" fontId="13" fillId="14" borderId="2" xfId="0" applyNumberFormat="1" applyFont="1" applyFill="1" applyBorder="1" applyAlignment="1">
      <alignment horizontal="center" vertical="center" wrapText="1"/>
    </xf>
    <xf numFmtId="178" fontId="13" fillId="0" borderId="2" xfId="0" applyNumberFormat="1" applyFont="1" applyBorder="1" applyAlignment="1">
      <alignment horizontal="center" vertical="center" wrapText="1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79" fontId="8" fillId="5" borderId="4" xfId="0" applyNumberFormat="1" applyFont="1" applyFill="1" applyBorder="1" applyAlignment="1">
      <alignment vertical="center" wrapText="1"/>
    </xf>
    <xf numFmtId="0" fontId="1" fillId="4" borderId="0" xfId="0" applyFont="1" applyFill="1">
      <alignment vertical="center"/>
    </xf>
    <xf numFmtId="180" fontId="18" fillId="0" borderId="2" xfId="0" applyNumberFormat="1" applyFont="1" applyBorder="1" applyAlignment="1">
      <alignment horizontal="center" vertical="center" wrapText="1"/>
    </xf>
    <xf numFmtId="0" fontId="19" fillId="16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79" fontId="7" fillId="9" borderId="9" xfId="0" applyNumberFormat="1" applyFont="1" applyFill="1" applyBorder="1" applyAlignment="1">
      <alignment horizontal="center" vertical="center"/>
    </xf>
    <xf numFmtId="179" fontId="7" fillId="9" borderId="10" xfId="0" applyNumberFormat="1" applyFont="1" applyFill="1" applyBorder="1" applyAlignment="1">
      <alignment horizontal="center" vertical="center"/>
    </xf>
    <xf numFmtId="179" fontId="7" fillId="9" borderId="11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0" fillId="18" borderId="0" xfId="0" applyFont="1" applyFill="1" applyAlignment="1">
      <alignment vertical="top" wrapText="1"/>
    </xf>
    <xf numFmtId="0" fontId="19" fillId="3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9" fontId="7" fillId="9" borderId="12" xfId="0" applyNumberFormat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9" fontId="7" fillId="9" borderId="13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9" fontId="7" fillId="9" borderId="14" xfId="0" applyNumberFormat="1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9" fontId="2" fillId="11" borderId="0" xfId="0" applyNumberFormat="1" applyFont="1" applyFill="1" applyAlignment="1">
      <alignment horizontal="center" vertical="center"/>
    </xf>
    <xf numFmtId="181" fontId="2" fillId="11" borderId="0" xfId="0" applyNumberFormat="1" applyFont="1" applyFill="1" applyAlignment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179" fontId="8" fillId="5" borderId="3" xfId="0" applyNumberFormat="1" applyFont="1" applyFill="1" applyBorder="1" applyAlignment="1">
      <alignment horizontal="center" vertical="center" wrapText="1"/>
    </xf>
    <xf numFmtId="179" fontId="8" fillId="5" borderId="4" xfId="0" applyNumberFormat="1" applyFont="1" applyFill="1" applyBorder="1" applyAlignment="1">
      <alignment horizontal="center" vertical="center" wrapText="1"/>
    </xf>
    <xf numFmtId="179" fontId="8" fillId="6" borderId="3" xfId="0" applyNumberFormat="1" applyFont="1" applyFill="1" applyBorder="1" applyAlignment="1">
      <alignment horizontal="right" vertical="center" wrapText="1"/>
    </xf>
    <xf numFmtId="179" fontId="8" fillId="6" borderId="4" xfId="0" applyNumberFormat="1" applyFont="1" applyFill="1" applyBorder="1" applyAlignment="1">
      <alignment horizontal="right" vertical="center" wrapText="1"/>
    </xf>
    <xf numFmtId="9" fontId="8" fillId="6" borderId="4" xfId="0" applyNumberFormat="1" applyFont="1" applyFill="1" applyBorder="1" applyAlignment="1">
      <alignment horizontal="left" vertical="center" wrapText="1"/>
    </xf>
    <xf numFmtId="9" fontId="8" fillId="6" borderId="5" xfId="0" applyNumberFormat="1" applyFont="1" applyFill="1" applyBorder="1" applyAlignment="1">
      <alignment horizontal="left" vertical="center" wrapText="1"/>
    </xf>
    <xf numFmtId="9" fontId="8" fillId="5" borderId="4" xfId="0" applyNumberFormat="1" applyFont="1" applyFill="1" applyBorder="1" applyAlignment="1">
      <alignment horizontal="left" vertical="center" wrapText="1"/>
    </xf>
    <xf numFmtId="9" fontId="8" fillId="5" borderId="5" xfId="0" applyNumberFormat="1" applyFont="1" applyFill="1" applyBorder="1" applyAlignment="1">
      <alignment horizontal="left" vertical="center" wrapText="1"/>
    </xf>
    <xf numFmtId="179" fontId="9" fillId="8" borderId="3" xfId="0" applyNumberFormat="1" applyFont="1" applyFill="1" applyBorder="1" applyAlignment="1">
      <alignment horizontal="center" vertical="center" wrapText="1"/>
    </xf>
    <xf numFmtId="179" fontId="9" fillId="8" borderId="4" xfId="0" applyNumberFormat="1" applyFont="1" applyFill="1" applyBorder="1" applyAlignment="1">
      <alignment horizontal="center" vertical="center" wrapText="1"/>
    </xf>
    <xf numFmtId="179" fontId="9" fillId="10" borderId="3" xfId="0" applyNumberFormat="1" applyFont="1" applyFill="1" applyBorder="1" applyAlignment="1">
      <alignment horizontal="center" vertical="center" wrapText="1"/>
    </xf>
    <xf numFmtId="179" fontId="9" fillId="10" borderId="4" xfId="0" applyNumberFormat="1" applyFont="1" applyFill="1" applyBorder="1" applyAlignment="1">
      <alignment horizontal="center" vertical="center" wrapText="1"/>
    </xf>
    <xf numFmtId="179" fontId="11" fillId="8" borderId="3" xfId="0" applyNumberFormat="1" applyFont="1" applyFill="1" applyBorder="1" applyAlignment="1">
      <alignment horizontal="center" vertical="center" wrapText="1"/>
    </xf>
    <xf numFmtId="179" fontId="11" fillId="8" borderId="4" xfId="0" applyNumberFormat="1" applyFont="1" applyFill="1" applyBorder="1" applyAlignment="1">
      <alignment horizontal="center" vertical="center" wrapText="1"/>
    </xf>
    <xf numFmtId="179" fontId="11" fillId="8" borderId="5" xfId="0" applyNumberFormat="1" applyFont="1" applyFill="1" applyBorder="1" applyAlignment="1">
      <alignment horizontal="center" vertical="center" wrapText="1"/>
    </xf>
    <xf numFmtId="179" fontId="11" fillId="10" borderId="3" xfId="0" applyNumberFormat="1" applyFont="1" applyFill="1" applyBorder="1" applyAlignment="1">
      <alignment horizontal="center" vertical="center" wrapText="1"/>
    </xf>
    <xf numFmtId="179" fontId="11" fillId="10" borderId="4" xfId="0" applyNumberFormat="1" applyFont="1" applyFill="1" applyBorder="1" applyAlignment="1">
      <alignment horizontal="center" vertical="center" wrapText="1"/>
    </xf>
    <xf numFmtId="179" fontId="11" fillId="10" borderId="5" xfId="0" applyNumberFormat="1" applyFont="1" applyFill="1" applyBorder="1" applyAlignment="1">
      <alignment horizontal="center" vertical="center" wrapText="1"/>
    </xf>
    <xf numFmtId="179" fontId="11" fillId="8" borderId="2" xfId="0" applyNumberFormat="1" applyFont="1" applyFill="1" applyBorder="1" applyAlignment="1">
      <alignment horizontal="center" vertical="center" wrapText="1"/>
    </xf>
    <xf numFmtId="179" fontId="11" fillId="10" borderId="2" xfId="0" applyNumberFormat="1" applyFont="1" applyFill="1" applyBorder="1" applyAlignment="1">
      <alignment horizontal="center" vertical="center" wrapText="1"/>
    </xf>
    <xf numFmtId="0" fontId="8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top" wrapText="1"/>
    </xf>
    <xf numFmtId="0" fontId="20" fillId="18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1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176213</xdr:colOff>
      <xdr:row>6</xdr:row>
      <xdr:rowOff>452436</xdr:rowOff>
    </xdr:from>
    <xdr:to>
      <xdr:col>49</xdr:col>
      <xdr:colOff>333375</xdr:colOff>
      <xdr:row>7</xdr:row>
      <xdr:rowOff>114299</xdr:rowOff>
    </xdr:to>
    <xdr:sp macro="" textlink="">
      <xdr:nvSpPr>
        <xdr:cNvPr id="2" name="等腰三角形 1"/>
        <xdr:cNvSpPr/>
      </xdr:nvSpPr>
      <xdr:spPr>
        <a:xfrm rot="16200000">
          <a:off x="21440775" y="3704590"/>
          <a:ext cx="166370" cy="157480"/>
        </a:xfrm>
        <a:prstGeom prst="triangl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50</xdr:col>
      <xdr:colOff>147638</xdr:colOff>
      <xdr:row>16</xdr:row>
      <xdr:rowOff>185736</xdr:rowOff>
    </xdr:from>
    <xdr:to>
      <xdr:col>50</xdr:col>
      <xdr:colOff>304800</xdr:colOff>
      <xdr:row>17</xdr:row>
      <xdr:rowOff>104774</xdr:rowOff>
    </xdr:to>
    <xdr:sp macro="" textlink="">
      <xdr:nvSpPr>
        <xdr:cNvPr id="3" name="等腰三角形 2"/>
        <xdr:cNvSpPr/>
      </xdr:nvSpPr>
      <xdr:spPr>
        <a:xfrm rot="16200000">
          <a:off x="22355175" y="6171565"/>
          <a:ext cx="166370" cy="157480"/>
        </a:xfrm>
        <a:prstGeom prst="triangl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76204</xdr:colOff>
      <xdr:row>0</xdr:row>
      <xdr:rowOff>47624</xdr:rowOff>
    </xdr:from>
    <xdr:to>
      <xdr:col>0</xdr:col>
      <xdr:colOff>561976</xdr:colOff>
      <xdr:row>0</xdr:row>
      <xdr:rowOff>470429</xdr:rowOff>
    </xdr:to>
    <xdr:pic>
      <xdr:nvPicPr>
        <xdr:cNvPr id="4" name="图片 3" descr="d:\我的文档\桌面\8029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76200" y="46990"/>
          <a:ext cx="485775" cy="422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tabSelected="1" workbookViewId="0">
      <selection activeCell="P40" sqref="P40:U42"/>
    </sheetView>
  </sheetViews>
  <sheetFormatPr defaultColWidth="9" defaultRowHeight="12" x14ac:dyDescent="0.15"/>
  <cols>
    <col min="1" max="1" width="9" style="2" customWidth="1"/>
    <col min="2" max="2" width="4.125" style="3" customWidth="1"/>
    <col min="3" max="3" width="5.125" style="3" customWidth="1"/>
    <col min="4" max="4" width="5.875" style="3" customWidth="1"/>
    <col min="5" max="5" width="4.25" style="3" customWidth="1"/>
    <col min="6" max="6" width="5.625" style="3" customWidth="1"/>
    <col min="7" max="7" width="6.75" style="3" customWidth="1"/>
    <col min="8" max="8" width="4.25" style="3" customWidth="1"/>
    <col min="9" max="9" width="4.375" style="3" customWidth="1"/>
    <col min="10" max="10" width="5.25" style="3" customWidth="1"/>
    <col min="11" max="11" width="4.25" style="3" customWidth="1"/>
    <col min="12" max="12" width="5" style="3" customWidth="1"/>
    <col min="13" max="13" width="6.125" style="3" customWidth="1"/>
    <col min="14" max="14" width="4.25" style="3" customWidth="1"/>
    <col min="15" max="15" width="4.625" style="3" customWidth="1"/>
    <col min="16" max="16" width="5.375" style="3" customWidth="1"/>
    <col min="17" max="17" width="4.25" style="3" customWidth="1"/>
    <col min="18" max="18" width="5.25" style="3" customWidth="1"/>
    <col min="19" max="19" width="5.5" style="3" customWidth="1"/>
    <col min="20" max="20" width="4.25" style="3" customWidth="1"/>
    <col min="21" max="21" width="4.375" style="3" customWidth="1"/>
    <col min="22" max="22" width="5.875" style="3" customWidth="1"/>
    <col min="23" max="23" width="4.25" style="3" customWidth="1"/>
    <col min="24" max="24" width="5.25" style="3" customWidth="1"/>
    <col min="25" max="25" width="6" style="3" customWidth="1"/>
    <col min="26" max="26" width="4.25" style="3" customWidth="1"/>
    <col min="27" max="27" width="5.125" style="3" customWidth="1"/>
    <col min="28" max="28" width="5.625" style="3" customWidth="1"/>
    <col min="29" max="29" width="5.125" style="3" customWidth="1"/>
    <col min="30" max="31" width="6.75" style="3" customWidth="1"/>
    <col min="32" max="32" width="4.375" style="3" customWidth="1"/>
    <col min="33" max="33" width="4.625" style="3" customWidth="1"/>
    <col min="34" max="34" width="5.625" style="3" customWidth="1"/>
    <col min="35" max="35" width="4.625" style="3" customWidth="1"/>
    <col min="36" max="36" width="4.25" style="3" customWidth="1"/>
    <col min="37" max="37" width="5.375" style="3" customWidth="1"/>
    <col min="38" max="40" width="5.875" style="3" customWidth="1"/>
    <col min="41" max="42" width="4.5" style="3" customWidth="1"/>
    <col min="43" max="43" width="5.25" style="3" customWidth="1"/>
    <col min="44" max="44" width="4.5" style="3" customWidth="1"/>
    <col min="45" max="45" width="5.125" style="3" customWidth="1"/>
    <col min="46" max="46" width="5.875" style="3" customWidth="1"/>
    <col min="47" max="47" width="12.625" style="3" customWidth="1"/>
    <col min="48" max="48" width="14.75" style="2" customWidth="1"/>
    <col min="49" max="49" width="12.625" style="2" customWidth="1"/>
    <col min="50" max="50" width="12.375" style="2" customWidth="1"/>
    <col min="51" max="51" width="14.625" style="2" customWidth="1"/>
    <col min="52" max="16384" width="9" style="2"/>
  </cols>
  <sheetData>
    <row r="1" spans="1:59" ht="41.25" customHeight="1" x14ac:dyDescent="0.1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</row>
    <row r="2" spans="1:59" ht="33.75" customHeight="1" x14ac:dyDescent="0.1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14" customHeight="1" x14ac:dyDescent="0.15">
      <c r="A3" s="52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2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s="1" customFormat="1" ht="24" customHeight="1" x14ac:dyDescent="0.15">
      <c r="A4" s="4" t="s">
        <v>3</v>
      </c>
      <c r="B4" s="54" t="s">
        <v>4</v>
      </c>
      <c r="C4" s="55"/>
      <c r="D4" s="5">
        <f>D5</f>
        <v>0.1</v>
      </c>
      <c r="E4" s="56" t="s">
        <v>5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8">
        <f>SUM(G5+J5+M5+P5+S5+V5)</f>
        <v>0.44999999999999996</v>
      </c>
      <c r="Q4" s="58"/>
      <c r="R4" s="58"/>
      <c r="S4" s="58"/>
      <c r="T4" s="58"/>
      <c r="U4" s="58"/>
      <c r="V4" s="59"/>
      <c r="W4" s="54" t="s">
        <v>6</v>
      </c>
      <c r="X4" s="55"/>
      <c r="Y4" s="55"/>
      <c r="Z4" s="55"/>
      <c r="AA4" s="55"/>
      <c r="AB4" s="55"/>
      <c r="AC4" s="21"/>
      <c r="AD4" s="60">
        <f>SUM(Y5+AB5+AE5+AH5)</f>
        <v>0.3</v>
      </c>
      <c r="AE4" s="60"/>
      <c r="AF4" s="60"/>
      <c r="AG4" s="60"/>
      <c r="AH4" s="61"/>
      <c r="AI4" s="56" t="s">
        <v>7</v>
      </c>
      <c r="AJ4" s="57"/>
      <c r="AK4" s="57"/>
      <c r="AL4" s="57"/>
      <c r="AM4" s="57"/>
      <c r="AN4" s="57"/>
      <c r="AO4" s="57"/>
      <c r="AP4" s="58">
        <f>SUM(AK5+AN5+AQ5+AT5)</f>
        <v>0.15</v>
      </c>
      <c r="AQ4" s="58"/>
      <c r="AR4" s="58"/>
      <c r="AS4" s="58"/>
      <c r="AT4" s="59"/>
      <c r="AU4" s="78" t="s">
        <v>8</v>
      </c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</row>
    <row r="5" spans="1:59" s="1" customFormat="1" ht="18" customHeight="1" x14ac:dyDescent="0.15">
      <c r="A5" s="76" t="s">
        <v>9</v>
      </c>
      <c r="B5" s="62" t="s">
        <v>10</v>
      </c>
      <c r="C5" s="63"/>
      <c r="D5" s="6">
        <v>0.1</v>
      </c>
      <c r="E5" s="64" t="s">
        <v>11</v>
      </c>
      <c r="F5" s="65"/>
      <c r="G5" s="6">
        <v>0.2</v>
      </c>
      <c r="H5" s="62" t="s">
        <v>12</v>
      </c>
      <c r="I5" s="63"/>
      <c r="J5" s="6">
        <v>0.05</v>
      </c>
      <c r="K5" s="64" t="s">
        <v>13</v>
      </c>
      <c r="L5" s="65"/>
      <c r="M5" s="6">
        <v>0.05</v>
      </c>
      <c r="N5" s="62" t="s">
        <v>14</v>
      </c>
      <c r="O5" s="63"/>
      <c r="P5" s="6">
        <v>0.05</v>
      </c>
      <c r="Q5" s="64" t="s">
        <v>15</v>
      </c>
      <c r="R5" s="65"/>
      <c r="S5" s="6">
        <v>0.05</v>
      </c>
      <c r="T5" s="62" t="s">
        <v>16</v>
      </c>
      <c r="U5" s="63"/>
      <c r="V5" s="6">
        <v>0.05</v>
      </c>
      <c r="W5" s="64" t="s">
        <v>17</v>
      </c>
      <c r="X5" s="65"/>
      <c r="Y5" s="6">
        <v>0.12</v>
      </c>
      <c r="Z5" s="62" t="s">
        <v>18</v>
      </c>
      <c r="AA5" s="63"/>
      <c r="AB5" s="6">
        <v>0.05</v>
      </c>
      <c r="AC5" s="64" t="s">
        <v>19</v>
      </c>
      <c r="AD5" s="65"/>
      <c r="AE5" s="6">
        <v>0.05</v>
      </c>
      <c r="AF5" s="62" t="s">
        <v>20</v>
      </c>
      <c r="AG5" s="63"/>
      <c r="AH5" s="6">
        <v>0.08</v>
      </c>
      <c r="AI5" s="64" t="s">
        <v>21</v>
      </c>
      <c r="AJ5" s="65"/>
      <c r="AK5" s="6">
        <v>0.05</v>
      </c>
      <c r="AL5" s="62" t="s">
        <v>22</v>
      </c>
      <c r="AM5" s="63"/>
      <c r="AN5" s="6">
        <v>0.05</v>
      </c>
      <c r="AO5" s="64" t="s">
        <v>23</v>
      </c>
      <c r="AP5" s="65"/>
      <c r="AQ5" s="6">
        <v>0.03</v>
      </c>
      <c r="AR5" s="62" t="s">
        <v>24</v>
      </c>
      <c r="AS5" s="63"/>
      <c r="AT5" s="6">
        <v>0.02</v>
      </c>
      <c r="AU5" s="79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</row>
    <row r="6" spans="1:59" ht="24.75" customHeight="1" x14ac:dyDescent="0.15">
      <c r="A6" s="77"/>
      <c r="B6" s="66" t="s">
        <v>25</v>
      </c>
      <c r="C6" s="67"/>
      <c r="D6" s="68"/>
      <c r="E6" s="69" t="s">
        <v>26</v>
      </c>
      <c r="F6" s="70"/>
      <c r="G6" s="71"/>
      <c r="H6" s="66" t="s">
        <v>27</v>
      </c>
      <c r="I6" s="67"/>
      <c r="J6" s="68"/>
      <c r="K6" s="69" t="s">
        <v>28</v>
      </c>
      <c r="L6" s="70"/>
      <c r="M6" s="71"/>
      <c r="N6" s="66" t="s">
        <v>29</v>
      </c>
      <c r="O6" s="67"/>
      <c r="P6" s="68"/>
      <c r="Q6" s="69" t="s">
        <v>30</v>
      </c>
      <c r="R6" s="70"/>
      <c r="S6" s="71"/>
      <c r="T6" s="66" t="s">
        <v>31</v>
      </c>
      <c r="U6" s="67"/>
      <c r="V6" s="68"/>
      <c r="W6" s="69" t="s">
        <v>32</v>
      </c>
      <c r="X6" s="70"/>
      <c r="Y6" s="71"/>
      <c r="Z6" s="66" t="s">
        <v>33</v>
      </c>
      <c r="AA6" s="67"/>
      <c r="AB6" s="68"/>
      <c r="AC6" s="69" t="s">
        <v>34</v>
      </c>
      <c r="AD6" s="70"/>
      <c r="AE6" s="71"/>
      <c r="AF6" s="66" t="s">
        <v>35</v>
      </c>
      <c r="AG6" s="67"/>
      <c r="AH6" s="68"/>
      <c r="AI6" s="69" t="s">
        <v>36</v>
      </c>
      <c r="AJ6" s="70"/>
      <c r="AK6" s="71"/>
      <c r="AL6" s="72" t="s">
        <v>37</v>
      </c>
      <c r="AM6" s="72"/>
      <c r="AN6" s="72"/>
      <c r="AO6" s="73" t="s">
        <v>38</v>
      </c>
      <c r="AP6" s="73"/>
      <c r="AQ6" s="73"/>
      <c r="AR6" s="66" t="s">
        <v>39</v>
      </c>
      <c r="AS6" s="67"/>
      <c r="AT6" s="68"/>
      <c r="AU6" s="79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ht="39.75" customHeight="1" x14ac:dyDescent="0.15">
      <c r="A7" s="7" t="s">
        <v>40</v>
      </c>
      <c r="B7" s="8" t="s">
        <v>41</v>
      </c>
      <c r="C7" s="9" t="s">
        <v>42</v>
      </c>
      <c r="D7" s="9" t="s">
        <v>43</v>
      </c>
      <c r="E7" s="8" t="s">
        <v>41</v>
      </c>
      <c r="F7" s="10" t="s">
        <v>42</v>
      </c>
      <c r="G7" s="10" t="s">
        <v>43</v>
      </c>
      <c r="H7" s="8" t="s">
        <v>41</v>
      </c>
      <c r="I7" s="9" t="s">
        <v>42</v>
      </c>
      <c r="J7" s="9" t="s">
        <v>43</v>
      </c>
      <c r="K7" s="8" t="s">
        <v>41</v>
      </c>
      <c r="L7" s="15" t="s">
        <v>42</v>
      </c>
      <c r="M7" s="16" t="s">
        <v>43</v>
      </c>
      <c r="N7" s="8" t="s">
        <v>41</v>
      </c>
      <c r="O7" s="9" t="s">
        <v>42</v>
      </c>
      <c r="P7" s="9" t="s">
        <v>43</v>
      </c>
      <c r="Q7" s="8" t="s">
        <v>41</v>
      </c>
      <c r="R7" s="15" t="s">
        <v>42</v>
      </c>
      <c r="S7" s="16" t="s">
        <v>43</v>
      </c>
      <c r="T7" s="8" t="s">
        <v>41</v>
      </c>
      <c r="U7" s="9" t="s">
        <v>42</v>
      </c>
      <c r="V7" s="9" t="s">
        <v>43</v>
      </c>
      <c r="W7" s="8" t="s">
        <v>41</v>
      </c>
      <c r="X7" s="15" t="s">
        <v>42</v>
      </c>
      <c r="Y7" s="16" t="s">
        <v>43</v>
      </c>
      <c r="Z7" s="8" t="s">
        <v>41</v>
      </c>
      <c r="AA7" s="9" t="s">
        <v>42</v>
      </c>
      <c r="AB7" s="9" t="s">
        <v>43</v>
      </c>
      <c r="AC7" s="8" t="s">
        <v>41</v>
      </c>
      <c r="AD7" s="15" t="s">
        <v>42</v>
      </c>
      <c r="AE7" s="16" t="s">
        <v>43</v>
      </c>
      <c r="AF7" s="8" t="s">
        <v>41</v>
      </c>
      <c r="AG7" s="9" t="s">
        <v>42</v>
      </c>
      <c r="AH7" s="9" t="s">
        <v>43</v>
      </c>
      <c r="AI7" s="8" t="s">
        <v>41</v>
      </c>
      <c r="AJ7" s="15" t="s">
        <v>42</v>
      </c>
      <c r="AK7" s="16" t="s">
        <v>43</v>
      </c>
      <c r="AL7" s="8" t="s">
        <v>41</v>
      </c>
      <c r="AM7" s="9" t="s">
        <v>42</v>
      </c>
      <c r="AN7" s="9" t="s">
        <v>43</v>
      </c>
      <c r="AO7" s="8" t="s">
        <v>41</v>
      </c>
      <c r="AP7" s="15" t="s">
        <v>42</v>
      </c>
      <c r="AQ7" s="16" t="s">
        <v>43</v>
      </c>
      <c r="AR7" s="8" t="s">
        <v>41</v>
      </c>
      <c r="AS7" s="13" t="s">
        <v>42</v>
      </c>
      <c r="AT7" s="14" t="s">
        <v>43</v>
      </c>
      <c r="AU7" s="80"/>
      <c r="AV7" s="74" t="s">
        <v>44</v>
      </c>
      <c r="AW7" s="74"/>
      <c r="AX7" s="34" t="s">
        <v>45</v>
      </c>
      <c r="AY7" s="18"/>
      <c r="AZ7" s="18"/>
      <c r="BA7" s="18"/>
      <c r="BB7" s="18"/>
      <c r="BC7" s="18"/>
      <c r="BD7" s="18"/>
      <c r="BE7" s="18"/>
      <c r="BF7" s="18"/>
      <c r="BG7" s="18"/>
    </row>
    <row r="8" spans="1:59" ht="19.5" customHeight="1" x14ac:dyDescent="0.15">
      <c r="A8" s="11" t="s">
        <v>46</v>
      </c>
      <c r="B8" s="12" t="s">
        <v>47</v>
      </c>
      <c r="C8" s="13">
        <f t="shared" ref="C8:C37" si="0">VLOOKUP(B8,AV:AW,COLUMNS(AV:AW),0)</f>
        <v>5</v>
      </c>
      <c r="D8" s="14">
        <f t="shared" ref="D8:D37" si="1">C8/$AW$8*$AX$20</f>
        <v>10</v>
      </c>
      <c r="E8" s="12" t="s">
        <v>48</v>
      </c>
      <c r="F8" s="15">
        <f t="shared" ref="F8:F37" si="2">VLOOKUP(E8,AV:AW,COLUMNS(AV:AW),0)</f>
        <v>4</v>
      </c>
      <c r="G8" s="16">
        <f>F8/$AW$8*$AX$21</f>
        <v>16</v>
      </c>
      <c r="H8" s="12" t="s">
        <v>49</v>
      </c>
      <c r="I8" s="13">
        <f t="shared" ref="I8:I37" si="3">VLOOKUP(H8,AV:AW,COLUMNS(AV:AW),0)</f>
        <v>3</v>
      </c>
      <c r="J8" s="14">
        <f t="shared" ref="J8:J37" si="4">I8/$AW$8*$AX$22</f>
        <v>3</v>
      </c>
      <c r="K8" s="12" t="s">
        <v>50</v>
      </c>
      <c r="L8" s="15">
        <f t="shared" ref="L8:L37" si="5">VLOOKUP(K8,AV:AW,COLUMNS(AV:AW),0)</f>
        <v>2</v>
      </c>
      <c r="M8" s="16">
        <f t="shared" ref="M8:M37" si="6">L8/$AW$8*$AX$23</f>
        <v>2</v>
      </c>
      <c r="N8" s="12" t="s">
        <v>49</v>
      </c>
      <c r="O8" s="13">
        <f t="shared" ref="O8:O37" si="7">VLOOKUP(N8,AV:AW,COLUMNS(AV:AW),0)</f>
        <v>3</v>
      </c>
      <c r="P8" s="14">
        <f t="shared" ref="P8:P37" si="8">O8/$AW$8*$AX$24</f>
        <v>3</v>
      </c>
      <c r="Q8" s="12" t="s">
        <v>49</v>
      </c>
      <c r="R8" s="15">
        <f t="shared" ref="R8:R37" si="9">VLOOKUP(Q8,AV:AW,COLUMNS(AV:AW),0)</f>
        <v>3</v>
      </c>
      <c r="S8" s="16">
        <f t="shared" ref="S8:S37" si="10">R8/$AW$8*$AX$25</f>
        <v>3</v>
      </c>
      <c r="T8" s="12" t="s">
        <v>50</v>
      </c>
      <c r="U8" s="13">
        <f t="shared" ref="U8:U37" si="11">VLOOKUP(T8,AV:AW,COLUMNS(AV:AW),0)</f>
        <v>2</v>
      </c>
      <c r="V8" s="14">
        <f t="shared" ref="V8:V37" si="12">U8/$AW$8*$AX$26</f>
        <v>2</v>
      </c>
      <c r="W8" s="12" t="s">
        <v>47</v>
      </c>
      <c r="X8" s="15">
        <f t="shared" ref="X8:X37" si="13">VLOOKUP(W8,AV:AW,COLUMNS(AV:AW),0)</f>
        <v>5</v>
      </c>
      <c r="Y8" s="16">
        <f t="shared" ref="Y8:Y37" si="14">X8/$AW$8*$AX$27</f>
        <v>12</v>
      </c>
      <c r="Z8" s="12" t="s">
        <v>50</v>
      </c>
      <c r="AA8" s="13">
        <f t="shared" ref="AA8:AA37" si="15">VLOOKUP(Z8,AV:AW,COLUMNS(AV:AW),0)</f>
        <v>2</v>
      </c>
      <c r="AB8" s="14">
        <f t="shared" ref="AB8:AB37" si="16">AA8/$AW$8*$AX$28</f>
        <v>2</v>
      </c>
      <c r="AC8" s="12" t="s">
        <v>51</v>
      </c>
      <c r="AD8" s="15">
        <f t="shared" ref="AD8:AD37" si="17">VLOOKUP(AC8,AV:AW,COLUMNS(AV:AW),0)</f>
        <v>1</v>
      </c>
      <c r="AE8" s="16">
        <f>AD8/$AW$8*$AX$29</f>
        <v>1</v>
      </c>
      <c r="AF8" s="12" t="s">
        <v>48</v>
      </c>
      <c r="AG8" s="13">
        <f t="shared" ref="AG8:AG37" si="18">VLOOKUP(AF8,AV:AW,COLUMNS(AV:AW),0)</f>
        <v>4</v>
      </c>
      <c r="AH8" s="14">
        <f>AG8/$AW$8*$AX$30</f>
        <v>6.4</v>
      </c>
      <c r="AI8" s="12" t="s">
        <v>47</v>
      </c>
      <c r="AJ8" s="15">
        <f t="shared" ref="AJ8:AJ37" si="19">VLOOKUP(AI8,AV:AW,COLUMNS(AV:AW),0)</f>
        <v>5</v>
      </c>
      <c r="AK8" s="16">
        <f>AJ8/$AW$8*$AX$31</f>
        <v>5</v>
      </c>
      <c r="AL8" s="12" t="s">
        <v>48</v>
      </c>
      <c r="AM8" s="13">
        <f t="shared" ref="AM8:AM37" si="20">VLOOKUP(AL8,AV:AW,COLUMNS(AV:AW),0)</f>
        <v>4</v>
      </c>
      <c r="AN8" s="14">
        <f>AM8/$AW$8*$AX$32</f>
        <v>4</v>
      </c>
      <c r="AO8" s="12" t="s">
        <v>48</v>
      </c>
      <c r="AP8" s="15">
        <f t="shared" ref="AP8:AP37" si="21">VLOOKUP(AO8,AV:AW,COLUMNS(AV:AW),0)</f>
        <v>4</v>
      </c>
      <c r="AQ8" s="16">
        <f>AP8/$AW$8*$AX$33</f>
        <v>2.4000000000000004</v>
      </c>
      <c r="AR8" s="12" t="s">
        <v>47</v>
      </c>
      <c r="AS8" s="13">
        <f t="shared" ref="AS8:AS37" si="22">VLOOKUP(AR8,AV:AW,COLUMNS(AV:AW),0)</f>
        <v>5</v>
      </c>
      <c r="AT8" s="14">
        <f>AS8/$AW$8*$AX$34</f>
        <v>2</v>
      </c>
      <c r="AU8" s="23">
        <f>SUMIFS(8:8,$7:$7,$D$7)</f>
        <v>73.800000000000011</v>
      </c>
      <c r="AV8" s="24" t="s">
        <v>52</v>
      </c>
      <c r="AW8" s="35">
        <v>5</v>
      </c>
      <c r="AX8" s="34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9.5" customHeight="1" x14ac:dyDescent="0.15">
      <c r="A9" s="11" t="s">
        <v>53</v>
      </c>
      <c r="B9" s="17" t="s">
        <v>47</v>
      </c>
      <c r="C9" s="13">
        <f t="shared" si="0"/>
        <v>5</v>
      </c>
      <c r="D9" s="14">
        <f t="shared" si="1"/>
        <v>10</v>
      </c>
      <c r="E9" s="17" t="s">
        <v>50</v>
      </c>
      <c r="F9" s="15">
        <f t="shared" si="2"/>
        <v>2</v>
      </c>
      <c r="G9" s="16">
        <f t="shared" ref="G9:G37" si="23">F9/$AW$8*$AX$21</f>
        <v>8</v>
      </c>
      <c r="H9" s="17" t="s">
        <v>50</v>
      </c>
      <c r="I9" s="13">
        <f t="shared" si="3"/>
        <v>2</v>
      </c>
      <c r="J9" s="14">
        <f t="shared" si="4"/>
        <v>2</v>
      </c>
      <c r="K9" s="17" t="s">
        <v>49</v>
      </c>
      <c r="L9" s="15">
        <f t="shared" si="5"/>
        <v>3</v>
      </c>
      <c r="M9" s="16">
        <f t="shared" si="6"/>
        <v>3</v>
      </c>
      <c r="N9" s="17" t="s">
        <v>50</v>
      </c>
      <c r="O9" s="13">
        <f t="shared" si="7"/>
        <v>2</v>
      </c>
      <c r="P9" s="14">
        <f t="shared" si="8"/>
        <v>2</v>
      </c>
      <c r="Q9" s="17" t="s">
        <v>47</v>
      </c>
      <c r="R9" s="15">
        <f t="shared" si="9"/>
        <v>5</v>
      </c>
      <c r="S9" s="16">
        <f t="shared" si="10"/>
        <v>5</v>
      </c>
      <c r="T9" s="17" t="s">
        <v>48</v>
      </c>
      <c r="U9" s="13">
        <f t="shared" si="11"/>
        <v>4</v>
      </c>
      <c r="V9" s="14">
        <f t="shared" si="12"/>
        <v>4</v>
      </c>
      <c r="W9" s="17" t="s">
        <v>47</v>
      </c>
      <c r="X9" s="15">
        <f t="shared" si="13"/>
        <v>5</v>
      </c>
      <c r="Y9" s="16">
        <f t="shared" si="14"/>
        <v>12</v>
      </c>
      <c r="Z9" s="17" t="s">
        <v>49</v>
      </c>
      <c r="AA9" s="13">
        <f t="shared" si="15"/>
        <v>3</v>
      </c>
      <c r="AB9" s="14">
        <f t="shared" si="16"/>
        <v>3</v>
      </c>
      <c r="AC9" s="17" t="s">
        <v>49</v>
      </c>
      <c r="AD9" s="15">
        <f t="shared" si="17"/>
        <v>3</v>
      </c>
      <c r="AE9" s="16">
        <f t="shared" ref="AE9:AE37" si="24">AD9/$AW$8*$AX$29</f>
        <v>3</v>
      </c>
      <c r="AF9" s="17" t="s">
        <v>50</v>
      </c>
      <c r="AG9" s="13">
        <f t="shared" si="18"/>
        <v>2</v>
      </c>
      <c r="AH9" s="14">
        <f t="shared" ref="AH9:AH37" si="25">AG9/$AW$8*$AX$30</f>
        <v>3.2</v>
      </c>
      <c r="AI9" s="17" t="s">
        <v>50</v>
      </c>
      <c r="AJ9" s="15">
        <f t="shared" si="19"/>
        <v>2</v>
      </c>
      <c r="AK9" s="16">
        <f t="shared" ref="AK9:AK37" si="26">AJ9/$AW$8*$AX$31</f>
        <v>2</v>
      </c>
      <c r="AL9" s="17" t="s">
        <v>47</v>
      </c>
      <c r="AM9" s="13">
        <f t="shared" si="20"/>
        <v>5</v>
      </c>
      <c r="AN9" s="14">
        <f t="shared" ref="AN9:AN37" si="27">AM9/$AW$8*$AX$32</f>
        <v>5</v>
      </c>
      <c r="AO9" s="17" t="s">
        <v>49</v>
      </c>
      <c r="AP9" s="15">
        <f t="shared" si="21"/>
        <v>3</v>
      </c>
      <c r="AQ9" s="16">
        <f t="shared" ref="AQ9:AQ37" si="28">AP9/$AW$8*$AX$33</f>
        <v>1.7999999999999998</v>
      </c>
      <c r="AR9" s="17" t="s">
        <v>48</v>
      </c>
      <c r="AS9" s="13">
        <f t="shared" si="22"/>
        <v>4</v>
      </c>
      <c r="AT9" s="14">
        <f t="shared" ref="AT9:AT37" si="29">AS9/$AW$8*$AX$34</f>
        <v>1.6</v>
      </c>
      <c r="AU9" s="23">
        <f>SUMIFS(9:9,$7:$7,$D$7)</f>
        <v>65.599999999999994</v>
      </c>
      <c r="AV9" s="25" t="s">
        <v>54</v>
      </c>
      <c r="AW9" s="36" t="s">
        <v>55</v>
      </c>
      <c r="AX9" s="81" t="s">
        <v>56</v>
      </c>
      <c r="AY9" s="18"/>
      <c r="AZ9" s="18"/>
      <c r="BA9" s="18"/>
      <c r="BB9" s="18"/>
      <c r="BC9" s="18"/>
      <c r="BD9" s="18"/>
      <c r="BE9" s="18"/>
      <c r="BF9" s="18"/>
      <c r="BG9" s="18"/>
    </row>
    <row r="10" spans="1:59" ht="19.5" customHeight="1" x14ac:dyDescent="0.15">
      <c r="A10" s="11" t="s">
        <v>57</v>
      </c>
      <c r="B10" s="17" t="s">
        <v>50</v>
      </c>
      <c r="C10" s="13">
        <f t="shared" si="0"/>
        <v>2</v>
      </c>
      <c r="D10" s="14">
        <f t="shared" si="1"/>
        <v>4</v>
      </c>
      <c r="E10" s="17" t="s">
        <v>49</v>
      </c>
      <c r="F10" s="15">
        <f t="shared" si="2"/>
        <v>3</v>
      </c>
      <c r="G10" s="16">
        <f t="shared" si="23"/>
        <v>12</v>
      </c>
      <c r="H10" s="17" t="s">
        <v>48</v>
      </c>
      <c r="I10" s="13">
        <f t="shared" si="3"/>
        <v>4</v>
      </c>
      <c r="J10" s="14">
        <f t="shared" si="4"/>
        <v>4</v>
      </c>
      <c r="K10" s="17" t="s">
        <v>50</v>
      </c>
      <c r="L10" s="15">
        <f t="shared" si="5"/>
        <v>2</v>
      </c>
      <c r="M10" s="16">
        <f t="shared" si="6"/>
        <v>2</v>
      </c>
      <c r="N10" s="17" t="s">
        <v>48</v>
      </c>
      <c r="O10" s="13">
        <f t="shared" si="7"/>
        <v>4</v>
      </c>
      <c r="P10" s="14">
        <f t="shared" si="8"/>
        <v>4</v>
      </c>
      <c r="Q10" s="17" t="s">
        <v>49</v>
      </c>
      <c r="R10" s="15">
        <f t="shared" si="9"/>
        <v>3</v>
      </c>
      <c r="S10" s="16">
        <f t="shared" si="10"/>
        <v>3</v>
      </c>
      <c r="T10" s="17" t="s">
        <v>50</v>
      </c>
      <c r="U10" s="13">
        <f t="shared" si="11"/>
        <v>2</v>
      </c>
      <c r="V10" s="14">
        <f t="shared" si="12"/>
        <v>2</v>
      </c>
      <c r="W10" s="17" t="s">
        <v>50</v>
      </c>
      <c r="X10" s="15">
        <f t="shared" si="13"/>
        <v>2</v>
      </c>
      <c r="Y10" s="16">
        <f t="shared" si="14"/>
        <v>4.8000000000000007</v>
      </c>
      <c r="Z10" s="17" t="s">
        <v>51</v>
      </c>
      <c r="AA10" s="13">
        <f t="shared" si="15"/>
        <v>1</v>
      </c>
      <c r="AB10" s="14">
        <f t="shared" si="16"/>
        <v>1</v>
      </c>
      <c r="AC10" s="17" t="s">
        <v>47</v>
      </c>
      <c r="AD10" s="15">
        <f t="shared" si="17"/>
        <v>5</v>
      </c>
      <c r="AE10" s="16">
        <f t="shared" si="24"/>
        <v>5</v>
      </c>
      <c r="AF10" s="17" t="s">
        <v>49</v>
      </c>
      <c r="AG10" s="13">
        <f t="shared" si="18"/>
        <v>3</v>
      </c>
      <c r="AH10" s="14">
        <f t="shared" si="25"/>
        <v>4.8</v>
      </c>
      <c r="AI10" s="17" t="s">
        <v>48</v>
      </c>
      <c r="AJ10" s="15">
        <f t="shared" si="19"/>
        <v>4</v>
      </c>
      <c r="AK10" s="16">
        <f t="shared" si="26"/>
        <v>4</v>
      </c>
      <c r="AL10" s="17" t="s">
        <v>48</v>
      </c>
      <c r="AM10" s="13">
        <f t="shared" si="20"/>
        <v>4</v>
      </c>
      <c r="AN10" s="14">
        <f t="shared" si="27"/>
        <v>4</v>
      </c>
      <c r="AO10" s="17" t="s">
        <v>50</v>
      </c>
      <c r="AP10" s="15">
        <f t="shared" si="21"/>
        <v>2</v>
      </c>
      <c r="AQ10" s="16">
        <f t="shared" si="28"/>
        <v>1.2000000000000002</v>
      </c>
      <c r="AR10" s="17" t="s">
        <v>50</v>
      </c>
      <c r="AS10" s="13">
        <f t="shared" si="22"/>
        <v>2</v>
      </c>
      <c r="AT10" s="14">
        <f t="shared" si="29"/>
        <v>0.8</v>
      </c>
      <c r="AU10" s="23">
        <f>SUMIFS(10:10,$7:$7,$D$7)</f>
        <v>56.599999999999994</v>
      </c>
      <c r="AV10" s="26" t="s">
        <v>47</v>
      </c>
      <c r="AW10" s="37">
        <v>5</v>
      </c>
      <c r="AX10" s="81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ht="19.5" customHeight="1" x14ac:dyDescent="0.15">
      <c r="A11" s="11" t="s">
        <v>58</v>
      </c>
      <c r="B11" s="17" t="s">
        <v>48</v>
      </c>
      <c r="C11" s="13">
        <f t="shared" si="0"/>
        <v>4</v>
      </c>
      <c r="D11" s="14">
        <f t="shared" si="1"/>
        <v>8</v>
      </c>
      <c r="E11" s="17" t="s">
        <v>50</v>
      </c>
      <c r="F11" s="15">
        <f t="shared" si="2"/>
        <v>2</v>
      </c>
      <c r="G11" s="16">
        <f t="shared" si="23"/>
        <v>8</v>
      </c>
      <c r="H11" s="17" t="s">
        <v>50</v>
      </c>
      <c r="I11" s="13">
        <f t="shared" si="3"/>
        <v>2</v>
      </c>
      <c r="J11" s="14">
        <f t="shared" si="4"/>
        <v>2</v>
      </c>
      <c r="K11" s="17" t="s">
        <v>49</v>
      </c>
      <c r="L11" s="15">
        <f t="shared" si="5"/>
        <v>3</v>
      </c>
      <c r="M11" s="16">
        <f t="shared" si="6"/>
        <v>3</v>
      </c>
      <c r="N11" s="17" t="s">
        <v>50</v>
      </c>
      <c r="O11" s="13">
        <f t="shared" si="7"/>
        <v>2</v>
      </c>
      <c r="P11" s="14">
        <f t="shared" si="8"/>
        <v>2</v>
      </c>
      <c r="Q11" s="17" t="s">
        <v>50</v>
      </c>
      <c r="R11" s="15">
        <f t="shared" si="9"/>
        <v>2</v>
      </c>
      <c r="S11" s="16">
        <f t="shared" si="10"/>
        <v>2</v>
      </c>
      <c r="T11" s="17" t="s">
        <v>49</v>
      </c>
      <c r="U11" s="13">
        <f t="shared" si="11"/>
        <v>3</v>
      </c>
      <c r="V11" s="14">
        <f t="shared" si="12"/>
        <v>3</v>
      </c>
      <c r="W11" s="17" t="s">
        <v>48</v>
      </c>
      <c r="X11" s="15">
        <f t="shared" si="13"/>
        <v>4</v>
      </c>
      <c r="Y11" s="16">
        <f t="shared" si="14"/>
        <v>9.6000000000000014</v>
      </c>
      <c r="Z11" s="17" t="s">
        <v>49</v>
      </c>
      <c r="AA11" s="13">
        <f t="shared" si="15"/>
        <v>3</v>
      </c>
      <c r="AB11" s="14">
        <f t="shared" si="16"/>
        <v>3</v>
      </c>
      <c r="AC11" s="17" t="s">
        <v>49</v>
      </c>
      <c r="AD11" s="15">
        <f t="shared" si="17"/>
        <v>3</v>
      </c>
      <c r="AE11" s="16">
        <f t="shared" si="24"/>
        <v>3</v>
      </c>
      <c r="AF11" s="17" t="s">
        <v>51</v>
      </c>
      <c r="AG11" s="13">
        <f t="shared" si="18"/>
        <v>1</v>
      </c>
      <c r="AH11" s="14">
        <f t="shared" si="25"/>
        <v>1.6</v>
      </c>
      <c r="AI11" s="17" t="s">
        <v>50</v>
      </c>
      <c r="AJ11" s="15">
        <f t="shared" si="19"/>
        <v>2</v>
      </c>
      <c r="AK11" s="16">
        <f t="shared" si="26"/>
        <v>2</v>
      </c>
      <c r="AL11" s="17" t="s">
        <v>49</v>
      </c>
      <c r="AM11" s="13">
        <f t="shared" si="20"/>
        <v>3</v>
      </c>
      <c r="AN11" s="14">
        <f t="shared" si="27"/>
        <v>3</v>
      </c>
      <c r="AO11" s="17" t="s">
        <v>48</v>
      </c>
      <c r="AP11" s="15">
        <f t="shared" si="21"/>
        <v>4</v>
      </c>
      <c r="AQ11" s="16">
        <f t="shared" si="28"/>
        <v>2.4000000000000004</v>
      </c>
      <c r="AR11" s="17" t="s">
        <v>49</v>
      </c>
      <c r="AS11" s="13">
        <f t="shared" si="22"/>
        <v>3</v>
      </c>
      <c r="AT11" s="14">
        <f t="shared" si="29"/>
        <v>1.2</v>
      </c>
      <c r="AU11" s="23">
        <f t="shared" ref="AU11:AU37" si="30">SUMIFS(11:11,$7:$7,$D$7)</f>
        <v>53.800000000000004</v>
      </c>
      <c r="AV11" s="27" t="s">
        <v>48</v>
      </c>
      <c r="AW11" s="38">
        <v>4</v>
      </c>
      <c r="AX11" s="81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9.5" customHeight="1" x14ac:dyDescent="0.15">
      <c r="A12" s="11" t="s">
        <v>59</v>
      </c>
      <c r="B12" s="17" t="s">
        <v>50</v>
      </c>
      <c r="C12" s="13">
        <f t="shared" si="0"/>
        <v>2</v>
      </c>
      <c r="D12" s="14">
        <f t="shared" si="1"/>
        <v>4</v>
      </c>
      <c r="E12" s="17" t="s">
        <v>49</v>
      </c>
      <c r="F12" s="15">
        <f t="shared" si="2"/>
        <v>3</v>
      </c>
      <c r="G12" s="16">
        <f t="shared" si="23"/>
        <v>12</v>
      </c>
      <c r="H12" s="17" t="s">
        <v>49</v>
      </c>
      <c r="I12" s="13">
        <f t="shared" si="3"/>
        <v>3</v>
      </c>
      <c r="J12" s="14">
        <f t="shared" si="4"/>
        <v>3</v>
      </c>
      <c r="K12" s="17" t="s">
        <v>47</v>
      </c>
      <c r="L12" s="15">
        <f t="shared" si="5"/>
        <v>5</v>
      </c>
      <c r="M12" s="16">
        <f t="shared" si="6"/>
        <v>5</v>
      </c>
      <c r="N12" s="17" t="s">
        <v>49</v>
      </c>
      <c r="O12" s="13">
        <f t="shared" si="7"/>
        <v>3</v>
      </c>
      <c r="P12" s="14">
        <f t="shared" si="8"/>
        <v>3</v>
      </c>
      <c r="Q12" s="17" t="s">
        <v>47</v>
      </c>
      <c r="R12" s="15">
        <f t="shared" si="9"/>
        <v>5</v>
      </c>
      <c r="S12" s="16">
        <f t="shared" si="10"/>
        <v>5</v>
      </c>
      <c r="T12" s="17" t="s">
        <v>51</v>
      </c>
      <c r="U12" s="13">
        <f t="shared" si="11"/>
        <v>1</v>
      </c>
      <c r="V12" s="14">
        <f t="shared" si="12"/>
        <v>1</v>
      </c>
      <c r="W12" s="17" t="s">
        <v>50</v>
      </c>
      <c r="X12" s="15">
        <f t="shared" si="13"/>
        <v>2</v>
      </c>
      <c r="Y12" s="16">
        <f t="shared" si="14"/>
        <v>4.8000000000000007</v>
      </c>
      <c r="Z12" s="17" t="s">
        <v>47</v>
      </c>
      <c r="AA12" s="13">
        <f t="shared" si="15"/>
        <v>5</v>
      </c>
      <c r="AB12" s="14">
        <f t="shared" si="16"/>
        <v>5</v>
      </c>
      <c r="AC12" s="17" t="s">
        <v>50</v>
      </c>
      <c r="AD12" s="15">
        <f t="shared" si="17"/>
        <v>2</v>
      </c>
      <c r="AE12" s="16">
        <f t="shared" si="24"/>
        <v>2</v>
      </c>
      <c r="AF12" s="17" t="s">
        <v>49</v>
      </c>
      <c r="AG12" s="13">
        <f t="shared" si="18"/>
        <v>3</v>
      </c>
      <c r="AH12" s="14">
        <f t="shared" si="25"/>
        <v>4.8</v>
      </c>
      <c r="AI12" s="17" t="s">
        <v>49</v>
      </c>
      <c r="AJ12" s="15">
        <f t="shared" si="19"/>
        <v>3</v>
      </c>
      <c r="AK12" s="16">
        <f t="shared" si="26"/>
        <v>3</v>
      </c>
      <c r="AL12" s="17" t="s">
        <v>50</v>
      </c>
      <c r="AM12" s="13">
        <f t="shared" si="20"/>
        <v>2</v>
      </c>
      <c r="AN12" s="14">
        <f t="shared" si="27"/>
        <v>2</v>
      </c>
      <c r="AO12" s="17" t="s">
        <v>47</v>
      </c>
      <c r="AP12" s="15">
        <f t="shared" si="21"/>
        <v>5</v>
      </c>
      <c r="AQ12" s="16">
        <f t="shared" si="28"/>
        <v>3</v>
      </c>
      <c r="AR12" s="17" t="s">
        <v>47</v>
      </c>
      <c r="AS12" s="13">
        <f t="shared" si="22"/>
        <v>5</v>
      </c>
      <c r="AT12" s="14">
        <f t="shared" si="29"/>
        <v>2</v>
      </c>
      <c r="AU12" s="23">
        <f t="shared" si="30"/>
        <v>59.599999999999994</v>
      </c>
      <c r="AV12" s="27" t="s">
        <v>49</v>
      </c>
      <c r="AW12" s="38">
        <v>3</v>
      </c>
      <c r="AX12" s="81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ht="19.5" customHeight="1" x14ac:dyDescent="0.15">
      <c r="A13" s="11" t="s">
        <v>60</v>
      </c>
      <c r="B13" s="17" t="s">
        <v>49</v>
      </c>
      <c r="C13" s="13">
        <f t="shared" si="0"/>
        <v>3</v>
      </c>
      <c r="D13" s="14">
        <f t="shared" si="1"/>
        <v>6</v>
      </c>
      <c r="E13" s="17" t="s">
        <v>47</v>
      </c>
      <c r="F13" s="15">
        <f t="shared" si="2"/>
        <v>5</v>
      </c>
      <c r="G13" s="16">
        <f t="shared" si="23"/>
        <v>20</v>
      </c>
      <c r="H13" s="17" t="s">
        <v>51</v>
      </c>
      <c r="I13" s="13">
        <f t="shared" si="3"/>
        <v>1</v>
      </c>
      <c r="J13" s="14">
        <f t="shared" si="4"/>
        <v>1</v>
      </c>
      <c r="K13" s="17" t="s">
        <v>49</v>
      </c>
      <c r="L13" s="15">
        <f t="shared" si="5"/>
        <v>3</v>
      </c>
      <c r="M13" s="16">
        <f t="shared" si="6"/>
        <v>3</v>
      </c>
      <c r="N13" s="17" t="s">
        <v>51</v>
      </c>
      <c r="O13" s="13">
        <f t="shared" si="7"/>
        <v>1</v>
      </c>
      <c r="P13" s="14">
        <f t="shared" si="8"/>
        <v>1</v>
      </c>
      <c r="Q13" s="17" t="s">
        <v>48</v>
      </c>
      <c r="R13" s="15">
        <f t="shared" si="9"/>
        <v>4</v>
      </c>
      <c r="S13" s="16">
        <f t="shared" si="10"/>
        <v>4</v>
      </c>
      <c r="T13" s="17" t="s">
        <v>49</v>
      </c>
      <c r="U13" s="13">
        <f t="shared" si="11"/>
        <v>3</v>
      </c>
      <c r="V13" s="14">
        <f t="shared" si="12"/>
        <v>3</v>
      </c>
      <c r="W13" s="17" t="s">
        <v>49</v>
      </c>
      <c r="X13" s="15">
        <f t="shared" si="13"/>
        <v>3</v>
      </c>
      <c r="Y13" s="16">
        <f t="shared" si="14"/>
        <v>7.1999999999999993</v>
      </c>
      <c r="Z13" s="17" t="s">
        <v>49</v>
      </c>
      <c r="AA13" s="13">
        <f t="shared" si="15"/>
        <v>3</v>
      </c>
      <c r="AB13" s="14">
        <f t="shared" si="16"/>
        <v>3</v>
      </c>
      <c r="AC13" s="17" t="s">
        <v>47</v>
      </c>
      <c r="AD13" s="15">
        <f t="shared" si="17"/>
        <v>5</v>
      </c>
      <c r="AE13" s="16">
        <f t="shared" si="24"/>
        <v>5</v>
      </c>
      <c r="AF13" s="17" t="s">
        <v>47</v>
      </c>
      <c r="AG13" s="13">
        <f t="shared" si="18"/>
        <v>5</v>
      </c>
      <c r="AH13" s="14">
        <f t="shared" si="25"/>
        <v>8</v>
      </c>
      <c r="AI13" s="17" t="s">
        <v>49</v>
      </c>
      <c r="AJ13" s="15">
        <f t="shared" si="19"/>
        <v>3</v>
      </c>
      <c r="AK13" s="16">
        <f t="shared" si="26"/>
        <v>3</v>
      </c>
      <c r="AL13" s="17" t="s">
        <v>47</v>
      </c>
      <c r="AM13" s="13">
        <f t="shared" si="20"/>
        <v>5</v>
      </c>
      <c r="AN13" s="14">
        <f t="shared" si="27"/>
        <v>5</v>
      </c>
      <c r="AO13" s="17" t="s">
        <v>48</v>
      </c>
      <c r="AP13" s="15">
        <f t="shared" si="21"/>
        <v>4</v>
      </c>
      <c r="AQ13" s="16">
        <f t="shared" si="28"/>
        <v>2.4000000000000004</v>
      </c>
      <c r="AR13" s="17" t="s">
        <v>49</v>
      </c>
      <c r="AS13" s="13">
        <f t="shared" si="22"/>
        <v>3</v>
      </c>
      <c r="AT13" s="14">
        <f t="shared" si="29"/>
        <v>1.2</v>
      </c>
      <c r="AU13" s="23">
        <f t="shared" si="30"/>
        <v>72.800000000000011</v>
      </c>
      <c r="AV13" s="27" t="s">
        <v>50</v>
      </c>
      <c r="AW13" s="38">
        <v>2</v>
      </c>
      <c r="AX13" s="81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ht="19.5" customHeight="1" x14ac:dyDescent="0.15">
      <c r="A14" s="11" t="s">
        <v>61</v>
      </c>
      <c r="B14" s="17" t="s">
        <v>51</v>
      </c>
      <c r="C14" s="13">
        <f t="shared" si="0"/>
        <v>1</v>
      </c>
      <c r="D14" s="14">
        <f t="shared" si="1"/>
        <v>2</v>
      </c>
      <c r="E14" s="17" t="s">
        <v>49</v>
      </c>
      <c r="F14" s="15">
        <f t="shared" si="2"/>
        <v>3</v>
      </c>
      <c r="G14" s="16">
        <f t="shared" si="23"/>
        <v>12</v>
      </c>
      <c r="H14" s="17" t="s">
        <v>49</v>
      </c>
      <c r="I14" s="13">
        <f t="shared" si="3"/>
        <v>3</v>
      </c>
      <c r="J14" s="14">
        <f t="shared" si="4"/>
        <v>3</v>
      </c>
      <c r="K14" s="17" t="s">
        <v>50</v>
      </c>
      <c r="L14" s="15">
        <f t="shared" si="5"/>
        <v>2</v>
      </c>
      <c r="M14" s="16">
        <f t="shared" si="6"/>
        <v>2</v>
      </c>
      <c r="N14" s="17" t="s">
        <v>49</v>
      </c>
      <c r="O14" s="13">
        <f t="shared" si="7"/>
        <v>3</v>
      </c>
      <c r="P14" s="14">
        <f t="shared" si="8"/>
        <v>3</v>
      </c>
      <c r="Q14" s="17" t="s">
        <v>47</v>
      </c>
      <c r="R14" s="15">
        <f t="shared" si="9"/>
        <v>5</v>
      </c>
      <c r="S14" s="16">
        <f t="shared" si="10"/>
        <v>5</v>
      </c>
      <c r="T14" s="17" t="s">
        <v>47</v>
      </c>
      <c r="U14" s="13">
        <f t="shared" si="11"/>
        <v>5</v>
      </c>
      <c r="V14" s="14">
        <f t="shared" si="12"/>
        <v>5</v>
      </c>
      <c r="W14" s="17" t="s">
        <v>49</v>
      </c>
      <c r="X14" s="15">
        <f t="shared" si="13"/>
        <v>3</v>
      </c>
      <c r="Y14" s="16">
        <f t="shared" si="14"/>
        <v>7.1999999999999993</v>
      </c>
      <c r="Z14" s="17" t="s">
        <v>50</v>
      </c>
      <c r="AA14" s="13">
        <f t="shared" si="15"/>
        <v>2</v>
      </c>
      <c r="AB14" s="14">
        <f t="shared" si="16"/>
        <v>2</v>
      </c>
      <c r="AC14" s="17" t="s">
        <v>51</v>
      </c>
      <c r="AD14" s="15">
        <f t="shared" si="17"/>
        <v>1</v>
      </c>
      <c r="AE14" s="16">
        <f t="shared" si="24"/>
        <v>1</v>
      </c>
      <c r="AF14" s="17" t="s">
        <v>49</v>
      </c>
      <c r="AG14" s="13">
        <f t="shared" si="18"/>
        <v>3</v>
      </c>
      <c r="AH14" s="14">
        <f t="shared" si="25"/>
        <v>4.8</v>
      </c>
      <c r="AI14" s="17" t="s">
        <v>50</v>
      </c>
      <c r="AJ14" s="15">
        <f t="shared" si="19"/>
        <v>2</v>
      </c>
      <c r="AK14" s="16">
        <f t="shared" si="26"/>
        <v>2</v>
      </c>
      <c r="AL14" s="17" t="s">
        <v>48</v>
      </c>
      <c r="AM14" s="13">
        <f t="shared" si="20"/>
        <v>4</v>
      </c>
      <c r="AN14" s="14">
        <f t="shared" si="27"/>
        <v>4</v>
      </c>
      <c r="AO14" s="17" t="s">
        <v>49</v>
      </c>
      <c r="AP14" s="15">
        <f t="shared" si="21"/>
        <v>3</v>
      </c>
      <c r="AQ14" s="16">
        <f t="shared" si="28"/>
        <v>1.7999999999999998</v>
      </c>
      <c r="AR14" s="17" t="s">
        <v>47</v>
      </c>
      <c r="AS14" s="13">
        <f t="shared" si="22"/>
        <v>5</v>
      </c>
      <c r="AT14" s="14">
        <f t="shared" si="29"/>
        <v>2</v>
      </c>
      <c r="AU14" s="23">
        <f t="shared" si="30"/>
        <v>56.8</v>
      </c>
      <c r="AV14" s="27" t="s">
        <v>51</v>
      </c>
      <c r="AW14" s="38">
        <v>1</v>
      </c>
      <c r="AX14" s="81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ht="19.5" customHeight="1" x14ac:dyDescent="0.15">
      <c r="A15" s="11" t="s">
        <v>62</v>
      </c>
      <c r="B15" s="17" t="s">
        <v>49</v>
      </c>
      <c r="C15" s="13">
        <f t="shared" si="0"/>
        <v>3</v>
      </c>
      <c r="D15" s="14">
        <f t="shared" si="1"/>
        <v>6</v>
      </c>
      <c r="E15" s="17" t="s">
        <v>50</v>
      </c>
      <c r="F15" s="15">
        <f t="shared" si="2"/>
        <v>2</v>
      </c>
      <c r="G15" s="16">
        <f t="shared" si="23"/>
        <v>8</v>
      </c>
      <c r="H15" s="17" t="s">
        <v>47</v>
      </c>
      <c r="I15" s="13">
        <f t="shared" si="3"/>
        <v>5</v>
      </c>
      <c r="J15" s="14">
        <f t="shared" si="4"/>
        <v>5</v>
      </c>
      <c r="K15" s="17" t="s">
        <v>47</v>
      </c>
      <c r="L15" s="15">
        <f t="shared" si="5"/>
        <v>5</v>
      </c>
      <c r="M15" s="16">
        <f t="shared" si="6"/>
        <v>5</v>
      </c>
      <c r="N15" s="17" t="s">
        <v>47</v>
      </c>
      <c r="O15" s="13">
        <f t="shared" si="7"/>
        <v>5</v>
      </c>
      <c r="P15" s="14">
        <f t="shared" si="8"/>
        <v>5</v>
      </c>
      <c r="Q15" s="17" t="s">
        <v>48</v>
      </c>
      <c r="R15" s="15">
        <f t="shared" si="9"/>
        <v>4</v>
      </c>
      <c r="S15" s="16">
        <f t="shared" si="10"/>
        <v>4</v>
      </c>
      <c r="T15" s="17" t="s">
        <v>49</v>
      </c>
      <c r="U15" s="13">
        <f t="shared" si="11"/>
        <v>3</v>
      </c>
      <c r="V15" s="14">
        <f t="shared" si="12"/>
        <v>3</v>
      </c>
      <c r="W15" s="17" t="s">
        <v>50</v>
      </c>
      <c r="X15" s="15">
        <f t="shared" si="13"/>
        <v>2</v>
      </c>
      <c r="Y15" s="16">
        <f t="shared" si="14"/>
        <v>4.8000000000000007</v>
      </c>
      <c r="Z15" s="17" t="s">
        <v>47</v>
      </c>
      <c r="AA15" s="13">
        <f t="shared" si="15"/>
        <v>5</v>
      </c>
      <c r="AB15" s="14">
        <f t="shared" si="16"/>
        <v>5</v>
      </c>
      <c r="AC15" s="17" t="s">
        <v>50</v>
      </c>
      <c r="AD15" s="15">
        <f t="shared" si="17"/>
        <v>2</v>
      </c>
      <c r="AE15" s="16">
        <f t="shared" si="24"/>
        <v>2</v>
      </c>
      <c r="AF15" s="17" t="s">
        <v>47</v>
      </c>
      <c r="AG15" s="13">
        <f t="shared" si="18"/>
        <v>5</v>
      </c>
      <c r="AH15" s="14">
        <f t="shared" si="25"/>
        <v>8</v>
      </c>
      <c r="AI15" s="17" t="s">
        <v>47</v>
      </c>
      <c r="AJ15" s="15">
        <f t="shared" si="19"/>
        <v>5</v>
      </c>
      <c r="AK15" s="16">
        <f t="shared" si="26"/>
        <v>5</v>
      </c>
      <c r="AL15" s="17" t="s">
        <v>47</v>
      </c>
      <c r="AM15" s="13">
        <f t="shared" si="20"/>
        <v>5</v>
      </c>
      <c r="AN15" s="14">
        <f t="shared" si="27"/>
        <v>5</v>
      </c>
      <c r="AO15" s="17" t="s">
        <v>50</v>
      </c>
      <c r="AP15" s="15">
        <f t="shared" si="21"/>
        <v>2</v>
      </c>
      <c r="AQ15" s="16">
        <f t="shared" si="28"/>
        <v>1.2000000000000002</v>
      </c>
      <c r="AR15" s="17" t="s">
        <v>49</v>
      </c>
      <c r="AS15" s="13">
        <f t="shared" si="22"/>
        <v>3</v>
      </c>
      <c r="AT15" s="14">
        <f t="shared" si="29"/>
        <v>1.2</v>
      </c>
      <c r="AU15" s="23">
        <f t="shared" si="30"/>
        <v>68.2</v>
      </c>
      <c r="AV15" s="28" t="s">
        <v>63</v>
      </c>
      <c r="AW15" s="39">
        <v>0</v>
      </c>
      <c r="AX15" s="81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ht="19.5" customHeight="1" x14ac:dyDescent="0.15">
      <c r="A16" s="11" t="s">
        <v>64</v>
      </c>
      <c r="B16" s="17" t="s">
        <v>47</v>
      </c>
      <c r="C16" s="13">
        <f t="shared" si="0"/>
        <v>5</v>
      </c>
      <c r="D16" s="14">
        <f t="shared" si="1"/>
        <v>10</v>
      </c>
      <c r="E16" s="17" t="s">
        <v>47</v>
      </c>
      <c r="F16" s="15">
        <f t="shared" si="2"/>
        <v>5</v>
      </c>
      <c r="G16" s="16">
        <f t="shared" si="23"/>
        <v>20</v>
      </c>
      <c r="H16" s="17" t="s">
        <v>49</v>
      </c>
      <c r="I16" s="13">
        <f t="shared" si="3"/>
        <v>3</v>
      </c>
      <c r="J16" s="14">
        <f t="shared" si="4"/>
        <v>3</v>
      </c>
      <c r="K16" s="17" t="s">
        <v>48</v>
      </c>
      <c r="L16" s="15">
        <f t="shared" si="5"/>
        <v>4</v>
      </c>
      <c r="M16" s="16">
        <f t="shared" si="6"/>
        <v>4</v>
      </c>
      <c r="N16" s="17" t="s">
        <v>49</v>
      </c>
      <c r="O16" s="13">
        <f t="shared" si="7"/>
        <v>3</v>
      </c>
      <c r="P16" s="14">
        <f t="shared" si="8"/>
        <v>3</v>
      </c>
      <c r="Q16" s="17" t="s">
        <v>47</v>
      </c>
      <c r="R16" s="15">
        <f t="shared" si="9"/>
        <v>5</v>
      </c>
      <c r="S16" s="16">
        <f t="shared" si="10"/>
        <v>5</v>
      </c>
      <c r="T16" s="17" t="s">
        <v>47</v>
      </c>
      <c r="U16" s="13">
        <f t="shared" si="11"/>
        <v>5</v>
      </c>
      <c r="V16" s="14">
        <f t="shared" si="12"/>
        <v>5</v>
      </c>
      <c r="W16" s="17" t="s">
        <v>47</v>
      </c>
      <c r="X16" s="15">
        <f t="shared" si="13"/>
        <v>5</v>
      </c>
      <c r="Y16" s="16">
        <f t="shared" si="14"/>
        <v>12</v>
      </c>
      <c r="Z16" s="17" t="s">
        <v>51</v>
      </c>
      <c r="AA16" s="13">
        <f t="shared" si="15"/>
        <v>1</v>
      </c>
      <c r="AB16" s="14">
        <f t="shared" si="16"/>
        <v>1</v>
      </c>
      <c r="AC16" s="17" t="s">
        <v>49</v>
      </c>
      <c r="AD16" s="15">
        <f t="shared" si="17"/>
        <v>3</v>
      </c>
      <c r="AE16" s="16">
        <f t="shared" si="24"/>
        <v>3</v>
      </c>
      <c r="AF16" s="17" t="s">
        <v>49</v>
      </c>
      <c r="AG16" s="13">
        <f t="shared" si="18"/>
        <v>3</v>
      </c>
      <c r="AH16" s="14">
        <f t="shared" si="25"/>
        <v>4.8</v>
      </c>
      <c r="AI16" s="17" t="s">
        <v>48</v>
      </c>
      <c r="AJ16" s="15">
        <f t="shared" si="19"/>
        <v>4</v>
      </c>
      <c r="AK16" s="16">
        <f t="shared" si="26"/>
        <v>4</v>
      </c>
      <c r="AL16" s="17" t="s">
        <v>48</v>
      </c>
      <c r="AM16" s="13">
        <f t="shared" si="20"/>
        <v>4</v>
      </c>
      <c r="AN16" s="14">
        <f t="shared" si="27"/>
        <v>4</v>
      </c>
      <c r="AO16" s="17" t="s">
        <v>47</v>
      </c>
      <c r="AP16" s="15">
        <f t="shared" si="21"/>
        <v>5</v>
      </c>
      <c r="AQ16" s="16">
        <f t="shared" si="28"/>
        <v>3</v>
      </c>
      <c r="AR16" s="17" t="s">
        <v>50</v>
      </c>
      <c r="AS16" s="13">
        <f t="shared" si="22"/>
        <v>2</v>
      </c>
      <c r="AT16" s="14">
        <f t="shared" si="29"/>
        <v>0.8</v>
      </c>
      <c r="AU16" s="23">
        <f t="shared" si="30"/>
        <v>82.6</v>
      </c>
      <c r="AV16" s="74" t="s">
        <v>65</v>
      </c>
      <c r="AW16" s="74"/>
      <c r="AX16" s="74"/>
      <c r="AY16" s="82" t="s">
        <v>66</v>
      </c>
      <c r="AZ16" s="18"/>
      <c r="BA16" s="18"/>
      <c r="BB16" s="18"/>
      <c r="BC16" s="18"/>
      <c r="BD16" s="18"/>
      <c r="BE16" s="18"/>
      <c r="BF16" s="18"/>
      <c r="BG16" s="18"/>
    </row>
    <row r="17" spans="1:59" ht="19.5" customHeight="1" x14ac:dyDescent="0.15">
      <c r="A17" s="11" t="s">
        <v>67</v>
      </c>
      <c r="B17" s="17" t="s">
        <v>49</v>
      </c>
      <c r="C17" s="13">
        <f t="shared" si="0"/>
        <v>3</v>
      </c>
      <c r="D17" s="14">
        <f t="shared" si="1"/>
        <v>6</v>
      </c>
      <c r="E17" s="17" t="s">
        <v>48</v>
      </c>
      <c r="F17" s="15">
        <f t="shared" si="2"/>
        <v>4</v>
      </c>
      <c r="G17" s="16">
        <f t="shared" si="23"/>
        <v>16</v>
      </c>
      <c r="H17" s="17" t="s">
        <v>50</v>
      </c>
      <c r="I17" s="13">
        <f t="shared" si="3"/>
        <v>2</v>
      </c>
      <c r="J17" s="14">
        <f t="shared" si="4"/>
        <v>2</v>
      </c>
      <c r="K17" s="17" t="s">
        <v>47</v>
      </c>
      <c r="L17" s="15">
        <f t="shared" si="5"/>
        <v>5</v>
      </c>
      <c r="M17" s="16">
        <f t="shared" si="6"/>
        <v>5</v>
      </c>
      <c r="N17" s="17" t="s">
        <v>50</v>
      </c>
      <c r="O17" s="13">
        <f t="shared" si="7"/>
        <v>2</v>
      </c>
      <c r="P17" s="14">
        <f t="shared" si="8"/>
        <v>2</v>
      </c>
      <c r="Q17" s="17" t="s">
        <v>48</v>
      </c>
      <c r="R17" s="15">
        <f t="shared" si="9"/>
        <v>4</v>
      </c>
      <c r="S17" s="16">
        <f t="shared" si="10"/>
        <v>4</v>
      </c>
      <c r="T17" s="17" t="s">
        <v>49</v>
      </c>
      <c r="U17" s="13">
        <f t="shared" si="11"/>
        <v>3</v>
      </c>
      <c r="V17" s="14">
        <f t="shared" si="12"/>
        <v>3</v>
      </c>
      <c r="W17" s="17" t="s">
        <v>48</v>
      </c>
      <c r="X17" s="15">
        <f t="shared" si="13"/>
        <v>4</v>
      </c>
      <c r="Y17" s="16">
        <f t="shared" si="14"/>
        <v>9.6000000000000014</v>
      </c>
      <c r="Z17" s="17" t="s">
        <v>49</v>
      </c>
      <c r="AA17" s="13">
        <f t="shared" si="15"/>
        <v>3</v>
      </c>
      <c r="AB17" s="14">
        <f t="shared" si="16"/>
        <v>3</v>
      </c>
      <c r="AC17" s="17" t="s">
        <v>47</v>
      </c>
      <c r="AD17" s="15">
        <f t="shared" si="17"/>
        <v>5</v>
      </c>
      <c r="AE17" s="16">
        <f t="shared" si="24"/>
        <v>5</v>
      </c>
      <c r="AF17" s="17" t="s">
        <v>48</v>
      </c>
      <c r="AG17" s="13">
        <f t="shared" si="18"/>
        <v>4</v>
      </c>
      <c r="AH17" s="14">
        <f t="shared" si="25"/>
        <v>6.4</v>
      </c>
      <c r="AI17" s="17" t="s">
        <v>47</v>
      </c>
      <c r="AJ17" s="15">
        <f t="shared" si="19"/>
        <v>5</v>
      </c>
      <c r="AK17" s="16">
        <f t="shared" si="26"/>
        <v>5</v>
      </c>
      <c r="AL17" s="17" t="s">
        <v>47</v>
      </c>
      <c r="AM17" s="13">
        <f t="shared" si="20"/>
        <v>5</v>
      </c>
      <c r="AN17" s="14">
        <f t="shared" si="27"/>
        <v>5</v>
      </c>
      <c r="AO17" s="17" t="s">
        <v>48</v>
      </c>
      <c r="AP17" s="15">
        <f t="shared" si="21"/>
        <v>4</v>
      </c>
      <c r="AQ17" s="16">
        <f t="shared" si="28"/>
        <v>2.4000000000000004</v>
      </c>
      <c r="AR17" s="17" t="s">
        <v>47</v>
      </c>
      <c r="AS17" s="13">
        <f t="shared" si="22"/>
        <v>5</v>
      </c>
      <c r="AT17" s="14">
        <f t="shared" si="29"/>
        <v>2</v>
      </c>
      <c r="AU17" s="23">
        <f t="shared" si="30"/>
        <v>76.400000000000006</v>
      </c>
      <c r="AV17" s="74"/>
      <c r="AW17" s="74"/>
      <c r="AX17" s="74"/>
      <c r="AY17" s="82"/>
      <c r="AZ17" s="18"/>
      <c r="BA17" s="18"/>
      <c r="BB17" s="18"/>
      <c r="BC17" s="18"/>
      <c r="BD17" s="18"/>
      <c r="BE17" s="18"/>
      <c r="BF17" s="18"/>
      <c r="BG17" s="18"/>
    </row>
    <row r="18" spans="1:59" ht="19.5" customHeight="1" x14ac:dyDescent="0.15">
      <c r="A18" s="11" t="s">
        <v>68</v>
      </c>
      <c r="B18" s="17" t="s">
        <v>50</v>
      </c>
      <c r="C18" s="13">
        <f t="shared" si="0"/>
        <v>2</v>
      </c>
      <c r="D18" s="14">
        <f t="shared" si="1"/>
        <v>4</v>
      </c>
      <c r="E18" s="17" t="s">
        <v>47</v>
      </c>
      <c r="F18" s="15">
        <f t="shared" si="2"/>
        <v>5</v>
      </c>
      <c r="G18" s="16">
        <f t="shared" si="23"/>
        <v>20</v>
      </c>
      <c r="H18" s="17" t="s">
        <v>47</v>
      </c>
      <c r="I18" s="13">
        <f t="shared" si="3"/>
        <v>5</v>
      </c>
      <c r="J18" s="14">
        <f t="shared" si="4"/>
        <v>5</v>
      </c>
      <c r="K18" s="17" t="s">
        <v>48</v>
      </c>
      <c r="L18" s="15">
        <f t="shared" si="5"/>
        <v>4</v>
      </c>
      <c r="M18" s="16">
        <f t="shared" si="6"/>
        <v>4</v>
      </c>
      <c r="N18" s="17" t="s">
        <v>47</v>
      </c>
      <c r="O18" s="13">
        <f t="shared" si="7"/>
        <v>5</v>
      </c>
      <c r="P18" s="14">
        <f t="shared" si="8"/>
        <v>5</v>
      </c>
      <c r="Q18" s="17" t="s">
        <v>47</v>
      </c>
      <c r="R18" s="15">
        <f t="shared" si="9"/>
        <v>5</v>
      </c>
      <c r="S18" s="16">
        <f t="shared" si="10"/>
        <v>5</v>
      </c>
      <c r="T18" s="17" t="s">
        <v>48</v>
      </c>
      <c r="U18" s="13">
        <f t="shared" si="11"/>
        <v>4</v>
      </c>
      <c r="V18" s="14">
        <f t="shared" si="12"/>
        <v>4</v>
      </c>
      <c r="W18" s="17" t="s">
        <v>47</v>
      </c>
      <c r="X18" s="15">
        <f t="shared" si="13"/>
        <v>5</v>
      </c>
      <c r="Y18" s="16">
        <f t="shared" si="14"/>
        <v>12</v>
      </c>
      <c r="Z18" s="17" t="s">
        <v>47</v>
      </c>
      <c r="AA18" s="13">
        <f t="shared" si="15"/>
        <v>5</v>
      </c>
      <c r="AB18" s="14">
        <f t="shared" si="16"/>
        <v>5</v>
      </c>
      <c r="AC18" s="17" t="s">
        <v>49</v>
      </c>
      <c r="AD18" s="15">
        <f t="shared" si="17"/>
        <v>3</v>
      </c>
      <c r="AE18" s="16">
        <f t="shared" si="24"/>
        <v>3</v>
      </c>
      <c r="AF18" s="17" t="s">
        <v>47</v>
      </c>
      <c r="AG18" s="13">
        <f t="shared" si="18"/>
        <v>5</v>
      </c>
      <c r="AH18" s="14">
        <f t="shared" si="25"/>
        <v>8</v>
      </c>
      <c r="AI18" s="17" t="s">
        <v>48</v>
      </c>
      <c r="AJ18" s="15">
        <f t="shared" si="19"/>
        <v>4</v>
      </c>
      <c r="AK18" s="16">
        <f t="shared" si="26"/>
        <v>4</v>
      </c>
      <c r="AL18" s="17" t="s">
        <v>48</v>
      </c>
      <c r="AM18" s="13">
        <f t="shared" si="20"/>
        <v>4</v>
      </c>
      <c r="AN18" s="14">
        <f t="shared" si="27"/>
        <v>4</v>
      </c>
      <c r="AO18" s="17" t="s">
        <v>47</v>
      </c>
      <c r="AP18" s="15">
        <f t="shared" si="21"/>
        <v>5</v>
      </c>
      <c r="AQ18" s="16">
        <f t="shared" si="28"/>
        <v>3</v>
      </c>
      <c r="AR18" s="17" t="s">
        <v>49</v>
      </c>
      <c r="AS18" s="13">
        <f t="shared" si="22"/>
        <v>3</v>
      </c>
      <c r="AT18" s="14">
        <f t="shared" si="29"/>
        <v>1.2</v>
      </c>
      <c r="AU18" s="23">
        <f t="shared" si="30"/>
        <v>87.2</v>
      </c>
      <c r="AV18" s="75" t="s">
        <v>52</v>
      </c>
      <c r="AW18" s="75"/>
      <c r="AX18" s="40">
        <v>100</v>
      </c>
      <c r="AY18" s="82"/>
      <c r="AZ18" s="18"/>
      <c r="BA18" s="18"/>
      <c r="BB18" s="18"/>
      <c r="BC18" s="18"/>
      <c r="BD18" s="18"/>
      <c r="BE18" s="18"/>
      <c r="BF18" s="18"/>
      <c r="BG18" s="18"/>
    </row>
    <row r="19" spans="1:59" ht="19.5" customHeight="1" x14ac:dyDescent="0.15">
      <c r="A19" s="11" t="s">
        <v>69</v>
      </c>
      <c r="B19" s="17" t="s">
        <v>47</v>
      </c>
      <c r="C19" s="13">
        <f t="shared" si="0"/>
        <v>5</v>
      </c>
      <c r="D19" s="14">
        <f t="shared" si="1"/>
        <v>10</v>
      </c>
      <c r="E19" s="17" t="s">
        <v>48</v>
      </c>
      <c r="F19" s="15">
        <f t="shared" si="2"/>
        <v>4</v>
      </c>
      <c r="G19" s="16">
        <f t="shared" si="23"/>
        <v>16</v>
      </c>
      <c r="H19" s="17" t="s">
        <v>51</v>
      </c>
      <c r="I19" s="13">
        <f t="shared" si="3"/>
        <v>1</v>
      </c>
      <c r="J19" s="14">
        <f t="shared" si="4"/>
        <v>1</v>
      </c>
      <c r="K19" s="17" t="s">
        <v>47</v>
      </c>
      <c r="L19" s="15">
        <f t="shared" si="5"/>
        <v>5</v>
      </c>
      <c r="M19" s="16">
        <f t="shared" si="6"/>
        <v>5</v>
      </c>
      <c r="N19" s="17" t="s">
        <v>51</v>
      </c>
      <c r="O19" s="13">
        <f t="shared" si="7"/>
        <v>1</v>
      </c>
      <c r="P19" s="14">
        <f t="shared" si="8"/>
        <v>1</v>
      </c>
      <c r="Q19" s="17" t="s">
        <v>49</v>
      </c>
      <c r="R19" s="15">
        <f t="shared" si="9"/>
        <v>3</v>
      </c>
      <c r="S19" s="16">
        <f t="shared" si="10"/>
        <v>3</v>
      </c>
      <c r="T19" s="17" t="s">
        <v>47</v>
      </c>
      <c r="U19" s="13">
        <f t="shared" si="11"/>
        <v>5</v>
      </c>
      <c r="V19" s="14">
        <f t="shared" si="12"/>
        <v>5</v>
      </c>
      <c r="W19" s="17" t="s">
        <v>48</v>
      </c>
      <c r="X19" s="15">
        <f t="shared" si="13"/>
        <v>4</v>
      </c>
      <c r="Y19" s="16">
        <f t="shared" si="14"/>
        <v>9.6000000000000014</v>
      </c>
      <c r="Z19" s="17" t="s">
        <v>48</v>
      </c>
      <c r="AA19" s="13">
        <f t="shared" si="15"/>
        <v>4</v>
      </c>
      <c r="AB19" s="14">
        <f t="shared" si="16"/>
        <v>4</v>
      </c>
      <c r="AC19" s="17" t="s">
        <v>50</v>
      </c>
      <c r="AD19" s="15">
        <f t="shared" si="17"/>
        <v>2</v>
      </c>
      <c r="AE19" s="16">
        <f t="shared" si="24"/>
        <v>2</v>
      </c>
      <c r="AF19" s="17" t="s">
        <v>48</v>
      </c>
      <c r="AG19" s="13">
        <f t="shared" si="18"/>
        <v>4</v>
      </c>
      <c r="AH19" s="14">
        <f t="shared" si="25"/>
        <v>6.4</v>
      </c>
      <c r="AI19" s="17" t="s">
        <v>50</v>
      </c>
      <c r="AJ19" s="15">
        <f t="shared" si="19"/>
        <v>2</v>
      </c>
      <c r="AK19" s="16">
        <f t="shared" si="26"/>
        <v>2</v>
      </c>
      <c r="AL19" s="17" t="s">
        <v>47</v>
      </c>
      <c r="AM19" s="13">
        <f t="shared" si="20"/>
        <v>5</v>
      </c>
      <c r="AN19" s="14">
        <f t="shared" si="27"/>
        <v>5</v>
      </c>
      <c r="AO19" s="17" t="s">
        <v>48</v>
      </c>
      <c r="AP19" s="15">
        <f t="shared" si="21"/>
        <v>4</v>
      </c>
      <c r="AQ19" s="16">
        <f t="shared" si="28"/>
        <v>2.4000000000000004</v>
      </c>
      <c r="AR19" s="17" t="s">
        <v>50</v>
      </c>
      <c r="AS19" s="13">
        <f t="shared" si="22"/>
        <v>2</v>
      </c>
      <c r="AT19" s="14">
        <f t="shared" si="29"/>
        <v>0.8</v>
      </c>
      <c r="AU19" s="23">
        <f t="shared" si="30"/>
        <v>73.2</v>
      </c>
      <c r="AV19" s="29" t="s">
        <v>70</v>
      </c>
      <c r="AW19" s="29" t="s">
        <v>71</v>
      </c>
      <c r="AX19" s="29" t="s">
        <v>72</v>
      </c>
      <c r="AY19" s="83" t="s">
        <v>73</v>
      </c>
      <c r="AZ19" s="18"/>
      <c r="BA19" s="18"/>
      <c r="BB19" s="18"/>
      <c r="BC19" s="18"/>
      <c r="BD19" s="18"/>
      <c r="BE19" s="18"/>
      <c r="BF19" s="18"/>
      <c r="BG19" s="18"/>
    </row>
    <row r="20" spans="1:59" ht="19.5" customHeight="1" x14ac:dyDescent="0.15">
      <c r="A20" s="11" t="s">
        <v>74</v>
      </c>
      <c r="B20" s="17" t="s">
        <v>51</v>
      </c>
      <c r="C20" s="13">
        <f t="shared" si="0"/>
        <v>1</v>
      </c>
      <c r="D20" s="14">
        <f t="shared" si="1"/>
        <v>2</v>
      </c>
      <c r="E20" s="17" t="s">
        <v>47</v>
      </c>
      <c r="F20" s="15">
        <f t="shared" si="2"/>
        <v>5</v>
      </c>
      <c r="G20" s="16">
        <f t="shared" si="23"/>
        <v>20</v>
      </c>
      <c r="H20" s="17" t="s">
        <v>49</v>
      </c>
      <c r="I20" s="13">
        <f t="shared" si="3"/>
        <v>3</v>
      </c>
      <c r="J20" s="14">
        <f t="shared" si="4"/>
        <v>3</v>
      </c>
      <c r="K20" s="17" t="s">
        <v>47</v>
      </c>
      <c r="L20" s="15">
        <f t="shared" si="5"/>
        <v>5</v>
      </c>
      <c r="M20" s="16">
        <f t="shared" si="6"/>
        <v>5</v>
      </c>
      <c r="N20" s="17" t="s">
        <v>50</v>
      </c>
      <c r="O20" s="13">
        <f t="shared" si="7"/>
        <v>2</v>
      </c>
      <c r="P20" s="14">
        <f t="shared" si="8"/>
        <v>2</v>
      </c>
      <c r="Q20" s="17" t="s">
        <v>50</v>
      </c>
      <c r="R20" s="15">
        <f t="shared" si="9"/>
        <v>2</v>
      </c>
      <c r="S20" s="16">
        <f t="shared" si="10"/>
        <v>2</v>
      </c>
      <c r="T20" s="17" t="s">
        <v>48</v>
      </c>
      <c r="U20" s="13">
        <f t="shared" si="11"/>
        <v>4</v>
      </c>
      <c r="V20" s="14">
        <f t="shared" si="12"/>
        <v>4</v>
      </c>
      <c r="W20" s="17" t="s">
        <v>50</v>
      </c>
      <c r="X20" s="15">
        <f t="shared" si="13"/>
        <v>2</v>
      </c>
      <c r="Y20" s="16">
        <f t="shared" si="14"/>
        <v>4.8000000000000007</v>
      </c>
      <c r="Z20" s="17" t="s">
        <v>47</v>
      </c>
      <c r="AA20" s="13">
        <f t="shared" si="15"/>
        <v>5</v>
      </c>
      <c r="AB20" s="14">
        <f t="shared" si="16"/>
        <v>5</v>
      </c>
      <c r="AC20" s="17" t="s">
        <v>47</v>
      </c>
      <c r="AD20" s="15">
        <f t="shared" si="17"/>
        <v>5</v>
      </c>
      <c r="AE20" s="16">
        <f t="shared" si="24"/>
        <v>5</v>
      </c>
      <c r="AF20" s="17" t="s">
        <v>49</v>
      </c>
      <c r="AG20" s="13">
        <f t="shared" si="18"/>
        <v>3</v>
      </c>
      <c r="AH20" s="14">
        <f t="shared" si="25"/>
        <v>4.8</v>
      </c>
      <c r="AI20" s="17" t="s">
        <v>47</v>
      </c>
      <c r="AJ20" s="15">
        <f t="shared" si="19"/>
        <v>5</v>
      </c>
      <c r="AK20" s="16">
        <f t="shared" si="26"/>
        <v>5</v>
      </c>
      <c r="AL20" s="17" t="s">
        <v>49</v>
      </c>
      <c r="AM20" s="13">
        <f t="shared" si="20"/>
        <v>3</v>
      </c>
      <c r="AN20" s="14">
        <f t="shared" si="27"/>
        <v>3</v>
      </c>
      <c r="AO20" s="17" t="s">
        <v>47</v>
      </c>
      <c r="AP20" s="15">
        <f t="shared" si="21"/>
        <v>5</v>
      </c>
      <c r="AQ20" s="16">
        <f t="shared" si="28"/>
        <v>3</v>
      </c>
      <c r="AR20" s="17" t="s">
        <v>48</v>
      </c>
      <c r="AS20" s="13">
        <f t="shared" si="22"/>
        <v>4</v>
      </c>
      <c r="AT20" s="14">
        <f t="shared" si="29"/>
        <v>1.6</v>
      </c>
      <c r="AU20" s="23">
        <f t="shared" si="30"/>
        <v>70.199999999999989</v>
      </c>
      <c r="AV20" s="30" t="str">
        <f>B5</f>
        <v>指标1</v>
      </c>
      <c r="AW20" s="41">
        <f>D5</f>
        <v>0.1</v>
      </c>
      <c r="AX20" s="42">
        <f t="shared" ref="AX20:AX29" si="31">AW20*$AX$18</f>
        <v>10</v>
      </c>
      <c r="AY20" s="83"/>
      <c r="AZ20" s="18"/>
      <c r="BA20" s="18"/>
      <c r="BB20" s="18"/>
      <c r="BC20" s="18"/>
      <c r="BD20" s="18"/>
      <c r="BE20" s="18"/>
      <c r="BF20" s="18"/>
      <c r="BG20" s="18"/>
    </row>
    <row r="21" spans="1:59" ht="19.5" customHeight="1" x14ac:dyDescent="0.15">
      <c r="A21" s="11" t="s">
        <v>75</v>
      </c>
      <c r="B21" s="17" t="s">
        <v>47</v>
      </c>
      <c r="C21" s="13">
        <f t="shared" si="0"/>
        <v>5</v>
      </c>
      <c r="D21" s="14">
        <f t="shared" si="1"/>
        <v>10</v>
      </c>
      <c r="E21" s="17" t="s">
        <v>48</v>
      </c>
      <c r="F21" s="15">
        <f t="shared" si="2"/>
        <v>4</v>
      </c>
      <c r="G21" s="16">
        <f t="shared" si="23"/>
        <v>16</v>
      </c>
      <c r="H21" s="17" t="s">
        <v>47</v>
      </c>
      <c r="I21" s="13">
        <f t="shared" si="3"/>
        <v>5</v>
      </c>
      <c r="J21" s="14">
        <f t="shared" si="4"/>
        <v>5</v>
      </c>
      <c r="K21" s="17" t="s">
        <v>50</v>
      </c>
      <c r="L21" s="15">
        <f t="shared" si="5"/>
        <v>2</v>
      </c>
      <c r="M21" s="16">
        <f t="shared" si="6"/>
        <v>2</v>
      </c>
      <c r="N21" s="17" t="s">
        <v>49</v>
      </c>
      <c r="O21" s="13">
        <f t="shared" si="7"/>
        <v>3</v>
      </c>
      <c r="P21" s="14">
        <f t="shared" si="8"/>
        <v>3</v>
      </c>
      <c r="Q21" s="17" t="s">
        <v>47</v>
      </c>
      <c r="R21" s="15">
        <f t="shared" si="9"/>
        <v>5</v>
      </c>
      <c r="S21" s="16">
        <f t="shared" si="10"/>
        <v>5</v>
      </c>
      <c r="T21" s="17" t="s">
        <v>47</v>
      </c>
      <c r="U21" s="13">
        <f t="shared" si="11"/>
        <v>5</v>
      </c>
      <c r="V21" s="14">
        <f t="shared" si="12"/>
        <v>5</v>
      </c>
      <c r="W21" s="17" t="s">
        <v>47</v>
      </c>
      <c r="X21" s="15">
        <f t="shared" si="13"/>
        <v>5</v>
      </c>
      <c r="Y21" s="16">
        <f t="shared" si="14"/>
        <v>12</v>
      </c>
      <c r="Z21" s="17" t="s">
        <v>48</v>
      </c>
      <c r="AA21" s="13">
        <f t="shared" si="15"/>
        <v>4</v>
      </c>
      <c r="AB21" s="14">
        <f t="shared" si="16"/>
        <v>4</v>
      </c>
      <c r="AC21" s="17" t="s">
        <v>48</v>
      </c>
      <c r="AD21" s="15">
        <f t="shared" si="17"/>
        <v>4</v>
      </c>
      <c r="AE21" s="16">
        <f t="shared" si="24"/>
        <v>4</v>
      </c>
      <c r="AF21" s="17" t="s">
        <v>50</v>
      </c>
      <c r="AG21" s="13">
        <f t="shared" si="18"/>
        <v>2</v>
      </c>
      <c r="AH21" s="14">
        <f t="shared" si="25"/>
        <v>3.2</v>
      </c>
      <c r="AI21" s="17" t="s">
        <v>51</v>
      </c>
      <c r="AJ21" s="15">
        <f t="shared" si="19"/>
        <v>1</v>
      </c>
      <c r="AK21" s="16">
        <f t="shared" si="26"/>
        <v>1</v>
      </c>
      <c r="AL21" s="17" t="s">
        <v>50</v>
      </c>
      <c r="AM21" s="13">
        <f t="shared" si="20"/>
        <v>2</v>
      </c>
      <c r="AN21" s="14">
        <f t="shared" si="27"/>
        <v>2</v>
      </c>
      <c r="AO21" s="17" t="s">
        <v>48</v>
      </c>
      <c r="AP21" s="15">
        <f t="shared" si="21"/>
        <v>4</v>
      </c>
      <c r="AQ21" s="16">
        <f t="shared" si="28"/>
        <v>2.4000000000000004</v>
      </c>
      <c r="AR21" s="17" t="s">
        <v>47</v>
      </c>
      <c r="AS21" s="13">
        <f t="shared" si="22"/>
        <v>5</v>
      </c>
      <c r="AT21" s="14">
        <f t="shared" si="29"/>
        <v>2</v>
      </c>
      <c r="AU21" s="23">
        <f t="shared" si="30"/>
        <v>76.600000000000009</v>
      </c>
      <c r="AV21" s="31" t="str">
        <f>E5</f>
        <v>指标2</v>
      </c>
      <c r="AW21" s="43">
        <f>G5</f>
        <v>0.2</v>
      </c>
      <c r="AX21" s="44">
        <f t="shared" si="31"/>
        <v>20</v>
      </c>
      <c r="AY21" s="83"/>
      <c r="AZ21" s="18"/>
      <c r="BA21" s="18"/>
      <c r="BB21" s="18"/>
      <c r="BC21" s="18"/>
      <c r="BD21" s="18"/>
      <c r="BE21" s="18"/>
      <c r="BF21" s="18"/>
      <c r="BG21" s="18"/>
    </row>
    <row r="22" spans="1:59" ht="19.5" customHeight="1" x14ac:dyDescent="0.15">
      <c r="A22" s="11" t="s">
        <v>76</v>
      </c>
      <c r="B22" s="17" t="s">
        <v>48</v>
      </c>
      <c r="C22" s="13">
        <f t="shared" si="0"/>
        <v>4</v>
      </c>
      <c r="D22" s="14">
        <f t="shared" si="1"/>
        <v>8</v>
      </c>
      <c r="E22" s="17" t="s">
        <v>47</v>
      </c>
      <c r="F22" s="15">
        <f t="shared" si="2"/>
        <v>5</v>
      </c>
      <c r="G22" s="16">
        <f t="shared" si="23"/>
        <v>20</v>
      </c>
      <c r="H22" s="17" t="s">
        <v>49</v>
      </c>
      <c r="I22" s="13">
        <f t="shared" si="3"/>
        <v>3</v>
      </c>
      <c r="J22" s="14">
        <f t="shared" si="4"/>
        <v>3</v>
      </c>
      <c r="K22" s="17" t="s">
        <v>48</v>
      </c>
      <c r="L22" s="15">
        <f t="shared" si="5"/>
        <v>4</v>
      </c>
      <c r="M22" s="16">
        <f t="shared" si="6"/>
        <v>4</v>
      </c>
      <c r="N22" s="17" t="s">
        <v>47</v>
      </c>
      <c r="O22" s="13">
        <f t="shared" si="7"/>
        <v>5</v>
      </c>
      <c r="P22" s="14">
        <f t="shared" si="8"/>
        <v>5</v>
      </c>
      <c r="Q22" s="17" t="s">
        <v>48</v>
      </c>
      <c r="R22" s="15">
        <f t="shared" si="9"/>
        <v>4</v>
      </c>
      <c r="S22" s="16">
        <f t="shared" si="10"/>
        <v>4</v>
      </c>
      <c r="T22" s="17" t="s">
        <v>48</v>
      </c>
      <c r="U22" s="13">
        <f t="shared" si="11"/>
        <v>4</v>
      </c>
      <c r="V22" s="14">
        <f t="shared" si="12"/>
        <v>4</v>
      </c>
      <c r="W22" s="17" t="s">
        <v>51</v>
      </c>
      <c r="X22" s="15">
        <f t="shared" si="13"/>
        <v>1</v>
      </c>
      <c r="Y22" s="16">
        <f t="shared" si="14"/>
        <v>2.4000000000000004</v>
      </c>
      <c r="Z22" s="17" t="s">
        <v>47</v>
      </c>
      <c r="AA22" s="13">
        <f t="shared" si="15"/>
        <v>5</v>
      </c>
      <c r="AB22" s="14">
        <f t="shared" si="16"/>
        <v>5</v>
      </c>
      <c r="AC22" s="17" t="s">
        <v>49</v>
      </c>
      <c r="AD22" s="15">
        <f t="shared" si="17"/>
        <v>3</v>
      </c>
      <c r="AE22" s="16">
        <f t="shared" si="24"/>
        <v>3</v>
      </c>
      <c r="AF22" s="17" t="s">
        <v>47</v>
      </c>
      <c r="AG22" s="13">
        <f t="shared" si="18"/>
        <v>5</v>
      </c>
      <c r="AH22" s="14">
        <f t="shared" si="25"/>
        <v>8</v>
      </c>
      <c r="AI22" s="17" t="s">
        <v>48</v>
      </c>
      <c r="AJ22" s="15">
        <f t="shared" si="19"/>
        <v>4</v>
      </c>
      <c r="AK22" s="16">
        <f t="shared" si="26"/>
        <v>4</v>
      </c>
      <c r="AL22" s="17" t="s">
        <v>47</v>
      </c>
      <c r="AM22" s="13">
        <f t="shared" si="20"/>
        <v>5</v>
      </c>
      <c r="AN22" s="14">
        <f t="shared" si="27"/>
        <v>5</v>
      </c>
      <c r="AO22" s="17" t="s">
        <v>47</v>
      </c>
      <c r="AP22" s="15">
        <f t="shared" si="21"/>
        <v>5</v>
      </c>
      <c r="AQ22" s="16">
        <f t="shared" si="28"/>
        <v>3</v>
      </c>
      <c r="AR22" s="17" t="s">
        <v>48</v>
      </c>
      <c r="AS22" s="13">
        <f t="shared" si="22"/>
        <v>4</v>
      </c>
      <c r="AT22" s="14">
        <f t="shared" si="29"/>
        <v>1.6</v>
      </c>
      <c r="AU22" s="23">
        <f t="shared" si="30"/>
        <v>80</v>
      </c>
      <c r="AV22" s="31" t="str">
        <f>H5</f>
        <v>指标3</v>
      </c>
      <c r="AW22" s="43">
        <f>J5</f>
        <v>0.05</v>
      </c>
      <c r="AX22" s="44">
        <f t="shared" si="31"/>
        <v>5</v>
      </c>
      <c r="AY22" s="83"/>
      <c r="AZ22" s="18"/>
      <c r="BA22" s="18"/>
      <c r="BB22" s="18"/>
      <c r="BC22" s="18"/>
      <c r="BD22" s="18"/>
      <c r="BE22" s="18"/>
      <c r="BF22" s="18"/>
      <c r="BG22" s="18"/>
    </row>
    <row r="23" spans="1:59" ht="19.5" customHeight="1" x14ac:dyDescent="0.15">
      <c r="A23" s="11" t="s">
        <v>77</v>
      </c>
      <c r="B23" s="17" t="s">
        <v>47</v>
      </c>
      <c r="C23" s="13">
        <f t="shared" si="0"/>
        <v>5</v>
      </c>
      <c r="D23" s="14">
        <f t="shared" si="1"/>
        <v>10</v>
      </c>
      <c r="E23" s="17" t="s">
        <v>49</v>
      </c>
      <c r="F23" s="15">
        <f t="shared" si="2"/>
        <v>3</v>
      </c>
      <c r="G23" s="16">
        <f t="shared" si="23"/>
        <v>12</v>
      </c>
      <c r="H23" s="17" t="s">
        <v>50</v>
      </c>
      <c r="I23" s="13">
        <f t="shared" si="3"/>
        <v>2</v>
      </c>
      <c r="J23" s="14">
        <f t="shared" si="4"/>
        <v>2</v>
      </c>
      <c r="K23" s="17" t="s">
        <v>50</v>
      </c>
      <c r="L23" s="15">
        <f t="shared" si="5"/>
        <v>2</v>
      </c>
      <c r="M23" s="16">
        <f t="shared" si="6"/>
        <v>2</v>
      </c>
      <c r="N23" s="17" t="s">
        <v>49</v>
      </c>
      <c r="O23" s="13">
        <f t="shared" si="7"/>
        <v>3</v>
      </c>
      <c r="P23" s="14">
        <f t="shared" si="8"/>
        <v>3</v>
      </c>
      <c r="Q23" s="17" t="s">
        <v>47</v>
      </c>
      <c r="R23" s="15">
        <f t="shared" si="9"/>
        <v>5</v>
      </c>
      <c r="S23" s="16">
        <f t="shared" si="10"/>
        <v>5</v>
      </c>
      <c r="T23" s="17" t="s">
        <v>47</v>
      </c>
      <c r="U23" s="13">
        <f t="shared" si="11"/>
        <v>5</v>
      </c>
      <c r="V23" s="14">
        <f t="shared" si="12"/>
        <v>5</v>
      </c>
      <c r="W23" s="17" t="s">
        <v>49</v>
      </c>
      <c r="X23" s="15">
        <f t="shared" si="13"/>
        <v>3</v>
      </c>
      <c r="Y23" s="16">
        <f t="shared" si="14"/>
        <v>7.1999999999999993</v>
      </c>
      <c r="Z23" s="17" t="s">
        <v>48</v>
      </c>
      <c r="AA23" s="13">
        <f t="shared" si="15"/>
        <v>4</v>
      </c>
      <c r="AB23" s="14">
        <f t="shared" si="16"/>
        <v>4</v>
      </c>
      <c r="AC23" s="17" t="s">
        <v>48</v>
      </c>
      <c r="AD23" s="15">
        <f t="shared" si="17"/>
        <v>4</v>
      </c>
      <c r="AE23" s="16">
        <f t="shared" si="24"/>
        <v>4</v>
      </c>
      <c r="AF23" s="17" t="s">
        <v>48</v>
      </c>
      <c r="AG23" s="13">
        <f t="shared" si="18"/>
        <v>4</v>
      </c>
      <c r="AH23" s="14">
        <f t="shared" si="25"/>
        <v>6.4</v>
      </c>
      <c r="AI23" s="17" t="s">
        <v>47</v>
      </c>
      <c r="AJ23" s="15">
        <f t="shared" si="19"/>
        <v>5</v>
      </c>
      <c r="AK23" s="16">
        <f t="shared" si="26"/>
        <v>5</v>
      </c>
      <c r="AL23" s="17" t="s">
        <v>49</v>
      </c>
      <c r="AM23" s="13">
        <f t="shared" si="20"/>
        <v>3</v>
      </c>
      <c r="AN23" s="14">
        <f t="shared" si="27"/>
        <v>3</v>
      </c>
      <c r="AO23" s="17" t="s">
        <v>49</v>
      </c>
      <c r="AP23" s="15">
        <f t="shared" si="21"/>
        <v>3</v>
      </c>
      <c r="AQ23" s="16">
        <f t="shared" si="28"/>
        <v>1.7999999999999998</v>
      </c>
      <c r="AR23" s="17" t="s">
        <v>47</v>
      </c>
      <c r="AS23" s="13">
        <f t="shared" si="22"/>
        <v>5</v>
      </c>
      <c r="AT23" s="14">
        <f t="shared" si="29"/>
        <v>2</v>
      </c>
      <c r="AU23" s="23">
        <f t="shared" si="30"/>
        <v>72.399999999999991</v>
      </c>
      <c r="AV23" s="31" t="str">
        <f>K5</f>
        <v xml:space="preserve">指标4 </v>
      </c>
      <c r="AW23" s="43">
        <f>M5</f>
        <v>0.05</v>
      </c>
      <c r="AX23" s="44">
        <f t="shared" si="31"/>
        <v>5</v>
      </c>
      <c r="AY23" s="83"/>
      <c r="AZ23" s="18"/>
      <c r="BA23" s="18"/>
      <c r="BB23" s="18"/>
      <c r="BC23" s="18"/>
      <c r="BD23" s="18"/>
      <c r="BE23" s="18"/>
      <c r="BF23" s="18"/>
      <c r="BG23" s="18"/>
    </row>
    <row r="24" spans="1:59" ht="19.5" customHeight="1" x14ac:dyDescent="0.15">
      <c r="A24" s="11" t="s">
        <v>78</v>
      </c>
      <c r="B24" s="17" t="s">
        <v>48</v>
      </c>
      <c r="C24" s="13">
        <f t="shared" si="0"/>
        <v>4</v>
      </c>
      <c r="D24" s="14">
        <f t="shared" si="1"/>
        <v>8</v>
      </c>
      <c r="E24" s="17" t="s">
        <v>50</v>
      </c>
      <c r="F24" s="15">
        <f t="shared" si="2"/>
        <v>2</v>
      </c>
      <c r="G24" s="16">
        <f t="shared" si="23"/>
        <v>8</v>
      </c>
      <c r="H24" s="17" t="s">
        <v>47</v>
      </c>
      <c r="I24" s="13">
        <f t="shared" si="3"/>
        <v>5</v>
      </c>
      <c r="J24" s="14">
        <f t="shared" si="4"/>
        <v>5</v>
      </c>
      <c r="K24" s="17" t="s">
        <v>49</v>
      </c>
      <c r="L24" s="15">
        <f t="shared" si="5"/>
        <v>3</v>
      </c>
      <c r="M24" s="16">
        <f t="shared" si="6"/>
        <v>3</v>
      </c>
      <c r="N24" s="17" t="s">
        <v>50</v>
      </c>
      <c r="O24" s="13">
        <f t="shared" si="7"/>
        <v>2</v>
      </c>
      <c r="P24" s="14">
        <f t="shared" si="8"/>
        <v>2</v>
      </c>
      <c r="Q24" s="17" t="s">
        <v>48</v>
      </c>
      <c r="R24" s="15">
        <f t="shared" si="9"/>
        <v>4</v>
      </c>
      <c r="S24" s="16">
        <f t="shared" si="10"/>
        <v>4</v>
      </c>
      <c r="T24" s="17" t="s">
        <v>48</v>
      </c>
      <c r="U24" s="13">
        <f t="shared" si="11"/>
        <v>4</v>
      </c>
      <c r="V24" s="14">
        <f t="shared" si="12"/>
        <v>4</v>
      </c>
      <c r="W24" s="17" t="s">
        <v>47</v>
      </c>
      <c r="X24" s="15">
        <f t="shared" si="13"/>
        <v>5</v>
      </c>
      <c r="Y24" s="16">
        <f t="shared" si="14"/>
        <v>12</v>
      </c>
      <c r="Z24" s="17" t="s">
        <v>50</v>
      </c>
      <c r="AA24" s="13">
        <f t="shared" si="15"/>
        <v>2</v>
      </c>
      <c r="AB24" s="14">
        <f t="shared" si="16"/>
        <v>2</v>
      </c>
      <c r="AC24" s="17" t="s">
        <v>47</v>
      </c>
      <c r="AD24" s="15">
        <f t="shared" si="17"/>
        <v>5</v>
      </c>
      <c r="AE24" s="16">
        <f t="shared" si="24"/>
        <v>5</v>
      </c>
      <c r="AF24" s="17" t="s">
        <v>47</v>
      </c>
      <c r="AG24" s="13">
        <f t="shared" si="18"/>
        <v>5</v>
      </c>
      <c r="AH24" s="14">
        <f t="shared" si="25"/>
        <v>8</v>
      </c>
      <c r="AI24" s="17" t="s">
        <v>48</v>
      </c>
      <c r="AJ24" s="15">
        <f t="shared" si="19"/>
        <v>4</v>
      </c>
      <c r="AK24" s="16">
        <f t="shared" si="26"/>
        <v>4</v>
      </c>
      <c r="AL24" s="17" t="s">
        <v>50</v>
      </c>
      <c r="AM24" s="13">
        <f t="shared" si="20"/>
        <v>2</v>
      </c>
      <c r="AN24" s="14">
        <f t="shared" si="27"/>
        <v>2</v>
      </c>
      <c r="AO24" s="17" t="s">
        <v>50</v>
      </c>
      <c r="AP24" s="15">
        <f t="shared" si="21"/>
        <v>2</v>
      </c>
      <c r="AQ24" s="16">
        <f t="shared" si="28"/>
        <v>1.2000000000000002</v>
      </c>
      <c r="AR24" s="17" t="s">
        <v>48</v>
      </c>
      <c r="AS24" s="13">
        <f t="shared" si="22"/>
        <v>4</v>
      </c>
      <c r="AT24" s="14">
        <f t="shared" si="29"/>
        <v>1.6</v>
      </c>
      <c r="AU24" s="23">
        <f t="shared" si="30"/>
        <v>69.8</v>
      </c>
      <c r="AV24" s="31" t="str">
        <f>N5</f>
        <v>指标5</v>
      </c>
      <c r="AW24" s="43">
        <f>P5</f>
        <v>0.05</v>
      </c>
      <c r="AX24" s="44">
        <f t="shared" si="31"/>
        <v>5</v>
      </c>
      <c r="AY24" s="83"/>
      <c r="AZ24" s="18"/>
      <c r="BA24" s="18"/>
      <c r="BB24" s="18"/>
      <c r="BC24" s="18"/>
      <c r="BD24" s="18"/>
      <c r="BE24" s="18"/>
      <c r="BF24" s="18"/>
      <c r="BG24" s="18"/>
    </row>
    <row r="25" spans="1:59" ht="19.5" customHeight="1" x14ac:dyDescent="0.15">
      <c r="A25" s="11" t="s">
        <v>79</v>
      </c>
      <c r="B25" s="17" t="s">
        <v>50</v>
      </c>
      <c r="C25" s="13">
        <f t="shared" si="0"/>
        <v>2</v>
      </c>
      <c r="D25" s="14">
        <f t="shared" si="1"/>
        <v>4</v>
      </c>
      <c r="E25" s="17" t="s">
        <v>47</v>
      </c>
      <c r="F25" s="15">
        <f t="shared" si="2"/>
        <v>5</v>
      </c>
      <c r="G25" s="16">
        <f t="shared" si="23"/>
        <v>20</v>
      </c>
      <c r="H25" s="17" t="s">
        <v>51</v>
      </c>
      <c r="I25" s="13">
        <f t="shared" si="3"/>
        <v>1</v>
      </c>
      <c r="J25" s="14">
        <f t="shared" si="4"/>
        <v>1</v>
      </c>
      <c r="K25" s="17" t="s">
        <v>51</v>
      </c>
      <c r="L25" s="15">
        <f t="shared" si="5"/>
        <v>1</v>
      </c>
      <c r="M25" s="16">
        <f t="shared" si="6"/>
        <v>1</v>
      </c>
      <c r="N25" s="17" t="s">
        <v>47</v>
      </c>
      <c r="O25" s="13">
        <f t="shared" si="7"/>
        <v>5</v>
      </c>
      <c r="P25" s="14">
        <f t="shared" si="8"/>
        <v>5</v>
      </c>
      <c r="Q25" s="17" t="s">
        <v>47</v>
      </c>
      <c r="R25" s="15">
        <f t="shared" si="9"/>
        <v>5</v>
      </c>
      <c r="S25" s="16">
        <f t="shared" si="10"/>
        <v>5</v>
      </c>
      <c r="T25" s="17" t="s">
        <v>47</v>
      </c>
      <c r="U25" s="13">
        <f t="shared" si="11"/>
        <v>5</v>
      </c>
      <c r="V25" s="14">
        <f t="shared" si="12"/>
        <v>5</v>
      </c>
      <c r="W25" s="17" t="s">
        <v>49</v>
      </c>
      <c r="X25" s="15">
        <f t="shared" si="13"/>
        <v>3</v>
      </c>
      <c r="Y25" s="16">
        <f t="shared" si="14"/>
        <v>7.1999999999999993</v>
      </c>
      <c r="Z25" s="17" t="s">
        <v>49</v>
      </c>
      <c r="AA25" s="13">
        <f t="shared" si="15"/>
        <v>3</v>
      </c>
      <c r="AB25" s="14">
        <f t="shared" si="16"/>
        <v>3</v>
      </c>
      <c r="AC25" s="17" t="s">
        <v>48</v>
      </c>
      <c r="AD25" s="15">
        <f t="shared" si="17"/>
        <v>4</v>
      </c>
      <c r="AE25" s="16">
        <f t="shared" si="24"/>
        <v>4</v>
      </c>
      <c r="AF25" s="17" t="s">
        <v>48</v>
      </c>
      <c r="AG25" s="13">
        <f t="shared" si="18"/>
        <v>4</v>
      </c>
      <c r="AH25" s="14">
        <f t="shared" si="25"/>
        <v>6.4</v>
      </c>
      <c r="AI25" s="17" t="s">
        <v>47</v>
      </c>
      <c r="AJ25" s="15">
        <f t="shared" si="19"/>
        <v>5</v>
      </c>
      <c r="AK25" s="16">
        <f t="shared" si="26"/>
        <v>5</v>
      </c>
      <c r="AL25" s="17" t="s">
        <v>47</v>
      </c>
      <c r="AM25" s="13">
        <f t="shared" si="20"/>
        <v>5</v>
      </c>
      <c r="AN25" s="14">
        <f t="shared" si="27"/>
        <v>5</v>
      </c>
      <c r="AO25" s="17" t="s">
        <v>49</v>
      </c>
      <c r="AP25" s="15">
        <f t="shared" si="21"/>
        <v>3</v>
      </c>
      <c r="AQ25" s="16">
        <f t="shared" si="28"/>
        <v>1.7999999999999998</v>
      </c>
      <c r="AR25" s="17" t="s">
        <v>47</v>
      </c>
      <c r="AS25" s="13">
        <f t="shared" si="22"/>
        <v>5</v>
      </c>
      <c r="AT25" s="14">
        <f t="shared" si="29"/>
        <v>2</v>
      </c>
      <c r="AU25" s="23">
        <f t="shared" si="30"/>
        <v>75.399999999999991</v>
      </c>
      <c r="AV25" s="31" t="str">
        <f>Q5</f>
        <v>指标6</v>
      </c>
      <c r="AW25" s="43">
        <f>S5</f>
        <v>0.05</v>
      </c>
      <c r="AX25" s="44">
        <f t="shared" si="31"/>
        <v>5</v>
      </c>
      <c r="AY25" s="83"/>
      <c r="AZ25" s="18"/>
      <c r="BA25" s="18"/>
      <c r="BB25" s="18"/>
      <c r="BC25" s="18"/>
      <c r="BD25" s="18"/>
      <c r="BE25" s="18"/>
      <c r="BF25" s="18"/>
      <c r="BG25" s="18"/>
    </row>
    <row r="26" spans="1:59" ht="19.5" customHeight="1" x14ac:dyDescent="0.15">
      <c r="A26" s="11" t="s">
        <v>80</v>
      </c>
      <c r="B26" s="17" t="s">
        <v>49</v>
      </c>
      <c r="C26" s="13">
        <f t="shared" si="0"/>
        <v>3</v>
      </c>
      <c r="D26" s="14">
        <f t="shared" si="1"/>
        <v>6</v>
      </c>
      <c r="E26" s="17" t="s">
        <v>48</v>
      </c>
      <c r="F26" s="15">
        <f t="shared" si="2"/>
        <v>4</v>
      </c>
      <c r="G26" s="16">
        <f t="shared" si="23"/>
        <v>16</v>
      </c>
      <c r="H26" s="17" t="s">
        <v>47</v>
      </c>
      <c r="I26" s="13">
        <f t="shared" si="3"/>
        <v>5</v>
      </c>
      <c r="J26" s="14">
        <f t="shared" si="4"/>
        <v>5</v>
      </c>
      <c r="K26" s="17" t="s">
        <v>49</v>
      </c>
      <c r="L26" s="15">
        <f t="shared" si="5"/>
        <v>3</v>
      </c>
      <c r="M26" s="16">
        <f t="shared" si="6"/>
        <v>3</v>
      </c>
      <c r="N26" s="17" t="s">
        <v>48</v>
      </c>
      <c r="O26" s="13">
        <f t="shared" si="7"/>
        <v>4</v>
      </c>
      <c r="P26" s="14">
        <f t="shared" si="8"/>
        <v>4</v>
      </c>
      <c r="Q26" s="17" t="s">
        <v>48</v>
      </c>
      <c r="R26" s="15">
        <f t="shared" si="9"/>
        <v>4</v>
      </c>
      <c r="S26" s="16">
        <f t="shared" si="10"/>
        <v>4</v>
      </c>
      <c r="T26" s="17" t="s">
        <v>48</v>
      </c>
      <c r="U26" s="13">
        <f t="shared" si="11"/>
        <v>4</v>
      </c>
      <c r="V26" s="14">
        <f t="shared" si="12"/>
        <v>4</v>
      </c>
      <c r="W26" s="17" t="s">
        <v>50</v>
      </c>
      <c r="X26" s="15">
        <f t="shared" si="13"/>
        <v>2</v>
      </c>
      <c r="Y26" s="16">
        <f t="shared" si="14"/>
        <v>4.8000000000000007</v>
      </c>
      <c r="Z26" s="17" t="s">
        <v>47</v>
      </c>
      <c r="AA26" s="13">
        <f t="shared" si="15"/>
        <v>5</v>
      </c>
      <c r="AB26" s="14">
        <f t="shared" si="16"/>
        <v>5</v>
      </c>
      <c r="AC26" s="17" t="s">
        <v>47</v>
      </c>
      <c r="AD26" s="15">
        <f t="shared" si="17"/>
        <v>5</v>
      </c>
      <c r="AE26" s="16">
        <f t="shared" si="24"/>
        <v>5</v>
      </c>
      <c r="AF26" s="17" t="s">
        <v>47</v>
      </c>
      <c r="AG26" s="13">
        <f t="shared" si="18"/>
        <v>5</v>
      </c>
      <c r="AH26" s="14">
        <f t="shared" si="25"/>
        <v>8</v>
      </c>
      <c r="AI26" s="17" t="s">
        <v>48</v>
      </c>
      <c r="AJ26" s="15">
        <f t="shared" si="19"/>
        <v>4</v>
      </c>
      <c r="AK26" s="16">
        <f t="shared" si="26"/>
        <v>4</v>
      </c>
      <c r="AL26" s="17" t="s">
        <v>51</v>
      </c>
      <c r="AM26" s="13">
        <f t="shared" si="20"/>
        <v>1</v>
      </c>
      <c r="AN26" s="14">
        <f t="shared" si="27"/>
        <v>1</v>
      </c>
      <c r="AO26" s="17" t="s">
        <v>47</v>
      </c>
      <c r="AP26" s="15">
        <f t="shared" si="21"/>
        <v>5</v>
      </c>
      <c r="AQ26" s="16">
        <f t="shared" si="28"/>
        <v>3</v>
      </c>
      <c r="AR26" s="17" t="s">
        <v>49</v>
      </c>
      <c r="AS26" s="13">
        <f t="shared" si="22"/>
        <v>3</v>
      </c>
      <c r="AT26" s="14">
        <f t="shared" si="29"/>
        <v>1.2</v>
      </c>
      <c r="AU26" s="23">
        <f t="shared" si="30"/>
        <v>74</v>
      </c>
      <c r="AV26" s="31" t="str">
        <f>T5</f>
        <v>指标7</v>
      </c>
      <c r="AW26" s="43">
        <f>V5</f>
        <v>0.05</v>
      </c>
      <c r="AX26" s="44">
        <f t="shared" si="31"/>
        <v>5</v>
      </c>
      <c r="AY26" s="83"/>
      <c r="AZ26" s="18"/>
      <c r="BA26" s="18"/>
      <c r="BB26" s="18"/>
      <c r="BC26" s="18"/>
      <c r="BD26" s="18"/>
      <c r="BE26" s="18"/>
      <c r="BF26" s="18"/>
      <c r="BG26" s="18"/>
    </row>
    <row r="27" spans="1:59" ht="19.5" customHeight="1" x14ac:dyDescent="0.15">
      <c r="A27" s="11" t="s">
        <v>81</v>
      </c>
      <c r="B27" s="17" t="s">
        <v>47</v>
      </c>
      <c r="C27" s="13">
        <f t="shared" si="0"/>
        <v>5</v>
      </c>
      <c r="D27" s="14">
        <f t="shared" si="1"/>
        <v>10</v>
      </c>
      <c r="E27" s="17" t="s">
        <v>47</v>
      </c>
      <c r="F27" s="15">
        <f t="shared" si="2"/>
        <v>5</v>
      </c>
      <c r="G27" s="16">
        <f t="shared" si="23"/>
        <v>20</v>
      </c>
      <c r="H27" s="17" t="s">
        <v>48</v>
      </c>
      <c r="I27" s="13">
        <f t="shared" si="3"/>
        <v>4</v>
      </c>
      <c r="J27" s="14">
        <f t="shared" si="4"/>
        <v>4</v>
      </c>
      <c r="K27" s="17" t="s">
        <v>47</v>
      </c>
      <c r="L27" s="15">
        <f t="shared" si="5"/>
        <v>5</v>
      </c>
      <c r="M27" s="16">
        <f t="shared" si="6"/>
        <v>5</v>
      </c>
      <c r="N27" s="17" t="s">
        <v>47</v>
      </c>
      <c r="O27" s="13">
        <f t="shared" si="7"/>
        <v>5</v>
      </c>
      <c r="P27" s="14">
        <f t="shared" si="8"/>
        <v>5</v>
      </c>
      <c r="Q27" s="17" t="s">
        <v>50</v>
      </c>
      <c r="R27" s="15">
        <f t="shared" si="9"/>
        <v>2</v>
      </c>
      <c r="S27" s="16">
        <f t="shared" si="10"/>
        <v>2</v>
      </c>
      <c r="T27" s="17" t="s">
        <v>47</v>
      </c>
      <c r="U27" s="13">
        <f t="shared" si="11"/>
        <v>5</v>
      </c>
      <c r="V27" s="14">
        <f t="shared" si="12"/>
        <v>5</v>
      </c>
      <c r="W27" s="17" t="s">
        <v>47</v>
      </c>
      <c r="X27" s="15">
        <f t="shared" si="13"/>
        <v>5</v>
      </c>
      <c r="Y27" s="16">
        <f t="shared" si="14"/>
        <v>12</v>
      </c>
      <c r="Z27" s="17" t="s">
        <v>49</v>
      </c>
      <c r="AA27" s="13">
        <f t="shared" si="15"/>
        <v>3</v>
      </c>
      <c r="AB27" s="14">
        <f t="shared" si="16"/>
        <v>3</v>
      </c>
      <c r="AC27" s="17" t="s">
        <v>48</v>
      </c>
      <c r="AD27" s="15">
        <f t="shared" si="17"/>
        <v>4</v>
      </c>
      <c r="AE27" s="16">
        <f t="shared" si="24"/>
        <v>4</v>
      </c>
      <c r="AF27" s="17" t="s">
        <v>48</v>
      </c>
      <c r="AG27" s="13">
        <f t="shared" si="18"/>
        <v>4</v>
      </c>
      <c r="AH27" s="14">
        <f t="shared" si="25"/>
        <v>6.4</v>
      </c>
      <c r="AI27" s="17" t="s">
        <v>50</v>
      </c>
      <c r="AJ27" s="15">
        <f t="shared" si="19"/>
        <v>2</v>
      </c>
      <c r="AK27" s="16">
        <f t="shared" si="26"/>
        <v>2</v>
      </c>
      <c r="AL27" s="17" t="s">
        <v>50</v>
      </c>
      <c r="AM27" s="13">
        <f t="shared" si="20"/>
        <v>2</v>
      </c>
      <c r="AN27" s="14">
        <f t="shared" si="27"/>
        <v>2</v>
      </c>
      <c r="AO27" s="17" t="s">
        <v>48</v>
      </c>
      <c r="AP27" s="15">
        <f t="shared" si="21"/>
        <v>4</v>
      </c>
      <c r="AQ27" s="16">
        <f t="shared" si="28"/>
        <v>2.4000000000000004</v>
      </c>
      <c r="AR27" s="17" t="s">
        <v>50</v>
      </c>
      <c r="AS27" s="13">
        <f t="shared" si="22"/>
        <v>2</v>
      </c>
      <c r="AT27" s="14">
        <f t="shared" si="29"/>
        <v>0.8</v>
      </c>
      <c r="AU27" s="23">
        <f t="shared" si="30"/>
        <v>83.600000000000009</v>
      </c>
      <c r="AV27" s="31" t="str">
        <f>W5</f>
        <v>指标8</v>
      </c>
      <c r="AW27" s="43">
        <f>Y5</f>
        <v>0.12</v>
      </c>
      <c r="AX27" s="44">
        <f t="shared" si="31"/>
        <v>12</v>
      </c>
      <c r="AY27" s="83"/>
      <c r="AZ27" s="18"/>
      <c r="BA27" s="18"/>
      <c r="BB27" s="18"/>
      <c r="BC27" s="18"/>
      <c r="BD27" s="18"/>
      <c r="BE27" s="18"/>
      <c r="BF27" s="18"/>
      <c r="BG27" s="18"/>
    </row>
    <row r="28" spans="1:59" ht="19.5" customHeight="1" x14ac:dyDescent="0.15">
      <c r="A28" s="11" t="s">
        <v>82</v>
      </c>
      <c r="B28" s="17" t="s">
        <v>49</v>
      </c>
      <c r="C28" s="13">
        <f t="shared" si="0"/>
        <v>3</v>
      </c>
      <c r="D28" s="14">
        <f t="shared" si="1"/>
        <v>6</v>
      </c>
      <c r="E28" s="17" t="s">
        <v>48</v>
      </c>
      <c r="F28" s="15">
        <f t="shared" si="2"/>
        <v>4</v>
      </c>
      <c r="G28" s="16">
        <f t="shared" si="23"/>
        <v>16</v>
      </c>
      <c r="H28" s="17" t="s">
        <v>47</v>
      </c>
      <c r="I28" s="13">
        <f t="shared" si="3"/>
        <v>5</v>
      </c>
      <c r="J28" s="14">
        <f t="shared" si="4"/>
        <v>5</v>
      </c>
      <c r="K28" s="17" t="s">
        <v>48</v>
      </c>
      <c r="L28" s="15">
        <f t="shared" si="5"/>
        <v>4</v>
      </c>
      <c r="M28" s="16">
        <f t="shared" si="6"/>
        <v>4</v>
      </c>
      <c r="N28" s="17" t="s">
        <v>48</v>
      </c>
      <c r="O28" s="13">
        <f t="shared" si="7"/>
        <v>4</v>
      </c>
      <c r="P28" s="14">
        <f t="shared" si="8"/>
        <v>4</v>
      </c>
      <c r="Q28" s="17" t="s">
        <v>49</v>
      </c>
      <c r="R28" s="15">
        <f t="shared" si="9"/>
        <v>3</v>
      </c>
      <c r="S28" s="16">
        <f t="shared" si="10"/>
        <v>3</v>
      </c>
      <c r="T28" s="17" t="s">
        <v>48</v>
      </c>
      <c r="U28" s="13">
        <f t="shared" si="11"/>
        <v>4</v>
      </c>
      <c r="V28" s="14">
        <f t="shared" si="12"/>
        <v>4</v>
      </c>
      <c r="W28" s="17" t="s">
        <v>51</v>
      </c>
      <c r="X28" s="15">
        <f t="shared" si="13"/>
        <v>1</v>
      </c>
      <c r="Y28" s="16">
        <f t="shared" si="14"/>
        <v>2.4000000000000004</v>
      </c>
      <c r="Z28" s="17" t="s">
        <v>50</v>
      </c>
      <c r="AA28" s="13">
        <f t="shared" si="15"/>
        <v>2</v>
      </c>
      <c r="AB28" s="14">
        <f t="shared" si="16"/>
        <v>2</v>
      </c>
      <c r="AC28" s="17" t="s">
        <v>47</v>
      </c>
      <c r="AD28" s="15">
        <f t="shared" si="17"/>
        <v>5</v>
      </c>
      <c r="AE28" s="16">
        <f t="shared" si="24"/>
        <v>5</v>
      </c>
      <c r="AF28" s="17" t="s">
        <v>47</v>
      </c>
      <c r="AG28" s="13">
        <f t="shared" si="18"/>
        <v>5</v>
      </c>
      <c r="AH28" s="14">
        <f t="shared" si="25"/>
        <v>8</v>
      </c>
      <c r="AI28" s="17" t="s">
        <v>49</v>
      </c>
      <c r="AJ28" s="15">
        <f t="shared" si="19"/>
        <v>3</v>
      </c>
      <c r="AK28" s="16">
        <f t="shared" si="26"/>
        <v>3</v>
      </c>
      <c r="AL28" s="17" t="s">
        <v>49</v>
      </c>
      <c r="AM28" s="13">
        <f t="shared" si="20"/>
        <v>3</v>
      </c>
      <c r="AN28" s="14">
        <f t="shared" si="27"/>
        <v>3</v>
      </c>
      <c r="AO28" s="17" t="s">
        <v>47</v>
      </c>
      <c r="AP28" s="15">
        <f t="shared" si="21"/>
        <v>5</v>
      </c>
      <c r="AQ28" s="16">
        <f t="shared" si="28"/>
        <v>3</v>
      </c>
      <c r="AR28" s="17" t="s">
        <v>49</v>
      </c>
      <c r="AS28" s="13">
        <f t="shared" si="22"/>
        <v>3</v>
      </c>
      <c r="AT28" s="14">
        <f t="shared" si="29"/>
        <v>1.2</v>
      </c>
      <c r="AU28" s="23">
        <f t="shared" si="30"/>
        <v>69.600000000000009</v>
      </c>
      <c r="AV28" s="31" t="str">
        <f>Z5</f>
        <v>指标9</v>
      </c>
      <c r="AW28" s="43">
        <f>AB5</f>
        <v>0.05</v>
      </c>
      <c r="AX28" s="44">
        <f t="shared" si="31"/>
        <v>5</v>
      </c>
      <c r="AY28" s="83"/>
      <c r="AZ28" s="18"/>
      <c r="BA28" s="18"/>
      <c r="BB28" s="18"/>
      <c r="BC28" s="18"/>
      <c r="BD28" s="18"/>
      <c r="BE28" s="18"/>
      <c r="BF28" s="18"/>
      <c r="BG28" s="18"/>
    </row>
    <row r="29" spans="1:59" ht="19.5" customHeight="1" x14ac:dyDescent="0.15">
      <c r="A29" s="11" t="s">
        <v>83</v>
      </c>
      <c r="B29" s="17" t="s">
        <v>50</v>
      </c>
      <c r="C29" s="13">
        <f t="shared" si="0"/>
        <v>2</v>
      </c>
      <c r="D29" s="14">
        <f t="shared" si="1"/>
        <v>4</v>
      </c>
      <c r="E29" s="17" t="s">
        <v>47</v>
      </c>
      <c r="F29" s="15">
        <f t="shared" si="2"/>
        <v>5</v>
      </c>
      <c r="G29" s="16">
        <f t="shared" si="23"/>
        <v>20</v>
      </c>
      <c r="H29" s="17" t="s">
        <v>48</v>
      </c>
      <c r="I29" s="13">
        <f t="shared" si="3"/>
        <v>4</v>
      </c>
      <c r="J29" s="14">
        <f t="shared" si="4"/>
        <v>4</v>
      </c>
      <c r="K29" s="17" t="s">
        <v>47</v>
      </c>
      <c r="L29" s="15">
        <f t="shared" si="5"/>
        <v>5</v>
      </c>
      <c r="M29" s="16">
        <f t="shared" si="6"/>
        <v>5</v>
      </c>
      <c r="N29" s="17" t="s">
        <v>47</v>
      </c>
      <c r="O29" s="13">
        <f t="shared" si="7"/>
        <v>5</v>
      </c>
      <c r="P29" s="14">
        <f t="shared" si="8"/>
        <v>5</v>
      </c>
      <c r="Q29" s="17" t="s">
        <v>47</v>
      </c>
      <c r="R29" s="15">
        <f t="shared" si="9"/>
        <v>5</v>
      </c>
      <c r="S29" s="16">
        <f t="shared" si="10"/>
        <v>5</v>
      </c>
      <c r="T29" s="17" t="s">
        <v>47</v>
      </c>
      <c r="U29" s="13">
        <f t="shared" si="11"/>
        <v>5</v>
      </c>
      <c r="V29" s="14">
        <f t="shared" si="12"/>
        <v>5</v>
      </c>
      <c r="W29" s="17" t="s">
        <v>49</v>
      </c>
      <c r="X29" s="15">
        <f t="shared" si="13"/>
        <v>3</v>
      </c>
      <c r="Y29" s="16">
        <f t="shared" si="14"/>
        <v>7.1999999999999993</v>
      </c>
      <c r="Z29" s="17" t="s">
        <v>49</v>
      </c>
      <c r="AA29" s="13">
        <f t="shared" si="15"/>
        <v>3</v>
      </c>
      <c r="AB29" s="14">
        <f t="shared" si="16"/>
        <v>3</v>
      </c>
      <c r="AC29" s="17" t="s">
        <v>49</v>
      </c>
      <c r="AD29" s="15">
        <f t="shared" si="17"/>
        <v>3</v>
      </c>
      <c r="AE29" s="16">
        <f t="shared" si="24"/>
        <v>3</v>
      </c>
      <c r="AF29" s="17" t="s">
        <v>49</v>
      </c>
      <c r="AG29" s="13">
        <f t="shared" si="18"/>
        <v>3</v>
      </c>
      <c r="AH29" s="14">
        <f t="shared" si="25"/>
        <v>4.8</v>
      </c>
      <c r="AI29" s="17" t="s">
        <v>47</v>
      </c>
      <c r="AJ29" s="15">
        <f t="shared" si="19"/>
        <v>5</v>
      </c>
      <c r="AK29" s="16">
        <f t="shared" si="26"/>
        <v>5</v>
      </c>
      <c r="AL29" s="17" t="s">
        <v>47</v>
      </c>
      <c r="AM29" s="13">
        <f t="shared" si="20"/>
        <v>5</v>
      </c>
      <c r="AN29" s="14">
        <f t="shared" si="27"/>
        <v>5</v>
      </c>
      <c r="AO29" s="17" t="s">
        <v>48</v>
      </c>
      <c r="AP29" s="15">
        <f t="shared" si="21"/>
        <v>4</v>
      </c>
      <c r="AQ29" s="16">
        <f t="shared" si="28"/>
        <v>2.4000000000000004</v>
      </c>
      <c r="AR29" s="17" t="s">
        <v>48</v>
      </c>
      <c r="AS29" s="13">
        <f t="shared" si="22"/>
        <v>4</v>
      </c>
      <c r="AT29" s="14">
        <f t="shared" si="29"/>
        <v>1.6</v>
      </c>
      <c r="AU29" s="23">
        <f t="shared" si="30"/>
        <v>80</v>
      </c>
      <c r="AV29" s="31" t="str">
        <f>AC5</f>
        <v>指标10</v>
      </c>
      <c r="AW29" s="43">
        <f>AE5</f>
        <v>0.05</v>
      </c>
      <c r="AX29" s="44">
        <f t="shared" si="31"/>
        <v>5</v>
      </c>
      <c r="AY29" s="83"/>
      <c r="AZ29" s="18"/>
      <c r="BA29" s="18"/>
      <c r="BB29" s="18"/>
      <c r="BC29" s="18"/>
      <c r="BD29" s="18"/>
      <c r="BE29" s="18"/>
      <c r="BF29" s="18"/>
      <c r="BG29" s="18"/>
    </row>
    <row r="30" spans="1:59" ht="19.5" customHeight="1" x14ac:dyDescent="0.15">
      <c r="A30" s="11" t="s">
        <v>84</v>
      </c>
      <c r="B30" s="17" t="s">
        <v>63</v>
      </c>
      <c r="C30" s="13">
        <f t="shared" si="0"/>
        <v>0</v>
      </c>
      <c r="D30" s="14">
        <f t="shared" si="1"/>
        <v>0</v>
      </c>
      <c r="E30" s="17" t="s">
        <v>48</v>
      </c>
      <c r="F30" s="15">
        <f t="shared" si="2"/>
        <v>4</v>
      </c>
      <c r="G30" s="16">
        <f t="shared" si="23"/>
        <v>16</v>
      </c>
      <c r="H30" s="17" t="s">
        <v>47</v>
      </c>
      <c r="I30" s="13">
        <f t="shared" si="3"/>
        <v>5</v>
      </c>
      <c r="J30" s="14">
        <f t="shared" si="4"/>
        <v>5</v>
      </c>
      <c r="K30" s="17" t="s">
        <v>48</v>
      </c>
      <c r="L30" s="15">
        <f t="shared" si="5"/>
        <v>4</v>
      </c>
      <c r="M30" s="16">
        <f t="shared" si="6"/>
        <v>4</v>
      </c>
      <c r="N30" s="17" t="s">
        <v>48</v>
      </c>
      <c r="O30" s="13">
        <f t="shared" si="7"/>
        <v>4</v>
      </c>
      <c r="P30" s="14">
        <f t="shared" si="8"/>
        <v>4</v>
      </c>
      <c r="Q30" s="17" t="s">
        <v>49</v>
      </c>
      <c r="R30" s="15">
        <f t="shared" si="9"/>
        <v>3</v>
      </c>
      <c r="S30" s="16">
        <f t="shared" si="10"/>
        <v>3</v>
      </c>
      <c r="T30" s="17" t="s">
        <v>48</v>
      </c>
      <c r="U30" s="13">
        <f t="shared" si="11"/>
        <v>4</v>
      </c>
      <c r="V30" s="14">
        <f t="shared" si="12"/>
        <v>4</v>
      </c>
      <c r="W30" s="17" t="s">
        <v>48</v>
      </c>
      <c r="X30" s="15">
        <f t="shared" si="13"/>
        <v>4</v>
      </c>
      <c r="Y30" s="16">
        <f t="shared" si="14"/>
        <v>9.6000000000000014</v>
      </c>
      <c r="Z30" s="17" t="s">
        <v>48</v>
      </c>
      <c r="AA30" s="13">
        <f t="shared" si="15"/>
        <v>4</v>
      </c>
      <c r="AB30" s="14">
        <f t="shared" si="16"/>
        <v>4</v>
      </c>
      <c r="AC30" s="17" t="s">
        <v>47</v>
      </c>
      <c r="AD30" s="15">
        <f t="shared" si="17"/>
        <v>5</v>
      </c>
      <c r="AE30" s="16">
        <f t="shared" si="24"/>
        <v>5</v>
      </c>
      <c r="AF30" s="17" t="s">
        <v>50</v>
      </c>
      <c r="AG30" s="13">
        <f t="shared" si="18"/>
        <v>2</v>
      </c>
      <c r="AH30" s="14">
        <f t="shared" si="25"/>
        <v>3.2</v>
      </c>
      <c r="AI30" s="17" t="s">
        <v>48</v>
      </c>
      <c r="AJ30" s="15">
        <f t="shared" si="19"/>
        <v>4</v>
      </c>
      <c r="AK30" s="16">
        <f t="shared" si="26"/>
        <v>4</v>
      </c>
      <c r="AL30" s="17" t="s">
        <v>50</v>
      </c>
      <c r="AM30" s="13">
        <f t="shared" si="20"/>
        <v>2</v>
      </c>
      <c r="AN30" s="14">
        <f t="shared" si="27"/>
        <v>2</v>
      </c>
      <c r="AO30" s="17" t="s">
        <v>47</v>
      </c>
      <c r="AP30" s="15">
        <f t="shared" si="21"/>
        <v>5</v>
      </c>
      <c r="AQ30" s="16">
        <f t="shared" si="28"/>
        <v>3</v>
      </c>
      <c r="AR30" s="17" t="s">
        <v>47</v>
      </c>
      <c r="AS30" s="13">
        <f t="shared" si="22"/>
        <v>5</v>
      </c>
      <c r="AT30" s="14">
        <f t="shared" si="29"/>
        <v>2</v>
      </c>
      <c r="AU30" s="23">
        <f t="shared" si="30"/>
        <v>68.800000000000011</v>
      </c>
      <c r="AV30" s="31" t="str">
        <f>AF5</f>
        <v>指标11</v>
      </c>
      <c r="AW30" s="43">
        <f>AH5</f>
        <v>0.08</v>
      </c>
      <c r="AX30" s="44">
        <f t="shared" ref="AX30:AX34" si="32">AW30*$AX$18</f>
        <v>8</v>
      </c>
      <c r="AY30" s="83"/>
      <c r="AZ30" s="18"/>
      <c r="BA30" s="18"/>
      <c r="BB30" s="18"/>
      <c r="BC30" s="18"/>
      <c r="BD30" s="18"/>
      <c r="BE30" s="18"/>
      <c r="BF30" s="18"/>
      <c r="BG30" s="18"/>
    </row>
    <row r="31" spans="1:59" ht="19.5" customHeight="1" x14ac:dyDescent="0.15">
      <c r="A31" s="11" t="s">
        <v>85</v>
      </c>
      <c r="B31" s="17" t="s">
        <v>47</v>
      </c>
      <c r="C31" s="13">
        <f t="shared" si="0"/>
        <v>5</v>
      </c>
      <c r="D31" s="14">
        <f t="shared" si="1"/>
        <v>10</v>
      </c>
      <c r="E31" s="17" t="s">
        <v>50</v>
      </c>
      <c r="F31" s="15">
        <f t="shared" si="2"/>
        <v>2</v>
      </c>
      <c r="G31" s="16">
        <f t="shared" si="23"/>
        <v>8</v>
      </c>
      <c r="H31" s="17" t="s">
        <v>48</v>
      </c>
      <c r="I31" s="13">
        <f t="shared" si="3"/>
        <v>4</v>
      </c>
      <c r="J31" s="14">
        <f t="shared" si="4"/>
        <v>4</v>
      </c>
      <c r="K31" s="17" t="s">
        <v>47</v>
      </c>
      <c r="L31" s="15">
        <f t="shared" si="5"/>
        <v>5</v>
      </c>
      <c r="M31" s="16">
        <f t="shared" si="6"/>
        <v>5</v>
      </c>
      <c r="N31" s="17" t="s">
        <v>47</v>
      </c>
      <c r="O31" s="13">
        <f t="shared" si="7"/>
        <v>5</v>
      </c>
      <c r="P31" s="14">
        <f t="shared" si="8"/>
        <v>5</v>
      </c>
      <c r="Q31" s="17" t="s">
        <v>47</v>
      </c>
      <c r="R31" s="15">
        <f t="shared" si="9"/>
        <v>5</v>
      </c>
      <c r="S31" s="16">
        <f t="shared" si="10"/>
        <v>5</v>
      </c>
      <c r="T31" s="17" t="s">
        <v>47</v>
      </c>
      <c r="U31" s="13">
        <f t="shared" si="11"/>
        <v>5</v>
      </c>
      <c r="V31" s="14">
        <f t="shared" si="12"/>
        <v>5</v>
      </c>
      <c r="W31" s="17" t="s">
        <v>50</v>
      </c>
      <c r="X31" s="15">
        <f t="shared" si="13"/>
        <v>2</v>
      </c>
      <c r="Y31" s="16">
        <f t="shared" si="14"/>
        <v>4.8000000000000007</v>
      </c>
      <c r="Z31" s="17" t="s">
        <v>48</v>
      </c>
      <c r="AA31" s="13">
        <f>VLOOKUP(Z31,AV:AW,COLUMNS(AV:AW),0)</f>
        <v>4</v>
      </c>
      <c r="AB31" s="14">
        <f t="shared" si="16"/>
        <v>4</v>
      </c>
      <c r="AC31" s="17" t="s">
        <v>49</v>
      </c>
      <c r="AD31" s="15">
        <f t="shared" si="17"/>
        <v>3</v>
      </c>
      <c r="AE31" s="16">
        <f t="shared" si="24"/>
        <v>3</v>
      </c>
      <c r="AF31" s="17" t="s">
        <v>47</v>
      </c>
      <c r="AG31" s="13">
        <f t="shared" si="18"/>
        <v>5</v>
      </c>
      <c r="AH31" s="14">
        <f t="shared" si="25"/>
        <v>8</v>
      </c>
      <c r="AI31" s="17" t="s">
        <v>47</v>
      </c>
      <c r="AJ31" s="15">
        <f t="shared" si="19"/>
        <v>5</v>
      </c>
      <c r="AK31" s="16">
        <f t="shared" si="26"/>
        <v>5</v>
      </c>
      <c r="AL31" s="17" t="s">
        <v>49</v>
      </c>
      <c r="AM31" s="13">
        <f t="shared" si="20"/>
        <v>3</v>
      </c>
      <c r="AN31" s="14">
        <f t="shared" si="27"/>
        <v>3</v>
      </c>
      <c r="AO31" s="17" t="s">
        <v>49</v>
      </c>
      <c r="AP31" s="15">
        <f t="shared" si="21"/>
        <v>3</v>
      </c>
      <c r="AQ31" s="16">
        <f t="shared" si="28"/>
        <v>1.7999999999999998</v>
      </c>
      <c r="AR31" s="17" t="s">
        <v>48</v>
      </c>
      <c r="AS31" s="13">
        <f t="shared" si="22"/>
        <v>4</v>
      </c>
      <c r="AT31" s="14">
        <f t="shared" si="29"/>
        <v>1.6</v>
      </c>
      <c r="AU31" s="23">
        <f t="shared" si="30"/>
        <v>73.199999999999989</v>
      </c>
      <c r="AV31" s="31" t="str">
        <f>AI5</f>
        <v>指标12</v>
      </c>
      <c r="AW31" s="43">
        <f>AK5</f>
        <v>0.05</v>
      </c>
      <c r="AX31" s="44">
        <f t="shared" si="32"/>
        <v>5</v>
      </c>
      <c r="AY31" s="83"/>
      <c r="AZ31" s="18"/>
      <c r="BA31" s="18"/>
      <c r="BB31" s="18"/>
      <c r="BC31" s="18"/>
      <c r="BD31" s="18"/>
      <c r="BE31" s="18"/>
      <c r="BF31" s="18"/>
      <c r="BG31" s="18"/>
    </row>
    <row r="32" spans="1:59" ht="19.5" customHeight="1" x14ac:dyDescent="0.15">
      <c r="A32" s="11" t="s">
        <v>86</v>
      </c>
      <c r="B32" s="17" t="s">
        <v>49</v>
      </c>
      <c r="C32" s="13">
        <f t="shared" si="0"/>
        <v>3</v>
      </c>
      <c r="D32" s="14">
        <f t="shared" si="1"/>
        <v>6</v>
      </c>
      <c r="E32" s="17" t="s">
        <v>49</v>
      </c>
      <c r="F32" s="15">
        <f t="shared" si="2"/>
        <v>3</v>
      </c>
      <c r="G32" s="16">
        <f t="shared" si="23"/>
        <v>12</v>
      </c>
      <c r="H32" s="17" t="s">
        <v>47</v>
      </c>
      <c r="I32" s="13">
        <f t="shared" si="3"/>
        <v>5</v>
      </c>
      <c r="J32" s="14">
        <f t="shared" si="4"/>
        <v>5</v>
      </c>
      <c r="K32" s="17" t="s">
        <v>48</v>
      </c>
      <c r="L32" s="15">
        <f t="shared" si="5"/>
        <v>4</v>
      </c>
      <c r="M32" s="16">
        <f t="shared" si="6"/>
        <v>4</v>
      </c>
      <c r="N32" s="17" t="s">
        <v>49</v>
      </c>
      <c r="O32" s="13">
        <f t="shared" si="7"/>
        <v>3</v>
      </c>
      <c r="P32" s="14">
        <f t="shared" si="8"/>
        <v>3</v>
      </c>
      <c r="Q32" s="17" t="s">
        <v>49</v>
      </c>
      <c r="R32" s="15">
        <f t="shared" si="9"/>
        <v>3</v>
      </c>
      <c r="S32" s="16">
        <f t="shared" si="10"/>
        <v>3</v>
      </c>
      <c r="T32" s="17" t="s">
        <v>48</v>
      </c>
      <c r="U32" s="13">
        <f t="shared" si="11"/>
        <v>4</v>
      </c>
      <c r="V32" s="14">
        <f t="shared" si="12"/>
        <v>4</v>
      </c>
      <c r="W32" s="17" t="s">
        <v>49</v>
      </c>
      <c r="X32" s="15">
        <f t="shared" si="13"/>
        <v>3</v>
      </c>
      <c r="Y32" s="16">
        <f t="shared" si="14"/>
        <v>7.1999999999999993</v>
      </c>
      <c r="Z32" s="17" t="s">
        <v>49</v>
      </c>
      <c r="AA32" s="13">
        <f t="shared" si="15"/>
        <v>3</v>
      </c>
      <c r="AB32" s="14">
        <f t="shared" si="16"/>
        <v>3</v>
      </c>
      <c r="AC32" s="17" t="s">
        <v>50</v>
      </c>
      <c r="AD32" s="15">
        <f t="shared" si="17"/>
        <v>2</v>
      </c>
      <c r="AE32" s="16">
        <f t="shared" si="24"/>
        <v>2</v>
      </c>
      <c r="AF32" s="17" t="s">
        <v>48</v>
      </c>
      <c r="AG32" s="13">
        <f t="shared" si="18"/>
        <v>4</v>
      </c>
      <c r="AH32" s="14">
        <f t="shared" si="25"/>
        <v>6.4</v>
      </c>
      <c r="AI32" s="17" t="s">
        <v>49</v>
      </c>
      <c r="AJ32" s="15">
        <f t="shared" si="19"/>
        <v>3</v>
      </c>
      <c r="AK32" s="16">
        <f t="shared" si="26"/>
        <v>3</v>
      </c>
      <c r="AL32" s="17" t="s">
        <v>47</v>
      </c>
      <c r="AM32" s="13">
        <f t="shared" si="20"/>
        <v>5</v>
      </c>
      <c r="AN32" s="14">
        <f t="shared" si="27"/>
        <v>5</v>
      </c>
      <c r="AO32" s="17" t="s">
        <v>50</v>
      </c>
      <c r="AP32" s="15">
        <f t="shared" si="21"/>
        <v>2</v>
      </c>
      <c r="AQ32" s="16">
        <f t="shared" si="28"/>
        <v>1.2000000000000002</v>
      </c>
      <c r="AR32" s="17" t="s">
        <v>49</v>
      </c>
      <c r="AS32" s="13">
        <f t="shared" si="22"/>
        <v>3</v>
      </c>
      <c r="AT32" s="14">
        <f t="shared" si="29"/>
        <v>1.2</v>
      </c>
      <c r="AU32" s="23">
        <f t="shared" si="30"/>
        <v>66</v>
      </c>
      <c r="AV32" s="31" t="str">
        <f>AL5</f>
        <v>指标13</v>
      </c>
      <c r="AW32" s="43">
        <f>AN5</f>
        <v>0.05</v>
      </c>
      <c r="AX32" s="44">
        <f t="shared" si="32"/>
        <v>5</v>
      </c>
      <c r="AY32" s="83"/>
      <c r="AZ32" s="18"/>
      <c r="BA32" s="18"/>
      <c r="BB32" s="18"/>
      <c r="BC32" s="18"/>
      <c r="BD32" s="18"/>
      <c r="BE32" s="18"/>
      <c r="BF32" s="18"/>
      <c r="BG32" s="18"/>
    </row>
    <row r="33" spans="1:59" ht="19.5" customHeight="1" x14ac:dyDescent="0.15">
      <c r="A33" s="11" t="s">
        <v>87</v>
      </c>
      <c r="B33" s="17" t="s">
        <v>50</v>
      </c>
      <c r="C33" s="13">
        <f t="shared" si="0"/>
        <v>2</v>
      </c>
      <c r="D33" s="14">
        <f t="shared" si="1"/>
        <v>4</v>
      </c>
      <c r="E33" s="17" t="s">
        <v>47</v>
      </c>
      <c r="F33" s="15">
        <f t="shared" si="2"/>
        <v>5</v>
      </c>
      <c r="G33" s="16">
        <f t="shared" si="23"/>
        <v>20</v>
      </c>
      <c r="H33" s="17" t="s">
        <v>48</v>
      </c>
      <c r="I33" s="13">
        <f t="shared" si="3"/>
        <v>4</v>
      </c>
      <c r="J33" s="14">
        <f t="shared" si="4"/>
        <v>4</v>
      </c>
      <c r="K33" s="17" t="s">
        <v>50</v>
      </c>
      <c r="L33" s="15">
        <f t="shared" si="5"/>
        <v>2</v>
      </c>
      <c r="M33" s="16">
        <f t="shared" si="6"/>
        <v>2</v>
      </c>
      <c r="N33" s="17" t="s">
        <v>50</v>
      </c>
      <c r="O33" s="13">
        <f t="shared" si="7"/>
        <v>2</v>
      </c>
      <c r="P33" s="14">
        <f t="shared" si="8"/>
        <v>2</v>
      </c>
      <c r="Q33" s="17" t="s">
        <v>50</v>
      </c>
      <c r="R33" s="15">
        <f t="shared" si="9"/>
        <v>2</v>
      </c>
      <c r="S33" s="16">
        <f t="shared" si="10"/>
        <v>2</v>
      </c>
      <c r="T33" s="17" t="s">
        <v>50</v>
      </c>
      <c r="U33" s="13">
        <f t="shared" si="11"/>
        <v>2</v>
      </c>
      <c r="V33" s="14">
        <f t="shared" si="12"/>
        <v>2</v>
      </c>
      <c r="W33" s="17" t="s">
        <v>47</v>
      </c>
      <c r="X33" s="15">
        <f t="shared" si="13"/>
        <v>5</v>
      </c>
      <c r="Y33" s="16">
        <f t="shared" si="14"/>
        <v>12</v>
      </c>
      <c r="Z33" s="17" t="s">
        <v>47</v>
      </c>
      <c r="AA33" s="13">
        <f t="shared" si="15"/>
        <v>5</v>
      </c>
      <c r="AB33" s="14">
        <f t="shared" si="16"/>
        <v>5</v>
      </c>
      <c r="AC33" s="17" t="s">
        <v>49</v>
      </c>
      <c r="AD33" s="15">
        <f t="shared" si="17"/>
        <v>3</v>
      </c>
      <c r="AE33" s="16">
        <f t="shared" si="24"/>
        <v>3</v>
      </c>
      <c r="AF33" s="17" t="s">
        <v>47</v>
      </c>
      <c r="AG33" s="13">
        <f t="shared" si="18"/>
        <v>5</v>
      </c>
      <c r="AH33" s="14">
        <f t="shared" si="25"/>
        <v>8</v>
      </c>
      <c r="AI33" s="17" t="s">
        <v>49</v>
      </c>
      <c r="AJ33" s="15">
        <f t="shared" si="19"/>
        <v>3</v>
      </c>
      <c r="AK33" s="16">
        <f t="shared" si="26"/>
        <v>3</v>
      </c>
      <c r="AL33" s="17" t="s">
        <v>50</v>
      </c>
      <c r="AM33" s="13">
        <f t="shared" si="20"/>
        <v>2</v>
      </c>
      <c r="AN33" s="14">
        <f t="shared" si="27"/>
        <v>2</v>
      </c>
      <c r="AO33" s="17" t="s">
        <v>47</v>
      </c>
      <c r="AP33" s="15">
        <f t="shared" si="21"/>
        <v>5</v>
      </c>
      <c r="AQ33" s="16">
        <f t="shared" si="28"/>
        <v>3</v>
      </c>
      <c r="AR33" s="17" t="s">
        <v>50</v>
      </c>
      <c r="AS33" s="13">
        <f t="shared" si="22"/>
        <v>2</v>
      </c>
      <c r="AT33" s="14">
        <f t="shared" si="29"/>
        <v>0.8</v>
      </c>
      <c r="AU33" s="23">
        <f t="shared" si="30"/>
        <v>72.8</v>
      </c>
      <c r="AV33" s="31" t="str">
        <f>AO5</f>
        <v>指标14</v>
      </c>
      <c r="AW33" s="43">
        <f>AQ5</f>
        <v>0.03</v>
      </c>
      <c r="AX33" s="44">
        <f t="shared" si="32"/>
        <v>3</v>
      </c>
      <c r="AY33" s="83"/>
      <c r="AZ33" s="18"/>
      <c r="BA33" s="18"/>
      <c r="BB33" s="18"/>
      <c r="BC33" s="18"/>
      <c r="BD33" s="18"/>
      <c r="BE33" s="18"/>
      <c r="BF33" s="18"/>
      <c r="BG33" s="18"/>
    </row>
    <row r="34" spans="1:59" ht="19.5" customHeight="1" x14ac:dyDescent="0.15">
      <c r="A34" s="11" t="s">
        <v>88</v>
      </c>
      <c r="B34" s="17" t="s">
        <v>49</v>
      </c>
      <c r="C34" s="13">
        <f t="shared" si="0"/>
        <v>3</v>
      </c>
      <c r="D34" s="14">
        <f t="shared" si="1"/>
        <v>6</v>
      </c>
      <c r="E34" s="17" t="s">
        <v>49</v>
      </c>
      <c r="F34" s="15">
        <f t="shared" si="2"/>
        <v>3</v>
      </c>
      <c r="G34" s="16">
        <f t="shared" si="23"/>
        <v>12</v>
      </c>
      <c r="H34" s="17" t="s">
        <v>50</v>
      </c>
      <c r="I34" s="13">
        <f t="shared" si="3"/>
        <v>2</v>
      </c>
      <c r="J34" s="14">
        <f t="shared" si="4"/>
        <v>2</v>
      </c>
      <c r="K34" s="17" t="s">
        <v>49</v>
      </c>
      <c r="L34" s="15">
        <f t="shared" si="5"/>
        <v>3</v>
      </c>
      <c r="M34" s="16">
        <f t="shared" si="6"/>
        <v>3</v>
      </c>
      <c r="N34" s="17" t="s">
        <v>47</v>
      </c>
      <c r="O34" s="13">
        <f t="shared" si="7"/>
        <v>5</v>
      </c>
      <c r="P34" s="14">
        <f t="shared" si="8"/>
        <v>5</v>
      </c>
      <c r="Q34" s="17" t="s">
        <v>47</v>
      </c>
      <c r="R34" s="15">
        <f t="shared" si="9"/>
        <v>5</v>
      </c>
      <c r="S34" s="16">
        <f t="shared" si="10"/>
        <v>5</v>
      </c>
      <c r="T34" s="17" t="s">
        <v>49</v>
      </c>
      <c r="U34" s="13">
        <f t="shared" si="11"/>
        <v>3</v>
      </c>
      <c r="V34" s="14">
        <f t="shared" si="12"/>
        <v>3</v>
      </c>
      <c r="W34" s="17" t="s">
        <v>49</v>
      </c>
      <c r="X34" s="15">
        <f t="shared" si="13"/>
        <v>3</v>
      </c>
      <c r="Y34" s="16">
        <f t="shared" si="14"/>
        <v>7.1999999999999993</v>
      </c>
      <c r="Z34" s="17" t="s">
        <v>49</v>
      </c>
      <c r="AA34" s="13">
        <f t="shared" si="15"/>
        <v>3</v>
      </c>
      <c r="AB34" s="14">
        <f t="shared" si="16"/>
        <v>3</v>
      </c>
      <c r="AC34" s="17" t="s">
        <v>48</v>
      </c>
      <c r="AD34" s="15">
        <f t="shared" si="17"/>
        <v>4</v>
      </c>
      <c r="AE34" s="16">
        <f t="shared" si="24"/>
        <v>4</v>
      </c>
      <c r="AF34" s="17" t="s">
        <v>49</v>
      </c>
      <c r="AG34" s="13">
        <f t="shared" si="18"/>
        <v>3</v>
      </c>
      <c r="AH34" s="14">
        <f t="shared" si="25"/>
        <v>4.8</v>
      </c>
      <c r="AI34" s="17" t="s">
        <v>47</v>
      </c>
      <c r="AJ34" s="15">
        <f t="shared" si="19"/>
        <v>5</v>
      </c>
      <c r="AK34" s="16">
        <f t="shared" si="26"/>
        <v>5</v>
      </c>
      <c r="AL34" s="17" t="s">
        <v>49</v>
      </c>
      <c r="AM34" s="13">
        <f t="shared" si="20"/>
        <v>3</v>
      </c>
      <c r="AN34" s="14">
        <f t="shared" si="27"/>
        <v>3</v>
      </c>
      <c r="AO34" s="17" t="s">
        <v>48</v>
      </c>
      <c r="AP34" s="15">
        <f t="shared" si="21"/>
        <v>4</v>
      </c>
      <c r="AQ34" s="16">
        <f t="shared" si="28"/>
        <v>2.4000000000000004</v>
      </c>
      <c r="AR34" s="17" t="s">
        <v>47</v>
      </c>
      <c r="AS34" s="13">
        <f t="shared" si="22"/>
        <v>5</v>
      </c>
      <c r="AT34" s="14">
        <f t="shared" si="29"/>
        <v>2</v>
      </c>
      <c r="AU34" s="23">
        <f t="shared" si="30"/>
        <v>67.400000000000006</v>
      </c>
      <c r="AV34" s="32" t="str">
        <f>AR5</f>
        <v>指标15</v>
      </c>
      <c r="AW34" s="45">
        <f>AT5</f>
        <v>0.02</v>
      </c>
      <c r="AX34" s="46">
        <f t="shared" si="32"/>
        <v>2</v>
      </c>
      <c r="AY34" s="83"/>
      <c r="AZ34" s="18"/>
      <c r="BA34" s="18"/>
      <c r="BB34" s="18"/>
      <c r="BC34" s="18"/>
      <c r="BD34" s="18"/>
      <c r="BE34" s="18"/>
      <c r="BF34" s="18"/>
      <c r="BG34" s="18"/>
    </row>
    <row r="35" spans="1:59" ht="19.5" customHeight="1" x14ac:dyDescent="0.15">
      <c r="A35" s="11" t="s">
        <v>89</v>
      </c>
      <c r="B35" s="17" t="s">
        <v>50</v>
      </c>
      <c r="C35" s="13">
        <f t="shared" si="0"/>
        <v>2</v>
      </c>
      <c r="D35" s="14">
        <f t="shared" si="1"/>
        <v>4</v>
      </c>
      <c r="E35" s="17" t="s">
        <v>47</v>
      </c>
      <c r="F35" s="15">
        <f t="shared" si="2"/>
        <v>5</v>
      </c>
      <c r="G35" s="16">
        <f t="shared" si="23"/>
        <v>20</v>
      </c>
      <c r="H35" s="17" t="s">
        <v>49</v>
      </c>
      <c r="I35" s="13">
        <f t="shared" si="3"/>
        <v>3</v>
      </c>
      <c r="J35" s="14">
        <f t="shared" si="4"/>
        <v>3</v>
      </c>
      <c r="K35" s="17" t="s">
        <v>47</v>
      </c>
      <c r="L35" s="15">
        <f t="shared" si="5"/>
        <v>5</v>
      </c>
      <c r="M35" s="16">
        <f t="shared" si="6"/>
        <v>5</v>
      </c>
      <c r="N35" s="17" t="s">
        <v>48</v>
      </c>
      <c r="O35" s="13">
        <f t="shared" si="7"/>
        <v>4</v>
      </c>
      <c r="P35" s="14">
        <f t="shared" si="8"/>
        <v>4</v>
      </c>
      <c r="Q35" s="17" t="s">
        <v>48</v>
      </c>
      <c r="R35" s="15">
        <f t="shared" si="9"/>
        <v>4</v>
      </c>
      <c r="S35" s="16">
        <f t="shared" si="10"/>
        <v>4</v>
      </c>
      <c r="T35" s="17" t="s">
        <v>47</v>
      </c>
      <c r="U35" s="13">
        <f t="shared" si="11"/>
        <v>5</v>
      </c>
      <c r="V35" s="14">
        <f t="shared" si="12"/>
        <v>5</v>
      </c>
      <c r="W35" s="17" t="s">
        <v>47</v>
      </c>
      <c r="X35" s="15">
        <f t="shared" si="13"/>
        <v>5</v>
      </c>
      <c r="Y35" s="16">
        <f t="shared" si="14"/>
        <v>12</v>
      </c>
      <c r="Z35" s="17" t="s">
        <v>47</v>
      </c>
      <c r="AA35" s="13">
        <f t="shared" si="15"/>
        <v>5</v>
      </c>
      <c r="AB35" s="14">
        <f t="shared" si="16"/>
        <v>5</v>
      </c>
      <c r="AC35" s="17" t="s">
        <v>50</v>
      </c>
      <c r="AD35" s="15">
        <f t="shared" si="17"/>
        <v>2</v>
      </c>
      <c r="AE35" s="16">
        <f t="shared" si="24"/>
        <v>2</v>
      </c>
      <c r="AF35" s="17" t="s">
        <v>47</v>
      </c>
      <c r="AG35" s="13">
        <f t="shared" si="18"/>
        <v>5</v>
      </c>
      <c r="AH35" s="14">
        <f t="shared" si="25"/>
        <v>8</v>
      </c>
      <c r="AI35" s="17" t="s">
        <v>49</v>
      </c>
      <c r="AJ35" s="15">
        <f t="shared" si="19"/>
        <v>3</v>
      </c>
      <c r="AK35" s="16">
        <f t="shared" si="26"/>
        <v>3</v>
      </c>
      <c r="AL35" s="17" t="s">
        <v>48</v>
      </c>
      <c r="AM35" s="13">
        <f t="shared" si="20"/>
        <v>4</v>
      </c>
      <c r="AN35" s="14">
        <f t="shared" si="27"/>
        <v>4</v>
      </c>
      <c r="AO35" s="17" t="s">
        <v>47</v>
      </c>
      <c r="AP35" s="15">
        <f t="shared" si="21"/>
        <v>5</v>
      </c>
      <c r="AQ35" s="16">
        <f t="shared" si="28"/>
        <v>3</v>
      </c>
      <c r="AR35" s="17" t="s">
        <v>48</v>
      </c>
      <c r="AS35" s="13">
        <f t="shared" si="22"/>
        <v>4</v>
      </c>
      <c r="AT35" s="14">
        <f t="shared" si="29"/>
        <v>1.6</v>
      </c>
      <c r="AU35" s="23">
        <f t="shared" si="30"/>
        <v>83.6</v>
      </c>
      <c r="AV35" s="33" t="s">
        <v>90</v>
      </c>
      <c r="AW35" s="47">
        <f>SUM(AW20:AW34)</f>
        <v>1.0000000000000002</v>
      </c>
      <c r="AX35" s="48">
        <f>SUM(AX20:AX34)</f>
        <v>100</v>
      </c>
      <c r="AY35" s="83"/>
      <c r="AZ35" s="18"/>
      <c r="BA35" s="18"/>
      <c r="BB35" s="18"/>
      <c r="BC35" s="18"/>
      <c r="BD35" s="18"/>
      <c r="BE35" s="18"/>
      <c r="BF35" s="18"/>
      <c r="BG35" s="18"/>
    </row>
    <row r="36" spans="1:59" ht="19.5" customHeight="1" x14ac:dyDescent="0.15">
      <c r="A36" s="11" t="s">
        <v>91</v>
      </c>
      <c r="B36" s="17" t="s">
        <v>63</v>
      </c>
      <c r="C36" s="13">
        <f t="shared" si="0"/>
        <v>0</v>
      </c>
      <c r="D36" s="14">
        <f t="shared" si="1"/>
        <v>0</v>
      </c>
      <c r="E36" s="17" t="s">
        <v>49</v>
      </c>
      <c r="F36" s="15">
        <f t="shared" si="2"/>
        <v>3</v>
      </c>
      <c r="G36" s="16">
        <f t="shared" si="23"/>
        <v>12</v>
      </c>
      <c r="H36" s="17" t="s">
        <v>47</v>
      </c>
      <c r="I36" s="13">
        <f t="shared" si="3"/>
        <v>5</v>
      </c>
      <c r="J36" s="14">
        <f t="shared" si="4"/>
        <v>5</v>
      </c>
      <c r="K36" s="17" t="s">
        <v>49</v>
      </c>
      <c r="L36" s="15">
        <f t="shared" si="5"/>
        <v>3</v>
      </c>
      <c r="M36" s="16">
        <f t="shared" si="6"/>
        <v>3</v>
      </c>
      <c r="N36" s="17" t="s">
        <v>47</v>
      </c>
      <c r="O36" s="13">
        <f t="shared" si="7"/>
        <v>5</v>
      </c>
      <c r="P36" s="14">
        <f t="shared" si="8"/>
        <v>5</v>
      </c>
      <c r="Q36" s="17" t="s">
        <v>47</v>
      </c>
      <c r="R36" s="15">
        <f t="shared" si="9"/>
        <v>5</v>
      </c>
      <c r="S36" s="16">
        <f t="shared" si="10"/>
        <v>5</v>
      </c>
      <c r="T36" s="17" t="s">
        <v>49</v>
      </c>
      <c r="U36" s="13">
        <f t="shared" si="11"/>
        <v>3</v>
      </c>
      <c r="V36" s="14">
        <f t="shared" si="12"/>
        <v>3</v>
      </c>
      <c r="W36" s="17" t="s">
        <v>49</v>
      </c>
      <c r="X36" s="15">
        <f t="shared" si="13"/>
        <v>3</v>
      </c>
      <c r="Y36" s="16">
        <f t="shared" si="14"/>
        <v>7.1999999999999993</v>
      </c>
      <c r="Z36" s="17" t="s">
        <v>49</v>
      </c>
      <c r="AA36" s="13">
        <f t="shared" si="15"/>
        <v>3</v>
      </c>
      <c r="AB36" s="14">
        <f t="shared" si="16"/>
        <v>3</v>
      </c>
      <c r="AC36" s="17" t="s">
        <v>49</v>
      </c>
      <c r="AD36" s="15">
        <f t="shared" si="17"/>
        <v>3</v>
      </c>
      <c r="AE36" s="16">
        <f t="shared" si="24"/>
        <v>3</v>
      </c>
      <c r="AF36" s="17" t="s">
        <v>48</v>
      </c>
      <c r="AG36" s="13">
        <f t="shared" si="18"/>
        <v>4</v>
      </c>
      <c r="AH36" s="14">
        <f t="shared" si="25"/>
        <v>6.4</v>
      </c>
      <c r="AI36" s="17" t="s">
        <v>49</v>
      </c>
      <c r="AJ36" s="15">
        <f t="shared" si="19"/>
        <v>3</v>
      </c>
      <c r="AK36" s="16">
        <f t="shared" si="26"/>
        <v>3</v>
      </c>
      <c r="AL36" s="17" t="s">
        <v>48</v>
      </c>
      <c r="AM36" s="13">
        <f t="shared" si="20"/>
        <v>4</v>
      </c>
      <c r="AN36" s="14">
        <f t="shared" si="27"/>
        <v>4</v>
      </c>
      <c r="AO36" s="17" t="s">
        <v>49</v>
      </c>
      <c r="AP36" s="15">
        <f t="shared" si="21"/>
        <v>3</v>
      </c>
      <c r="AQ36" s="16">
        <f t="shared" si="28"/>
        <v>1.7999999999999998</v>
      </c>
      <c r="AR36" s="17" t="s">
        <v>47</v>
      </c>
      <c r="AS36" s="13">
        <f t="shared" si="22"/>
        <v>5</v>
      </c>
      <c r="AT36" s="14">
        <f t="shared" si="29"/>
        <v>2</v>
      </c>
      <c r="AU36" s="23">
        <f t="shared" si="30"/>
        <v>63.4</v>
      </c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ht="19.5" customHeight="1" x14ac:dyDescent="0.15">
      <c r="A37" s="11" t="s">
        <v>92</v>
      </c>
      <c r="B37" s="17" t="s">
        <v>47</v>
      </c>
      <c r="C37" s="13">
        <f t="shared" si="0"/>
        <v>5</v>
      </c>
      <c r="D37" s="14">
        <f t="shared" si="1"/>
        <v>10</v>
      </c>
      <c r="E37" s="17" t="s">
        <v>50</v>
      </c>
      <c r="F37" s="15">
        <f t="shared" si="2"/>
        <v>2</v>
      </c>
      <c r="G37" s="16">
        <f t="shared" si="23"/>
        <v>8</v>
      </c>
      <c r="H37" s="17" t="s">
        <v>49</v>
      </c>
      <c r="I37" s="13">
        <f t="shared" si="3"/>
        <v>3</v>
      </c>
      <c r="J37" s="14">
        <f t="shared" si="4"/>
        <v>3</v>
      </c>
      <c r="K37" s="17" t="s">
        <v>47</v>
      </c>
      <c r="L37" s="15">
        <f t="shared" si="5"/>
        <v>5</v>
      </c>
      <c r="M37" s="16">
        <f t="shared" si="6"/>
        <v>5</v>
      </c>
      <c r="N37" s="17" t="s">
        <v>47</v>
      </c>
      <c r="O37" s="13">
        <f t="shared" si="7"/>
        <v>5</v>
      </c>
      <c r="P37" s="14">
        <f t="shared" si="8"/>
        <v>5</v>
      </c>
      <c r="Q37" s="17" t="s">
        <v>48</v>
      </c>
      <c r="R37" s="15">
        <f t="shared" si="9"/>
        <v>4</v>
      </c>
      <c r="S37" s="16">
        <f t="shared" si="10"/>
        <v>4</v>
      </c>
      <c r="T37" s="17" t="s">
        <v>47</v>
      </c>
      <c r="U37" s="13">
        <f t="shared" si="11"/>
        <v>5</v>
      </c>
      <c r="V37" s="14">
        <f t="shared" si="12"/>
        <v>5</v>
      </c>
      <c r="W37" s="17" t="s">
        <v>50</v>
      </c>
      <c r="X37" s="15">
        <f t="shared" si="13"/>
        <v>2</v>
      </c>
      <c r="Y37" s="16">
        <f t="shared" si="14"/>
        <v>4.8000000000000007</v>
      </c>
      <c r="Z37" s="17" t="s">
        <v>50</v>
      </c>
      <c r="AA37" s="13">
        <f t="shared" si="15"/>
        <v>2</v>
      </c>
      <c r="AB37" s="14">
        <f t="shared" si="16"/>
        <v>2</v>
      </c>
      <c r="AC37" s="17" t="s">
        <v>48</v>
      </c>
      <c r="AD37" s="15">
        <f t="shared" si="17"/>
        <v>4</v>
      </c>
      <c r="AE37" s="16">
        <f t="shared" si="24"/>
        <v>4</v>
      </c>
      <c r="AF37" s="17" t="s">
        <v>47</v>
      </c>
      <c r="AG37" s="13">
        <f t="shared" si="18"/>
        <v>5</v>
      </c>
      <c r="AH37" s="14">
        <f t="shared" si="25"/>
        <v>8</v>
      </c>
      <c r="AI37" s="17" t="s">
        <v>48</v>
      </c>
      <c r="AJ37" s="15">
        <f t="shared" si="19"/>
        <v>4</v>
      </c>
      <c r="AK37" s="16">
        <f t="shared" si="26"/>
        <v>4</v>
      </c>
      <c r="AL37" s="17" t="s">
        <v>47</v>
      </c>
      <c r="AM37" s="13">
        <f t="shared" si="20"/>
        <v>5</v>
      </c>
      <c r="AN37" s="14">
        <f t="shared" si="27"/>
        <v>5</v>
      </c>
      <c r="AO37" s="17" t="s">
        <v>48</v>
      </c>
      <c r="AP37" s="15">
        <f t="shared" si="21"/>
        <v>4</v>
      </c>
      <c r="AQ37" s="16">
        <f t="shared" si="28"/>
        <v>2.4000000000000004</v>
      </c>
      <c r="AR37" s="17" t="s">
        <v>48</v>
      </c>
      <c r="AS37" s="13">
        <f t="shared" si="22"/>
        <v>4</v>
      </c>
      <c r="AT37" s="14">
        <f t="shared" si="29"/>
        <v>1.6</v>
      </c>
      <c r="AU37" s="23">
        <f t="shared" si="30"/>
        <v>71.8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1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1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84"/>
      <c r="Q40" s="84"/>
      <c r="R40" s="84"/>
      <c r="S40" s="84"/>
      <c r="T40" s="84"/>
      <c r="U40" s="84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1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84"/>
      <c r="Q41" s="84"/>
      <c r="R41" s="84"/>
      <c r="S41" s="84"/>
      <c r="T41" s="84"/>
      <c r="U41" s="84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15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84"/>
      <c r="Q42" s="84"/>
      <c r="R42" s="84"/>
      <c r="S42" s="84"/>
      <c r="T42" s="84"/>
      <c r="U42" s="84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</sheetData>
  <mergeCells count="51">
    <mergeCell ref="AY16:AY18"/>
    <mergeCell ref="AY19:AY35"/>
    <mergeCell ref="P40:U42"/>
    <mergeCell ref="AV16:AX17"/>
    <mergeCell ref="AV7:AW7"/>
    <mergeCell ref="AV18:AW18"/>
    <mergeCell ref="A5:A6"/>
    <mergeCell ref="AU4:AU7"/>
    <mergeCell ref="AX9:AX15"/>
    <mergeCell ref="AR5:AS5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I4:AO4"/>
    <mergeCell ref="AP4:AT4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AF5:AG5"/>
    <mergeCell ref="AI5:AJ5"/>
    <mergeCell ref="AL5:AM5"/>
    <mergeCell ref="AO5:AP5"/>
    <mergeCell ref="B4:C4"/>
    <mergeCell ref="E4:O4"/>
    <mergeCell ref="P4:V4"/>
    <mergeCell ref="W4:AB4"/>
    <mergeCell ref="AD4:AH4"/>
    <mergeCell ref="A1:Z1"/>
    <mergeCell ref="A2:Z2"/>
    <mergeCell ref="AA2:AM2"/>
    <mergeCell ref="AN2:AU2"/>
    <mergeCell ref="A3:Z3"/>
  </mergeCells>
  <phoneticPr fontId="23" type="noConversion"/>
  <pageMargins left="0.70763888888888904" right="0.70763888888888904" top="0.74791666666666701" bottom="0.74791666666666701" header="0.31388888888888899" footer="0.31388888888888899"/>
  <pageSetup paperSize="9" orientation="landscape" horizontalDpi="180" verticalDpi="180" r:id="rId1"/>
  <headerFooter>
    <oddFooter>&amp;L版权所有：北京未名潮管理顾问有限公司何建湘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评价等级转换分值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2017-07-26T12:04:54Z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